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0" yWindow="105" windowWidth="19050" windowHeight="11790"/>
  </bookViews>
  <sheets>
    <sheet name="Активы" sheetId="1" r:id="rId1"/>
    <sheet name="Пассивы" sheetId="2" r:id="rId2"/>
    <sheet name="разметка" sheetId="6" r:id="rId3"/>
    <sheet name="Диаграмма1" sheetId="8" r:id="rId4"/>
    <sheet name="АП(свод)" sheetId="7" r:id="rId5"/>
    <sheet name="Кредиты - всего" sheetId="3" r:id="rId6"/>
    <sheet name="Кредиты - в рублях" sheetId="4" r:id="rId7"/>
    <sheet name="Кредиты - в валюте" sheetId="5" r:id="rId8"/>
  </sheets>
  <calcPr calcId="114210"/>
</workbook>
</file>

<file path=xl/calcChain.xml><?xml version="1.0" encoding="utf-8"?>
<calcChain xmlns="http://schemas.openxmlformats.org/spreadsheetml/2006/main">
  <c r="BY4" i="7"/>
  <c r="BY5"/>
  <c r="BY6"/>
  <c r="BY7"/>
  <c r="BY8"/>
  <c r="BY9"/>
  <c r="BY10"/>
  <c r="BY11"/>
  <c r="BY12"/>
  <c r="BY13"/>
  <c r="BY14"/>
  <c r="BY15"/>
  <c r="BY16"/>
  <c r="BY17"/>
  <c r="BY18"/>
  <c r="BY19"/>
  <c r="BY20"/>
  <c r="BY21"/>
  <c r="BY22"/>
  <c r="BY23"/>
  <c r="BY24"/>
  <c r="BY25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Y45"/>
  <c r="BY46"/>
  <c r="BY47"/>
  <c r="BY48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Y68"/>
  <c r="BY69"/>
  <c r="BY70"/>
  <c r="BY71"/>
  <c r="BY72"/>
  <c r="BY73"/>
  <c r="BY74"/>
  <c r="BY75"/>
  <c r="BY76"/>
  <c r="BY77"/>
  <c r="BY78"/>
  <c r="BY79"/>
  <c r="BY80"/>
  <c r="BY81"/>
  <c r="BY82"/>
  <c r="BY83"/>
  <c r="BY84"/>
  <c r="BY85"/>
  <c r="BY86"/>
  <c r="BY87"/>
  <c r="BY88"/>
  <c r="BY89"/>
  <c r="BY90"/>
  <c r="BY91"/>
  <c r="BY92"/>
  <c r="BY93"/>
  <c r="BY94"/>
  <c r="BY95"/>
  <c r="BY96"/>
  <c r="BY97"/>
  <c r="BY98"/>
  <c r="BY99"/>
  <c r="BY100"/>
  <c r="BY101"/>
  <c r="BY102"/>
  <c r="BY103"/>
  <c r="BY104"/>
  <c r="BY105"/>
  <c r="BY106"/>
  <c r="BY107"/>
  <c r="BY108"/>
  <c r="BY3"/>
  <c r="CA3"/>
  <c r="CA4"/>
  <c r="CA5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86"/>
  <c r="CA87"/>
  <c r="CA88"/>
  <c r="CA89"/>
  <c r="CA90"/>
  <c r="CA91"/>
  <c r="CA92"/>
  <c r="CA93"/>
  <c r="CA94"/>
  <c r="CA95"/>
  <c r="CA96"/>
  <c r="CA97"/>
  <c r="CA98"/>
  <c r="CA99"/>
  <c r="CA100"/>
  <c r="CA101"/>
  <c r="CA102"/>
  <c r="CA103"/>
  <c r="CA104"/>
  <c r="CA105"/>
  <c r="CA106"/>
  <c r="CA107"/>
  <c r="CA108"/>
  <c r="CA1"/>
  <c r="CA2"/>
  <c r="BZ14"/>
  <c r="BZ15"/>
  <c r="BZ16"/>
  <c r="BZ17"/>
  <c r="BZ18"/>
  <c r="BZ19"/>
  <c r="BZ20"/>
  <c r="BZ21"/>
  <c r="BZ22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Z45"/>
  <c r="BZ46"/>
  <c r="BZ47"/>
  <c r="BZ48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70"/>
  <c r="BZ71"/>
  <c r="BZ72"/>
  <c r="BZ73"/>
  <c r="BZ74"/>
  <c r="BZ75"/>
  <c r="BZ76"/>
  <c r="BZ77"/>
  <c r="BZ78"/>
  <c r="BZ79"/>
  <c r="BZ80"/>
  <c r="BZ81"/>
  <c r="BZ82"/>
  <c r="BZ83"/>
  <c r="BZ84"/>
  <c r="BZ85"/>
  <c r="BZ86"/>
  <c r="BZ87"/>
  <c r="BZ88"/>
  <c r="BZ89"/>
  <c r="BZ90"/>
  <c r="BZ91"/>
  <c r="BZ92"/>
  <c r="BZ93"/>
  <c r="BZ94"/>
  <c r="BZ95"/>
  <c r="BZ96"/>
  <c r="BZ97"/>
  <c r="BZ98"/>
  <c r="BZ99"/>
  <c r="BZ100"/>
  <c r="BZ101"/>
  <c r="BZ102"/>
  <c r="BZ103"/>
  <c r="BZ104"/>
  <c r="BZ105"/>
  <c r="BZ106"/>
  <c r="BZ107"/>
  <c r="BZ108"/>
  <c r="BZ2"/>
  <c r="BZ3"/>
  <c r="BZ4"/>
  <c r="BZ5"/>
  <c r="BZ6"/>
  <c r="BZ7"/>
  <c r="BZ8"/>
  <c r="BZ9"/>
  <c r="BZ10"/>
  <c r="BZ11"/>
  <c r="BZ12"/>
  <c r="BZ13"/>
  <c r="BZ1"/>
  <c r="N45" i="6"/>
  <c r="J44"/>
  <c r="N44"/>
  <c r="J43"/>
  <c r="N43"/>
  <c r="J42"/>
  <c r="N42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K42"/>
  <c r="K43"/>
  <c r="K44"/>
  <c r="K45"/>
  <c r="J39"/>
  <c r="D42" i="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C42"/>
  <c r="C45"/>
  <c r="C44"/>
  <c r="C43"/>
  <c r="A47" i="6"/>
  <c r="E47"/>
  <c r="A46"/>
  <c r="E46"/>
  <c r="A45"/>
  <c r="E45"/>
  <c r="A44"/>
  <c r="E44"/>
  <c r="A43"/>
  <c r="E43"/>
  <c r="A48"/>
  <c r="E48"/>
  <c r="B43"/>
  <c r="B44"/>
  <c r="B45"/>
  <c r="B46"/>
  <c r="B47"/>
  <c r="B48"/>
  <c r="A41"/>
  <c r="D43" i="1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C48"/>
  <c r="C47"/>
  <c r="C46"/>
  <c r="C45"/>
  <c r="C44"/>
  <c r="C43"/>
  <c r="A21" i="6"/>
  <c r="A24"/>
  <c r="E24"/>
  <c r="A26"/>
  <c r="A28"/>
  <c r="E35"/>
  <c r="E36"/>
  <c r="E37"/>
  <c r="E33"/>
  <c r="E4"/>
  <c r="E5"/>
  <c r="E6"/>
  <c r="E7"/>
  <c r="E8"/>
  <c r="E9"/>
  <c r="E10"/>
  <c r="E11"/>
  <c r="E12"/>
  <c r="E13"/>
  <c r="E14"/>
  <c r="E15"/>
  <c r="E16"/>
  <c r="E17"/>
  <c r="E18"/>
  <c r="E20"/>
  <c r="E21"/>
  <c r="E22"/>
  <c r="E23"/>
  <c r="E25"/>
  <c r="E26"/>
  <c r="E27"/>
  <c r="E28"/>
  <c r="E29"/>
  <c r="E30"/>
  <c r="E31"/>
  <c r="E32"/>
  <c r="E3"/>
</calcChain>
</file>

<file path=xl/sharedStrings.xml><?xml version="1.0" encoding="utf-8"?>
<sst xmlns="http://schemas.openxmlformats.org/spreadsheetml/2006/main" count="1099" uniqueCount="239">
  <si>
    <t>Активы</t>
  </si>
  <si>
    <t>Денежные средства, драгоценные металлы и камни - всего</t>
  </si>
  <si>
    <t xml:space="preserve">2. </t>
  </si>
  <si>
    <t>Счета в Банке России и в уполномоченных органах других стран - всего</t>
  </si>
  <si>
    <t>В том числе:</t>
  </si>
  <si>
    <t>3.1.</t>
  </si>
  <si>
    <t>Корреспондентские счета в кредитных организациях - корреспондентах</t>
  </si>
  <si>
    <t>4.1.</t>
  </si>
  <si>
    <t>Вложения в долговые обязательства</t>
  </si>
  <si>
    <t>Вложения в долевые ценные бумаги</t>
  </si>
  <si>
    <t xml:space="preserve">Учтенные векселя </t>
  </si>
  <si>
    <t>4.4.</t>
  </si>
  <si>
    <t>Прочее участие в уставных капиталах</t>
  </si>
  <si>
    <t>6.</t>
  </si>
  <si>
    <t>Производные финансовые инструменты</t>
  </si>
  <si>
    <t xml:space="preserve">7. </t>
  </si>
  <si>
    <t>Кредиты и прочие ссуды -  всего</t>
  </si>
  <si>
    <t xml:space="preserve">7.1. </t>
  </si>
  <si>
    <t>Кредиты, депозиты и прочие размещенные средства</t>
  </si>
  <si>
    <t xml:space="preserve">7.1.1. </t>
  </si>
  <si>
    <t>7.1.2.</t>
  </si>
  <si>
    <t xml:space="preserve">7.1.3. </t>
  </si>
  <si>
    <t xml:space="preserve">8. </t>
  </si>
  <si>
    <t>Основные средства, прочая недвижимость, нематериальные активы и материальные запасы</t>
  </si>
  <si>
    <t>8.1</t>
  </si>
  <si>
    <t xml:space="preserve">9. </t>
  </si>
  <si>
    <t>Использование прибыли</t>
  </si>
  <si>
    <t xml:space="preserve">10. </t>
  </si>
  <si>
    <t>Прочие активы - всего</t>
  </si>
  <si>
    <t>10.1.</t>
  </si>
  <si>
    <t>Средства в расчетах</t>
  </si>
  <si>
    <t xml:space="preserve">10.2. </t>
  </si>
  <si>
    <t>Дебиторы</t>
  </si>
  <si>
    <t xml:space="preserve">10.3. </t>
  </si>
  <si>
    <t>Расходы будущих периодов</t>
  </si>
  <si>
    <t xml:space="preserve"> Всего активов</t>
  </si>
  <si>
    <t>1.</t>
  </si>
  <si>
    <t>1.1.</t>
  </si>
  <si>
    <t>3.</t>
  </si>
  <si>
    <t>3.2.</t>
  </si>
  <si>
    <t xml:space="preserve">Корреспондентские счета в банках- нерезидентах </t>
  </si>
  <si>
    <t>4.</t>
  </si>
  <si>
    <t>Ценные бумаги, приобретенные кредитными организациями - всего</t>
  </si>
  <si>
    <t>4.2.</t>
  </si>
  <si>
    <t>4.3.</t>
  </si>
  <si>
    <t>Портфель участия в дочерних и зависимых акционерных обществах</t>
  </si>
  <si>
    <t>Кредиты и прочие размещенные средства, предоставленные нефинансовым организациям</t>
  </si>
  <si>
    <t>Кредиты и прочие средства, предоставленные физическим лицам</t>
  </si>
  <si>
    <t>Кредиты, депозиты и прочие размещенные средства, предоставленные  кредитным организациям</t>
  </si>
  <si>
    <t>5.</t>
  </si>
  <si>
    <t xml:space="preserve"> -</t>
  </si>
  <si>
    <t>Пассивы</t>
  </si>
  <si>
    <t xml:space="preserve">Фонды </t>
  </si>
  <si>
    <t>1.2.</t>
  </si>
  <si>
    <t>1.2.1.</t>
  </si>
  <si>
    <t>Кредиты, депозиты и прочие привлеченные средства, полученные кредитными организациями от Банка России</t>
  </si>
  <si>
    <t>Корреспондентские счета кредитных организаций-корреспондентов</t>
  </si>
  <si>
    <t xml:space="preserve">Корреспондентские счета банков-нерезидентов </t>
  </si>
  <si>
    <t>5.1.</t>
  </si>
  <si>
    <t>5.4.</t>
  </si>
  <si>
    <t>5.5.</t>
  </si>
  <si>
    <t xml:space="preserve">Депозиты и прочие привлеченные средства юридических лиц (кроме кредитных организаций)  </t>
  </si>
  <si>
    <t>Средства клиентов по факторинговым, форфейтинговым операциям</t>
  </si>
  <si>
    <t>Облигации</t>
  </si>
  <si>
    <t>Векселя и банковские акцепты</t>
  </si>
  <si>
    <t>9.</t>
  </si>
  <si>
    <t>Прочие пассивы - всего</t>
  </si>
  <si>
    <t>9.1.</t>
  </si>
  <si>
    <t>Резервы на возможные потери</t>
  </si>
  <si>
    <t>9.2.</t>
  </si>
  <si>
    <t>9.3.</t>
  </si>
  <si>
    <t>Кредиторы</t>
  </si>
  <si>
    <t>9.4.</t>
  </si>
  <si>
    <t>Доходы будущих периодов</t>
  </si>
  <si>
    <t>9.5.</t>
  </si>
  <si>
    <t>Проценты начисленные, обязательства по процентам/купонам по выпущенным ценным бумагам</t>
  </si>
  <si>
    <t xml:space="preserve"> В том числе:</t>
  </si>
  <si>
    <t>9.6.</t>
  </si>
  <si>
    <t>Проценты просроченные</t>
  </si>
  <si>
    <t>Всего пассивов</t>
  </si>
  <si>
    <t>Прибыль (убыток) текущего года</t>
  </si>
  <si>
    <t>2.</t>
  </si>
  <si>
    <t>Кредиты, депозиты и  прочие средства, полученные от других кредитных организаций - всего</t>
  </si>
  <si>
    <t>5.2.</t>
  </si>
  <si>
    <t>5.3.</t>
  </si>
  <si>
    <t>Cредства клиентов в расчетах</t>
  </si>
  <si>
    <t>5.6.</t>
  </si>
  <si>
    <t>Вклады физических лиц</t>
  </si>
  <si>
    <t>5.7.</t>
  </si>
  <si>
    <t>7.</t>
  </si>
  <si>
    <t>Средства бюджетов на расчетных счетах</t>
  </si>
  <si>
    <t xml:space="preserve">Cредства организаций на расчетных и прочих счетах </t>
  </si>
  <si>
    <t>Структура пассивов  кредитных организаций, сгруппированных по источникам средств  (Таблица 13 сборника "Обзор банковского сектора Российской Федерации", млрд.руб.)</t>
  </si>
  <si>
    <t>Фонды и прибыль кредитных организаций - всего</t>
  </si>
  <si>
    <t>Счета кредитных организаций - всего</t>
  </si>
  <si>
    <t>Средства государственных и других внебюджетных фондов на расчетных счетах</t>
  </si>
  <si>
    <t>Департамент банковского надзора Банка России</t>
  </si>
  <si>
    <t>Структура активов кредитных организаций, сгруппированных по направлениям вложений  (Таблица 12 сборника "Обзор банковского сектора Российской Федерации", млрд.руб.)</t>
  </si>
  <si>
    <t>Из них: денежные средства</t>
  </si>
  <si>
    <t>Cчета в кредитных организациях - всего</t>
  </si>
  <si>
    <t>Из них:</t>
  </si>
  <si>
    <t xml:space="preserve">из них: просроченная задолженность </t>
  </si>
  <si>
    <t xml:space="preserve"> Из них:</t>
  </si>
  <si>
    <t xml:space="preserve"> из них: недвижимость, временно не используемая в основной деятельности</t>
  </si>
  <si>
    <t>из нее: налог на прибыль</t>
  </si>
  <si>
    <t>Прибыль (убыток) c учетом финансовых результатов   прошлого года</t>
  </si>
  <si>
    <t xml:space="preserve"> Из  нее:</t>
  </si>
  <si>
    <t xml:space="preserve">  Из них:</t>
  </si>
  <si>
    <t>Средства клиентов - всего1</t>
  </si>
  <si>
    <t>1. Кредиты, депозиты и прочие размещенные средства - всего</t>
  </si>
  <si>
    <t xml:space="preserve">    Из них:</t>
  </si>
  <si>
    <t xml:space="preserve">     - просроченная задолженность</t>
  </si>
  <si>
    <t>1.1 Кредиты и прочие размещенные средства, предоставленные нефинансовым организациям-резидентам</t>
  </si>
  <si>
    <t>из них:</t>
  </si>
  <si>
    <t>1.1.1. Кредиты и прочие средства, предоставленные физическим лицам-индивидуальным предпринимателям</t>
  </si>
  <si>
    <t>1.2 Кредиты и прочие размещенные средства, предоставленные юридическим лицам - нерезидентам (кроме банков)</t>
  </si>
  <si>
    <t>1.3  Кредиты, депозиты и прочие размещенные средства, предоставленные финансовому сектору</t>
  </si>
  <si>
    <t>в том числе:</t>
  </si>
  <si>
    <t xml:space="preserve"> 1.3.1 Кредитным организациям-резидентам</t>
  </si>
  <si>
    <t xml:space="preserve">                  Из них:</t>
  </si>
  <si>
    <t xml:space="preserve">                          - просроченная задолженность                            </t>
  </si>
  <si>
    <t xml:space="preserve"> 1.3.2 Финансовым организациям различных форм собственности-резидентам</t>
  </si>
  <si>
    <t>1.4  Кредиты, депозиты и прочие размещенные средства, предоставленные банкам-нерезидентам</t>
  </si>
  <si>
    <t>1.5  Кредиты и прочие  размещенные средства, предоставленные государственным финансовым органам и внебюджетным фондам</t>
  </si>
  <si>
    <t xml:space="preserve">1.6 Кредиты и прочие средства, предоставленные физическим лицам-резидентам </t>
  </si>
  <si>
    <t xml:space="preserve">1.7 Кредиты и прочие средства, предоставленные физическим лицам-нерезидентам </t>
  </si>
  <si>
    <t>Справочно:</t>
  </si>
  <si>
    <t xml:space="preserve">Резервы на возможные потери по кредитам, депозитам и прочим размещенным средствам </t>
  </si>
  <si>
    <t>Просроченные проценты по предоставленным кредитам, депозитам и прочим размещенным средствам, учитываемые на балансовых счетах</t>
  </si>
  <si>
    <t>Вложения кредитных организаций в векселя резидентов</t>
  </si>
  <si>
    <t>Вложения кредитных организаций в векселя нерезидентов</t>
  </si>
  <si>
    <t xml:space="preserve"> </t>
  </si>
  <si>
    <t xml:space="preserve">      - просроченная задолженность </t>
  </si>
  <si>
    <t>Основные характеристики кредитных операций банковского сектора - в рублях и иностранной валюте (Таблица 16 сборника "Обзор банковского сектора Российской Федерации", графа "Всего", млрд.руб.)</t>
  </si>
  <si>
    <t>Основные характеристики кредитных операций банковского сектора в рублях (Таблица 16 сборника "Обзор банковского сектора Российской Федерации", графа "В рублях", млрд.руб.)</t>
  </si>
  <si>
    <t>Основные характеристики кредитных операций банковского сектора в иностранной валюте (Таблица 16 сборника "Обзор банковского сектора Российской Федерации", графа "В иностранной валюте", млрд.руб.)</t>
  </si>
  <si>
    <t>7.1.</t>
  </si>
  <si>
    <t>7.1.1.</t>
  </si>
  <si>
    <t>7.1.3.</t>
  </si>
  <si>
    <t>8.</t>
  </si>
  <si>
    <t>10.</t>
  </si>
  <si>
    <t>10.2.</t>
  </si>
  <si>
    <t>10.3.</t>
  </si>
  <si>
    <t>Всегоактивов</t>
  </si>
  <si>
    <t>Всегопассивов</t>
  </si>
  <si>
    <t>asset.0</t>
  </si>
  <si>
    <t>asset.</t>
  </si>
  <si>
    <t>asset.total</t>
  </si>
  <si>
    <t xml:space="preserve">Драгоценные металлы и камни </t>
  </si>
  <si>
    <t>3.3.</t>
  </si>
  <si>
    <t>Корреспондентские счета - n.e.c. (сальдо)</t>
  </si>
  <si>
    <t>4.5.</t>
  </si>
  <si>
    <t>Ценные бумаги, приобретенные кредитными организациями - n.e.c.</t>
  </si>
  <si>
    <t>7.2.</t>
  </si>
  <si>
    <t>Кредиты и прочие ссуды - n.e.c.</t>
  </si>
  <si>
    <t>7.1.4.</t>
  </si>
  <si>
    <t>Кредиты, депозиты и прочие размещенные средства - n.e.c.</t>
  </si>
  <si>
    <t>10.4.</t>
  </si>
  <si>
    <t>Прочие активы - n.е.с.</t>
  </si>
  <si>
    <t>flag1</t>
  </si>
  <si>
    <t>flag2</t>
  </si>
  <si>
    <t>a_p</t>
  </si>
  <si>
    <t>2</t>
  </si>
  <si>
    <t>1</t>
  </si>
  <si>
    <t>flag3</t>
  </si>
  <si>
    <t>1.2.2.</t>
  </si>
  <si>
    <t>Прибыль (убыток) прошлого года</t>
  </si>
  <si>
    <t>Счета кредитных организаций - n.e.c.</t>
  </si>
  <si>
    <t>5.8.</t>
  </si>
  <si>
    <t>Средства клиентов - n.e.c.</t>
  </si>
  <si>
    <t>9.7.</t>
  </si>
  <si>
    <t>Прочие пассивы - n.e.c.</t>
  </si>
  <si>
    <t>liab.0</t>
  </si>
  <si>
    <t>9.5.1.</t>
  </si>
  <si>
    <t>liab.total</t>
  </si>
  <si>
    <t>Всего активов</t>
  </si>
  <si>
    <t>x</t>
  </si>
  <si>
    <t>asset.01.</t>
  </si>
  <si>
    <t>asset.02.</t>
  </si>
  <si>
    <t>asset.03.</t>
  </si>
  <si>
    <t>asset.04.</t>
  </si>
  <si>
    <t>asset.05.</t>
  </si>
  <si>
    <t>asset.06.</t>
  </si>
  <si>
    <t>asset.07.</t>
  </si>
  <si>
    <t>asset.08.</t>
  </si>
  <si>
    <t>asset.09.</t>
  </si>
  <si>
    <t>asset.10.</t>
  </si>
  <si>
    <t>liab.01.</t>
  </si>
  <si>
    <t>liab.02.</t>
  </si>
  <si>
    <t>liab.03.</t>
  </si>
  <si>
    <t>liab.04.</t>
  </si>
  <si>
    <t>liab.05.</t>
  </si>
  <si>
    <t>liab.06.</t>
  </si>
  <si>
    <t>liab.07.</t>
  </si>
  <si>
    <t>liab.08.</t>
  </si>
  <si>
    <t>liab.09.</t>
  </si>
  <si>
    <t>asset.01.1.</t>
  </si>
  <si>
    <t>asset.03.1.</t>
  </si>
  <si>
    <t>asset.03.2.</t>
  </si>
  <si>
    <t>asset.04.1.</t>
  </si>
  <si>
    <t>asset.04.2.</t>
  </si>
  <si>
    <t>asset.04.3.</t>
  </si>
  <si>
    <t>asset.04.4.</t>
  </si>
  <si>
    <t>asset.07.1.1.</t>
  </si>
  <si>
    <t>asset.07.1.2.</t>
  </si>
  <si>
    <t>asset.07.1.3.</t>
  </si>
  <si>
    <t>asset.10.1.</t>
  </si>
  <si>
    <t>asset.10.2.</t>
  </si>
  <si>
    <t>asset.10.3.</t>
  </si>
  <si>
    <t>asset.01.2.</t>
  </si>
  <si>
    <t>asset.03.3.</t>
  </si>
  <si>
    <t>asset.04.5.</t>
  </si>
  <si>
    <t>asset.07.2.</t>
  </si>
  <si>
    <t>asset.07.1.4.</t>
  </si>
  <si>
    <t>asset.10.4.</t>
  </si>
  <si>
    <t>liab.01.1.</t>
  </si>
  <si>
    <t>liab.01.2.1.</t>
  </si>
  <si>
    <t>liab.03.1.</t>
  </si>
  <si>
    <t>liab.03.2.</t>
  </si>
  <si>
    <t>liab.05.1.</t>
  </si>
  <si>
    <t>liab.05.2.</t>
  </si>
  <si>
    <t>liab.05.3.</t>
  </si>
  <si>
    <t>liab.05.4.</t>
  </si>
  <si>
    <t>liab.05.5.</t>
  </si>
  <si>
    <t>liab.05.6.</t>
  </si>
  <si>
    <t>liab.05.7.</t>
  </si>
  <si>
    <t>liab.09.1.</t>
  </si>
  <si>
    <t>liab.09.2.</t>
  </si>
  <si>
    <t>liab.09.3.</t>
  </si>
  <si>
    <t>liab.09.4.</t>
  </si>
  <si>
    <t>liab.09.5.</t>
  </si>
  <si>
    <t>liab.01.2.2.</t>
  </si>
  <si>
    <t>liab.03.3.</t>
  </si>
  <si>
    <t>liab.05.8.</t>
  </si>
  <si>
    <t>liab.09.6.</t>
  </si>
  <si>
    <t>__АКТИВЫ</t>
  </si>
  <si>
    <t>__ПАССИВЫ</t>
  </si>
  <si>
    <t>__ДЕТАЛИЗАЦИЯ</t>
  </si>
  <si>
    <t>__АКТИВЫ (ДЕТАЛИЗАЦИЯ)</t>
  </si>
</sst>
</file>

<file path=xl/styles.xml><?xml version="1.0" encoding="utf-8"?>
<styleSheet xmlns="http://schemas.openxmlformats.org/spreadsheetml/2006/main">
  <numFmts count="7">
    <numFmt numFmtId="164" formatCode="0.0"/>
    <numFmt numFmtId="165" formatCode="d/mm/yy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General_)"/>
  </numFmts>
  <fonts count="43">
    <font>
      <sz val="10"/>
      <name val="Arial Cyr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2"/>
      <name val="Helv"/>
    </font>
    <font>
      <sz val="10"/>
      <name val="Times New Roman"/>
      <family val="1"/>
      <charset val="204"/>
    </font>
    <font>
      <sz val="10"/>
      <color indexed="62"/>
      <name val="Arial"/>
      <family val="2"/>
      <charset val="204"/>
    </font>
    <font>
      <b/>
      <sz val="10"/>
      <color indexed="63"/>
      <name val="Arial"/>
      <family val="2"/>
      <charset val="204"/>
    </font>
    <font>
      <b/>
      <sz val="10"/>
      <color indexed="52"/>
      <name val="Arial"/>
      <family val="2"/>
      <charset val="204"/>
    </font>
    <font>
      <sz val="10"/>
      <name val="Arial Cyr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Arial"/>
      <family val="2"/>
      <charset val="204"/>
    </font>
    <font>
      <sz val="12"/>
      <name val="Times New Roman Cyr"/>
    </font>
    <font>
      <sz val="10"/>
      <name val="Arial Cyr"/>
    </font>
    <font>
      <sz val="10"/>
      <color indexed="20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1"/>
      <color indexed="8"/>
      <name val="Times New Roman Cyr"/>
      <charset val="204"/>
    </font>
    <font>
      <b/>
      <sz val="12"/>
      <color indexed="8"/>
      <name val="Times New Roman Cyr"/>
      <charset val="204"/>
    </font>
    <font>
      <sz val="10"/>
      <name val="Times New Roman Cyr"/>
      <charset val="204"/>
    </font>
    <font>
      <b/>
      <sz val="8"/>
      <name val="Times New Roman Cyr"/>
      <charset val="204"/>
    </font>
    <font>
      <sz val="8"/>
      <name val="Times New Roman Cyr"/>
      <charset val="204"/>
    </font>
    <font>
      <sz val="9"/>
      <name val="Times New Roman Cyr"/>
      <charset val="204"/>
    </font>
    <font>
      <b/>
      <sz val="9"/>
      <name val="Times New Roman Cyr"/>
      <charset val="204"/>
    </font>
    <font>
      <sz val="10"/>
      <color indexed="10"/>
      <name val="Times New Roman Cyr"/>
      <charset val="204"/>
    </font>
    <font>
      <b/>
      <sz val="8"/>
      <color indexed="5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</font>
    <font>
      <b/>
      <sz val="11"/>
      <name val="Times New Roman Cyr"/>
      <family val="1"/>
      <charset val="204"/>
    </font>
    <font>
      <sz val="8"/>
      <color indexed="10"/>
      <name val="Times New Roman Cyr"/>
      <charset val="204"/>
    </font>
    <font>
      <sz val="8"/>
      <name val="Arial Cyr"/>
      <charset val="204"/>
    </font>
    <font>
      <sz val="10"/>
      <color indexed="8"/>
      <name val="Calibri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18" fillId="3" borderId="0" applyNumberFormat="0" applyBorder="0" applyAlignment="0" applyProtection="0"/>
    <xf numFmtId="0" fontId="7" fillId="20" borderId="1" applyNumberFormat="0" applyAlignment="0" applyProtection="0"/>
    <xf numFmtId="0" fontId="13" fillId="21" borderId="2" applyNumberFormat="0" applyAlignment="0" applyProtection="0"/>
    <xf numFmtId="170" fontId="3" fillId="0" borderId="0"/>
    <xf numFmtId="0" fontId="19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5" fillId="7" borderId="1" applyNumberFormat="0" applyAlignment="0" applyProtection="0"/>
    <xf numFmtId="0" fontId="20" fillId="0" borderId="6" applyNumberFormat="0" applyFill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5" fillId="22" borderId="0" applyNumberFormat="0" applyBorder="0" applyAlignment="0" applyProtection="0"/>
    <xf numFmtId="0" fontId="8" fillId="23" borderId="7" applyNumberFormat="0" applyFont="0" applyAlignment="0" applyProtection="0"/>
    <xf numFmtId="0" fontId="6" fillId="20" borderId="8" applyNumberFormat="0" applyAlignment="0" applyProtection="0"/>
    <xf numFmtId="0" fontId="14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6" fillId="0" borderId="0"/>
    <xf numFmtId="0" fontId="17" fillId="0" borderId="0"/>
    <xf numFmtId="0" fontId="17" fillId="0" borderId="0"/>
    <xf numFmtId="0" fontId="17" fillId="0" borderId="0"/>
  </cellStyleXfs>
  <cellXfs count="202">
    <xf numFmtId="0" fontId="0" fillId="0" borderId="0" xfId="0"/>
    <xf numFmtId="49" fontId="24" fillId="0" borderId="10" xfId="47" applyNumberFormat="1" applyFont="1" applyFill="1" applyBorder="1" applyAlignment="1">
      <alignment horizontal="center" vertical="center" wrapText="1"/>
    </xf>
    <xf numFmtId="0" fontId="25" fillId="0" borderId="0" xfId="0" applyFont="1"/>
    <xf numFmtId="165" fontId="26" fillId="0" borderId="11" xfId="50" applyNumberFormat="1" applyFont="1" applyBorder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" fontId="27" fillId="0" borderId="12" xfId="50" applyNumberFormat="1" applyFont="1" applyBorder="1" applyAlignment="1">
      <alignment horizontal="left" vertical="center" wrapText="1"/>
    </xf>
    <xf numFmtId="164" fontId="28" fillId="0" borderId="13" xfId="50" applyNumberFormat="1" applyFont="1" applyBorder="1" applyAlignment="1">
      <alignment horizontal="left" vertical="center" wrapText="1"/>
    </xf>
    <xf numFmtId="164" fontId="28" fillId="0" borderId="12" xfId="50" applyNumberFormat="1" applyFont="1" applyBorder="1" applyAlignment="1">
      <alignment horizontal="right" vertical="center"/>
    </xf>
    <xf numFmtId="0" fontId="28" fillId="0" borderId="0" xfId="0" applyFont="1" applyAlignment="1">
      <alignment horizontal="right" vertical="center"/>
    </xf>
    <xf numFmtId="164" fontId="28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1" fontId="27" fillId="0" borderId="14" xfId="50" applyNumberFormat="1" applyFont="1" applyBorder="1" applyAlignment="1">
      <alignment horizontal="left" vertical="center" wrapText="1"/>
    </xf>
    <xf numFmtId="164" fontId="28" fillId="0" borderId="15" xfId="50" applyNumberFormat="1" applyFont="1" applyBorder="1" applyAlignment="1">
      <alignment horizontal="left" vertical="center" wrapText="1"/>
    </xf>
    <xf numFmtId="164" fontId="28" fillId="0" borderId="14" xfId="50" applyNumberFormat="1" applyFont="1" applyBorder="1" applyAlignment="1">
      <alignment horizontal="right" vertical="center"/>
    </xf>
    <xf numFmtId="1" fontId="27" fillId="0" borderId="16" xfId="50" applyNumberFormat="1" applyFont="1" applyBorder="1" applyAlignment="1">
      <alignment horizontal="left" vertical="center" wrapText="1"/>
    </xf>
    <xf numFmtId="164" fontId="28" fillId="0" borderId="17" xfId="50" applyNumberFormat="1" applyFont="1" applyBorder="1" applyAlignment="1">
      <alignment horizontal="left" vertical="center" wrapText="1"/>
    </xf>
    <xf numFmtId="164" fontId="28" fillId="0" borderId="16" xfId="50" applyNumberFormat="1" applyFont="1" applyBorder="1" applyAlignment="1">
      <alignment horizontal="right" vertical="center"/>
    </xf>
    <xf numFmtId="1" fontId="27" fillId="0" borderId="11" xfId="50" applyNumberFormat="1" applyFont="1" applyBorder="1" applyAlignment="1">
      <alignment horizontal="left" vertical="center" wrapText="1"/>
    </xf>
    <xf numFmtId="164" fontId="28" fillId="0" borderId="18" xfId="50" applyNumberFormat="1" applyFont="1" applyBorder="1" applyAlignment="1">
      <alignment horizontal="left" vertical="center" wrapText="1"/>
    </xf>
    <xf numFmtId="164" fontId="28" fillId="0" borderId="11" xfId="50" applyNumberFormat="1" applyFont="1" applyBorder="1" applyAlignment="1">
      <alignment horizontal="right" vertical="center"/>
    </xf>
    <xf numFmtId="164" fontId="28" fillId="0" borderId="19" xfId="50" applyNumberFormat="1" applyFont="1" applyBorder="1" applyAlignment="1">
      <alignment horizontal="left" vertical="center" wrapText="1"/>
    </xf>
    <xf numFmtId="164" fontId="28" fillId="0" borderId="0" xfId="50" applyNumberFormat="1" applyFont="1" applyBorder="1" applyAlignment="1">
      <alignment horizontal="left" vertical="center" wrapText="1"/>
    </xf>
    <xf numFmtId="164" fontId="28" fillId="0" borderId="10" xfId="50" applyNumberFormat="1" applyFont="1" applyBorder="1" applyAlignment="1">
      <alignment horizontal="left" vertical="center" wrapText="1"/>
    </xf>
    <xf numFmtId="164" fontId="28" fillId="0" borderId="20" xfId="50" applyNumberFormat="1" applyFont="1" applyBorder="1" applyAlignment="1">
      <alignment horizontal="left" vertical="center" wrapText="1"/>
    </xf>
    <xf numFmtId="164" fontId="28" fillId="0" borderId="11" xfId="50" applyNumberFormat="1" applyFont="1" applyBorder="1" applyAlignment="1">
      <alignment horizontal="left" vertical="center" wrapText="1"/>
    </xf>
    <xf numFmtId="164" fontId="28" fillId="0" borderId="11" xfId="50" applyNumberFormat="1" applyFont="1" applyBorder="1" applyAlignment="1">
      <alignment horizontal="center" vertical="center"/>
    </xf>
    <xf numFmtId="164" fontId="28" fillId="0" borderId="12" xfId="50" applyNumberFormat="1" applyFont="1" applyBorder="1" applyAlignment="1">
      <alignment horizontal="left" vertical="center" wrapText="1"/>
    </xf>
    <xf numFmtId="164" fontId="28" fillId="0" borderId="14" xfId="50" applyNumberFormat="1" applyFont="1" applyBorder="1" applyAlignment="1">
      <alignment horizontal="left" vertical="center" wrapText="1"/>
    </xf>
    <xf numFmtId="1" fontId="27" fillId="0" borderId="14" xfId="0" applyNumberFormat="1" applyFont="1" applyBorder="1" applyAlignment="1">
      <alignment horizontal="left" vertical="center"/>
    </xf>
    <xf numFmtId="1" fontId="27" fillId="0" borderId="16" xfId="0" applyNumberFormat="1" applyFont="1" applyBorder="1" applyAlignment="1">
      <alignment horizontal="left" vertical="center"/>
    </xf>
    <xf numFmtId="164" fontId="28" fillId="0" borderId="16" xfId="50" applyNumberFormat="1" applyFont="1" applyBorder="1" applyAlignment="1">
      <alignment horizontal="left" vertical="center" wrapText="1"/>
    </xf>
    <xf numFmtId="2" fontId="28" fillId="0" borderId="14" xfId="50" applyNumberFormat="1" applyFont="1" applyBorder="1" applyAlignment="1">
      <alignment horizontal="right" vertical="center"/>
    </xf>
    <xf numFmtId="0" fontId="29" fillId="0" borderId="11" xfId="50" applyFont="1" applyBorder="1" applyAlignment="1">
      <alignment vertical="center"/>
    </xf>
    <xf numFmtId="164" fontId="29" fillId="0" borderId="11" xfId="50" applyNumberFormat="1" applyFont="1" applyBorder="1" applyAlignment="1">
      <alignment horizontal="center" vertical="center"/>
    </xf>
    <xf numFmtId="0" fontId="25" fillId="0" borderId="0" xfId="50" applyFont="1"/>
    <xf numFmtId="0" fontId="25" fillId="0" borderId="0" xfId="0" applyFont="1" applyAlignment="1">
      <alignment horizontal="centerContinuous"/>
    </xf>
    <xf numFmtId="0" fontId="25" fillId="0" borderId="0" xfId="50" applyFont="1" applyAlignment="1">
      <alignment horizontal="left"/>
    </xf>
    <xf numFmtId="164" fontId="25" fillId="0" borderId="0" xfId="48" applyNumberFormat="1" applyFont="1" applyFill="1" applyBorder="1" applyAlignment="1">
      <alignment horizontal="center" vertical="top" wrapText="1"/>
    </xf>
    <xf numFmtId="14" fontId="31" fillId="0" borderId="11" xfId="50" applyNumberFormat="1" applyFont="1" applyBorder="1" applyAlignment="1">
      <alignment horizontal="center" vertical="top" wrapText="1"/>
    </xf>
    <xf numFmtId="165" fontId="26" fillId="0" borderId="11" xfId="50" applyNumberFormat="1" applyFont="1" applyBorder="1" applyAlignment="1">
      <alignment horizontal="center" vertical="top" wrapText="1"/>
    </xf>
    <xf numFmtId="165" fontId="27" fillId="0" borderId="0" xfId="0" applyNumberFormat="1" applyFont="1"/>
    <xf numFmtId="0" fontId="27" fillId="0" borderId="12" xfId="50" applyFont="1" applyBorder="1" applyAlignment="1">
      <alignment vertical="center" wrapText="1"/>
    </xf>
    <xf numFmtId="0" fontId="28" fillId="0" borderId="12" xfId="50" applyFont="1" applyBorder="1" applyAlignment="1">
      <alignment vertical="center" wrapText="1"/>
    </xf>
    <xf numFmtId="164" fontId="28" fillId="0" borderId="12" xfId="50" applyNumberFormat="1" applyFont="1" applyBorder="1" applyAlignment="1">
      <alignment horizontal="right" vertical="center" wrapText="1"/>
    </xf>
    <xf numFmtId="164" fontId="28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16" xfId="50" applyFont="1" applyBorder="1" applyAlignment="1">
      <alignment horizontal="left" vertical="center" wrapText="1"/>
    </xf>
    <xf numFmtId="0" fontId="28" fillId="0" borderId="16" xfId="50" applyFont="1" applyBorder="1" applyAlignment="1">
      <alignment horizontal="left" vertical="center" wrapText="1"/>
    </xf>
    <xf numFmtId="164" fontId="28" fillId="0" borderId="16" xfId="50" applyNumberFormat="1" applyFont="1" applyBorder="1" applyAlignment="1">
      <alignment horizontal="right" vertical="center" wrapText="1"/>
    </xf>
    <xf numFmtId="0" fontId="27" fillId="0" borderId="11" xfId="50" applyFont="1" applyBorder="1" applyAlignment="1">
      <alignment horizontal="left" vertical="center" wrapText="1"/>
    </xf>
    <xf numFmtId="0" fontId="28" fillId="0" borderId="11" xfId="50" applyFont="1" applyBorder="1" applyAlignment="1">
      <alignment horizontal="left" vertical="center" wrapText="1"/>
    </xf>
    <xf numFmtId="164" fontId="28" fillId="0" borderId="11" xfId="50" applyNumberFormat="1" applyFont="1" applyBorder="1" applyAlignment="1">
      <alignment horizontal="right" vertical="center" wrapText="1"/>
    </xf>
    <xf numFmtId="0" fontId="27" fillId="0" borderId="14" xfId="50" applyFont="1" applyBorder="1" applyAlignment="1">
      <alignment vertical="center" wrapText="1"/>
    </xf>
    <xf numFmtId="0" fontId="28" fillId="0" borderId="14" xfId="50" applyFont="1" applyBorder="1" applyAlignment="1">
      <alignment vertical="center" wrapText="1"/>
    </xf>
    <xf numFmtId="164" fontId="28" fillId="0" borderId="14" xfId="50" applyNumberFormat="1" applyFont="1" applyBorder="1" applyAlignment="1">
      <alignment horizontal="right" vertical="center" wrapText="1"/>
    </xf>
    <xf numFmtId="164" fontId="28" fillId="0" borderId="15" xfId="50" applyNumberFormat="1" applyFont="1" applyBorder="1" applyAlignment="1">
      <alignment horizontal="right" vertical="center" wrapText="1"/>
    </xf>
    <xf numFmtId="0" fontId="28" fillId="0" borderId="15" xfId="5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/>
    </xf>
    <xf numFmtId="0" fontId="27" fillId="0" borderId="11" xfId="50" applyFont="1" applyBorder="1" applyAlignment="1">
      <alignment vertical="center" wrapText="1"/>
    </xf>
    <xf numFmtId="0" fontId="28" fillId="0" borderId="11" xfId="50" applyFont="1" applyBorder="1" applyAlignment="1">
      <alignment vertical="center" wrapText="1"/>
    </xf>
    <xf numFmtId="0" fontId="27" fillId="0" borderId="16" xfId="50" applyFont="1" applyBorder="1" applyAlignment="1">
      <alignment vertical="center" wrapText="1"/>
    </xf>
    <xf numFmtId="0" fontId="28" fillId="0" borderId="16" xfId="50" applyFont="1" applyBorder="1" applyAlignment="1">
      <alignment vertical="center" wrapText="1"/>
    </xf>
    <xf numFmtId="164" fontId="28" fillId="0" borderId="16" xfId="50" applyNumberFormat="1" applyFont="1" applyBorder="1" applyAlignment="1">
      <alignment horizontal="center" vertical="center" wrapText="1"/>
    </xf>
    <xf numFmtId="0" fontId="28" fillId="0" borderId="14" xfId="50" applyFont="1" applyFill="1" applyBorder="1" applyAlignment="1">
      <alignment vertical="center" wrapText="1"/>
    </xf>
    <xf numFmtId="164" fontId="28" fillId="0" borderId="14" xfId="50" applyNumberFormat="1" applyFont="1" applyFill="1" applyBorder="1" applyAlignment="1">
      <alignment horizontal="right" vertical="center" wrapText="1"/>
    </xf>
    <xf numFmtId="49" fontId="27" fillId="0" borderId="14" xfId="50" applyNumberFormat="1" applyFont="1" applyBorder="1" applyAlignment="1">
      <alignment vertical="center" wrapText="1"/>
    </xf>
    <xf numFmtId="164" fontId="28" fillId="0" borderId="14" xfId="50" applyNumberFormat="1" applyFont="1" applyBorder="1" applyAlignment="1">
      <alignment horizontal="center" vertical="center" wrapText="1"/>
    </xf>
    <xf numFmtId="0" fontId="32" fillId="0" borderId="11" xfId="50" applyFont="1" applyBorder="1" applyAlignment="1">
      <alignment vertical="center"/>
    </xf>
    <xf numFmtId="0" fontId="28" fillId="0" borderId="18" xfId="50" applyFont="1" applyBorder="1" applyAlignment="1">
      <alignment horizontal="left" vertical="center" wrapText="1"/>
    </xf>
    <xf numFmtId="0" fontId="33" fillId="0" borderId="0" xfId="0" applyFont="1"/>
    <xf numFmtId="14" fontId="34" fillId="0" borderId="11" xfId="50" applyNumberFormat="1" applyFont="1" applyBorder="1" applyAlignment="1">
      <alignment horizontal="center" vertical="top" wrapText="1"/>
    </xf>
    <xf numFmtId="0" fontId="35" fillId="24" borderId="12" xfId="49" applyFont="1" applyFill="1" applyBorder="1" applyAlignment="1">
      <alignment vertical="center" wrapText="1"/>
    </xf>
    <xf numFmtId="0" fontId="36" fillId="0" borderId="14" xfId="49" applyFont="1" applyFill="1" applyBorder="1" applyAlignment="1">
      <alignment vertical="center" wrapText="1"/>
    </xf>
    <xf numFmtId="0" fontId="36" fillId="0" borderId="16" xfId="49" applyFont="1" applyFill="1" applyBorder="1" applyAlignment="1">
      <alignment vertical="center" wrapText="1"/>
    </xf>
    <xf numFmtId="0" fontId="35" fillId="0" borderId="12" xfId="49" applyFont="1" applyFill="1" applyBorder="1" applyAlignment="1">
      <alignment vertical="center" wrapText="1"/>
    </xf>
    <xf numFmtId="0" fontId="37" fillId="0" borderId="14" xfId="49" applyFont="1" applyFill="1" applyBorder="1" applyAlignment="1">
      <alignment vertical="center" wrapText="1"/>
    </xf>
    <xf numFmtId="0" fontId="38" fillId="0" borderId="12" xfId="49" applyFont="1" applyFill="1" applyBorder="1" applyAlignment="1">
      <alignment vertical="center" wrapText="1"/>
    </xf>
    <xf numFmtId="0" fontId="36" fillId="0" borderId="14" xfId="49" applyFont="1" applyFill="1" applyBorder="1" applyAlignment="1">
      <alignment horizontal="left" vertical="center" wrapText="1"/>
    </xf>
    <xf numFmtId="0" fontId="36" fillId="0" borderId="16" xfId="49" applyFont="1" applyFill="1" applyBorder="1" applyAlignment="1">
      <alignment horizontal="left" vertical="center" wrapText="1"/>
    </xf>
    <xf numFmtId="0" fontId="35" fillId="0" borderId="12" xfId="49" applyFont="1" applyFill="1" applyBorder="1" applyAlignment="1">
      <alignment horizontal="left" vertical="center" wrapText="1"/>
    </xf>
    <xf numFmtId="0" fontId="35" fillId="24" borderId="21" xfId="49" applyFont="1" applyFill="1" applyBorder="1" applyAlignment="1">
      <alignment horizontal="center" vertical="center" wrapText="1"/>
    </xf>
    <xf numFmtId="0" fontId="37" fillId="0" borderId="11" xfId="49" applyFont="1" applyFill="1" applyBorder="1" applyAlignment="1">
      <alignment vertical="center" wrapText="1"/>
    </xf>
    <xf numFmtId="164" fontId="36" fillId="0" borderId="11" xfId="49" applyNumberFormat="1" applyFont="1" applyBorder="1" applyAlignment="1">
      <alignment horizontal="left" vertical="center" wrapText="1"/>
    </xf>
    <xf numFmtId="164" fontId="36" fillId="0" borderId="14" xfId="49" applyNumberFormat="1" applyFont="1" applyBorder="1" applyAlignment="1">
      <alignment horizontal="left" vertical="center" wrapText="1"/>
    </xf>
    <xf numFmtId="164" fontId="36" fillId="0" borderId="16" xfId="49" applyNumberFormat="1" applyFont="1" applyBorder="1" applyAlignment="1">
      <alignment horizontal="left" vertical="center" wrapText="1"/>
    </xf>
    <xf numFmtId="0" fontId="39" fillId="0" borderId="0" xfId="50" applyFont="1" applyAlignment="1">
      <alignment vertical="center" wrapText="1"/>
    </xf>
    <xf numFmtId="164" fontId="35" fillId="24" borderId="12" xfId="49" applyNumberFormat="1" applyFont="1" applyFill="1" applyBorder="1" applyAlignment="1">
      <alignment horizontal="right" vertical="center" wrapText="1"/>
    </xf>
    <xf numFmtId="164" fontId="36" fillId="0" borderId="14" xfId="49" applyNumberFormat="1" applyFont="1" applyFill="1" applyBorder="1" applyAlignment="1">
      <alignment horizontal="right" vertical="center" wrapText="1"/>
    </xf>
    <xf numFmtId="164" fontId="36" fillId="0" borderId="16" xfId="49" applyNumberFormat="1" applyFont="1" applyFill="1" applyBorder="1" applyAlignment="1">
      <alignment horizontal="right" vertical="center" wrapText="1"/>
    </xf>
    <xf numFmtId="164" fontId="35" fillId="0" borderId="12" xfId="49" applyNumberFormat="1" applyFont="1" applyFill="1" applyBorder="1" applyAlignment="1">
      <alignment horizontal="right" vertical="center" wrapText="1"/>
    </xf>
    <xf numFmtId="164" fontId="37" fillId="0" borderId="14" xfId="49" applyNumberFormat="1" applyFont="1" applyFill="1" applyBorder="1" applyAlignment="1">
      <alignment horizontal="right" vertical="center" wrapText="1"/>
    </xf>
    <xf numFmtId="164" fontId="37" fillId="0" borderId="16" xfId="49" applyNumberFormat="1" applyFont="1" applyFill="1" applyBorder="1" applyAlignment="1">
      <alignment horizontal="right" vertical="center" wrapText="1"/>
    </xf>
    <xf numFmtId="164" fontId="38" fillId="0" borderId="12" xfId="49" applyNumberFormat="1" applyFont="1" applyFill="1" applyBorder="1" applyAlignment="1">
      <alignment horizontal="right" vertical="center" wrapText="1"/>
    </xf>
    <xf numFmtId="164" fontId="36" fillId="0" borderId="16" xfId="49" applyNumberFormat="1" applyFont="1" applyBorder="1" applyAlignment="1">
      <alignment horizontal="right" vertical="center" wrapText="1"/>
    </xf>
    <xf numFmtId="164" fontId="35" fillId="24" borderId="21" xfId="49" applyNumberFormat="1" applyFont="1" applyFill="1" applyBorder="1" applyAlignment="1">
      <alignment horizontal="right" vertical="center" wrapText="1"/>
    </xf>
    <xf numFmtId="164" fontId="37" fillId="0" borderId="11" xfId="49" applyNumberFormat="1" applyFont="1" applyFill="1" applyBorder="1" applyAlignment="1">
      <alignment horizontal="right" vertical="center" wrapText="1"/>
    </xf>
    <xf numFmtId="164" fontId="36" fillId="0" borderId="11" xfId="49" applyNumberFormat="1" applyFont="1" applyBorder="1" applyAlignment="1">
      <alignment horizontal="right" vertical="center" wrapText="1"/>
    </xf>
    <xf numFmtId="164" fontId="36" fillId="0" borderId="14" xfId="49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right"/>
    </xf>
    <xf numFmtId="165" fontId="26" fillId="25" borderId="11" xfId="50" applyNumberFormat="1" applyFont="1" applyFill="1" applyBorder="1" applyAlignment="1">
      <alignment horizontal="center" vertical="top" wrapText="1"/>
    </xf>
    <xf numFmtId="164" fontId="28" fillId="25" borderId="12" xfId="50" applyNumberFormat="1" applyFont="1" applyFill="1" applyBorder="1" applyAlignment="1">
      <alignment horizontal="right" vertical="center" wrapText="1"/>
    </xf>
    <xf numFmtId="164" fontId="28" fillId="25" borderId="16" xfId="50" applyNumberFormat="1" applyFont="1" applyFill="1" applyBorder="1" applyAlignment="1">
      <alignment horizontal="right" vertical="center" wrapText="1"/>
    </xf>
    <xf numFmtId="164" fontId="28" fillId="25" borderId="11" xfId="50" applyNumberFormat="1" applyFont="1" applyFill="1" applyBorder="1" applyAlignment="1">
      <alignment horizontal="right" vertical="center" wrapText="1"/>
    </xf>
    <xf numFmtId="164" fontId="28" fillId="25" borderId="14" xfId="50" applyNumberFormat="1" applyFont="1" applyFill="1" applyBorder="1" applyAlignment="1">
      <alignment horizontal="right" vertical="center" wrapText="1"/>
    </xf>
    <xf numFmtId="164" fontId="28" fillId="25" borderId="15" xfId="50" applyNumberFormat="1" applyFont="1" applyFill="1" applyBorder="1" applyAlignment="1">
      <alignment horizontal="right" vertical="center" wrapText="1"/>
    </xf>
    <xf numFmtId="164" fontId="28" fillId="25" borderId="11" xfId="50" applyNumberFormat="1" applyFont="1" applyFill="1" applyBorder="1" applyAlignment="1">
      <alignment horizontal="right" vertical="center"/>
    </xf>
    <xf numFmtId="164" fontId="28" fillId="25" borderId="16" xfId="50" applyNumberFormat="1" applyFont="1" applyFill="1" applyBorder="1" applyAlignment="1">
      <alignment horizontal="center" vertical="center" wrapText="1"/>
    </xf>
    <xf numFmtId="164" fontId="28" fillId="25" borderId="14" xfId="50" applyNumberFormat="1" applyFont="1" applyFill="1" applyBorder="1" applyAlignment="1">
      <alignment horizontal="center" vertical="center" wrapText="1"/>
    </xf>
    <xf numFmtId="165" fontId="26" fillId="25" borderId="11" xfId="50" applyNumberFormat="1" applyFont="1" applyFill="1" applyBorder="1" applyAlignment="1">
      <alignment horizontal="center" vertical="center"/>
    </xf>
    <xf numFmtId="164" fontId="28" fillId="25" borderId="12" xfId="50" applyNumberFormat="1" applyFont="1" applyFill="1" applyBorder="1" applyAlignment="1">
      <alignment horizontal="right" vertical="center"/>
    </xf>
    <xf numFmtId="164" fontId="28" fillId="25" borderId="14" xfId="50" applyNumberFormat="1" applyFont="1" applyFill="1" applyBorder="1" applyAlignment="1">
      <alignment horizontal="right" vertical="center"/>
    </xf>
    <xf numFmtId="164" fontId="28" fillId="25" borderId="16" xfId="50" applyNumberFormat="1" applyFont="1" applyFill="1" applyBorder="1" applyAlignment="1">
      <alignment horizontal="right" vertical="center"/>
    </xf>
    <xf numFmtId="2" fontId="28" fillId="25" borderId="14" xfId="50" applyNumberFormat="1" applyFont="1" applyFill="1" applyBorder="1" applyAlignment="1">
      <alignment horizontal="right" vertical="center"/>
    </xf>
    <xf numFmtId="164" fontId="28" fillId="25" borderId="11" xfId="50" applyNumberFormat="1" applyFont="1" applyFill="1" applyBorder="1" applyAlignment="1">
      <alignment horizontal="center" vertical="center"/>
    </xf>
    <xf numFmtId="164" fontId="35" fillId="25" borderId="12" xfId="49" applyNumberFormat="1" applyFont="1" applyFill="1" applyBorder="1" applyAlignment="1">
      <alignment horizontal="right" vertical="center" wrapText="1"/>
    </xf>
    <xf numFmtId="164" fontId="36" fillId="25" borderId="14" xfId="49" applyNumberFormat="1" applyFont="1" applyFill="1" applyBorder="1" applyAlignment="1">
      <alignment horizontal="right" vertical="center" wrapText="1"/>
    </xf>
    <xf numFmtId="164" fontId="36" fillId="25" borderId="16" xfId="49" applyNumberFormat="1" applyFont="1" applyFill="1" applyBorder="1" applyAlignment="1">
      <alignment horizontal="right" vertical="center" wrapText="1"/>
    </xf>
    <xf numFmtId="164" fontId="37" fillId="25" borderId="14" xfId="49" applyNumberFormat="1" applyFont="1" applyFill="1" applyBorder="1" applyAlignment="1">
      <alignment horizontal="right" vertical="center" wrapText="1"/>
    </xf>
    <xf numFmtId="164" fontId="37" fillId="25" borderId="16" xfId="49" applyNumberFormat="1" applyFont="1" applyFill="1" applyBorder="1" applyAlignment="1">
      <alignment horizontal="right" vertical="center" wrapText="1"/>
    </xf>
    <xf numFmtId="164" fontId="38" fillId="25" borderId="12" xfId="49" applyNumberFormat="1" applyFont="1" applyFill="1" applyBorder="1" applyAlignment="1">
      <alignment horizontal="right" vertical="center" wrapText="1"/>
    </xf>
    <xf numFmtId="164" fontId="35" fillId="25" borderId="21" xfId="49" applyNumberFormat="1" applyFont="1" applyFill="1" applyBorder="1" applyAlignment="1">
      <alignment horizontal="right" vertical="center" wrapText="1"/>
    </xf>
    <xf numFmtId="164" fontId="37" fillId="25" borderId="11" xfId="49" applyNumberFormat="1" applyFont="1" applyFill="1" applyBorder="1" applyAlignment="1">
      <alignment horizontal="right" vertical="center" wrapText="1"/>
    </xf>
    <xf numFmtId="164" fontId="36" fillId="25" borderId="11" xfId="49" applyNumberFormat="1" applyFont="1" applyFill="1" applyBorder="1" applyAlignment="1">
      <alignment horizontal="right" vertical="center" wrapText="1"/>
    </xf>
    <xf numFmtId="0" fontId="25" fillId="0" borderId="0" xfId="0" applyFont="1" applyFill="1"/>
    <xf numFmtId="165" fontId="26" fillId="0" borderId="11" xfId="50" applyNumberFormat="1" applyFont="1" applyFill="1" applyBorder="1" applyAlignment="1">
      <alignment horizontal="center" vertical="top" wrapText="1"/>
    </xf>
    <xf numFmtId="164" fontId="28" fillId="0" borderId="12" xfId="50" applyNumberFormat="1" applyFont="1" applyFill="1" applyBorder="1" applyAlignment="1">
      <alignment horizontal="right" vertical="center" wrapText="1"/>
    </xf>
    <xf numFmtId="164" fontId="28" fillId="0" borderId="16" xfId="50" applyNumberFormat="1" applyFont="1" applyFill="1" applyBorder="1" applyAlignment="1">
      <alignment horizontal="right" vertical="center" wrapText="1"/>
    </xf>
    <xf numFmtId="164" fontId="28" fillId="0" borderId="11" xfId="50" applyNumberFormat="1" applyFont="1" applyFill="1" applyBorder="1" applyAlignment="1">
      <alignment horizontal="right" vertical="center" wrapText="1"/>
    </xf>
    <xf numFmtId="164" fontId="28" fillId="0" borderId="15" xfId="50" applyNumberFormat="1" applyFont="1" applyFill="1" applyBorder="1" applyAlignment="1">
      <alignment horizontal="right" vertical="center" wrapText="1"/>
    </xf>
    <xf numFmtId="164" fontId="28" fillId="0" borderId="11" xfId="50" applyNumberFormat="1" applyFont="1" applyFill="1" applyBorder="1" applyAlignment="1">
      <alignment horizontal="right" vertical="center"/>
    </xf>
    <xf numFmtId="165" fontId="26" fillId="0" borderId="11" xfId="50" applyNumberFormat="1" applyFont="1" applyFill="1" applyBorder="1" applyAlignment="1">
      <alignment horizontal="center" vertical="center"/>
    </xf>
    <xf numFmtId="164" fontId="28" fillId="0" borderId="12" xfId="50" applyNumberFormat="1" applyFont="1" applyFill="1" applyBorder="1" applyAlignment="1">
      <alignment horizontal="right" vertical="center"/>
    </xf>
    <xf numFmtId="164" fontId="28" fillId="0" borderId="14" xfId="50" applyNumberFormat="1" applyFont="1" applyFill="1" applyBorder="1" applyAlignment="1">
      <alignment horizontal="right" vertical="center"/>
    </xf>
    <xf numFmtId="164" fontId="28" fillId="0" borderId="16" xfId="50" applyNumberFormat="1" applyFont="1" applyFill="1" applyBorder="1" applyAlignment="1">
      <alignment horizontal="right" vertical="center"/>
    </xf>
    <xf numFmtId="2" fontId="28" fillId="0" borderId="14" xfId="50" applyNumberFormat="1" applyFont="1" applyFill="1" applyBorder="1" applyAlignment="1">
      <alignment horizontal="right" vertical="center"/>
    </xf>
    <xf numFmtId="14" fontId="0" fillId="0" borderId="0" xfId="0" applyNumberFormat="1"/>
    <xf numFmtId="49" fontId="23" fillId="0" borderId="10" xfId="47" applyNumberFormat="1" applyFont="1" applyFill="1" applyBorder="1" applyAlignment="1">
      <alignment horizontal="left" vertical="center" wrapText="1"/>
    </xf>
    <xf numFmtId="14" fontId="34" fillId="0" borderId="22" xfId="50" applyNumberFormat="1" applyFont="1" applyBorder="1" applyAlignment="1">
      <alignment horizontal="center" vertical="center" wrapText="1"/>
    </xf>
    <xf numFmtId="14" fontId="34" fillId="0" borderId="18" xfId="50" applyNumberFormat="1" applyFont="1" applyBorder="1" applyAlignment="1">
      <alignment horizontal="center" vertical="center" wrapText="1"/>
    </xf>
    <xf numFmtId="0" fontId="25" fillId="0" borderId="0" xfId="50" applyFont="1" applyAlignment="1">
      <alignment wrapText="1"/>
    </xf>
    <xf numFmtId="0" fontId="25" fillId="0" borderId="0" xfId="0" applyFont="1" applyAlignment="1">
      <alignment wrapText="1"/>
    </xf>
    <xf numFmtId="164" fontId="25" fillId="0" borderId="0" xfId="0" applyNumberFormat="1" applyFont="1"/>
    <xf numFmtId="0" fontId="0" fillId="0" borderId="0" xfId="0" applyAlignment="1"/>
    <xf numFmtId="164" fontId="25" fillId="0" borderId="0" xfId="0" applyNumberFormat="1" applyFont="1" applyAlignment="1">
      <alignment wrapText="1"/>
    </xf>
    <xf numFmtId="0" fontId="25" fillId="26" borderId="0" xfId="50" applyFont="1" applyFill="1" applyAlignment="1">
      <alignment wrapText="1"/>
    </xf>
    <xf numFmtId="0" fontId="25" fillId="0" borderId="0" xfId="0" applyFont="1" applyAlignment="1"/>
    <xf numFmtId="0" fontId="25" fillId="0" borderId="0" xfId="0" applyFont="1" applyFill="1" applyAlignment="1"/>
    <xf numFmtId="0" fontId="28" fillId="0" borderId="0" xfId="0" applyFont="1" applyAlignment="1"/>
    <xf numFmtId="0" fontId="28" fillId="0" borderId="0" xfId="0" applyFont="1" applyFill="1" applyAlignment="1"/>
    <xf numFmtId="0" fontId="33" fillId="0" borderId="0" xfId="0" applyFont="1" applyAlignment="1"/>
    <xf numFmtId="0" fontId="25" fillId="0" borderId="0" xfId="50" applyFont="1" applyAlignment="1"/>
    <xf numFmtId="0" fontId="30" fillId="0" borderId="0" xfId="0" applyFont="1" applyAlignment="1"/>
    <xf numFmtId="49" fontId="23" fillId="24" borderId="10" xfId="47" applyNumberFormat="1" applyFont="1" applyFill="1" applyBorder="1" applyAlignment="1">
      <alignment horizontal="left" vertical="center"/>
    </xf>
    <xf numFmtId="0" fontId="0" fillId="24" borderId="0" xfId="0" applyFill="1" applyAlignment="1"/>
    <xf numFmtId="14" fontId="31" fillId="24" borderId="11" xfId="50" applyNumberFormat="1" applyFont="1" applyFill="1" applyBorder="1" applyAlignment="1">
      <alignment horizontal="center" vertical="top"/>
    </xf>
    <xf numFmtId="14" fontId="34" fillId="24" borderId="11" xfId="50" applyNumberFormat="1" applyFont="1" applyFill="1" applyBorder="1" applyAlignment="1">
      <alignment horizontal="center" vertical="top"/>
    </xf>
    <xf numFmtId="0" fontId="27" fillId="24" borderId="12" xfId="50" applyFont="1" applyFill="1" applyBorder="1" applyAlignment="1">
      <alignment vertical="center"/>
    </xf>
    <xf numFmtId="0" fontId="28" fillId="24" borderId="12" xfId="50" applyFont="1" applyFill="1" applyBorder="1" applyAlignment="1">
      <alignment vertical="center"/>
    </xf>
    <xf numFmtId="0" fontId="27" fillId="24" borderId="0" xfId="0" applyFont="1" applyFill="1" applyAlignment="1">
      <alignment vertical="center"/>
    </xf>
    <xf numFmtId="0" fontId="27" fillId="24" borderId="16" xfId="50" applyFont="1" applyFill="1" applyBorder="1" applyAlignment="1">
      <alignment horizontal="left" vertical="center"/>
    </xf>
    <xf numFmtId="0" fontId="28" fillId="24" borderId="16" xfId="50" applyFont="1" applyFill="1" applyBorder="1" applyAlignment="1">
      <alignment horizontal="left" vertical="center"/>
    </xf>
    <xf numFmtId="0" fontId="27" fillId="24" borderId="11" xfId="50" applyFont="1" applyFill="1" applyBorder="1" applyAlignment="1">
      <alignment horizontal="left" vertical="center"/>
    </xf>
    <xf numFmtId="0" fontId="28" fillId="24" borderId="11" xfId="50" applyFont="1" applyFill="1" applyBorder="1" applyAlignment="1">
      <alignment horizontal="left" vertical="center"/>
    </xf>
    <xf numFmtId="0" fontId="27" fillId="24" borderId="14" xfId="50" applyFont="1" applyFill="1" applyBorder="1" applyAlignment="1">
      <alignment vertical="center"/>
    </xf>
    <xf numFmtId="0" fontId="28" fillId="24" borderId="14" xfId="50" applyFont="1" applyFill="1" applyBorder="1" applyAlignment="1">
      <alignment vertical="center"/>
    </xf>
    <xf numFmtId="164" fontId="28" fillId="24" borderId="15" xfId="50" applyNumberFormat="1" applyFont="1" applyFill="1" applyBorder="1" applyAlignment="1">
      <alignment horizontal="left" vertical="center"/>
    </xf>
    <xf numFmtId="0" fontId="28" fillId="24" borderId="15" xfId="50" applyFont="1" applyFill="1" applyBorder="1" applyAlignment="1">
      <alignment horizontal="left" vertical="center"/>
    </xf>
    <xf numFmtId="0" fontId="27" fillId="24" borderId="11" xfId="50" applyFont="1" applyFill="1" applyBorder="1" applyAlignment="1">
      <alignment vertical="center"/>
    </xf>
    <xf numFmtId="0" fontId="28" fillId="24" borderId="11" xfId="50" applyFont="1" applyFill="1" applyBorder="1" applyAlignment="1">
      <alignment vertical="center"/>
    </xf>
    <xf numFmtId="0" fontId="27" fillId="24" borderId="16" xfId="50" applyFont="1" applyFill="1" applyBorder="1" applyAlignment="1">
      <alignment vertical="center"/>
    </xf>
    <xf numFmtId="0" fontId="28" fillId="24" borderId="16" xfId="50" applyFont="1" applyFill="1" applyBorder="1" applyAlignment="1">
      <alignment vertical="center"/>
    </xf>
    <xf numFmtId="0" fontId="40" fillId="24" borderId="14" xfId="50" applyFont="1" applyFill="1" applyBorder="1" applyAlignment="1">
      <alignment vertical="center"/>
    </xf>
    <xf numFmtId="49" fontId="27" fillId="24" borderId="14" xfId="50" applyNumberFormat="1" applyFont="1" applyFill="1" applyBorder="1" applyAlignment="1">
      <alignment vertical="center"/>
    </xf>
    <xf numFmtId="0" fontId="32" fillId="24" borderId="11" xfId="50" applyFont="1" applyFill="1" applyBorder="1" applyAlignment="1">
      <alignment vertical="center"/>
    </xf>
    <xf numFmtId="0" fontId="25" fillId="24" borderId="0" xfId="0" applyFont="1" applyFill="1" applyAlignment="1"/>
    <xf numFmtId="14" fontId="34" fillId="24" borderId="22" xfId="50" applyNumberFormat="1" applyFont="1" applyFill="1" applyBorder="1" applyAlignment="1">
      <alignment horizontal="center" vertical="center"/>
    </xf>
    <xf numFmtId="14" fontId="34" fillId="24" borderId="18" xfId="50" applyNumberFormat="1" applyFont="1" applyFill="1" applyBorder="1" applyAlignment="1">
      <alignment horizontal="center" vertical="center"/>
    </xf>
    <xf numFmtId="1" fontId="27" fillId="24" borderId="12" xfId="50" applyNumberFormat="1" applyFont="1" applyFill="1" applyBorder="1" applyAlignment="1">
      <alignment horizontal="left" vertical="center"/>
    </xf>
    <xf numFmtId="164" fontId="28" fillId="24" borderId="13" xfId="50" applyNumberFormat="1" applyFont="1" applyFill="1" applyBorder="1" applyAlignment="1">
      <alignment horizontal="left" vertical="center"/>
    </xf>
    <xf numFmtId="1" fontId="27" fillId="24" borderId="14" xfId="50" applyNumberFormat="1" applyFont="1" applyFill="1" applyBorder="1" applyAlignment="1">
      <alignment horizontal="left" vertical="center"/>
    </xf>
    <xf numFmtId="1" fontId="27" fillId="24" borderId="16" xfId="50" applyNumberFormat="1" applyFont="1" applyFill="1" applyBorder="1" applyAlignment="1">
      <alignment horizontal="left" vertical="center"/>
    </xf>
    <xf numFmtId="164" fontId="28" fillId="24" borderId="17" xfId="50" applyNumberFormat="1" applyFont="1" applyFill="1" applyBorder="1" applyAlignment="1">
      <alignment horizontal="left" vertical="center"/>
    </xf>
    <xf numFmtId="1" fontId="27" fillId="24" borderId="11" xfId="50" applyNumberFormat="1" applyFont="1" applyFill="1" applyBorder="1" applyAlignment="1">
      <alignment horizontal="left" vertical="center"/>
    </xf>
    <xf numFmtId="164" fontId="28" fillId="24" borderId="18" xfId="50" applyNumberFormat="1" applyFont="1" applyFill="1" applyBorder="1" applyAlignment="1">
      <alignment horizontal="left" vertical="center"/>
    </xf>
    <xf numFmtId="164" fontId="28" fillId="24" borderId="19" xfId="50" applyNumberFormat="1" applyFont="1" applyFill="1" applyBorder="1" applyAlignment="1">
      <alignment horizontal="left" vertical="center"/>
    </xf>
    <xf numFmtId="164" fontId="28" fillId="24" borderId="0" xfId="50" applyNumberFormat="1" applyFont="1" applyFill="1" applyBorder="1" applyAlignment="1">
      <alignment horizontal="left" vertical="center"/>
    </xf>
    <xf numFmtId="164" fontId="28" fillId="24" borderId="10" xfId="50" applyNumberFormat="1" applyFont="1" applyFill="1" applyBorder="1" applyAlignment="1">
      <alignment horizontal="left" vertical="center"/>
    </xf>
    <xf numFmtId="164" fontId="28" fillId="24" borderId="20" xfId="50" applyNumberFormat="1" applyFont="1" applyFill="1" applyBorder="1" applyAlignment="1">
      <alignment horizontal="left" vertical="center"/>
    </xf>
    <xf numFmtId="164" fontId="28" fillId="24" borderId="11" xfId="50" applyNumberFormat="1" applyFont="1" applyFill="1" applyBorder="1" applyAlignment="1">
      <alignment horizontal="left" vertical="center"/>
    </xf>
    <xf numFmtId="164" fontId="28" fillId="24" borderId="12" xfId="50" applyNumberFormat="1" applyFont="1" applyFill="1" applyBorder="1" applyAlignment="1">
      <alignment horizontal="left" vertical="center"/>
    </xf>
    <xf numFmtId="164" fontId="28" fillId="24" borderId="14" xfId="50" applyNumberFormat="1" applyFont="1" applyFill="1" applyBorder="1" applyAlignment="1">
      <alignment horizontal="left" vertical="center"/>
    </xf>
    <xf numFmtId="1" fontId="27" fillId="24" borderId="14" xfId="0" applyNumberFormat="1" applyFont="1" applyFill="1" applyBorder="1" applyAlignment="1">
      <alignment horizontal="left" vertical="center"/>
    </xf>
    <xf numFmtId="164" fontId="28" fillId="24" borderId="16" xfId="50" applyNumberFormat="1" applyFont="1" applyFill="1" applyBorder="1" applyAlignment="1">
      <alignment horizontal="left" vertical="center"/>
    </xf>
    <xf numFmtId="0" fontId="29" fillId="24" borderId="11" xfId="50" applyFont="1" applyFill="1" applyBorder="1" applyAlignment="1">
      <alignment vertical="center"/>
    </xf>
    <xf numFmtId="0" fontId="28" fillId="24" borderId="0" xfId="0" applyFont="1" applyFill="1" applyAlignment="1"/>
    <xf numFmtId="0" fontId="33" fillId="24" borderId="0" xfId="0" applyFont="1" applyFill="1" applyAlignment="1"/>
    <xf numFmtId="0" fontId="41" fillId="27" borderId="0" xfId="0" applyFont="1" applyFill="1"/>
    <xf numFmtId="1" fontId="41" fillId="27" borderId="0" xfId="0" applyNumberFormat="1" applyFont="1" applyFill="1"/>
    <xf numFmtId="164" fontId="41" fillId="27" borderId="0" xfId="0" applyNumberFormat="1" applyFont="1" applyFill="1"/>
    <xf numFmtId="14" fontId="41" fillId="27" borderId="0" xfId="0" applyNumberFormat="1" applyFont="1" applyFill="1"/>
    <xf numFmtId="164" fontId="25" fillId="0" borderId="0" xfId="0" applyNumberFormat="1" applyFont="1" applyAlignment="1">
      <alignment horizontal="centerContinuous"/>
    </xf>
    <xf numFmtId="49" fontId="23" fillId="0" borderId="10" xfId="47" applyNumberFormat="1" applyFont="1" applyFill="1" applyBorder="1" applyAlignment="1">
      <alignment horizontal="left" vertical="center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.Chart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Millares [0]_11.1.3. bis" xfId="37"/>
    <cellStyle name="Millares_11.1.3. bis" xfId="38"/>
    <cellStyle name="Moneda [0]_11.1.3. bis" xfId="39"/>
    <cellStyle name="Moneda_11.1.3. bis" xfId="40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Обычный_Активы_Бал.активы(8-1) " xfId="47"/>
    <cellStyle name="Обычный_Задол.по %(19)" xfId="48"/>
    <cellStyle name="Обычный_Кред.опер.(14)" xfId="49"/>
    <cellStyle name="Обычный_Лист2" xfId="5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5170222986539083E-2"/>
          <c:y val="7.6047954662880168E-2"/>
          <c:w val="0.65860146139589137"/>
          <c:h val="0.65197180168129465"/>
        </c:manualLayout>
      </c:layout>
      <c:lineChart>
        <c:grouping val="standard"/>
        <c:ser>
          <c:idx val="0"/>
          <c:order val="0"/>
          <c:tx>
            <c:strRef>
              <c:f>'АП(свод)'!$BZ$1:$BZ$2</c:f>
              <c:strCache>
                <c:ptCount val="1"/>
                <c:pt idx="0">
                  <c:v>asset.total Всего активов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'АП(свод)'!$BY$3:$BY$77</c:f>
              <c:numCache>
                <c:formatCode>dd/mm/yyyy</c:formatCode>
                <c:ptCount val="75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</c:numCache>
            </c:numRef>
          </c:cat>
          <c:val>
            <c:numRef>
              <c:f>'АП(свод)'!$BZ$3:$BZ$77</c:f>
              <c:numCache>
                <c:formatCode>General</c:formatCode>
                <c:ptCount val="75"/>
                <c:pt idx="0">
                  <c:v>20145.599999999999</c:v>
                </c:pt>
                <c:pt idx="1">
                  <c:v>20724.8</c:v>
                </c:pt>
                <c:pt idx="2">
                  <c:v>21323.4</c:v>
                </c:pt>
                <c:pt idx="3">
                  <c:v>21725</c:v>
                </c:pt>
                <c:pt idx="4">
                  <c:v>22432.7</c:v>
                </c:pt>
                <c:pt idx="5">
                  <c:v>23058.7</c:v>
                </c:pt>
                <c:pt idx="6">
                  <c:v>23282.400000000001</c:v>
                </c:pt>
                <c:pt idx="7">
                  <c:v>24033</c:v>
                </c:pt>
                <c:pt idx="8">
                  <c:v>24572.3</c:v>
                </c:pt>
                <c:pt idx="9">
                  <c:v>25276.3</c:v>
                </c:pt>
                <c:pt idx="10">
                  <c:v>25923.9</c:v>
                </c:pt>
                <c:pt idx="11">
                  <c:v>28022.3</c:v>
                </c:pt>
                <c:pt idx="12">
                  <c:v>29756.7</c:v>
                </c:pt>
                <c:pt idx="13">
                  <c:v>29196.400000000001</c:v>
                </c:pt>
                <c:pt idx="14">
                  <c:v>28527.1</c:v>
                </c:pt>
                <c:pt idx="15">
                  <c:v>28047.8</c:v>
                </c:pt>
                <c:pt idx="16">
                  <c:v>27407.5</c:v>
                </c:pt>
                <c:pt idx="17">
                  <c:v>27776.2</c:v>
                </c:pt>
                <c:pt idx="18">
                  <c:v>27829.5</c:v>
                </c:pt>
                <c:pt idx="19">
                  <c:v>28331.9</c:v>
                </c:pt>
                <c:pt idx="20">
                  <c:v>28181.8</c:v>
                </c:pt>
                <c:pt idx="21">
                  <c:v>27999.4</c:v>
                </c:pt>
                <c:pt idx="22">
                  <c:v>28691.9</c:v>
                </c:pt>
                <c:pt idx="23">
                  <c:v>29430</c:v>
                </c:pt>
                <c:pt idx="24">
                  <c:v>29196.2</c:v>
                </c:pt>
                <c:pt idx="25">
                  <c:v>29082.2</c:v>
                </c:pt>
                <c:pt idx="26">
                  <c:v>29284.2</c:v>
                </c:pt>
                <c:pt idx="27">
                  <c:v>29566</c:v>
                </c:pt>
                <c:pt idx="28">
                  <c:v>29725</c:v>
                </c:pt>
                <c:pt idx="29">
                  <c:v>30416.7</c:v>
                </c:pt>
                <c:pt idx="30">
                  <c:v>30606.5</c:v>
                </c:pt>
                <c:pt idx="31">
                  <c:v>30953.7</c:v>
                </c:pt>
                <c:pt idx="32">
                  <c:v>31721.7</c:v>
                </c:pt>
                <c:pt idx="33">
                  <c:v>31907.9</c:v>
                </c:pt>
                <c:pt idx="34">
                  <c:v>32671.8</c:v>
                </c:pt>
                <c:pt idx="35">
                  <c:v>33804.6</c:v>
                </c:pt>
                <c:pt idx="36">
                  <c:v>33207.4</c:v>
                </c:pt>
                <c:pt idx="37">
                  <c:v>33857.800000000003</c:v>
                </c:pt>
                <c:pt idx="38">
                  <c:v>34009.4</c:v>
                </c:pt>
                <c:pt idx="39">
                  <c:v>34182.800000000003</c:v>
                </c:pt>
                <c:pt idx="40">
                  <c:v>34752.300000000003</c:v>
                </c:pt>
                <c:pt idx="41">
                  <c:v>35236.6</c:v>
                </c:pt>
                <c:pt idx="42">
                  <c:v>35589.9</c:v>
                </c:pt>
                <c:pt idx="43">
                  <c:v>36427.699999999997</c:v>
                </c:pt>
                <c:pt idx="44">
                  <c:v>38442.800000000003</c:v>
                </c:pt>
                <c:pt idx="45">
                  <c:v>38464.400000000001</c:v>
                </c:pt>
                <c:pt idx="46">
                  <c:v>39880</c:v>
                </c:pt>
                <c:pt idx="47">
                  <c:v>41627.5</c:v>
                </c:pt>
                <c:pt idx="48">
                  <c:v>41149.5</c:v>
                </c:pt>
                <c:pt idx="49">
                  <c:v>40873.800000000003</c:v>
                </c:pt>
                <c:pt idx="50">
                  <c:v>41532.5</c:v>
                </c:pt>
                <c:pt idx="51">
                  <c:v>42151.4</c:v>
                </c:pt>
                <c:pt idx="52">
                  <c:v>43225.1</c:v>
                </c:pt>
                <c:pt idx="53">
                  <c:v>44265.7</c:v>
                </c:pt>
                <c:pt idx="54">
                  <c:v>45090.3</c:v>
                </c:pt>
                <c:pt idx="55">
                  <c:v>45522.5</c:v>
                </c:pt>
                <c:pt idx="56">
                  <c:v>45861</c:v>
                </c:pt>
                <c:pt idx="57">
                  <c:v>47095.7</c:v>
                </c:pt>
                <c:pt idx="58">
                  <c:v>47668.9</c:v>
                </c:pt>
                <c:pt idx="59">
                  <c:v>49509.599999999999</c:v>
                </c:pt>
                <c:pt idx="60">
                  <c:v>48428.7</c:v>
                </c:pt>
                <c:pt idx="61">
                  <c:v>49165</c:v>
                </c:pt>
                <c:pt idx="62">
                  <c:v>49839.1</c:v>
                </c:pt>
                <c:pt idx="63">
                  <c:v>50692.9</c:v>
                </c:pt>
                <c:pt idx="64">
                  <c:v>51586.5</c:v>
                </c:pt>
                <c:pt idx="65">
                  <c:v>52744.4</c:v>
                </c:pt>
                <c:pt idx="66">
                  <c:v>53352.7</c:v>
                </c:pt>
                <c:pt idx="67">
                  <c:v>53876</c:v>
                </c:pt>
                <c:pt idx="68">
                  <c:v>54347.9</c:v>
                </c:pt>
                <c:pt idx="69">
                  <c:v>54981.2</c:v>
                </c:pt>
                <c:pt idx="70">
                  <c:v>56258.6</c:v>
                </c:pt>
                <c:pt idx="71">
                  <c:v>57423.1</c:v>
                </c:pt>
                <c:pt idx="72">
                  <c:v>58449.599999999999</c:v>
                </c:pt>
                <c:pt idx="73">
                  <c:v>59137.4</c:v>
                </c:pt>
                <c:pt idx="74">
                  <c:v>59377.2</c:v>
                </c:pt>
              </c:numCache>
            </c:numRef>
          </c:val>
        </c:ser>
        <c:ser>
          <c:idx val="1"/>
          <c:order val="1"/>
          <c:tx>
            <c:strRef>
              <c:f>'АП(свод)'!$CA$1:$CA$2</c:f>
              <c:strCache>
                <c:ptCount val="1"/>
                <c:pt idx="0">
                  <c:v>liab.09.5. Средства в расчетах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'АП(свод)'!$BY$3:$BY$77</c:f>
              <c:numCache>
                <c:formatCode>dd/mm/yyyy</c:formatCode>
                <c:ptCount val="75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</c:numCache>
            </c:numRef>
          </c:cat>
          <c:val>
            <c:numRef>
              <c:f>'АП(свод)'!$CA$3:$CA$77</c:f>
              <c:numCache>
                <c:formatCode>General</c:formatCode>
                <c:ptCount val="75"/>
                <c:pt idx="0">
                  <c:v>195.7</c:v>
                </c:pt>
                <c:pt idx="1">
                  <c:v>203.1</c:v>
                </c:pt>
                <c:pt idx="2">
                  <c:v>210</c:v>
                </c:pt>
                <c:pt idx="3">
                  <c:v>232.9</c:v>
                </c:pt>
                <c:pt idx="4">
                  <c:v>252.9</c:v>
                </c:pt>
                <c:pt idx="5">
                  <c:v>247.6</c:v>
                </c:pt>
                <c:pt idx="6">
                  <c:v>248</c:v>
                </c:pt>
                <c:pt idx="7">
                  <c:v>240.7</c:v>
                </c:pt>
                <c:pt idx="8">
                  <c:v>249.7</c:v>
                </c:pt>
                <c:pt idx="9">
                  <c:v>270.3</c:v>
                </c:pt>
                <c:pt idx="10">
                  <c:v>339.4</c:v>
                </c:pt>
                <c:pt idx="11">
                  <c:v>431.6</c:v>
                </c:pt>
                <c:pt idx="12">
                  <c:v>464</c:v>
                </c:pt>
                <c:pt idx="13">
                  <c:v>421.5</c:v>
                </c:pt>
                <c:pt idx="14">
                  <c:v>405.2</c:v>
                </c:pt>
                <c:pt idx="15">
                  <c:v>365</c:v>
                </c:pt>
                <c:pt idx="16">
                  <c:v>332.7</c:v>
                </c:pt>
                <c:pt idx="17">
                  <c:v>358.6</c:v>
                </c:pt>
                <c:pt idx="18">
                  <c:v>330.4</c:v>
                </c:pt>
                <c:pt idx="19">
                  <c:v>338.9</c:v>
                </c:pt>
                <c:pt idx="20">
                  <c:v>365.5</c:v>
                </c:pt>
                <c:pt idx="21">
                  <c:v>363.3</c:v>
                </c:pt>
                <c:pt idx="22">
                  <c:v>416</c:v>
                </c:pt>
                <c:pt idx="23">
                  <c:v>257.89999999999998</c:v>
                </c:pt>
                <c:pt idx="24">
                  <c:v>278.2</c:v>
                </c:pt>
                <c:pt idx="25">
                  <c:v>285.8</c:v>
                </c:pt>
                <c:pt idx="26">
                  <c:v>296.8</c:v>
                </c:pt>
                <c:pt idx="27">
                  <c:v>269.60000000000002</c:v>
                </c:pt>
                <c:pt idx="28">
                  <c:v>287.7</c:v>
                </c:pt>
                <c:pt idx="29">
                  <c:v>283.2</c:v>
                </c:pt>
                <c:pt idx="30">
                  <c:v>282</c:v>
                </c:pt>
                <c:pt idx="31">
                  <c:v>275.8</c:v>
                </c:pt>
                <c:pt idx="32">
                  <c:v>273.5</c:v>
                </c:pt>
                <c:pt idx="33">
                  <c:v>342.3</c:v>
                </c:pt>
                <c:pt idx="34">
                  <c:v>305.7</c:v>
                </c:pt>
                <c:pt idx="35">
                  <c:v>255.1</c:v>
                </c:pt>
                <c:pt idx="36">
                  <c:v>272</c:v>
                </c:pt>
                <c:pt idx="37">
                  <c:v>274.39999999999998</c:v>
                </c:pt>
                <c:pt idx="38">
                  <c:v>303.60000000000002</c:v>
                </c:pt>
                <c:pt idx="39">
                  <c:v>302.39999999999998</c:v>
                </c:pt>
                <c:pt idx="40">
                  <c:v>281.39999999999998</c:v>
                </c:pt>
                <c:pt idx="41">
                  <c:v>288.39999999999998</c:v>
                </c:pt>
                <c:pt idx="42">
                  <c:v>286.39999999999998</c:v>
                </c:pt>
                <c:pt idx="43">
                  <c:v>313.7</c:v>
                </c:pt>
                <c:pt idx="44">
                  <c:v>328.3</c:v>
                </c:pt>
                <c:pt idx="45">
                  <c:v>367.3</c:v>
                </c:pt>
                <c:pt idx="46">
                  <c:v>355.5</c:v>
                </c:pt>
                <c:pt idx="47">
                  <c:v>325</c:v>
                </c:pt>
                <c:pt idx="48">
                  <c:v>298.2</c:v>
                </c:pt>
                <c:pt idx="49">
                  <c:v>308.5</c:v>
                </c:pt>
                <c:pt idx="50">
                  <c:v>296.2</c:v>
                </c:pt>
                <c:pt idx="51">
                  <c:v>339.7</c:v>
                </c:pt>
                <c:pt idx="52">
                  <c:v>341.6</c:v>
                </c:pt>
                <c:pt idx="53">
                  <c:v>328.6</c:v>
                </c:pt>
                <c:pt idx="54">
                  <c:v>518.5</c:v>
                </c:pt>
                <c:pt idx="55">
                  <c:v>295.10000000000002</c:v>
                </c:pt>
                <c:pt idx="56">
                  <c:v>311.60000000000002</c:v>
                </c:pt>
                <c:pt idx="57">
                  <c:v>355.8</c:v>
                </c:pt>
                <c:pt idx="58">
                  <c:v>321.89999999999998</c:v>
                </c:pt>
                <c:pt idx="59">
                  <c:v>395.3</c:v>
                </c:pt>
                <c:pt idx="60">
                  <c:v>276.3</c:v>
                </c:pt>
                <c:pt idx="61">
                  <c:v>252.1</c:v>
                </c:pt>
                <c:pt idx="62">
                  <c:v>295.89999999999998</c:v>
                </c:pt>
                <c:pt idx="63">
                  <c:v>268.2</c:v>
                </c:pt>
                <c:pt idx="64">
                  <c:v>288</c:v>
                </c:pt>
                <c:pt idx="65">
                  <c:v>288.5</c:v>
                </c:pt>
                <c:pt idx="66">
                  <c:v>294.39999999999998</c:v>
                </c:pt>
                <c:pt idx="67">
                  <c:v>281</c:v>
                </c:pt>
                <c:pt idx="68">
                  <c:v>273.89999999999998</c:v>
                </c:pt>
                <c:pt idx="69">
                  <c:v>292.60000000000002</c:v>
                </c:pt>
                <c:pt idx="70">
                  <c:v>275.7</c:v>
                </c:pt>
                <c:pt idx="71">
                  <c:v>309</c:v>
                </c:pt>
                <c:pt idx="72">
                  <c:v>330.5</c:v>
                </c:pt>
                <c:pt idx="73">
                  <c:v>339.7</c:v>
                </c:pt>
                <c:pt idx="74">
                  <c:v>470</c:v>
                </c:pt>
              </c:numCache>
            </c:numRef>
          </c:val>
        </c:ser>
        <c:marker val="1"/>
        <c:axId val="74127232"/>
        <c:axId val="74128768"/>
      </c:lineChart>
      <c:dateAx>
        <c:axId val="74127232"/>
        <c:scaling>
          <c:orientation val="minMax"/>
          <c:min val="39448"/>
        </c:scaling>
        <c:axPos val="b"/>
        <c:numFmt formatCode="dd/mm/yyyy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28768"/>
        <c:crosses val="autoZero"/>
        <c:auto val="1"/>
        <c:lblOffset val="100"/>
        <c:baseTimeUnit val="months"/>
        <c:majorUnit val="12"/>
        <c:majorTimeUnit val="months"/>
      </c:dateAx>
      <c:valAx>
        <c:axId val="74128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2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76936026936026936"/>
          <c:w val="0.72395833333333337"/>
          <c:h val="0.23063973063973064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4"/>
  <dimension ref="A1:IV48"/>
  <sheetViews>
    <sheetView tabSelected="1" workbookViewId="0">
      <pane xSplit="2" ySplit="2" topLeftCell="BF3" activePane="bottomRight" state="frozen"/>
      <selection pane="topRight" activeCell="C1" sqref="C1"/>
      <selection pane="bottomLeft" activeCell="A3" sqref="A3"/>
      <selection pane="bottomRight" activeCell="BS2" sqref="BS2"/>
    </sheetView>
  </sheetViews>
  <sheetFormatPr defaultRowHeight="12.75"/>
  <cols>
    <col min="1" max="1" width="5.140625" style="34" customWidth="1"/>
    <col min="2" max="2" width="57.140625" style="34" customWidth="1"/>
    <col min="3" max="37" width="7.28515625" style="34" customWidth="1"/>
    <col min="38" max="72" width="7.28515625" style="2" customWidth="1"/>
    <col min="73" max="74" width="7.7109375" style="2" customWidth="1"/>
    <col min="75" max="75" width="7.7109375" style="123" customWidth="1"/>
    <col min="76" max="77" width="7.5703125" style="123" customWidth="1"/>
    <col min="78" max="16384" width="9.140625" style="2"/>
  </cols>
  <sheetData>
    <row r="1" spans="1:256" ht="60" customHeight="1">
      <c r="A1" s="201" t="s">
        <v>97</v>
      </c>
      <c r="B1" s="201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</row>
    <row r="2" spans="1:256" s="40" customFormat="1" ht="12">
      <c r="A2" s="38"/>
      <c r="B2" s="70" t="s">
        <v>0</v>
      </c>
      <c r="C2" s="39">
        <v>39479</v>
      </c>
      <c r="D2" s="39">
        <v>39508</v>
      </c>
      <c r="E2" s="39">
        <v>39539</v>
      </c>
      <c r="F2" s="39">
        <v>39569</v>
      </c>
      <c r="G2" s="39">
        <v>39600</v>
      </c>
      <c r="H2" s="39">
        <v>39630</v>
      </c>
      <c r="I2" s="39">
        <v>39661</v>
      </c>
      <c r="J2" s="39">
        <v>39692</v>
      </c>
      <c r="K2" s="39">
        <v>39722</v>
      </c>
      <c r="L2" s="39">
        <v>39753</v>
      </c>
      <c r="M2" s="39">
        <v>39783</v>
      </c>
      <c r="N2" s="99">
        <v>39814</v>
      </c>
      <c r="O2" s="39">
        <v>39845</v>
      </c>
      <c r="P2" s="39">
        <v>39873</v>
      </c>
      <c r="Q2" s="39">
        <v>39904</v>
      </c>
      <c r="R2" s="39">
        <v>39934</v>
      </c>
      <c r="S2" s="39">
        <v>39965</v>
      </c>
      <c r="T2" s="39">
        <v>39995</v>
      </c>
      <c r="U2" s="39">
        <v>40026</v>
      </c>
      <c r="V2" s="39">
        <v>40057</v>
      </c>
      <c r="W2" s="39">
        <v>40087</v>
      </c>
      <c r="X2" s="39">
        <v>40118</v>
      </c>
      <c r="Y2" s="39">
        <v>40148</v>
      </c>
      <c r="Z2" s="99">
        <v>40179</v>
      </c>
      <c r="AA2" s="39">
        <v>40210</v>
      </c>
      <c r="AB2" s="39">
        <v>40238</v>
      </c>
      <c r="AC2" s="39">
        <v>40269</v>
      </c>
      <c r="AD2" s="39">
        <v>40299</v>
      </c>
      <c r="AE2" s="39">
        <v>40330</v>
      </c>
      <c r="AF2" s="39">
        <v>40360</v>
      </c>
      <c r="AG2" s="39">
        <v>40391</v>
      </c>
      <c r="AH2" s="39">
        <v>40422</v>
      </c>
      <c r="AI2" s="39">
        <v>40452</v>
      </c>
      <c r="AJ2" s="39">
        <v>40483</v>
      </c>
      <c r="AK2" s="39">
        <v>40513</v>
      </c>
      <c r="AL2" s="99">
        <v>40544</v>
      </c>
      <c r="AM2" s="39">
        <v>40575</v>
      </c>
      <c r="AN2" s="39">
        <v>40603</v>
      </c>
      <c r="AO2" s="39">
        <v>40634</v>
      </c>
      <c r="AP2" s="39">
        <v>40664</v>
      </c>
      <c r="AQ2" s="39">
        <v>40695</v>
      </c>
      <c r="AR2" s="39">
        <v>40725</v>
      </c>
      <c r="AS2" s="39">
        <v>40756</v>
      </c>
      <c r="AT2" s="39">
        <v>40787</v>
      </c>
      <c r="AU2" s="39">
        <v>40817</v>
      </c>
      <c r="AV2" s="39">
        <v>40848</v>
      </c>
      <c r="AW2" s="39">
        <v>40878</v>
      </c>
      <c r="AX2" s="99">
        <v>40909</v>
      </c>
      <c r="AY2" s="39">
        <v>40940</v>
      </c>
      <c r="AZ2" s="39">
        <v>40969</v>
      </c>
      <c r="BA2" s="39">
        <v>41000</v>
      </c>
      <c r="BB2" s="39">
        <v>41030</v>
      </c>
      <c r="BC2" s="39">
        <v>41061</v>
      </c>
      <c r="BD2" s="39">
        <v>41091</v>
      </c>
      <c r="BE2" s="39">
        <v>41122</v>
      </c>
      <c r="BF2" s="39">
        <v>41153</v>
      </c>
      <c r="BG2" s="39">
        <v>41183</v>
      </c>
      <c r="BH2" s="39">
        <v>41214</v>
      </c>
      <c r="BI2" s="39">
        <v>41244</v>
      </c>
      <c r="BJ2" s="99">
        <v>41275</v>
      </c>
      <c r="BK2" s="39">
        <v>41306</v>
      </c>
      <c r="BL2" s="39">
        <v>41334</v>
      </c>
      <c r="BM2" s="39">
        <v>41365</v>
      </c>
      <c r="BN2" s="39">
        <v>41395</v>
      </c>
      <c r="BO2" s="39">
        <v>41426</v>
      </c>
      <c r="BP2" s="39">
        <v>41456</v>
      </c>
      <c r="BQ2" s="39">
        <v>41487</v>
      </c>
      <c r="BR2" s="39">
        <v>41518</v>
      </c>
      <c r="BS2" s="39">
        <v>41548</v>
      </c>
      <c r="BT2" s="39">
        <v>41579</v>
      </c>
      <c r="BU2" s="39">
        <v>41609</v>
      </c>
      <c r="BV2" s="99">
        <v>41640</v>
      </c>
      <c r="BW2" s="124">
        <v>41671</v>
      </c>
      <c r="BX2" s="124">
        <v>41699</v>
      </c>
      <c r="BY2" s="124">
        <v>41730</v>
      </c>
    </row>
    <row r="3" spans="1:256" s="45" customFormat="1">
      <c r="A3" s="41" t="s">
        <v>36</v>
      </c>
      <c r="B3" s="42" t="s">
        <v>1</v>
      </c>
      <c r="C3" s="43">
        <v>389.46800300000001</v>
      </c>
      <c r="D3" s="43">
        <v>395.04367999999999</v>
      </c>
      <c r="E3" s="43">
        <v>412.87375300000002</v>
      </c>
      <c r="F3" s="43">
        <v>419.44442800000002</v>
      </c>
      <c r="G3" s="43">
        <v>416.41146099999997</v>
      </c>
      <c r="H3" s="43">
        <v>450.81243499999999</v>
      </c>
      <c r="I3" s="43">
        <v>439.11255599999998</v>
      </c>
      <c r="J3" s="43">
        <v>445.85936600000002</v>
      </c>
      <c r="K3" s="43">
        <v>488.89435700000001</v>
      </c>
      <c r="L3" s="43">
        <v>631.366715</v>
      </c>
      <c r="M3" s="43">
        <v>590.37728300000003</v>
      </c>
      <c r="N3" s="100">
        <v>829.26668299999994</v>
      </c>
      <c r="O3" s="43">
        <v>762.32016199999998</v>
      </c>
      <c r="P3" s="43">
        <v>726.32757600000002</v>
      </c>
      <c r="Q3" s="43">
        <v>675.58500500000002</v>
      </c>
      <c r="R3" s="43">
        <v>661.23120900000004</v>
      </c>
      <c r="S3" s="43">
        <v>614.98391800000002</v>
      </c>
      <c r="T3" s="43">
        <v>598.63606900000002</v>
      </c>
      <c r="U3" s="43">
        <v>586.23787800000002</v>
      </c>
      <c r="V3" s="43">
        <v>595.81579099999999</v>
      </c>
      <c r="W3" s="43">
        <v>586.58320800000001</v>
      </c>
      <c r="X3" s="43">
        <v>609.42381499999999</v>
      </c>
      <c r="Y3" s="43">
        <v>646.29499799999996</v>
      </c>
      <c r="Z3" s="100">
        <v>795.82734200000004</v>
      </c>
      <c r="AA3" s="43">
        <v>638.51952700000004</v>
      </c>
      <c r="AB3" s="43">
        <v>640.90892699999995</v>
      </c>
      <c r="AC3" s="43">
        <v>621.84712200000001</v>
      </c>
      <c r="AD3" s="43">
        <v>660.50914299999999</v>
      </c>
      <c r="AE3" s="43">
        <v>664.25542199999995</v>
      </c>
      <c r="AF3" s="43">
        <v>645.59550300000001</v>
      </c>
      <c r="AG3" s="43">
        <v>651.31618300000002</v>
      </c>
      <c r="AH3" s="43">
        <v>665.58756600000004</v>
      </c>
      <c r="AI3" s="43">
        <v>684.85607000000005</v>
      </c>
      <c r="AJ3" s="43">
        <v>694.76143000000002</v>
      </c>
      <c r="AK3" s="43">
        <v>716.23340399999995</v>
      </c>
      <c r="AL3" s="100">
        <v>912.61267699999996</v>
      </c>
      <c r="AM3" s="43">
        <v>770.27233100000001</v>
      </c>
      <c r="AN3" s="43">
        <v>779.85846300000003</v>
      </c>
      <c r="AO3" s="43">
        <v>747.197001</v>
      </c>
      <c r="AP3" s="43">
        <v>783.06984899999998</v>
      </c>
      <c r="AQ3" s="43">
        <v>773.36053500000003</v>
      </c>
      <c r="AR3" s="43">
        <v>788.18614200000002</v>
      </c>
      <c r="AS3" s="43">
        <v>814.25911399999995</v>
      </c>
      <c r="AT3" s="43">
        <v>862.68223699999999</v>
      </c>
      <c r="AU3" s="43">
        <v>890.87162999999998</v>
      </c>
      <c r="AV3" s="43">
        <v>920.583707</v>
      </c>
      <c r="AW3" s="43">
        <v>926.26712799999996</v>
      </c>
      <c r="AX3" s="100">
        <v>1225.5706620000001</v>
      </c>
      <c r="AY3" s="43">
        <v>1014.129773</v>
      </c>
      <c r="AZ3" s="43">
        <v>1020.1344319999999</v>
      </c>
      <c r="BA3" s="43">
        <v>999.15724</v>
      </c>
      <c r="BB3" s="43">
        <v>1072.9009900000001</v>
      </c>
      <c r="BC3" s="43">
        <v>1045.3912210000001</v>
      </c>
      <c r="BD3" s="43">
        <v>1096.9907929999999</v>
      </c>
      <c r="BE3" s="43">
        <v>1112.1441870000001</v>
      </c>
      <c r="BF3" s="43">
        <v>1140.836581</v>
      </c>
      <c r="BG3" s="43">
        <v>1206.935246</v>
      </c>
      <c r="BH3" s="43">
        <v>1236.7699540000001</v>
      </c>
      <c r="BI3" s="43">
        <v>1228.5617689999999</v>
      </c>
      <c r="BJ3" s="100">
        <v>1554.029143</v>
      </c>
      <c r="BK3" s="43">
        <v>1247.33367</v>
      </c>
      <c r="BL3" s="43">
        <v>1241.358641</v>
      </c>
      <c r="BM3" s="43">
        <v>1232.7209559999999</v>
      </c>
      <c r="BN3" s="43">
        <v>1351.2034060000001</v>
      </c>
      <c r="BO3" s="43">
        <v>1222.3082850000001</v>
      </c>
      <c r="BP3" s="43">
        <v>1247.655894</v>
      </c>
      <c r="BQ3" s="43">
        <v>1234.0195670000001</v>
      </c>
      <c r="BR3" s="43">
        <v>1228.622361</v>
      </c>
      <c r="BS3" s="43">
        <v>1261.526832</v>
      </c>
      <c r="BT3" s="43">
        <v>1275.967789</v>
      </c>
      <c r="BU3" s="43">
        <v>1262.7078240000001</v>
      </c>
      <c r="BV3" s="100">
        <v>1608.7395039999999</v>
      </c>
      <c r="BW3" s="125">
        <v>1339.0433410000001</v>
      </c>
      <c r="BX3" s="125">
        <v>1323.182924</v>
      </c>
      <c r="BY3" s="125">
        <v>1645.0173090000001</v>
      </c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</row>
    <row r="4" spans="1:256" s="45" customFormat="1" ht="13.9" customHeight="1">
      <c r="A4" s="46" t="s">
        <v>37</v>
      </c>
      <c r="B4" s="47" t="s">
        <v>98</v>
      </c>
      <c r="C4" s="48">
        <v>374.632543</v>
      </c>
      <c r="D4" s="48">
        <v>381.06778500000001</v>
      </c>
      <c r="E4" s="48">
        <v>402.57719300000002</v>
      </c>
      <c r="F4" s="48">
        <v>409.35101300000002</v>
      </c>
      <c r="G4" s="48">
        <v>405.10807399999999</v>
      </c>
      <c r="H4" s="48">
        <v>432.879119</v>
      </c>
      <c r="I4" s="48">
        <v>419.92327299999999</v>
      </c>
      <c r="J4" s="48">
        <v>426.32379400000002</v>
      </c>
      <c r="K4" s="48">
        <v>468.588819</v>
      </c>
      <c r="L4" s="48">
        <v>611.08731399999999</v>
      </c>
      <c r="M4" s="48">
        <v>565.89192100000002</v>
      </c>
      <c r="N4" s="101">
        <v>795.10380499999997</v>
      </c>
      <c r="O4" s="48">
        <v>721.09726899999998</v>
      </c>
      <c r="P4" s="48">
        <v>685.478655</v>
      </c>
      <c r="Q4" s="48">
        <v>636.30753900000002</v>
      </c>
      <c r="R4" s="48">
        <v>621.988564</v>
      </c>
      <c r="S4" s="48">
        <v>572.63602200000003</v>
      </c>
      <c r="T4" s="48">
        <v>552.36114499999996</v>
      </c>
      <c r="U4" s="48">
        <v>539.59736299999997</v>
      </c>
      <c r="V4" s="48">
        <v>551.72500700000001</v>
      </c>
      <c r="W4" s="48">
        <v>537.28707399999996</v>
      </c>
      <c r="X4" s="48">
        <v>558.08267899999998</v>
      </c>
      <c r="Y4" s="48">
        <v>585.43655000000001</v>
      </c>
      <c r="Z4" s="101">
        <v>747.01087600000005</v>
      </c>
      <c r="AA4" s="48">
        <v>590.64301699999999</v>
      </c>
      <c r="AB4" s="48">
        <v>590.803406</v>
      </c>
      <c r="AC4" s="48">
        <v>584.93184199999996</v>
      </c>
      <c r="AD4" s="48">
        <v>619.88890700000002</v>
      </c>
      <c r="AE4" s="48">
        <v>637.43115699999998</v>
      </c>
      <c r="AF4" s="48">
        <v>607.07812999999999</v>
      </c>
      <c r="AG4" s="48">
        <v>619.78759700000001</v>
      </c>
      <c r="AH4" s="48">
        <v>621.391211</v>
      </c>
      <c r="AI4" s="48">
        <v>640.62728400000003</v>
      </c>
      <c r="AJ4" s="48">
        <v>655.70346099999995</v>
      </c>
      <c r="AK4" s="48">
        <v>674.22267699999998</v>
      </c>
      <c r="AL4" s="101">
        <v>862.36262999999997</v>
      </c>
      <c r="AM4" s="48">
        <v>721.88650700000005</v>
      </c>
      <c r="AN4" s="48">
        <v>731.33663899999999</v>
      </c>
      <c r="AO4" s="48">
        <v>707.804891</v>
      </c>
      <c r="AP4" s="48">
        <v>748.99089700000002</v>
      </c>
      <c r="AQ4" s="48">
        <v>736.59839999999997</v>
      </c>
      <c r="AR4" s="48">
        <v>740.64903100000004</v>
      </c>
      <c r="AS4" s="48">
        <v>752.50527499999998</v>
      </c>
      <c r="AT4" s="48">
        <v>776.87845000000004</v>
      </c>
      <c r="AU4" s="48">
        <v>799.80411800000002</v>
      </c>
      <c r="AV4" s="48">
        <v>835.33219399999996</v>
      </c>
      <c r="AW4" s="48">
        <v>826.63755200000003</v>
      </c>
      <c r="AX4" s="101">
        <v>1124.9561409999999</v>
      </c>
      <c r="AY4" s="48">
        <v>903.468976</v>
      </c>
      <c r="AZ4" s="48">
        <v>903.92568800000004</v>
      </c>
      <c r="BA4" s="48">
        <v>910.72597399999995</v>
      </c>
      <c r="BB4" s="48">
        <v>972.69040299999995</v>
      </c>
      <c r="BC4" s="48">
        <v>953.29402600000003</v>
      </c>
      <c r="BD4" s="48">
        <v>986.415662</v>
      </c>
      <c r="BE4" s="48">
        <v>997.83462899999995</v>
      </c>
      <c r="BF4" s="48">
        <v>1001.0065959999999</v>
      </c>
      <c r="BG4" s="48">
        <v>1040.946533</v>
      </c>
      <c r="BH4" s="48">
        <v>1072.9775870000001</v>
      </c>
      <c r="BI4" s="48">
        <v>1072.3175610000001</v>
      </c>
      <c r="BJ4" s="101">
        <v>1423.528245</v>
      </c>
      <c r="BK4" s="48">
        <v>1128.843873</v>
      </c>
      <c r="BL4" s="48">
        <v>1125.3053560000001</v>
      </c>
      <c r="BM4" s="48">
        <v>1116.72153</v>
      </c>
      <c r="BN4" s="48">
        <v>1259.88374</v>
      </c>
      <c r="BO4" s="48">
        <v>1132.8126789999999</v>
      </c>
      <c r="BP4" s="48">
        <v>1159.86519</v>
      </c>
      <c r="BQ4" s="48">
        <v>1135.5174159999999</v>
      </c>
      <c r="BR4" s="48">
        <v>1132.1144200000001</v>
      </c>
      <c r="BS4" s="48">
        <v>1163.752031</v>
      </c>
      <c r="BT4" s="48">
        <v>1181.426686</v>
      </c>
      <c r="BU4" s="48">
        <v>1165.012379</v>
      </c>
      <c r="BV4" s="101">
        <v>1523.0605210000001</v>
      </c>
      <c r="BW4" s="126">
        <v>1247.4439050000001</v>
      </c>
      <c r="BX4" s="126">
        <v>1229.8673389999999</v>
      </c>
      <c r="BY4" s="126">
        <v>1556.599598</v>
      </c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</row>
    <row r="5" spans="1:256" s="45" customFormat="1" ht="24" customHeight="1">
      <c r="A5" s="49" t="s">
        <v>2</v>
      </c>
      <c r="B5" s="50" t="s">
        <v>3</v>
      </c>
      <c r="C5" s="51">
        <v>1065.0160080000001</v>
      </c>
      <c r="D5" s="51">
        <v>1030.2184930000001</v>
      </c>
      <c r="E5" s="51">
        <v>1056.7697330000001</v>
      </c>
      <c r="F5" s="51">
        <v>1021.928838</v>
      </c>
      <c r="G5" s="51">
        <v>1128.868802</v>
      </c>
      <c r="H5" s="51">
        <v>1318.0129300000001</v>
      </c>
      <c r="I5" s="51">
        <v>1095.695753</v>
      </c>
      <c r="J5" s="51">
        <v>1087.409212</v>
      </c>
      <c r="K5" s="51">
        <v>1013.8781269999999</v>
      </c>
      <c r="L5" s="51">
        <v>867.85611600000004</v>
      </c>
      <c r="M5" s="51">
        <v>1005.535136</v>
      </c>
      <c r="N5" s="102">
        <v>2078.6916139999998</v>
      </c>
      <c r="O5" s="51">
        <v>2177.7685940000001</v>
      </c>
      <c r="P5" s="51">
        <v>2131.1801959999998</v>
      </c>
      <c r="Q5" s="51">
        <v>1902.792985</v>
      </c>
      <c r="R5" s="51">
        <v>1622.1571590000001</v>
      </c>
      <c r="S5" s="51">
        <v>1360.340496</v>
      </c>
      <c r="T5" s="51">
        <v>1720.8037440000001</v>
      </c>
      <c r="U5" s="51">
        <v>1214.0569800000001</v>
      </c>
      <c r="V5" s="51">
        <v>1264.960493</v>
      </c>
      <c r="W5" s="51">
        <v>1070.2318829999999</v>
      </c>
      <c r="X5" s="51">
        <v>1165.3257120000001</v>
      </c>
      <c r="Y5" s="51">
        <v>1210.9394319999999</v>
      </c>
      <c r="Z5" s="102">
        <v>1755.1791619999999</v>
      </c>
      <c r="AA5" s="51">
        <v>1092.7631919999999</v>
      </c>
      <c r="AB5" s="51">
        <v>1173.7191829999999</v>
      </c>
      <c r="AC5" s="51">
        <v>1231.3519209999999</v>
      </c>
      <c r="AD5" s="51">
        <v>1324.1980799999999</v>
      </c>
      <c r="AE5" s="51">
        <v>1297.3218569999999</v>
      </c>
      <c r="AF5" s="51">
        <v>1415.461258</v>
      </c>
      <c r="AG5" s="51">
        <v>1134.5131530000001</v>
      </c>
      <c r="AH5" s="51">
        <v>1252.0096209999999</v>
      </c>
      <c r="AI5" s="51">
        <v>1290.455387</v>
      </c>
      <c r="AJ5" s="51">
        <v>993.19651499999998</v>
      </c>
      <c r="AK5" s="51">
        <v>930.46979299999998</v>
      </c>
      <c r="AL5" s="102">
        <v>1809.0248340000001</v>
      </c>
      <c r="AM5" s="51">
        <v>1460.1915610000001</v>
      </c>
      <c r="AN5" s="51">
        <v>1319.6275579999999</v>
      </c>
      <c r="AO5" s="51">
        <v>1599.139938</v>
      </c>
      <c r="AP5" s="51">
        <v>1158.9242790000001</v>
      </c>
      <c r="AQ5" s="51">
        <v>1134.078759</v>
      </c>
      <c r="AR5" s="51">
        <v>1558.9761329999999</v>
      </c>
      <c r="AS5" s="51">
        <v>1191.4328599999999</v>
      </c>
      <c r="AT5" s="51">
        <v>1181.3999160000001</v>
      </c>
      <c r="AU5" s="51">
        <v>1333.0613289999999</v>
      </c>
      <c r="AV5" s="51">
        <v>1158.82565</v>
      </c>
      <c r="AW5" s="51">
        <v>1329.262491</v>
      </c>
      <c r="AX5" s="102">
        <v>1747.444092</v>
      </c>
      <c r="AY5" s="51">
        <v>1482.530062</v>
      </c>
      <c r="AZ5" s="51">
        <v>1292.0652090000001</v>
      </c>
      <c r="BA5" s="51">
        <v>1345.072733</v>
      </c>
      <c r="BB5" s="51">
        <v>1094.557127</v>
      </c>
      <c r="BC5" s="51">
        <v>1121.834963</v>
      </c>
      <c r="BD5" s="51">
        <v>1348.86554</v>
      </c>
      <c r="BE5" s="51">
        <v>1443.0785060000001</v>
      </c>
      <c r="BF5" s="51">
        <v>1329.6393290000001</v>
      </c>
      <c r="BG5" s="51">
        <v>1276.0143880000001</v>
      </c>
      <c r="BH5" s="51">
        <v>1287.991499</v>
      </c>
      <c r="BI5" s="51">
        <v>1439.2292990000001</v>
      </c>
      <c r="BJ5" s="102">
        <v>2159.8755719999999</v>
      </c>
      <c r="BK5" s="51">
        <v>1427.109604</v>
      </c>
      <c r="BL5" s="51">
        <v>1525.554701</v>
      </c>
      <c r="BM5" s="51">
        <v>1637.576681</v>
      </c>
      <c r="BN5" s="51">
        <v>1539.172542</v>
      </c>
      <c r="BO5" s="51">
        <v>1610.0692329999999</v>
      </c>
      <c r="BP5" s="51">
        <v>1737.250667</v>
      </c>
      <c r="BQ5" s="51">
        <v>1580.4188079999999</v>
      </c>
      <c r="BR5" s="51">
        <v>1572.772172</v>
      </c>
      <c r="BS5" s="51">
        <v>1884.8503350000001</v>
      </c>
      <c r="BT5" s="51">
        <v>1701.853582</v>
      </c>
      <c r="BU5" s="51">
        <v>1695.4800110000001</v>
      </c>
      <c r="BV5" s="102">
        <v>2264.8744980000001</v>
      </c>
      <c r="BW5" s="127">
        <v>1736.313672</v>
      </c>
      <c r="BX5" s="127">
        <v>1603.209169</v>
      </c>
      <c r="BY5" s="127">
        <v>2067.4225040000001</v>
      </c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</row>
    <row r="6" spans="1:256" s="45" customFormat="1">
      <c r="A6" s="52" t="s">
        <v>38</v>
      </c>
      <c r="B6" s="53" t="s">
        <v>99</v>
      </c>
      <c r="C6" s="54">
        <v>402.464834</v>
      </c>
      <c r="D6" s="54">
        <v>360.28795500000001</v>
      </c>
      <c r="E6" s="54">
        <v>341.165211</v>
      </c>
      <c r="F6" s="54">
        <v>336.989983</v>
      </c>
      <c r="G6" s="54">
        <v>369.22560900000002</v>
      </c>
      <c r="H6" s="54">
        <v>396.41724199999999</v>
      </c>
      <c r="I6" s="54">
        <v>398.48930799999999</v>
      </c>
      <c r="J6" s="54">
        <v>452.285054</v>
      </c>
      <c r="K6" s="54">
        <v>516.16994999999997</v>
      </c>
      <c r="L6" s="54">
        <v>681.13415499999996</v>
      </c>
      <c r="M6" s="54">
        <v>810.08760600000005</v>
      </c>
      <c r="N6" s="103">
        <v>1238.7754130000001</v>
      </c>
      <c r="O6" s="54">
        <v>1233.3880770000001</v>
      </c>
      <c r="P6" s="54">
        <v>991.09428200000002</v>
      </c>
      <c r="Q6" s="54">
        <v>955.98438899999996</v>
      </c>
      <c r="R6" s="54">
        <v>885.05554199999995</v>
      </c>
      <c r="S6" s="54">
        <v>930.89543000000003</v>
      </c>
      <c r="T6" s="54">
        <v>905.44529899999998</v>
      </c>
      <c r="U6" s="54">
        <v>934.88305000000003</v>
      </c>
      <c r="V6" s="54">
        <v>910.67893800000002</v>
      </c>
      <c r="W6" s="54">
        <v>976.12145999999996</v>
      </c>
      <c r="X6" s="54">
        <v>894.29157799999996</v>
      </c>
      <c r="Y6" s="54">
        <v>908.83880199999999</v>
      </c>
      <c r="Z6" s="103">
        <v>839.23461899999995</v>
      </c>
      <c r="AA6" s="54">
        <v>819.81170099999997</v>
      </c>
      <c r="AB6" s="54">
        <v>786.42034899999999</v>
      </c>
      <c r="AC6" s="54">
        <v>775.31902300000002</v>
      </c>
      <c r="AD6" s="54">
        <v>670.17986299999995</v>
      </c>
      <c r="AE6" s="54">
        <v>672.60068200000001</v>
      </c>
      <c r="AF6" s="54">
        <v>634.93402600000002</v>
      </c>
      <c r="AG6" s="54">
        <v>742.33055999999999</v>
      </c>
      <c r="AH6" s="54">
        <v>650.99600699999996</v>
      </c>
      <c r="AI6" s="54">
        <v>721.31329500000004</v>
      </c>
      <c r="AJ6" s="54">
        <v>663.288905</v>
      </c>
      <c r="AK6" s="54">
        <v>681.46376199999997</v>
      </c>
      <c r="AL6" s="103">
        <v>853.56355799999994</v>
      </c>
      <c r="AM6" s="54">
        <v>776.82379500000002</v>
      </c>
      <c r="AN6" s="54">
        <v>757.29801699999996</v>
      </c>
      <c r="AO6" s="54">
        <v>824.62974699999995</v>
      </c>
      <c r="AP6" s="54">
        <v>840.25518899999997</v>
      </c>
      <c r="AQ6" s="54">
        <v>878.46289200000001</v>
      </c>
      <c r="AR6" s="54">
        <v>773.37149699999998</v>
      </c>
      <c r="AS6" s="54">
        <v>772.33422399999995</v>
      </c>
      <c r="AT6" s="54">
        <v>699.11229500000002</v>
      </c>
      <c r="AU6" s="54">
        <v>885.63609099999996</v>
      </c>
      <c r="AV6" s="54">
        <v>922.61447399999997</v>
      </c>
      <c r="AW6" s="54">
        <v>970.332764</v>
      </c>
      <c r="AX6" s="103">
        <v>1000.562427</v>
      </c>
      <c r="AY6" s="54">
        <v>1108.1237410000001</v>
      </c>
      <c r="AZ6" s="54">
        <v>1073.4008679999999</v>
      </c>
      <c r="BA6" s="54">
        <v>1019.079434</v>
      </c>
      <c r="BB6" s="54">
        <v>1054.4463880000001</v>
      </c>
      <c r="BC6" s="54">
        <v>984.35279600000001</v>
      </c>
      <c r="BD6" s="54">
        <v>1096.5337529999999</v>
      </c>
      <c r="BE6" s="54">
        <v>1290.551111</v>
      </c>
      <c r="BF6" s="54">
        <v>1237.6361770000001</v>
      </c>
      <c r="BG6" s="54">
        <v>1313.482217</v>
      </c>
      <c r="BH6" s="54">
        <v>1499.3667390000001</v>
      </c>
      <c r="BI6" s="54">
        <v>1504.4925479999999</v>
      </c>
      <c r="BJ6" s="103">
        <v>1483.289708</v>
      </c>
      <c r="BK6" s="54">
        <v>1682.4445270000001</v>
      </c>
      <c r="BL6" s="54">
        <v>1510.8664429999999</v>
      </c>
      <c r="BM6" s="54">
        <v>1717.4625370000001</v>
      </c>
      <c r="BN6" s="54">
        <v>1461.997382</v>
      </c>
      <c r="BO6" s="54">
        <v>1704.4450320000001</v>
      </c>
      <c r="BP6" s="54">
        <v>1595.9839910000001</v>
      </c>
      <c r="BQ6" s="54">
        <v>1477.049503</v>
      </c>
      <c r="BR6" s="54">
        <v>1360.063247</v>
      </c>
      <c r="BS6" s="54">
        <v>1334.198686</v>
      </c>
      <c r="BT6" s="54">
        <v>1347.74146</v>
      </c>
      <c r="BU6" s="54">
        <v>1358.6806449999999</v>
      </c>
      <c r="BV6" s="103">
        <v>1498.1218960000001</v>
      </c>
      <c r="BW6" s="64">
        <v>1538.336215</v>
      </c>
      <c r="BX6" s="64">
        <v>1647.304034</v>
      </c>
      <c r="BY6" s="64">
        <v>1674.6810640000001</v>
      </c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</row>
    <row r="7" spans="1:256" s="45" customFormat="1">
      <c r="A7" s="52"/>
      <c r="B7" s="53" t="s">
        <v>100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103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103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103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103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03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103"/>
      <c r="BW7" s="64"/>
      <c r="BX7" s="64"/>
      <c r="BY7" s="6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</row>
    <row r="8" spans="1:256" s="45" customFormat="1">
      <c r="A8" s="52" t="s">
        <v>5</v>
      </c>
      <c r="B8" s="53" t="s">
        <v>6</v>
      </c>
      <c r="C8" s="54">
        <v>102.31117500000001</v>
      </c>
      <c r="D8" s="54">
        <v>97.119225</v>
      </c>
      <c r="E8" s="54">
        <v>106.247364</v>
      </c>
      <c r="F8" s="54">
        <v>96.336082000000005</v>
      </c>
      <c r="G8" s="54">
        <v>94.429049000000006</v>
      </c>
      <c r="H8" s="54">
        <v>108.86412799999999</v>
      </c>
      <c r="I8" s="54">
        <v>103.61318900000001</v>
      </c>
      <c r="J8" s="54">
        <v>114.014993</v>
      </c>
      <c r="K8" s="54">
        <v>117.910087</v>
      </c>
      <c r="L8" s="54">
        <v>120.51712999999999</v>
      </c>
      <c r="M8" s="54">
        <v>297.56843400000002</v>
      </c>
      <c r="N8" s="103">
        <v>395.81356299999999</v>
      </c>
      <c r="O8" s="54">
        <v>403.52482099999997</v>
      </c>
      <c r="P8" s="54">
        <v>321.122975</v>
      </c>
      <c r="Q8" s="54">
        <v>288.77454899999998</v>
      </c>
      <c r="R8" s="54">
        <v>276.49881599999998</v>
      </c>
      <c r="S8" s="54">
        <v>265.20660900000001</v>
      </c>
      <c r="T8" s="54">
        <v>192.93715599999999</v>
      </c>
      <c r="U8" s="54">
        <v>195.31276199999999</v>
      </c>
      <c r="V8" s="54">
        <v>187.461523</v>
      </c>
      <c r="W8" s="54">
        <v>178.30053000000001</v>
      </c>
      <c r="X8" s="54">
        <v>156.90607700000001</v>
      </c>
      <c r="Y8" s="54">
        <v>134.048405</v>
      </c>
      <c r="Z8" s="103">
        <v>171.663667</v>
      </c>
      <c r="AA8" s="54">
        <v>141.8691</v>
      </c>
      <c r="AB8" s="54">
        <v>125.90055099999999</v>
      </c>
      <c r="AC8" s="54">
        <v>129.06860499999999</v>
      </c>
      <c r="AD8" s="54">
        <v>122.829004</v>
      </c>
      <c r="AE8" s="54">
        <v>122.242474</v>
      </c>
      <c r="AF8" s="54">
        <v>128.94014999999999</v>
      </c>
      <c r="AG8" s="54">
        <v>124.192195</v>
      </c>
      <c r="AH8" s="54">
        <v>130.86298600000001</v>
      </c>
      <c r="AI8" s="54">
        <v>130.56498999999999</v>
      </c>
      <c r="AJ8" s="54">
        <v>130.844077</v>
      </c>
      <c r="AK8" s="54">
        <v>121.218926</v>
      </c>
      <c r="AL8" s="103">
        <v>164.29614100000001</v>
      </c>
      <c r="AM8" s="54">
        <v>139.724054</v>
      </c>
      <c r="AN8" s="54">
        <v>140.04071500000001</v>
      </c>
      <c r="AO8" s="54">
        <v>134.97500099999999</v>
      </c>
      <c r="AP8" s="54">
        <v>128.18042399999999</v>
      </c>
      <c r="AQ8" s="54">
        <v>131.54840999999999</v>
      </c>
      <c r="AR8" s="54">
        <v>139.21752599999999</v>
      </c>
      <c r="AS8" s="54">
        <v>134.14606800000001</v>
      </c>
      <c r="AT8" s="54">
        <v>136.13930500000001</v>
      </c>
      <c r="AU8" s="54">
        <v>185.07213200000001</v>
      </c>
      <c r="AV8" s="54">
        <v>183.36112399999999</v>
      </c>
      <c r="AW8" s="54">
        <v>191.01828499999999</v>
      </c>
      <c r="AX8" s="103">
        <v>227.430881</v>
      </c>
      <c r="AY8" s="54">
        <v>189.92116999999999</v>
      </c>
      <c r="AZ8" s="54">
        <v>194.76318599999999</v>
      </c>
      <c r="BA8" s="54">
        <v>210.903156</v>
      </c>
      <c r="BB8" s="54">
        <v>208.43384699999999</v>
      </c>
      <c r="BC8" s="54">
        <v>212.50027900000001</v>
      </c>
      <c r="BD8" s="54">
        <v>228.73941300000001</v>
      </c>
      <c r="BE8" s="54">
        <v>247.97545500000001</v>
      </c>
      <c r="BF8" s="54">
        <v>209.562478</v>
      </c>
      <c r="BG8" s="54">
        <v>211.409637</v>
      </c>
      <c r="BH8" s="54">
        <v>214.95823200000001</v>
      </c>
      <c r="BI8" s="54">
        <v>243.90984700000001</v>
      </c>
      <c r="BJ8" s="103">
        <v>315.77891799999998</v>
      </c>
      <c r="BK8" s="54">
        <v>344.93461000000002</v>
      </c>
      <c r="BL8" s="54">
        <v>303.50726400000002</v>
      </c>
      <c r="BM8" s="54">
        <v>303.68631900000003</v>
      </c>
      <c r="BN8" s="54">
        <v>302.73093999999998</v>
      </c>
      <c r="BO8" s="54">
        <v>330.37102199999998</v>
      </c>
      <c r="BP8" s="54">
        <v>297.04069500000003</v>
      </c>
      <c r="BQ8" s="54">
        <v>310.30109299999998</v>
      </c>
      <c r="BR8" s="54">
        <v>289.89785699999999</v>
      </c>
      <c r="BS8" s="54">
        <v>293.792191</v>
      </c>
      <c r="BT8" s="54">
        <v>302.485164</v>
      </c>
      <c r="BU8" s="54">
        <v>298.21182499999998</v>
      </c>
      <c r="BV8" s="103">
        <v>398.348477</v>
      </c>
      <c r="BW8" s="64">
        <v>400.85262</v>
      </c>
      <c r="BX8" s="64">
        <v>398.055004</v>
      </c>
      <c r="BY8" s="64">
        <v>399.86331999999999</v>
      </c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</row>
    <row r="9" spans="1:256" s="45" customFormat="1" ht="18" customHeight="1">
      <c r="A9" s="46" t="s">
        <v>39</v>
      </c>
      <c r="B9" s="47" t="s">
        <v>40</v>
      </c>
      <c r="C9" s="48">
        <v>300.153659</v>
      </c>
      <c r="D9" s="48">
        <v>263.16872999999998</v>
      </c>
      <c r="E9" s="48">
        <v>234.91784699999999</v>
      </c>
      <c r="F9" s="48">
        <v>240.65390099999999</v>
      </c>
      <c r="G9" s="48">
        <v>274.79656</v>
      </c>
      <c r="H9" s="48">
        <v>287.55311399999999</v>
      </c>
      <c r="I9" s="48">
        <v>294.87611900000002</v>
      </c>
      <c r="J9" s="48">
        <v>338.270061</v>
      </c>
      <c r="K9" s="48">
        <v>398.259863</v>
      </c>
      <c r="L9" s="48">
        <v>560.61702500000001</v>
      </c>
      <c r="M9" s="48">
        <v>512.51917200000003</v>
      </c>
      <c r="N9" s="101">
        <v>842.96185000000003</v>
      </c>
      <c r="O9" s="48">
        <v>829.86325599999998</v>
      </c>
      <c r="P9" s="48">
        <v>669.97130700000002</v>
      </c>
      <c r="Q9" s="48">
        <v>667.20983999999999</v>
      </c>
      <c r="R9" s="48">
        <v>608.55672600000003</v>
      </c>
      <c r="S9" s="48">
        <v>665.68882099999996</v>
      </c>
      <c r="T9" s="48">
        <v>712.50814300000002</v>
      </c>
      <c r="U9" s="48">
        <v>739.57028800000001</v>
      </c>
      <c r="V9" s="48">
        <v>723.21741499999996</v>
      </c>
      <c r="W9" s="48">
        <v>797.82092999999998</v>
      </c>
      <c r="X9" s="48">
        <v>737.38550099999998</v>
      </c>
      <c r="Y9" s="48">
        <v>774.79039699999998</v>
      </c>
      <c r="Z9" s="101">
        <v>667.57095200000003</v>
      </c>
      <c r="AA9" s="48">
        <v>677.94260099999997</v>
      </c>
      <c r="AB9" s="48">
        <v>660.51979800000004</v>
      </c>
      <c r="AC9" s="48">
        <v>646.25041799999997</v>
      </c>
      <c r="AD9" s="48">
        <v>547.35085900000001</v>
      </c>
      <c r="AE9" s="48">
        <v>550.35820799999999</v>
      </c>
      <c r="AF9" s="48">
        <v>505.993876</v>
      </c>
      <c r="AG9" s="48">
        <v>618.13836500000002</v>
      </c>
      <c r="AH9" s="48">
        <v>520.13302099999999</v>
      </c>
      <c r="AI9" s="48">
        <v>590.74830499999996</v>
      </c>
      <c r="AJ9" s="48">
        <v>532.44482800000003</v>
      </c>
      <c r="AK9" s="48">
        <v>560.24483599999996</v>
      </c>
      <c r="AL9" s="101">
        <v>689.26741700000002</v>
      </c>
      <c r="AM9" s="48">
        <v>637.09974099999999</v>
      </c>
      <c r="AN9" s="48">
        <v>617.25730199999998</v>
      </c>
      <c r="AO9" s="48">
        <v>689.65474600000005</v>
      </c>
      <c r="AP9" s="48">
        <v>712.07476499999996</v>
      </c>
      <c r="AQ9" s="48">
        <v>746.91448200000002</v>
      </c>
      <c r="AR9" s="48">
        <v>634.15397099999996</v>
      </c>
      <c r="AS9" s="48">
        <v>638.18815600000005</v>
      </c>
      <c r="AT9" s="48">
        <v>562.97298999999998</v>
      </c>
      <c r="AU9" s="48">
        <v>700.56395899999995</v>
      </c>
      <c r="AV9" s="48">
        <v>739.25334999999995</v>
      </c>
      <c r="AW9" s="48">
        <v>779.31447900000001</v>
      </c>
      <c r="AX9" s="101">
        <v>773.13154599999996</v>
      </c>
      <c r="AY9" s="48">
        <v>918.20257100000003</v>
      </c>
      <c r="AZ9" s="48">
        <v>878.63768200000004</v>
      </c>
      <c r="BA9" s="48">
        <v>808.17627800000002</v>
      </c>
      <c r="BB9" s="48">
        <v>846.01254100000006</v>
      </c>
      <c r="BC9" s="48">
        <v>771.85251700000003</v>
      </c>
      <c r="BD9" s="48">
        <v>867.79434000000003</v>
      </c>
      <c r="BE9" s="48">
        <v>1042.575656</v>
      </c>
      <c r="BF9" s="48">
        <v>1028.073699</v>
      </c>
      <c r="BG9" s="48">
        <v>1102.07258</v>
      </c>
      <c r="BH9" s="48">
        <v>1284.4085070000001</v>
      </c>
      <c r="BI9" s="48">
        <v>1260.582701</v>
      </c>
      <c r="BJ9" s="101">
        <v>1167.51079</v>
      </c>
      <c r="BK9" s="48">
        <v>1315.9134120000001</v>
      </c>
      <c r="BL9" s="48">
        <v>1192.7470069999999</v>
      </c>
      <c r="BM9" s="48">
        <v>1405.738429</v>
      </c>
      <c r="BN9" s="48">
        <v>1156.706275</v>
      </c>
      <c r="BO9" s="48">
        <v>1360.546918</v>
      </c>
      <c r="BP9" s="48">
        <v>1294.4481940000001</v>
      </c>
      <c r="BQ9" s="48">
        <v>1166.4952740000001</v>
      </c>
      <c r="BR9" s="48">
        <v>1087.0277719999999</v>
      </c>
      <c r="BS9" s="48">
        <v>1072.2399210000001</v>
      </c>
      <c r="BT9" s="48">
        <v>1062.2174259999999</v>
      </c>
      <c r="BU9" s="48">
        <v>1061.865039</v>
      </c>
      <c r="BV9" s="101">
        <v>1098.1897750000001</v>
      </c>
      <c r="BW9" s="126">
        <v>1130.6185809999999</v>
      </c>
      <c r="BX9" s="126">
        <v>1256.380631</v>
      </c>
      <c r="BY9" s="126">
        <v>1274.9358850000001</v>
      </c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</row>
    <row r="10" spans="1:256" s="45" customFormat="1" ht="23.25" customHeight="1">
      <c r="A10" s="52" t="s">
        <v>41</v>
      </c>
      <c r="B10" s="53" t="s">
        <v>42</v>
      </c>
      <c r="C10" s="54">
        <v>2351.1324770000001</v>
      </c>
      <c r="D10" s="54">
        <v>2383.7481710000002</v>
      </c>
      <c r="E10" s="54">
        <v>2252.4610349999998</v>
      </c>
      <c r="F10" s="54">
        <v>2268.3540509999998</v>
      </c>
      <c r="G10" s="54">
        <v>2301.5369289999999</v>
      </c>
      <c r="H10" s="54">
        <v>2347.4806549999998</v>
      </c>
      <c r="I10" s="54">
        <v>2373.9110620000001</v>
      </c>
      <c r="J10" s="54">
        <v>2317.4575070000001</v>
      </c>
      <c r="K10" s="54">
        <v>2194.9640650000001</v>
      </c>
      <c r="L10" s="54">
        <v>2164.6927420000002</v>
      </c>
      <c r="M10" s="54">
        <v>2254.4777519999998</v>
      </c>
      <c r="N10" s="103">
        <v>2365.2098689999998</v>
      </c>
      <c r="O10" s="54">
        <v>2568.1257260000002</v>
      </c>
      <c r="P10" s="54">
        <v>2627.8965760000001</v>
      </c>
      <c r="Q10" s="54">
        <v>2649.957163</v>
      </c>
      <c r="R10" s="54">
        <v>2836.2406639999999</v>
      </c>
      <c r="S10" s="54">
        <v>2843.7062070000002</v>
      </c>
      <c r="T10" s="54">
        <v>2908.6364699999999</v>
      </c>
      <c r="U10" s="54">
        <v>3166.748951</v>
      </c>
      <c r="V10" s="54">
        <v>3402.3126470000002</v>
      </c>
      <c r="W10" s="54">
        <v>3636.788896</v>
      </c>
      <c r="X10" s="54">
        <v>3716.6330870000002</v>
      </c>
      <c r="Y10" s="54">
        <v>4024.9921859999999</v>
      </c>
      <c r="Z10" s="103">
        <v>4309.424368</v>
      </c>
      <c r="AA10" s="54">
        <v>4643.4214140000004</v>
      </c>
      <c r="AB10" s="54">
        <v>4646.8281440000001</v>
      </c>
      <c r="AC10" s="54">
        <v>4981.0284039999997</v>
      </c>
      <c r="AD10" s="54">
        <v>5175.6795419999999</v>
      </c>
      <c r="AE10" s="54">
        <v>5104.5204270000004</v>
      </c>
      <c r="AF10" s="54">
        <v>5308.371881</v>
      </c>
      <c r="AG10" s="54">
        <v>5493.4016460000003</v>
      </c>
      <c r="AH10" s="54">
        <v>5582.8833679999998</v>
      </c>
      <c r="AI10" s="54">
        <v>5562.840432</v>
      </c>
      <c r="AJ10" s="54">
        <v>5825.9007590000001</v>
      </c>
      <c r="AK10" s="54">
        <v>5923.1431089999996</v>
      </c>
      <c r="AL10" s="103">
        <v>5828.9938650000004</v>
      </c>
      <c r="AM10" s="54">
        <v>5856.703313</v>
      </c>
      <c r="AN10" s="54">
        <v>6180.5360559999999</v>
      </c>
      <c r="AO10" s="54">
        <v>5983.6545999999998</v>
      </c>
      <c r="AP10" s="54">
        <v>6044.3885650000002</v>
      </c>
      <c r="AQ10" s="54">
        <v>6100.5326009999999</v>
      </c>
      <c r="AR10" s="54">
        <v>5810.6749019999997</v>
      </c>
      <c r="AS10" s="54">
        <v>5941.2820270000002</v>
      </c>
      <c r="AT10" s="54">
        <v>5977.0384080000003</v>
      </c>
      <c r="AU10" s="54">
        <v>6160.7804349999997</v>
      </c>
      <c r="AV10" s="54">
        <v>6028.2687459999997</v>
      </c>
      <c r="AW10" s="54">
        <v>6078.1634350000004</v>
      </c>
      <c r="AX10" s="103">
        <v>6211.7365099999997</v>
      </c>
      <c r="AY10" s="54">
        <v>6157.9524520000004</v>
      </c>
      <c r="AZ10" s="54">
        <v>6271.5878160000002</v>
      </c>
      <c r="BA10" s="54">
        <v>6434.7889910000004</v>
      </c>
      <c r="BB10" s="54">
        <v>6471.5563570000004</v>
      </c>
      <c r="BC10" s="54">
        <v>6679.6114680000001</v>
      </c>
      <c r="BD10" s="54">
        <v>6587.8537230000002</v>
      </c>
      <c r="BE10" s="54">
        <v>6588.2760580000004</v>
      </c>
      <c r="BF10" s="54">
        <v>6546.7992670000003</v>
      </c>
      <c r="BG10" s="54">
        <v>6751.3924930000003</v>
      </c>
      <c r="BH10" s="54">
        <v>6922.478145</v>
      </c>
      <c r="BI10" s="54">
        <v>6925.9395249999998</v>
      </c>
      <c r="BJ10" s="103">
        <v>7034.9059040000002</v>
      </c>
      <c r="BK10" s="54">
        <v>7086.8707169999998</v>
      </c>
      <c r="BL10" s="54">
        <v>7156.1311800000003</v>
      </c>
      <c r="BM10" s="54">
        <v>7201.5682189999998</v>
      </c>
      <c r="BN10" s="54">
        <v>7289.7571319999997</v>
      </c>
      <c r="BO10" s="54">
        <v>7312.3015610000002</v>
      </c>
      <c r="BP10" s="54">
        <v>7436.1609950000002</v>
      </c>
      <c r="BQ10" s="54">
        <v>7385.3323730000002</v>
      </c>
      <c r="BR10" s="54">
        <v>7472.6085869999997</v>
      </c>
      <c r="BS10" s="54">
        <v>7452.9784669999999</v>
      </c>
      <c r="BT10" s="54">
        <v>7534.1540489999998</v>
      </c>
      <c r="BU10" s="54">
        <v>7786.9281119999996</v>
      </c>
      <c r="BV10" s="103">
        <v>7822.2762849999999</v>
      </c>
      <c r="BW10" s="64">
        <v>7955.4473889999999</v>
      </c>
      <c r="BX10" s="64">
        <v>7975.8015820000001</v>
      </c>
      <c r="BY10" s="64">
        <v>7948.0386179999996</v>
      </c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</row>
    <row r="11" spans="1:256" s="45" customFormat="1">
      <c r="A11" s="52"/>
      <c r="B11" s="53" t="s">
        <v>4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10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103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103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103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03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103"/>
      <c r="BW11" s="64"/>
      <c r="BX11" s="64"/>
      <c r="BY11" s="6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</row>
    <row r="12" spans="1:256" s="45" customFormat="1" ht="18" customHeight="1">
      <c r="A12" s="52" t="s">
        <v>7</v>
      </c>
      <c r="B12" s="53" t="s">
        <v>8</v>
      </c>
      <c r="C12" s="54">
        <v>1674.749456</v>
      </c>
      <c r="D12" s="54">
        <v>1722.2602959999999</v>
      </c>
      <c r="E12" s="54">
        <v>1563.943986</v>
      </c>
      <c r="F12" s="54">
        <v>1580.3745260000001</v>
      </c>
      <c r="G12" s="54">
        <v>1582.650926</v>
      </c>
      <c r="H12" s="54">
        <v>1608.573472</v>
      </c>
      <c r="I12" s="54">
        <v>1664.3417380000001</v>
      </c>
      <c r="J12" s="54">
        <v>1649.2190889999999</v>
      </c>
      <c r="K12" s="54">
        <v>1577.232184</v>
      </c>
      <c r="L12" s="54">
        <v>1590.4886530000001</v>
      </c>
      <c r="M12" s="54">
        <v>1647.7142839999999</v>
      </c>
      <c r="N12" s="103">
        <v>1760.32114</v>
      </c>
      <c r="O12" s="54">
        <v>1951.1511969999999</v>
      </c>
      <c r="P12" s="54">
        <v>1983.8585760000001</v>
      </c>
      <c r="Q12" s="54">
        <v>1994.364333</v>
      </c>
      <c r="R12" s="54">
        <v>2119.7597620000001</v>
      </c>
      <c r="S12" s="54">
        <v>2109.749041</v>
      </c>
      <c r="T12" s="54">
        <v>2225.8889770000001</v>
      </c>
      <c r="U12" s="54">
        <v>2462.7064340000002</v>
      </c>
      <c r="V12" s="54">
        <v>2619.6671350000001</v>
      </c>
      <c r="W12" s="54">
        <v>2807.6045159999999</v>
      </c>
      <c r="X12" s="54">
        <v>2850.6936839999998</v>
      </c>
      <c r="Y12" s="54">
        <v>3121.6015769999999</v>
      </c>
      <c r="Z12" s="103">
        <v>3379.0848299999998</v>
      </c>
      <c r="AA12" s="54">
        <v>3641.690787</v>
      </c>
      <c r="AB12" s="54">
        <v>3611.9280509999999</v>
      </c>
      <c r="AC12" s="54">
        <v>3885.6080080000002</v>
      </c>
      <c r="AD12" s="54">
        <v>4007.9126609999998</v>
      </c>
      <c r="AE12" s="54">
        <v>3944.7764529999999</v>
      </c>
      <c r="AF12" s="54">
        <v>4082.4721209999998</v>
      </c>
      <c r="AG12" s="54">
        <v>4204.93289</v>
      </c>
      <c r="AH12" s="54">
        <v>4257.4087769999996</v>
      </c>
      <c r="AI12" s="54">
        <v>4190.6841180000001</v>
      </c>
      <c r="AJ12" s="54">
        <v>4434.2554550000004</v>
      </c>
      <c r="AK12" s="54">
        <v>4516.7349960000001</v>
      </c>
      <c r="AL12" s="103">
        <v>4419.8919729999998</v>
      </c>
      <c r="AM12" s="54">
        <v>4424.7725460000001</v>
      </c>
      <c r="AN12" s="54">
        <v>4579.6721980000002</v>
      </c>
      <c r="AO12" s="54">
        <v>4483.7637619999996</v>
      </c>
      <c r="AP12" s="54">
        <v>4574.5611829999998</v>
      </c>
      <c r="AQ12" s="54">
        <v>4594.3920209999997</v>
      </c>
      <c r="AR12" s="54">
        <v>4269.4758579999998</v>
      </c>
      <c r="AS12" s="54">
        <v>4345.8949839999996</v>
      </c>
      <c r="AT12" s="54">
        <v>4387.0707549999997</v>
      </c>
      <c r="AU12" s="54">
        <v>4683.9821899999997</v>
      </c>
      <c r="AV12" s="54">
        <v>4583.8652309999998</v>
      </c>
      <c r="AW12" s="54">
        <v>4635.7684939999999</v>
      </c>
      <c r="AX12" s="103">
        <v>4676.171276</v>
      </c>
      <c r="AY12" s="54">
        <v>4617.3996340000003</v>
      </c>
      <c r="AZ12" s="54">
        <v>4681.7731720000002</v>
      </c>
      <c r="BA12" s="54">
        <v>4803.9300169999997</v>
      </c>
      <c r="BB12" s="54">
        <v>4903.0883960000001</v>
      </c>
      <c r="BC12" s="54">
        <v>4994.0587729999997</v>
      </c>
      <c r="BD12" s="54">
        <v>4964.9095799999996</v>
      </c>
      <c r="BE12" s="54">
        <v>4968.478419</v>
      </c>
      <c r="BF12" s="54">
        <v>4908.4945070000003</v>
      </c>
      <c r="BG12" s="54">
        <v>4993.1076789999997</v>
      </c>
      <c r="BH12" s="54">
        <v>5166.2191140000004</v>
      </c>
      <c r="BI12" s="54">
        <v>5168.5004170000002</v>
      </c>
      <c r="BJ12" s="103">
        <v>5265.0907900000002</v>
      </c>
      <c r="BK12" s="54">
        <v>5294.7573279999997</v>
      </c>
      <c r="BL12" s="54">
        <v>5343.7105330000004</v>
      </c>
      <c r="BM12" s="54">
        <v>5451.4046010000002</v>
      </c>
      <c r="BN12" s="54">
        <v>5575.6958059999997</v>
      </c>
      <c r="BO12" s="54">
        <v>5604.5084360000001</v>
      </c>
      <c r="BP12" s="54">
        <v>5718.4858770000001</v>
      </c>
      <c r="BQ12" s="54">
        <v>5696.0694199999998</v>
      </c>
      <c r="BR12" s="54">
        <v>5747.8205669999998</v>
      </c>
      <c r="BS12" s="54">
        <v>5742.0797119999997</v>
      </c>
      <c r="BT12" s="54">
        <v>5847.405702</v>
      </c>
      <c r="BU12" s="54">
        <v>6061.1167660000001</v>
      </c>
      <c r="BV12" s="103">
        <v>6162.8870180000004</v>
      </c>
      <c r="BW12" s="64">
        <v>6271.4718080000002</v>
      </c>
      <c r="BX12" s="64">
        <v>6332.5102960000004</v>
      </c>
      <c r="BY12" s="64">
        <v>6217.7762119999998</v>
      </c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s="45" customFormat="1">
      <c r="A13" s="52" t="s">
        <v>43</v>
      </c>
      <c r="B13" s="12" t="s">
        <v>9</v>
      </c>
      <c r="C13" s="55">
        <v>286.467893</v>
      </c>
      <c r="D13" s="55">
        <v>266.92904299999998</v>
      </c>
      <c r="E13" s="55">
        <v>285.47709900000001</v>
      </c>
      <c r="F13" s="55">
        <v>281.53524499999997</v>
      </c>
      <c r="G13" s="55">
        <v>286.98416500000002</v>
      </c>
      <c r="H13" s="55">
        <v>290.88768299999998</v>
      </c>
      <c r="I13" s="55">
        <v>267.39885600000002</v>
      </c>
      <c r="J13" s="55">
        <v>231.74185800000001</v>
      </c>
      <c r="K13" s="55">
        <v>209.32924700000001</v>
      </c>
      <c r="L13" s="55">
        <v>186.63716600000001</v>
      </c>
      <c r="M13" s="55">
        <v>181.13955999999999</v>
      </c>
      <c r="N13" s="104">
        <v>193.414728</v>
      </c>
      <c r="O13" s="55">
        <v>194.058706</v>
      </c>
      <c r="P13" s="55">
        <v>209.002871</v>
      </c>
      <c r="Q13" s="55">
        <v>228.39333099999999</v>
      </c>
      <c r="R13" s="55">
        <v>287.82115900000002</v>
      </c>
      <c r="S13" s="55">
        <v>306.40240899999998</v>
      </c>
      <c r="T13" s="55">
        <v>296.00169299999999</v>
      </c>
      <c r="U13" s="55">
        <v>304.11490600000002</v>
      </c>
      <c r="V13" s="55">
        <v>376.26098500000001</v>
      </c>
      <c r="W13" s="55">
        <v>396.61052899999999</v>
      </c>
      <c r="X13" s="55">
        <v>403.91467599999999</v>
      </c>
      <c r="Y13" s="55">
        <v>415.52296899999999</v>
      </c>
      <c r="Z13" s="104">
        <v>411.79017199999998</v>
      </c>
      <c r="AA13" s="55">
        <v>448.16076900000002</v>
      </c>
      <c r="AB13" s="55">
        <v>455.62598400000002</v>
      </c>
      <c r="AC13" s="55">
        <v>493.21563500000002</v>
      </c>
      <c r="AD13" s="55">
        <v>528.34758099999999</v>
      </c>
      <c r="AE13" s="55">
        <v>542.68188899999996</v>
      </c>
      <c r="AF13" s="55">
        <v>573.23671899999999</v>
      </c>
      <c r="AG13" s="55">
        <v>612.27691600000003</v>
      </c>
      <c r="AH13" s="55">
        <v>636.76208999999994</v>
      </c>
      <c r="AI13" s="55">
        <v>674.80060700000001</v>
      </c>
      <c r="AJ13" s="55">
        <v>699.26731500000005</v>
      </c>
      <c r="AK13" s="55">
        <v>714.35603600000002</v>
      </c>
      <c r="AL13" s="104">
        <v>710.92259899999999</v>
      </c>
      <c r="AM13" s="55">
        <v>710.07613000000003</v>
      </c>
      <c r="AN13" s="55">
        <v>727.79051300000003</v>
      </c>
      <c r="AO13" s="55">
        <v>692.23358800000005</v>
      </c>
      <c r="AP13" s="55">
        <v>668.30740800000001</v>
      </c>
      <c r="AQ13" s="55">
        <v>724.98241599999994</v>
      </c>
      <c r="AR13" s="55">
        <v>770.27810799999997</v>
      </c>
      <c r="AS13" s="55">
        <v>813.09388300000001</v>
      </c>
      <c r="AT13" s="55">
        <v>822.13409999999999</v>
      </c>
      <c r="AU13" s="55">
        <v>815.88803399999995</v>
      </c>
      <c r="AV13" s="55">
        <v>808.92119300000002</v>
      </c>
      <c r="AW13" s="55">
        <v>809.12640899999997</v>
      </c>
      <c r="AX13" s="104">
        <v>914.39979100000005</v>
      </c>
      <c r="AY13" s="55">
        <v>885.84948699999995</v>
      </c>
      <c r="AZ13" s="55">
        <v>881.59424000000001</v>
      </c>
      <c r="BA13" s="55">
        <v>873.76648299999999</v>
      </c>
      <c r="BB13" s="55">
        <v>839.52096800000004</v>
      </c>
      <c r="BC13" s="55">
        <v>945.64948600000002</v>
      </c>
      <c r="BD13" s="55">
        <v>903.55795499999999</v>
      </c>
      <c r="BE13" s="55">
        <v>909.03024400000004</v>
      </c>
      <c r="BF13" s="55">
        <v>901.71962799999994</v>
      </c>
      <c r="BG13" s="55">
        <v>887.63503600000001</v>
      </c>
      <c r="BH13" s="55">
        <v>851.08412599999997</v>
      </c>
      <c r="BI13" s="55">
        <v>834.70737899999995</v>
      </c>
      <c r="BJ13" s="104">
        <v>791.63397399999997</v>
      </c>
      <c r="BK13" s="55">
        <v>779.85548400000005</v>
      </c>
      <c r="BL13" s="55">
        <v>770.196777</v>
      </c>
      <c r="BM13" s="55">
        <v>732.14159600000005</v>
      </c>
      <c r="BN13" s="55">
        <v>717.53760199999999</v>
      </c>
      <c r="BO13" s="55">
        <v>718.24543500000004</v>
      </c>
      <c r="BP13" s="55">
        <v>734.19921099999999</v>
      </c>
      <c r="BQ13" s="55">
        <v>742.55005400000005</v>
      </c>
      <c r="BR13" s="55">
        <v>771.297731</v>
      </c>
      <c r="BS13" s="55">
        <v>784.68501300000003</v>
      </c>
      <c r="BT13" s="55">
        <v>769.57501500000001</v>
      </c>
      <c r="BU13" s="55">
        <v>808.30987200000004</v>
      </c>
      <c r="BV13" s="104">
        <v>790.39135899999997</v>
      </c>
      <c r="BW13" s="128">
        <v>801.61006499999996</v>
      </c>
      <c r="BX13" s="128">
        <v>764.09489099999996</v>
      </c>
      <c r="BY13" s="128">
        <v>785.25842299999999</v>
      </c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 s="45" customFormat="1">
      <c r="A14" s="52" t="s">
        <v>44</v>
      </c>
      <c r="B14" s="56" t="s">
        <v>10</v>
      </c>
      <c r="C14" s="55">
        <v>245.41852499999999</v>
      </c>
      <c r="D14" s="55">
        <v>251.01432199999999</v>
      </c>
      <c r="E14" s="55">
        <v>258.46262899999999</v>
      </c>
      <c r="F14" s="55">
        <v>251.152918</v>
      </c>
      <c r="G14" s="55">
        <v>262.36397399999998</v>
      </c>
      <c r="H14" s="55">
        <v>271.09966500000002</v>
      </c>
      <c r="I14" s="55">
        <v>264.07908200000003</v>
      </c>
      <c r="J14" s="55">
        <v>248.39156</v>
      </c>
      <c r="K14" s="55">
        <v>213.21777599999999</v>
      </c>
      <c r="L14" s="55">
        <v>197.345842</v>
      </c>
      <c r="M14" s="55">
        <v>232.29939999999999</v>
      </c>
      <c r="N14" s="104">
        <v>199.51100700000001</v>
      </c>
      <c r="O14" s="55">
        <v>198.07097899999999</v>
      </c>
      <c r="P14" s="55">
        <v>207.92435399999999</v>
      </c>
      <c r="Q14" s="55">
        <v>201.55980700000001</v>
      </c>
      <c r="R14" s="55">
        <v>209.80877100000001</v>
      </c>
      <c r="S14" s="55">
        <v>210.648887</v>
      </c>
      <c r="T14" s="55">
        <v>167.77177399999999</v>
      </c>
      <c r="U14" s="55">
        <v>184.759106</v>
      </c>
      <c r="V14" s="55">
        <v>186.80835200000001</v>
      </c>
      <c r="W14" s="55">
        <v>188.91088500000001</v>
      </c>
      <c r="X14" s="55">
        <v>214.926782</v>
      </c>
      <c r="Y14" s="55">
        <v>236.50594799999999</v>
      </c>
      <c r="Z14" s="104">
        <v>234.01213300000001</v>
      </c>
      <c r="AA14" s="55">
        <v>268.266864</v>
      </c>
      <c r="AB14" s="55">
        <v>295.28790800000002</v>
      </c>
      <c r="AC14" s="55">
        <v>320.27597200000002</v>
      </c>
      <c r="AD14" s="55">
        <v>351.990205</v>
      </c>
      <c r="AE14" s="55">
        <v>329.74454400000002</v>
      </c>
      <c r="AF14" s="55">
        <v>360.813694</v>
      </c>
      <c r="AG14" s="55">
        <v>386.021164</v>
      </c>
      <c r="AH14" s="55">
        <v>399.72794499999998</v>
      </c>
      <c r="AI14" s="55">
        <v>384.31036599999999</v>
      </c>
      <c r="AJ14" s="55">
        <v>368.98143399999998</v>
      </c>
      <c r="AK14" s="55">
        <v>358.77712200000002</v>
      </c>
      <c r="AL14" s="104">
        <v>330.00392799999997</v>
      </c>
      <c r="AM14" s="55">
        <v>344.54468800000001</v>
      </c>
      <c r="AN14" s="55">
        <v>385.94662299999999</v>
      </c>
      <c r="AO14" s="55">
        <v>349.62122199999999</v>
      </c>
      <c r="AP14" s="55">
        <v>346.01500900000002</v>
      </c>
      <c r="AQ14" s="55">
        <v>341.72610200000003</v>
      </c>
      <c r="AR14" s="55">
        <v>331.04256400000003</v>
      </c>
      <c r="AS14" s="55">
        <v>328.08858199999997</v>
      </c>
      <c r="AT14" s="55">
        <v>291.39875999999998</v>
      </c>
      <c r="AU14" s="55">
        <v>265.53612399999997</v>
      </c>
      <c r="AV14" s="55">
        <v>249.46370400000001</v>
      </c>
      <c r="AW14" s="55">
        <v>247.885673</v>
      </c>
      <c r="AX14" s="104">
        <v>233.854648</v>
      </c>
      <c r="AY14" s="55">
        <v>269.338144</v>
      </c>
      <c r="AZ14" s="55">
        <v>303.14488899999998</v>
      </c>
      <c r="BA14" s="55">
        <v>347.77331099999998</v>
      </c>
      <c r="BB14" s="55">
        <v>305.31561399999998</v>
      </c>
      <c r="BC14" s="55">
        <v>298.34605699999997</v>
      </c>
      <c r="BD14" s="55">
        <v>277.96159899999998</v>
      </c>
      <c r="BE14" s="55">
        <v>275.001802</v>
      </c>
      <c r="BF14" s="55">
        <v>285.16180600000001</v>
      </c>
      <c r="BG14" s="55">
        <v>310.94713400000001</v>
      </c>
      <c r="BH14" s="55">
        <v>338.89299499999998</v>
      </c>
      <c r="BI14" s="55">
        <v>358.361828</v>
      </c>
      <c r="BJ14" s="104">
        <v>398.81455499999998</v>
      </c>
      <c r="BK14" s="55">
        <v>431.769226</v>
      </c>
      <c r="BL14" s="55">
        <v>459.69263599999999</v>
      </c>
      <c r="BM14" s="55">
        <v>432.13126399999999</v>
      </c>
      <c r="BN14" s="55">
        <v>398.558515</v>
      </c>
      <c r="BO14" s="55">
        <v>394.14894399999997</v>
      </c>
      <c r="BP14" s="55">
        <v>382.38989900000001</v>
      </c>
      <c r="BQ14" s="55">
        <v>343.69804399999998</v>
      </c>
      <c r="BR14" s="55">
        <v>358.93171799999999</v>
      </c>
      <c r="BS14" s="55">
        <v>337.52012000000002</v>
      </c>
      <c r="BT14" s="55">
        <v>326.11891200000002</v>
      </c>
      <c r="BU14" s="55">
        <v>318.37639200000001</v>
      </c>
      <c r="BV14" s="104">
        <v>274.10055299999999</v>
      </c>
      <c r="BW14" s="128">
        <v>264.557389</v>
      </c>
      <c r="BX14" s="128">
        <v>252.839247</v>
      </c>
      <c r="BY14" s="128">
        <v>249.052064</v>
      </c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 s="57" customFormat="1" ht="27" customHeight="1">
      <c r="A15" s="52" t="s">
        <v>11</v>
      </c>
      <c r="B15" s="12" t="s">
        <v>45</v>
      </c>
      <c r="C15" s="55">
        <v>144.49660299999999</v>
      </c>
      <c r="D15" s="55">
        <v>143.54451</v>
      </c>
      <c r="E15" s="55">
        <v>144.57732100000001</v>
      </c>
      <c r="F15" s="55">
        <v>155.29136199999999</v>
      </c>
      <c r="G15" s="55">
        <v>169.53786400000001</v>
      </c>
      <c r="H15" s="55">
        <v>176.91983500000001</v>
      </c>
      <c r="I15" s="55">
        <v>178.091386</v>
      </c>
      <c r="J15" s="55">
        <v>188.10499999999999</v>
      </c>
      <c r="K15" s="55">
        <v>195.18485799999999</v>
      </c>
      <c r="L15" s="55">
        <v>190.221081</v>
      </c>
      <c r="M15" s="55">
        <v>193.32450800000001</v>
      </c>
      <c r="N15" s="104">
        <v>211.96299400000001</v>
      </c>
      <c r="O15" s="55">
        <v>224.84484399999999</v>
      </c>
      <c r="P15" s="55">
        <v>227.11077499999999</v>
      </c>
      <c r="Q15" s="55">
        <v>225.639692</v>
      </c>
      <c r="R15" s="55">
        <v>218.85097200000001</v>
      </c>
      <c r="S15" s="55">
        <v>216.90586999999999</v>
      </c>
      <c r="T15" s="55">
        <v>218.97402600000001</v>
      </c>
      <c r="U15" s="55">
        <v>215.16850500000001</v>
      </c>
      <c r="V15" s="55">
        <v>219.57617500000001</v>
      </c>
      <c r="W15" s="55">
        <v>243.66296600000001</v>
      </c>
      <c r="X15" s="55">
        <v>247.09794500000001</v>
      </c>
      <c r="Y15" s="55">
        <v>251.36169200000001</v>
      </c>
      <c r="Z15" s="104">
        <v>284.53723300000001</v>
      </c>
      <c r="AA15" s="55">
        <v>285.30299400000001</v>
      </c>
      <c r="AB15" s="55">
        <v>283.98620099999999</v>
      </c>
      <c r="AC15" s="55">
        <v>281.92878899999999</v>
      </c>
      <c r="AD15" s="55">
        <v>287.42909500000002</v>
      </c>
      <c r="AE15" s="55">
        <v>287.31754100000001</v>
      </c>
      <c r="AF15" s="55">
        <v>291.84934700000002</v>
      </c>
      <c r="AG15" s="55">
        <v>290.17067600000001</v>
      </c>
      <c r="AH15" s="55">
        <v>288.984556</v>
      </c>
      <c r="AI15" s="55">
        <v>313.04534100000001</v>
      </c>
      <c r="AJ15" s="55">
        <v>323.39655499999998</v>
      </c>
      <c r="AK15" s="55">
        <v>333.27495499999998</v>
      </c>
      <c r="AL15" s="104">
        <v>368.175365</v>
      </c>
      <c r="AM15" s="55">
        <v>377.30994900000002</v>
      </c>
      <c r="AN15" s="55">
        <v>487.12672199999997</v>
      </c>
      <c r="AO15" s="55">
        <v>458.03602799999999</v>
      </c>
      <c r="AP15" s="55">
        <v>455.50496500000003</v>
      </c>
      <c r="AQ15" s="55">
        <v>439.43206199999997</v>
      </c>
      <c r="AR15" s="55">
        <v>439.87837200000001</v>
      </c>
      <c r="AS15" s="55">
        <v>454.20457800000003</v>
      </c>
      <c r="AT15" s="55">
        <v>476.43479300000001</v>
      </c>
      <c r="AU15" s="55">
        <v>395.37408699999997</v>
      </c>
      <c r="AV15" s="55">
        <v>386.018618</v>
      </c>
      <c r="AW15" s="55">
        <v>385.382859</v>
      </c>
      <c r="AX15" s="104">
        <v>387.31079499999998</v>
      </c>
      <c r="AY15" s="55">
        <v>385.36518699999999</v>
      </c>
      <c r="AZ15" s="55">
        <v>405.075515</v>
      </c>
      <c r="BA15" s="55">
        <v>409.31918000000002</v>
      </c>
      <c r="BB15" s="55">
        <v>423.63137899999998</v>
      </c>
      <c r="BC15" s="55">
        <v>441.55715199999997</v>
      </c>
      <c r="BD15" s="55">
        <v>441.42458900000003</v>
      </c>
      <c r="BE15" s="55">
        <v>435.76559300000002</v>
      </c>
      <c r="BF15" s="55">
        <v>451.42332599999997</v>
      </c>
      <c r="BG15" s="55">
        <v>559.70264399999996</v>
      </c>
      <c r="BH15" s="55">
        <v>566.28191000000004</v>
      </c>
      <c r="BI15" s="55">
        <v>564.36990100000003</v>
      </c>
      <c r="BJ15" s="104">
        <v>579.36658499999999</v>
      </c>
      <c r="BK15" s="55">
        <v>580.48867900000005</v>
      </c>
      <c r="BL15" s="55">
        <v>582.53123400000004</v>
      </c>
      <c r="BM15" s="55">
        <v>585.89075800000001</v>
      </c>
      <c r="BN15" s="55">
        <v>597.96520899999996</v>
      </c>
      <c r="BO15" s="55">
        <v>595.39874599999996</v>
      </c>
      <c r="BP15" s="55">
        <v>601.08600799999999</v>
      </c>
      <c r="BQ15" s="55">
        <v>603.01485500000001</v>
      </c>
      <c r="BR15" s="55">
        <v>594.55857100000003</v>
      </c>
      <c r="BS15" s="55">
        <v>588.693622</v>
      </c>
      <c r="BT15" s="55">
        <v>591.05442000000005</v>
      </c>
      <c r="BU15" s="55">
        <v>599.12508200000002</v>
      </c>
      <c r="BV15" s="104">
        <v>594.89735499999995</v>
      </c>
      <c r="BW15" s="128">
        <v>617.80812700000001</v>
      </c>
      <c r="BX15" s="128">
        <v>626.35714800000005</v>
      </c>
      <c r="BY15" s="128">
        <v>695.95191899999998</v>
      </c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 s="45" customFormat="1" ht="18" customHeight="1">
      <c r="A16" s="58" t="s">
        <v>49</v>
      </c>
      <c r="B16" s="59" t="s">
        <v>12</v>
      </c>
      <c r="C16" s="51">
        <v>25.744198999999998</v>
      </c>
      <c r="D16" s="51">
        <v>25.945896000000001</v>
      </c>
      <c r="E16" s="51">
        <v>26.706696000000001</v>
      </c>
      <c r="F16" s="51">
        <v>27.272600000000001</v>
      </c>
      <c r="G16" s="51">
        <v>27.872768000000001</v>
      </c>
      <c r="H16" s="51">
        <v>28.747328</v>
      </c>
      <c r="I16" s="51">
        <v>31.571911</v>
      </c>
      <c r="J16" s="51">
        <v>30.048168</v>
      </c>
      <c r="K16" s="51">
        <v>31.756143999999999</v>
      </c>
      <c r="L16" s="51">
        <v>33.824995000000001</v>
      </c>
      <c r="M16" s="51">
        <v>42.243253000000003</v>
      </c>
      <c r="N16" s="102">
        <v>45.133505</v>
      </c>
      <c r="O16" s="51">
        <v>45.694403000000001</v>
      </c>
      <c r="P16" s="51">
        <v>48.331605000000003</v>
      </c>
      <c r="Q16" s="51">
        <v>48.591766999999997</v>
      </c>
      <c r="R16" s="51">
        <v>49.228923000000002</v>
      </c>
      <c r="S16" s="51">
        <v>55.132872999999996</v>
      </c>
      <c r="T16" s="51">
        <v>61.179656000000001</v>
      </c>
      <c r="U16" s="51">
        <v>61.454273999999998</v>
      </c>
      <c r="V16" s="51">
        <v>61.695583999999997</v>
      </c>
      <c r="W16" s="51">
        <v>63.191119999999998</v>
      </c>
      <c r="X16" s="51">
        <v>63.753613000000001</v>
      </c>
      <c r="Y16" s="51">
        <v>64.257964000000001</v>
      </c>
      <c r="Z16" s="102">
        <v>72.590087999999994</v>
      </c>
      <c r="AA16" s="51">
        <v>72.644299000000004</v>
      </c>
      <c r="AB16" s="51">
        <v>77.448475999999999</v>
      </c>
      <c r="AC16" s="51">
        <v>111.691821</v>
      </c>
      <c r="AD16" s="51">
        <v>113.665097</v>
      </c>
      <c r="AE16" s="51">
        <v>113.48025</v>
      </c>
      <c r="AF16" s="51">
        <v>113.735175</v>
      </c>
      <c r="AG16" s="51">
        <v>116.575045</v>
      </c>
      <c r="AH16" s="51">
        <v>117.96219499999999</v>
      </c>
      <c r="AI16" s="51">
        <v>117.027728</v>
      </c>
      <c r="AJ16" s="51">
        <v>115.19094699999999</v>
      </c>
      <c r="AK16" s="51">
        <v>124.671054</v>
      </c>
      <c r="AL16" s="102">
        <v>132.096453</v>
      </c>
      <c r="AM16" s="51">
        <v>152.776219</v>
      </c>
      <c r="AN16" s="51">
        <v>154.68419399999999</v>
      </c>
      <c r="AO16" s="51">
        <v>155.53522799999999</v>
      </c>
      <c r="AP16" s="51">
        <v>159.68318500000001</v>
      </c>
      <c r="AQ16" s="51">
        <v>162.722917</v>
      </c>
      <c r="AR16" s="51">
        <v>177.03653</v>
      </c>
      <c r="AS16" s="51">
        <v>177.74420499999999</v>
      </c>
      <c r="AT16" s="51">
        <v>178.67822699999999</v>
      </c>
      <c r="AU16" s="51">
        <v>290.14872200000002</v>
      </c>
      <c r="AV16" s="51">
        <v>290.288183</v>
      </c>
      <c r="AW16" s="51">
        <v>291.32279799999998</v>
      </c>
      <c r="AX16" s="102">
        <v>291.874887</v>
      </c>
      <c r="AY16" s="51">
        <v>292.23825799999997</v>
      </c>
      <c r="AZ16" s="51">
        <v>297.62271299999998</v>
      </c>
      <c r="BA16" s="51">
        <v>303.02135199999998</v>
      </c>
      <c r="BB16" s="51">
        <v>302.26531899999998</v>
      </c>
      <c r="BC16" s="51">
        <v>307.92089099999998</v>
      </c>
      <c r="BD16" s="51">
        <v>307.21589499999999</v>
      </c>
      <c r="BE16" s="51">
        <v>307.32259299999998</v>
      </c>
      <c r="BF16" s="51">
        <v>314.74267300000002</v>
      </c>
      <c r="BG16" s="51">
        <v>316.47769499999998</v>
      </c>
      <c r="BH16" s="51">
        <v>313.14889399999998</v>
      </c>
      <c r="BI16" s="51">
        <v>313.248266</v>
      </c>
      <c r="BJ16" s="102">
        <v>333.42484100000001</v>
      </c>
      <c r="BK16" s="51">
        <v>333.28733699999998</v>
      </c>
      <c r="BL16" s="51">
        <v>333.43915199999998</v>
      </c>
      <c r="BM16" s="51">
        <v>331.71428900000001</v>
      </c>
      <c r="BN16" s="51">
        <v>334.17712399999999</v>
      </c>
      <c r="BO16" s="51">
        <v>342.05448100000001</v>
      </c>
      <c r="BP16" s="51">
        <v>341.44723599999998</v>
      </c>
      <c r="BQ16" s="51">
        <v>351.85691100000003</v>
      </c>
      <c r="BR16" s="51">
        <v>351.63678800000002</v>
      </c>
      <c r="BS16" s="51">
        <v>355.86360200000001</v>
      </c>
      <c r="BT16" s="51">
        <v>350.559662</v>
      </c>
      <c r="BU16" s="51">
        <v>351.77311600000002</v>
      </c>
      <c r="BV16" s="102">
        <v>353.85957100000002</v>
      </c>
      <c r="BW16" s="127">
        <v>363.37380000000002</v>
      </c>
      <c r="BX16" s="127">
        <v>367.73234100000002</v>
      </c>
      <c r="BY16" s="127">
        <v>376.81055099999998</v>
      </c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 s="45" customFormat="1" ht="16.149999999999999" customHeight="1">
      <c r="A17" s="60" t="s">
        <v>13</v>
      </c>
      <c r="B17" s="61" t="s">
        <v>14</v>
      </c>
      <c r="C17" s="62" t="s">
        <v>50</v>
      </c>
      <c r="D17" s="62" t="s">
        <v>50</v>
      </c>
      <c r="E17" s="62" t="s">
        <v>50</v>
      </c>
      <c r="F17" s="62" t="s">
        <v>50</v>
      </c>
      <c r="G17" s="62" t="s">
        <v>50</v>
      </c>
      <c r="H17" s="62" t="s">
        <v>50</v>
      </c>
      <c r="I17" s="62" t="s">
        <v>50</v>
      </c>
      <c r="J17" s="62" t="s">
        <v>50</v>
      </c>
      <c r="K17" s="62" t="s">
        <v>50</v>
      </c>
      <c r="L17" s="62" t="s">
        <v>50</v>
      </c>
      <c r="M17" s="62" t="s">
        <v>50</v>
      </c>
      <c r="N17" s="106" t="s">
        <v>50</v>
      </c>
      <c r="O17" s="62" t="s">
        <v>50</v>
      </c>
      <c r="P17" s="62" t="s">
        <v>50</v>
      </c>
      <c r="Q17" s="62" t="s">
        <v>50</v>
      </c>
      <c r="R17" s="62" t="s">
        <v>50</v>
      </c>
      <c r="S17" s="62" t="s">
        <v>50</v>
      </c>
      <c r="T17" s="62" t="s">
        <v>50</v>
      </c>
      <c r="U17" s="62" t="s">
        <v>50</v>
      </c>
      <c r="V17" s="62" t="s">
        <v>50</v>
      </c>
      <c r="W17" s="62" t="s">
        <v>50</v>
      </c>
      <c r="X17" s="62" t="s">
        <v>50</v>
      </c>
      <c r="Y17" s="62" t="s">
        <v>50</v>
      </c>
      <c r="Z17" s="106" t="s">
        <v>50</v>
      </c>
      <c r="AA17" s="62" t="s">
        <v>50</v>
      </c>
      <c r="AB17" s="62" t="s">
        <v>50</v>
      </c>
      <c r="AC17" s="62" t="s">
        <v>50</v>
      </c>
      <c r="AD17" s="62" t="s">
        <v>50</v>
      </c>
      <c r="AE17" s="62" t="s">
        <v>50</v>
      </c>
      <c r="AF17" s="62" t="s">
        <v>50</v>
      </c>
      <c r="AG17" s="62" t="s">
        <v>50</v>
      </c>
      <c r="AH17" s="62" t="s">
        <v>50</v>
      </c>
      <c r="AI17" s="62" t="s">
        <v>50</v>
      </c>
      <c r="AJ17" s="62" t="s">
        <v>50</v>
      </c>
      <c r="AK17" s="62" t="s">
        <v>50</v>
      </c>
      <c r="AL17" s="106" t="s">
        <v>50</v>
      </c>
      <c r="AM17" s="62" t="s">
        <v>50</v>
      </c>
      <c r="AN17" s="62" t="s">
        <v>50</v>
      </c>
      <c r="AO17" s="62" t="s">
        <v>50</v>
      </c>
      <c r="AP17" s="62" t="s">
        <v>50</v>
      </c>
      <c r="AQ17" s="62" t="s">
        <v>50</v>
      </c>
      <c r="AR17" s="62" t="s">
        <v>50</v>
      </c>
      <c r="AS17" s="62" t="s">
        <v>50</v>
      </c>
      <c r="AT17" s="62" t="s">
        <v>50</v>
      </c>
      <c r="AU17" s="62" t="s">
        <v>50</v>
      </c>
      <c r="AV17" s="62" t="s">
        <v>50</v>
      </c>
      <c r="AW17" s="62" t="s">
        <v>50</v>
      </c>
      <c r="AX17" s="106" t="s">
        <v>50</v>
      </c>
      <c r="AY17" s="48">
        <v>122.690635</v>
      </c>
      <c r="AZ17" s="48">
        <v>149.05772999999999</v>
      </c>
      <c r="BA17" s="48">
        <v>115.77392</v>
      </c>
      <c r="BB17" s="48">
        <v>114.97524300000001</v>
      </c>
      <c r="BC17" s="48">
        <v>229.74265700000001</v>
      </c>
      <c r="BD17" s="48">
        <v>188.06685400000001</v>
      </c>
      <c r="BE17" s="48">
        <v>169.82984300000001</v>
      </c>
      <c r="BF17" s="48">
        <v>164.98682199999999</v>
      </c>
      <c r="BG17" s="48">
        <v>158.424779</v>
      </c>
      <c r="BH17" s="48">
        <v>157.68423200000001</v>
      </c>
      <c r="BI17" s="48">
        <v>159.87493499999999</v>
      </c>
      <c r="BJ17" s="101">
        <v>163.939819</v>
      </c>
      <c r="BK17" s="48">
        <v>160.67393100000001</v>
      </c>
      <c r="BL17" s="48">
        <v>146.367479</v>
      </c>
      <c r="BM17" s="48">
        <v>138.99663200000001</v>
      </c>
      <c r="BN17" s="48">
        <v>153.853038</v>
      </c>
      <c r="BO17" s="48">
        <v>152.82259400000001</v>
      </c>
      <c r="BP17" s="48">
        <v>189.12828400000001</v>
      </c>
      <c r="BQ17" s="48">
        <v>185.36325400000001</v>
      </c>
      <c r="BR17" s="48">
        <v>188.11962</v>
      </c>
      <c r="BS17" s="48">
        <v>180.23399900000001</v>
      </c>
      <c r="BT17" s="48">
        <v>176.16198800000001</v>
      </c>
      <c r="BU17" s="48">
        <v>194.33052699999999</v>
      </c>
      <c r="BV17" s="101">
        <v>175.848479</v>
      </c>
      <c r="BW17" s="126">
        <v>381.93044900000001</v>
      </c>
      <c r="BX17" s="126">
        <v>417.84481899999997</v>
      </c>
      <c r="BY17" s="126">
        <v>397.48710899999998</v>
      </c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 s="45" customFormat="1" ht="14.45" customHeight="1">
      <c r="A18" s="52" t="s">
        <v>15</v>
      </c>
      <c r="B18" s="63" t="s">
        <v>16</v>
      </c>
      <c r="C18" s="64">
        <v>14901.645237999999</v>
      </c>
      <c r="D18" s="64">
        <v>15477.988433</v>
      </c>
      <c r="E18" s="64">
        <v>16110.928608</v>
      </c>
      <c r="F18" s="64">
        <v>16494.707922000001</v>
      </c>
      <c r="G18" s="64">
        <v>16991.908103000002</v>
      </c>
      <c r="H18" s="64">
        <v>17366.442899000001</v>
      </c>
      <c r="I18" s="64">
        <v>17773.583202000002</v>
      </c>
      <c r="J18" s="64">
        <v>18493.842454000001</v>
      </c>
      <c r="K18" s="64">
        <v>19078.642199000002</v>
      </c>
      <c r="L18" s="64">
        <v>19582.530300999999</v>
      </c>
      <c r="M18" s="64">
        <v>19809.432883000001</v>
      </c>
      <c r="N18" s="103">
        <v>19940.951052</v>
      </c>
      <c r="O18" s="64">
        <v>21261.232294000001</v>
      </c>
      <c r="P18" s="64">
        <v>20962.785798000001</v>
      </c>
      <c r="Q18" s="64">
        <v>20604.499526</v>
      </c>
      <c r="R18" s="64">
        <v>20368.092369000002</v>
      </c>
      <c r="S18" s="64">
        <v>19958.966818000001</v>
      </c>
      <c r="T18" s="64">
        <v>19915.226078</v>
      </c>
      <c r="U18" s="64">
        <v>20253.598269999999</v>
      </c>
      <c r="V18" s="64">
        <v>20425.112195000002</v>
      </c>
      <c r="W18" s="64">
        <v>20214.996738999998</v>
      </c>
      <c r="X18" s="64">
        <v>19853.008355000002</v>
      </c>
      <c r="Y18" s="64">
        <v>20080.992663000001</v>
      </c>
      <c r="Z18" s="103">
        <v>19878.379355000001</v>
      </c>
      <c r="AA18" s="64">
        <v>20099.740129000002</v>
      </c>
      <c r="AB18" s="64">
        <v>19935.701106</v>
      </c>
      <c r="AC18" s="64">
        <v>19757.237670999999</v>
      </c>
      <c r="AD18" s="64">
        <v>19831.203567</v>
      </c>
      <c r="AE18" s="64">
        <v>19996.905525999999</v>
      </c>
      <c r="AF18" s="64">
        <v>20395.571222999999</v>
      </c>
      <c r="AG18" s="64">
        <v>20557.407875000001</v>
      </c>
      <c r="AH18" s="64">
        <v>20739.779675000002</v>
      </c>
      <c r="AI18" s="64">
        <v>21357.487327999999</v>
      </c>
      <c r="AJ18" s="64">
        <v>21600.867675000001</v>
      </c>
      <c r="AK18" s="64">
        <v>22253.982384999999</v>
      </c>
      <c r="AL18" s="103">
        <v>22166.658524999999</v>
      </c>
      <c r="AM18" s="64">
        <v>22112.492558000002</v>
      </c>
      <c r="AN18" s="64">
        <v>22601.560551999999</v>
      </c>
      <c r="AO18" s="64">
        <v>22696.465025000001</v>
      </c>
      <c r="AP18" s="64">
        <v>23165.314661</v>
      </c>
      <c r="AQ18" s="64">
        <v>23639.132223000001</v>
      </c>
      <c r="AR18" s="64">
        <v>24045.889594</v>
      </c>
      <c r="AS18" s="64">
        <v>24539.236687000001</v>
      </c>
      <c r="AT18" s="64">
        <v>25318.252528000001</v>
      </c>
      <c r="AU18" s="64">
        <v>26635.304553999998</v>
      </c>
      <c r="AV18" s="64">
        <v>26844.809978000001</v>
      </c>
      <c r="AW18" s="64">
        <v>27945.435678000002</v>
      </c>
      <c r="AX18" s="103">
        <v>28737.03311</v>
      </c>
      <c r="AY18" s="64">
        <v>28581.342638999999</v>
      </c>
      <c r="AZ18" s="64">
        <v>28366.216315000001</v>
      </c>
      <c r="BA18" s="64">
        <v>28987.277457</v>
      </c>
      <c r="BB18" s="64">
        <v>29675.691588000002</v>
      </c>
      <c r="BC18" s="64">
        <v>30437.925788</v>
      </c>
      <c r="BD18" s="64">
        <v>31142.687492000001</v>
      </c>
      <c r="BE18" s="64">
        <v>31608.919355999999</v>
      </c>
      <c r="BF18" s="64">
        <v>32211.143097</v>
      </c>
      <c r="BG18" s="64">
        <v>32271.655189000001</v>
      </c>
      <c r="BH18" s="64">
        <v>33055.063675999998</v>
      </c>
      <c r="BI18" s="64">
        <v>33393.695841000001</v>
      </c>
      <c r="BJ18" s="103">
        <v>33993.124337000001</v>
      </c>
      <c r="BK18" s="64">
        <v>33831.345326000002</v>
      </c>
      <c r="BL18" s="64">
        <v>34560.906710000003</v>
      </c>
      <c r="BM18" s="64">
        <v>34853.762538000003</v>
      </c>
      <c r="BN18" s="64">
        <v>35847.284335999997</v>
      </c>
      <c r="BO18" s="64">
        <v>36492.484914000001</v>
      </c>
      <c r="BP18" s="64">
        <v>37412.161694000002</v>
      </c>
      <c r="BQ18" s="64">
        <v>38269.345623000001</v>
      </c>
      <c r="BR18" s="64">
        <v>38795.149062999997</v>
      </c>
      <c r="BS18" s="64">
        <v>38950.335097000003</v>
      </c>
      <c r="BT18" s="64">
        <v>39604.784680999997</v>
      </c>
      <c r="BU18" s="64">
        <v>40567.640675000002</v>
      </c>
      <c r="BV18" s="103">
        <v>40535.264079</v>
      </c>
      <c r="BW18" s="64">
        <v>41989.921163999999</v>
      </c>
      <c r="BX18" s="64">
        <v>42623.080107000002</v>
      </c>
      <c r="BY18" s="64">
        <v>42139.974463999999</v>
      </c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 s="45" customFormat="1">
      <c r="A19" s="52"/>
      <c r="B19" s="53" t="s">
        <v>100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03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103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103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103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103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103"/>
      <c r="BW19" s="64"/>
      <c r="BX19" s="64"/>
      <c r="BY19" s="6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 s="45" customFormat="1">
      <c r="A20" s="52" t="s">
        <v>17</v>
      </c>
      <c r="B20" s="53" t="s">
        <v>18</v>
      </c>
      <c r="C20" s="54">
        <v>14871.379625</v>
      </c>
      <c r="D20" s="54">
        <v>15444.930990999999</v>
      </c>
      <c r="E20" s="54">
        <v>16072.433738</v>
      </c>
      <c r="F20" s="54">
        <v>16453.439879000001</v>
      </c>
      <c r="G20" s="54">
        <v>16947.769166999999</v>
      </c>
      <c r="H20" s="54">
        <v>17320.318153</v>
      </c>
      <c r="I20" s="54">
        <v>17726.872871</v>
      </c>
      <c r="J20" s="54">
        <v>18444.726209</v>
      </c>
      <c r="K20" s="54">
        <v>19029.178931999999</v>
      </c>
      <c r="L20" s="54">
        <v>19530.651179</v>
      </c>
      <c r="M20" s="54">
        <v>19756.974467</v>
      </c>
      <c r="N20" s="103">
        <v>19884.776247000002</v>
      </c>
      <c r="O20" s="54">
        <v>21204.125735000001</v>
      </c>
      <c r="P20" s="54">
        <v>20908.969385</v>
      </c>
      <c r="Q20" s="54">
        <v>20561.264545999999</v>
      </c>
      <c r="R20" s="54">
        <v>20329.052231999998</v>
      </c>
      <c r="S20" s="54">
        <v>19922.186328</v>
      </c>
      <c r="T20" s="54">
        <v>19879.043887</v>
      </c>
      <c r="U20" s="54">
        <v>20216.194564000001</v>
      </c>
      <c r="V20" s="54">
        <v>20388.701674</v>
      </c>
      <c r="W20" s="54">
        <v>20178.037445000002</v>
      </c>
      <c r="X20" s="54">
        <v>19816.39992</v>
      </c>
      <c r="Y20" s="54">
        <v>20047.339236</v>
      </c>
      <c r="Z20" s="103">
        <v>19847.131313999998</v>
      </c>
      <c r="AA20" s="54">
        <v>20071.041582999998</v>
      </c>
      <c r="AB20" s="54">
        <v>19909.007911000001</v>
      </c>
      <c r="AC20" s="54">
        <v>19726.633437</v>
      </c>
      <c r="AD20" s="54">
        <v>19801.403984</v>
      </c>
      <c r="AE20" s="54">
        <v>19965.431496000001</v>
      </c>
      <c r="AF20" s="54">
        <v>20365.922526999999</v>
      </c>
      <c r="AG20" s="54">
        <v>20528.844294999999</v>
      </c>
      <c r="AH20" s="54">
        <v>20712.466474000001</v>
      </c>
      <c r="AI20" s="54">
        <v>21331.093784000001</v>
      </c>
      <c r="AJ20" s="54">
        <v>21573.499771999999</v>
      </c>
      <c r="AK20" s="54">
        <v>22228.30056</v>
      </c>
      <c r="AL20" s="103">
        <v>22140.20419</v>
      </c>
      <c r="AM20" s="54">
        <v>22084.294585</v>
      </c>
      <c r="AN20" s="54">
        <v>22575.713758000002</v>
      </c>
      <c r="AO20" s="54">
        <v>22666.270742000001</v>
      </c>
      <c r="AP20" s="54">
        <v>23133.189752999999</v>
      </c>
      <c r="AQ20" s="54">
        <v>23606.678293000001</v>
      </c>
      <c r="AR20" s="54">
        <v>24008.049508</v>
      </c>
      <c r="AS20" s="54">
        <v>24499.092713999999</v>
      </c>
      <c r="AT20" s="54">
        <v>25275.571296999999</v>
      </c>
      <c r="AU20" s="54">
        <v>26593.682536</v>
      </c>
      <c r="AV20" s="54">
        <v>26801.301403000001</v>
      </c>
      <c r="AW20" s="54">
        <v>27900.213468000002</v>
      </c>
      <c r="AX20" s="103">
        <v>28699.223395000001</v>
      </c>
      <c r="AY20" s="54">
        <v>28546.097952</v>
      </c>
      <c r="AZ20" s="54">
        <v>28333.228189000001</v>
      </c>
      <c r="BA20" s="54">
        <v>28956.434233</v>
      </c>
      <c r="BB20" s="54">
        <v>29645.255164999999</v>
      </c>
      <c r="BC20" s="54">
        <v>30405.027083000001</v>
      </c>
      <c r="BD20" s="54">
        <v>31109.031005000001</v>
      </c>
      <c r="BE20" s="54">
        <v>31575.485937000001</v>
      </c>
      <c r="BF20" s="54">
        <v>32176.745101</v>
      </c>
      <c r="BG20" s="54">
        <v>32236.427133000001</v>
      </c>
      <c r="BH20" s="54">
        <v>33019.152153000003</v>
      </c>
      <c r="BI20" s="54">
        <v>33359.432397999997</v>
      </c>
      <c r="BJ20" s="103">
        <v>33960.085180000002</v>
      </c>
      <c r="BK20" s="54">
        <v>33786.694539999997</v>
      </c>
      <c r="BL20" s="54">
        <v>34515.025169</v>
      </c>
      <c r="BM20" s="54">
        <v>34802.812446000004</v>
      </c>
      <c r="BN20" s="54">
        <v>35793.787638000002</v>
      </c>
      <c r="BO20" s="54">
        <v>36437.293403999996</v>
      </c>
      <c r="BP20" s="54">
        <v>37341.006468</v>
      </c>
      <c r="BQ20" s="54">
        <v>38195.331065999999</v>
      </c>
      <c r="BR20" s="54">
        <v>38714.476486</v>
      </c>
      <c r="BS20" s="54">
        <v>38862.899376000001</v>
      </c>
      <c r="BT20" s="54">
        <v>39510.880140000001</v>
      </c>
      <c r="BU20" s="54">
        <v>40473.446803999999</v>
      </c>
      <c r="BV20" s="103">
        <v>40417.733321</v>
      </c>
      <c r="BW20" s="64">
        <v>41868.674872000003</v>
      </c>
      <c r="BX20" s="64">
        <v>42492.082938</v>
      </c>
      <c r="BY20" s="64">
        <v>42005.731435000002</v>
      </c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 s="45" customFormat="1">
      <c r="A21" s="52"/>
      <c r="B21" s="53" t="s">
        <v>101</v>
      </c>
      <c r="C21" s="54">
        <v>199.68945400000001</v>
      </c>
      <c r="D21" s="54">
        <v>201.058717</v>
      </c>
      <c r="E21" s="54">
        <v>209.350842</v>
      </c>
      <c r="F21" s="54">
        <v>217.15925899999999</v>
      </c>
      <c r="G21" s="54">
        <v>223.801523</v>
      </c>
      <c r="H21" s="54">
        <v>231.84976399999999</v>
      </c>
      <c r="I21" s="54">
        <v>237.28576100000001</v>
      </c>
      <c r="J21" s="54">
        <v>245.69038900000001</v>
      </c>
      <c r="K21" s="54">
        <v>276.19058000000001</v>
      </c>
      <c r="L21" s="54">
        <v>330.89777199999997</v>
      </c>
      <c r="M21" s="54">
        <v>396.616263</v>
      </c>
      <c r="N21" s="103">
        <v>421.988136</v>
      </c>
      <c r="O21" s="54">
        <v>494.43667199999999</v>
      </c>
      <c r="P21" s="54">
        <v>588.91477499999996</v>
      </c>
      <c r="Q21" s="54">
        <v>642.56694300000004</v>
      </c>
      <c r="R21" s="54">
        <v>725.22804399999995</v>
      </c>
      <c r="S21" s="54">
        <v>782.319571</v>
      </c>
      <c r="T21" s="54">
        <v>830.100146</v>
      </c>
      <c r="U21" s="54">
        <v>908.504863</v>
      </c>
      <c r="V21" s="54">
        <v>971.45242499999995</v>
      </c>
      <c r="W21" s="54">
        <v>961.62160900000003</v>
      </c>
      <c r="X21" s="54">
        <v>1003.826458</v>
      </c>
      <c r="Y21" s="54">
        <v>1043.4098799999999</v>
      </c>
      <c r="Z21" s="103">
        <v>1014.73579</v>
      </c>
      <c r="AA21" s="54">
        <v>1022.919791</v>
      </c>
      <c r="AB21" s="54">
        <v>1035.3549800000001</v>
      </c>
      <c r="AC21" s="54">
        <v>1041.8828719999999</v>
      </c>
      <c r="AD21" s="54">
        <v>1071.8266900000001</v>
      </c>
      <c r="AE21" s="54">
        <v>1109.120222</v>
      </c>
      <c r="AF21" s="54">
        <v>1104.122196</v>
      </c>
      <c r="AG21" s="54">
        <v>1102.653517</v>
      </c>
      <c r="AH21" s="54">
        <v>1108.487169</v>
      </c>
      <c r="AI21" s="54">
        <v>1113.6584680000001</v>
      </c>
      <c r="AJ21" s="54">
        <v>1111.0211629999999</v>
      </c>
      <c r="AK21" s="54">
        <v>1082.8259869999999</v>
      </c>
      <c r="AL21" s="103">
        <v>1035.874278</v>
      </c>
      <c r="AM21" s="54">
        <v>1043.0657650000001</v>
      </c>
      <c r="AN21" s="54">
        <v>1051.3959379999999</v>
      </c>
      <c r="AO21" s="54">
        <v>1040.246883</v>
      </c>
      <c r="AP21" s="54">
        <v>1033.4613409999999</v>
      </c>
      <c r="AQ21" s="54">
        <v>1059.2428219999999</v>
      </c>
      <c r="AR21" s="54">
        <v>1081.8504439999999</v>
      </c>
      <c r="AS21" s="54">
        <v>1101.7345399999999</v>
      </c>
      <c r="AT21" s="54">
        <v>1134.7225470000001</v>
      </c>
      <c r="AU21" s="54">
        <v>1161.848358</v>
      </c>
      <c r="AV21" s="54">
        <v>1165.7298920000001</v>
      </c>
      <c r="AW21" s="54">
        <v>1162.1085399999999</v>
      </c>
      <c r="AX21" s="103">
        <v>1133.0137609999999</v>
      </c>
      <c r="AY21" s="54">
        <v>1156.6320029999999</v>
      </c>
      <c r="AZ21" s="54">
        <v>1186.0787379999999</v>
      </c>
      <c r="BA21" s="54">
        <v>1211.914775</v>
      </c>
      <c r="BB21" s="54">
        <v>1245.8568969999999</v>
      </c>
      <c r="BC21" s="54">
        <v>1276.751223</v>
      </c>
      <c r="BD21" s="54">
        <v>1248.7950470000001</v>
      </c>
      <c r="BE21" s="54">
        <v>1267.366047</v>
      </c>
      <c r="BF21" s="54">
        <v>1292.6935040000001</v>
      </c>
      <c r="BG21" s="54">
        <v>1290.4616759999999</v>
      </c>
      <c r="BH21" s="54">
        <v>1312.288429</v>
      </c>
      <c r="BI21" s="54">
        <v>1316.9919050000001</v>
      </c>
      <c r="BJ21" s="103">
        <v>1257.4010069999999</v>
      </c>
      <c r="BK21" s="54">
        <v>1282.943201</v>
      </c>
      <c r="BL21" s="54">
        <v>1288.2286160000001</v>
      </c>
      <c r="BM21" s="54">
        <v>1304.86025</v>
      </c>
      <c r="BN21" s="54">
        <v>1335.8029309999999</v>
      </c>
      <c r="BO21" s="54">
        <v>1366.538847</v>
      </c>
      <c r="BP21" s="54">
        <v>1340.2096959999999</v>
      </c>
      <c r="BQ21" s="54">
        <v>1377.282201</v>
      </c>
      <c r="BR21" s="54">
        <v>1382.535314</v>
      </c>
      <c r="BS21" s="54">
        <v>1399.286867</v>
      </c>
      <c r="BT21" s="54">
        <v>1446.426428</v>
      </c>
      <c r="BU21" s="54">
        <v>1453.6725510000001</v>
      </c>
      <c r="BV21" s="103">
        <v>1398.0052559999999</v>
      </c>
      <c r="BW21" s="64">
        <v>1449.670768</v>
      </c>
      <c r="BX21" s="64">
        <v>1502.818436</v>
      </c>
      <c r="BY21" s="64">
        <v>1525.9458729999999</v>
      </c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 s="45" customFormat="1">
      <c r="A22" s="52"/>
      <c r="B22" s="53" t="s">
        <v>102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10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103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103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103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103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103"/>
      <c r="BW22" s="64"/>
      <c r="BX22" s="64"/>
      <c r="BY22" s="6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 s="45" customFormat="1" ht="24">
      <c r="A23" s="52" t="s">
        <v>19</v>
      </c>
      <c r="B23" s="53" t="s">
        <v>46</v>
      </c>
      <c r="C23" s="54">
        <v>9699.1278129999992</v>
      </c>
      <c r="D23" s="54">
        <v>9888.4562220000007</v>
      </c>
      <c r="E23" s="54">
        <v>10253.366502999999</v>
      </c>
      <c r="F23" s="54">
        <v>10585.703195</v>
      </c>
      <c r="G23" s="54">
        <v>10844.388121</v>
      </c>
      <c r="H23" s="54">
        <v>11126.523009</v>
      </c>
      <c r="I23" s="54">
        <v>11432.611706</v>
      </c>
      <c r="J23" s="54">
        <v>11822.671564</v>
      </c>
      <c r="K23" s="54">
        <v>12028.220584999999</v>
      </c>
      <c r="L23" s="54">
        <v>12268.483144</v>
      </c>
      <c r="M23" s="54">
        <v>12355.864667</v>
      </c>
      <c r="N23" s="103">
        <v>12509.684297</v>
      </c>
      <c r="O23" s="54">
        <v>13375.252284</v>
      </c>
      <c r="P23" s="54">
        <v>13321.426056</v>
      </c>
      <c r="Q23" s="54">
        <v>13115.827310000001</v>
      </c>
      <c r="R23" s="54">
        <v>13175.141696999999</v>
      </c>
      <c r="S23" s="54">
        <v>12982.360489999999</v>
      </c>
      <c r="T23" s="54">
        <v>12829.301529</v>
      </c>
      <c r="U23" s="54">
        <v>12805.151551000001</v>
      </c>
      <c r="V23" s="54">
        <v>12810.373105999999</v>
      </c>
      <c r="W23" s="54">
        <v>12715.926836000001</v>
      </c>
      <c r="X23" s="54">
        <v>12656.793709</v>
      </c>
      <c r="Y23" s="54">
        <v>12697.800492</v>
      </c>
      <c r="Z23" s="103">
        <v>12541.735682</v>
      </c>
      <c r="AA23" s="54">
        <v>12504.510233999999</v>
      </c>
      <c r="AB23" s="54">
        <v>12421.586298</v>
      </c>
      <c r="AC23" s="54">
        <v>12424.042906000001</v>
      </c>
      <c r="AD23" s="54">
        <v>12531.845222</v>
      </c>
      <c r="AE23" s="54">
        <v>12769.256418000001</v>
      </c>
      <c r="AF23" s="54">
        <v>13032.304024999999</v>
      </c>
      <c r="AG23" s="54">
        <v>13077.793865</v>
      </c>
      <c r="AH23" s="54">
        <v>13239.129484999999</v>
      </c>
      <c r="AI23" s="54">
        <v>13629.401533</v>
      </c>
      <c r="AJ23" s="54">
        <v>13691.010270000001</v>
      </c>
      <c r="AK23" s="54">
        <v>13904.009282000001</v>
      </c>
      <c r="AL23" s="103">
        <v>14062.886528000001</v>
      </c>
      <c r="AM23" s="54">
        <v>14136.375620000001</v>
      </c>
      <c r="AN23" s="54">
        <v>14186.372049</v>
      </c>
      <c r="AO23" s="54">
        <v>14368.643162</v>
      </c>
      <c r="AP23" s="54">
        <v>14610.805343</v>
      </c>
      <c r="AQ23" s="54">
        <v>14883.86147</v>
      </c>
      <c r="AR23" s="54">
        <v>15120.470617000001</v>
      </c>
      <c r="AS23" s="54">
        <v>15370.688598000001</v>
      </c>
      <c r="AT23" s="54">
        <v>15887.772913999999</v>
      </c>
      <c r="AU23" s="54">
        <v>16682.652088999999</v>
      </c>
      <c r="AV23" s="54">
        <v>16883.172137000001</v>
      </c>
      <c r="AW23" s="54">
        <v>17458.492491000001</v>
      </c>
      <c r="AX23" s="103">
        <v>17715.304934</v>
      </c>
      <c r="AY23" s="54">
        <v>17549.179100000001</v>
      </c>
      <c r="AZ23" s="54">
        <v>17394.548068</v>
      </c>
      <c r="BA23" s="54">
        <v>17720.690439999998</v>
      </c>
      <c r="BB23" s="54">
        <v>18142.456319000001</v>
      </c>
      <c r="BC23" s="54">
        <v>18556.877995999999</v>
      </c>
      <c r="BD23" s="54">
        <v>18805.990215999998</v>
      </c>
      <c r="BE23" s="54">
        <v>18985.963464</v>
      </c>
      <c r="BF23" s="54">
        <v>19382.958644999999</v>
      </c>
      <c r="BG23" s="54">
        <v>19499.075015999999</v>
      </c>
      <c r="BH23" s="54">
        <v>19773.084021999999</v>
      </c>
      <c r="BI23" s="54">
        <v>19822.678022</v>
      </c>
      <c r="BJ23" s="103">
        <v>19971.415556</v>
      </c>
      <c r="BK23" s="54">
        <v>19924.867475999999</v>
      </c>
      <c r="BL23" s="54">
        <v>20002.70793</v>
      </c>
      <c r="BM23" s="54">
        <v>20191.644732000001</v>
      </c>
      <c r="BN23" s="54">
        <v>20612.495985000001</v>
      </c>
      <c r="BO23" s="54">
        <v>20748.439904999999</v>
      </c>
      <c r="BP23" s="54">
        <v>21030.192789000001</v>
      </c>
      <c r="BQ23" s="54">
        <v>21441.737147</v>
      </c>
      <c r="BR23" s="54">
        <v>21767.234608999999</v>
      </c>
      <c r="BS23" s="54">
        <v>21993.353511000001</v>
      </c>
      <c r="BT23" s="54">
        <v>22307.095137</v>
      </c>
      <c r="BU23" s="54">
        <v>22664.764009999999</v>
      </c>
      <c r="BV23" s="103">
        <v>22499.238114</v>
      </c>
      <c r="BW23" s="64">
        <v>23130.406987999999</v>
      </c>
      <c r="BX23" s="64">
        <v>23409.194428999999</v>
      </c>
      <c r="BY23" s="64">
        <v>23841.720354000001</v>
      </c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 s="45" customFormat="1">
      <c r="A24" s="52"/>
      <c r="B24" s="53" t="s">
        <v>101</v>
      </c>
      <c r="C24" s="54">
        <v>90.788905</v>
      </c>
      <c r="D24" s="54">
        <v>92.956007</v>
      </c>
      <c r="E24" s="54">
        <v>97.904266000000007</v>
      </c>
      <c r="F24" s="54">
        <v>102.67035199999999</v>
      </c>
      <c r="G24" s="54">
        <v>107.182383</v>
      </c>
      <c r="H24" s="54">
        <v>111.82855600000001</v>
      </c>
      <c r="I24" s="54">
        <v>114.03227699999999</v>
      </c>
      <c r="J24" s="54">
        <v>121.474074</v>
      </c>
      <c r="K24" s="54">
        <v>141.372579</v>
      </c>
      <c r="L24" s="54">
        <v>192.15731600000001</v>
      </c>
      <c r="M24" s="54">
        <v>243.707067</v>
      </c>
      <c r="N24" s="103">
        <v>266.42762499999998</v>
      </c>
      <c r="O24" s="54">
        <v>325.547999</v>
      </c>
      <c r="P24" s="54">
        <v>406.95567599999998</v>
      </c>
      <c r="Q24" s="54">
        <v>454.03863699999999</v>
      </c>
      <c r="R24" s="54">
        <v>524.30234299999995</v>
      </c>
      <c r="S24" s="54">
        <v>569.00745500000005</v>
      </c>
      <c r="T24" s="54">
        <v>612.66432899999995</v>
      </c>
      <c r="U24" s="54">
        <v>682.69818199999997</v>
      </c>
      <c r="V24" s="54">
        <v>734.916606</v>
      </c>
      <c r="W24" s="54">
        <v>716.96584399999995</v>
      </c>
      <c r="X24" s="54">
        <v>751.646028</v>
      </c>
      <c r="Y24" s="54">
        <v>792.24803799999995</v>
      </c>
      <c r="Z24" s="103">
        <v>762.52067</v>
      </c>
      <c r="AA24" s="54">
        <v>760.36156200000005</v>
      </c>
      <c r="AB24" s="54">
        <v>768.22817699999996</v>
      </c>
      <c r="AC24" s="54">
        <v>770.94205799999997</v>
      </c>
      <c r="AD24" s="54">
        <v>797.03266099999996</v>
      </c>
      <c r="AE24" s="54">
        <v>826.84091799999999</v>
      </c>
      <c r="AF24" s="54">
        <v>817.47639300000003</v>
      </c>
      <c r="AG24" s="54">
        <v>812.61042399999997</v>
      </c>
      <c r="AH24" s="54">
        <v>814.70770000000005</v>
      </c>
      <c r="AI24" s="54">
        <v>818.35209499999996</v>
      </c>
      <c r="AJ24" s="54">
        <v>809.12044400000002</v>
      </c>
      <c r="AK24" s="54">
        <v>779.79417100000001</v>
      </c>
      <c r="AL24" s="103">
        <v>743.35695399999997</v>
      </c>
      <c r="AM24" s="54">
        <v>745.60410899999999</v>
      </c>
      <c r="AN24" s="54">
        <v>751.10131000000001</v>
      </c>
      <c r="AO24" s="54">
        <v>733.16691300000002</v>
      </c>
      <c r="AP24" s="54">
        <v>735.92222200000003</v>
      </c>
      <c r="AQ24" s="54">
        <v>757.76739099999998</v>
      </c>
      <c r="AR24" s="54">
        <v>773.45397500000001</v>
      </c>
      <c r="AS24" s="54">
        <v>789.01765599999999</v>
      </c>
      <c r="AT24" s="54">
        <v>817.60231899999997</v>
      </c>
      <c r="AU24" s="54">
        <v>838.22463200000004</v>
      </c>
      <c r="AV24" s="54">
        <v>845.77375300000006</v>
      </c>
      <c r="AW24" s="54">
        <v>843.59934199999998</v>
      </c>
      <c r="AX24" s="103">
        <v>822.58061899999996</v>
      </c>
      <c r="AY24" s="54">
        <v>840.54683199999999</v>
      </c>
      <c r="AZ24" s="54">
        <v>868.40691700000002</v>
      </c>
      <c r="BA24" s="54">
        <v>891.36985200000004</v>
      </c>
      <c r="BB24" s="54">
        <v>918.761753</v>
      </c>
      <c r="BC24" s="54">
        <v>942.63776199999995</v>
      </c>
      <c r="BD24" s="54">
        <v>923.75893299999996</v>
      </c>
      <c r="BE24" s="54">
        <v>936.19575599999996</v>
      </c>
      <c r="BF24" s="54">
        <v>955.03900999999996</v>
      </c>
      <c r="BG24" s="54">
        <v>952.32502199999999</v>
      </c>
      <c r="BH24" s="54">
        <v>965.755178</v>
      </c>
      <c r="BI24" s="54">
        <v>967.42061899999999</v>
      </c>
      <c r="BJ24" s="103">
        <v>924.11797999999999</v>
      </c>
      <c r="BK24" s="54">
        <v>934.74397499999998</v>
      </c>
      <c r="BL24" s="54">
        <v>935.939256</v>
      </c>
      <c r="BM24" s="54">
        <v>938.89493100000004</v>
      </c>
      <c r="BN24" s="54">
        <v>954.55346999999995</v>
      </c>
      <c r="BO24" s="54">
        <v>969.83934299999999</v>
      </c>
      <c r="BP24" s="54">
        <v>943.50437899999997</v>
      </c>
      <c r="BQ24" s="54">
        <v>962.33511299999998</v>
      </c>
      <c r="BR24" s="54">
        <v>952.42460600000004</v>
      </c>
      <c r="BS24" s="54">
        <v>956.17301499999996</v>
      </c>
      <c r="BT24" s="54">
        <v>984.99819600000001</v>
      </c>
      <c r="BU24" s="54">
        <v>987.82657400000005</v>
      </c>
      <c r="BV24" s="103">
        <v>933.74526300000002</v>
      </c>
      <c r="BW24" s="64">
        <v>958.826278</v>
      </c>
      <c r="BX24" s="64">
        <v>990.63077899999996</v>
      </c>
      <c r="BY24" s="64">
        <v>1003.0221</v>
      </c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 s="45" customFormat="1">
      <c r="A25" s="52" t="s">
        <v>20</v>
      </c>
      <c r="B25" s="53" t="s">
        <v>47</v>
      </c>
      <c r="C25" s="54">
        <v>3012.4955949999999</v>
      </c>
      <c r="D25" s="54">
        <v>3091.8454919999999</v>
      </c>
      <c r="E25" s="54">
        <v>3198.6317260000001</v>
      </c>
      <c r="F25" s="54">
        <v>3342.5989530000002</v>
      </c>
      <c r="G25" s="54">
        <v>3464.940051</v>
      </c>
      <c r="H25" s="54">
        <v>3589.764525</v>
      </c>
      <c r="I25" s="54">
        <v>3738.9211570000002</v>
      </c>
      <c r="J25" s="54">
        <v>3890.2672750000002</v>
      </c>
      <c r="K25" s="54">
        <v>4017.5769070000001</v>
      </c>
      <c r="L25" s="54">
        <v>4083.0242859999998</v>
      </c>
      <c r="M25" s="54">
        <v>4054.8164139999999</v>
      </c>
      <c r="N25" s="103">
        <v>4017.2120060000002</v>
      </c>
      <c r="O25" s="54">
        <v>4036.8799119999999</v>
      </c>
      <c r="P25" s="54">
        <v>3971.3256489999999</v>
      </c>
      <c r="Q25" s="54">
        <v>3871.7104100000001</v>
      </c>
      <c r="R25" s="54">
        <v>3810.5857700000001</v>
      </c>
      <c r="S25" s="54">
        <v>3738.2852969999999</v>
      </c>
      <c r="T25" s="54">
        <v>3697.927874</v>
      </c>
      <c r="U25" s="54">
        <v>3682.1685969999999</v>
      </c>
      <c r="V25" s="54">
        <v>3659.7614789999998</v>
      </c>
      <c r="W25" s="54">
        <v>3618.5560460000002</v>
      </c>
      <c r="X25" s="54">
        <v>3593.4514690000001</v>
      </c>
      <c r="Y25" s="54">
        <v>3586.2468600000002</v>
      </c>
      <c r="Z25" s="103">
        <v>3573.7514700000002</v>
      </c>
      <c r="AA25" s="54">
        <v>3545.502622</v>
      </c>
      <c r="AB25" s="54">
        <v>3525.8106419999999</v>
      </c>
      <c r="AC25" s="54">
        <v>3536.3236590000001</v>
      </c>
      <c r="AD25" s="54">
        <v>3571.6673959999998</v>
      </c>
      <c r="AE25" s="54">
        <v>3613.7347129999998</v>
      </c>
      <c r="AF25" s="54">
        <v>3672.4000299999998</v>
      </c>
      <c r="AG25" s="54">
        <v>3731.7134169999999</v>
      </c>
      <c r="AH25" s="54">
        <v>3804.5350100000001</v>
      </c>
      <c r="AI25" s="54">
        <v>3871.614337</v>
      </c>
      <c r="AJ25" s="54">
        <v>3938.074783</v>
      </c>
      <c r="AK25" s="54">
        <v>3997.6654530000001</v>
      </c>
      <c r="AL25" s="103">
        <v>4084.8208249999998</v>
      </c>
      <c r="AM25" s="54">
        <v>4080.0193330000002</v>
      </c>
      <c r="AN25" s="54">
        <v>4102.9537899999996</v>
      </c>
      <c r="AO25" s="54">
        <v>4192.834922</v>
      </c>
      <c r="AP25" s="54">
        <v>4309.9713259999999</v>
      </c>
      <c r="AQ25" s="54">
        <v>4441.8777110000001</v>
      </c>
      <c r="AR25" s="54">
        <v>4552.9186929999996</v>
      </c>
      <c r="AS25" s="54">
        <v>4721.8355949999996</v>
      </c>
      <c r="AT25" s="54">
        <v>4887.0427769999997</v>
      </c>
      <c r="AU25" s="54">
        <v>5065.0795630000002</v>
      </c>
      <c r="AV25" s="54">
        <v>5176.5893640000004</v>
      </c>
      <c r="AW25" s="54">
        <v>5336.0380720000003</v>
      </c>
      <c r="AX25" s="103">
        <v>5550.8839420000004</v>
      </c>
      <c r="AY25" s="54">
        <v>5582.4400690000002</v>
      </c>
      <c r="AZ25" s="54">
        <v>5697.8512300000002</v>
      </c>
      <c r="BA25" s="54">
        <v>5895.1404199999997</v>
      </c>
      <c r="BB25" s="54">
        <v>6118.5302810000003</v>
      </c>
      <c r="BC25" s="54">
        <v>6364.89365</v>
      </c>
      <c r="BD25" s="54">
        <v>6572.5565280000001</v>
      </c>
      <c r="BE25" s="54">
        <v>6758.7467370000004</v>
      </c>
      <c r="BF25" s="54">
        <v>6998.792246</v>
      </c>
      <c r="BG25" s="54">
        <v>7175.8553320000001</v>
      </c>
      <c r="BH25" s="54">
        <v>7387.4896989999997</v>
      </c>
      <c r="BI25" s="54">
        <v>7563.9813649999996</v>
      </c>
      <c r="BJ25" s="103">
        <v>7737.0705770000004</v>
      </c>
      <c r="BK25" s="54">
        <v>7795.6386490000004</v>
      </c>
      <c r="BL25" s="54">
        <v>7924.2865579999998</v>
      </c>
      <c r="BM25" s="54">
        <v>8097.7581069999997</v>
      </c>
      <c r="BN25" s="54">
        <v>8354.5973909999993</v>
      </c>
      <c r="BO25" s="54">
        <v>8578.7749459999995</v>
      </c>
      <c r="BP25" s="54">
        <v>8797.6352189999998</v>
      </c>
      <c r="BQ25" s="54">
        <v>9042.5868879999998</v>
      </c>
      <c r="BR25" s="54">
        <v>9270.5017320000006</v>
      </c>
      <c r="BS25" s="54">
        <v>9401.5943420000003</v>
      </c>
      <c r="BT25" s="54">
        <v>9613.9444079999994</v>
      </c>
      <c r="BU25" s="54">
        <v>9768.0074619999996</v>
      </c>
      <c r="BV25" s="103">
        <v>9957.0943530000004</v>
      </c>
      <c r="BW25" s="64">
        <v>9979.8110369999995</v>
      </c>
      <c r="BX25" s="64">
        <v>10095.896629000001</v>
      </c>
      <c r="BY25" s="64">
        <v>10228.102035</v>
      </c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 s="45" customFormat="1">
      <c r="A26" s="52"/>
      <c r="B26" s="53" t="s">
        <v>101</v>
      </c>
      <c r="C26" s="54">
        <v>103.306489</v>
      </c>
      <c r="D26" s="54">
        <v>107.54474500000001</v>
      </c>
      <c r="E26" s="54">
        <v>110.540058</v>
      </c>
      <c r="F26" s="54">
        <v>112.72381</v>
      </c>
      <c r="G26" s="54">
        <v>115.886669</v>
      </c>
      <c r="H26" s="54">
        <v>119.260398</v>
      </c>
      <c r="I26" s="54">
        <v>122.425978</v>
      </c>
      <c r="J26" s="54">
        <v>123.45336399999999</v>
      </c>
      <c r="K26" s="54">
        <v>131.36827400000001</v>
      </c>
      <c r="L26" s="54">
        <v>133.85415900000001</v>
      </c>
      <c r="M26" s="54">
        <v>143.54588899999999</v>
      </c>
      <c r="N26" s="103">
        <v>148.568422</v>
      </c>
      <c r="O26" s="54">
        <v>163.737503</v>
      </c>
      <c r="P26" s="54">
        <v>174.48746700000001</v>
      </c>
      <c r="Q26" s="54">
        <v>182.13362000000001</v>
      </c>
      <c r="R26" s="54">
        <v>195.236659</v>
      </c>
      <c r="S26" s="54">
        <v>204.54269199999999</v>
      </c>
      <c r="T26" s="54">
        <v>211.372591</v>
      </c>
      <c r="U26" s="54">
        <v>219.61982</v>
      </c>
      <c r="V26" s="54">
        <v>227.831312</v>
      </c>
      <c r="W26" s="54">
        <v>231.075985</v>
      </c>
      <c r="X26" s="54">
        <v>236.481583</v>
      </c>
      <c r="Y26" s="54">
        <v>242.99003400000001</v>
      </c>
      <c r="Z26" s="103">
        <v>243.039154</v>
      </c>
      <c r="AA26" s="54">
        <v>250.04991899999999</v>
      </c>
      <c r="AB26" s="54">
        <v>257.65778899999998</v>
      </c>
      <c r="AC26" s="54">
        <v>261.185337</v>
      </c>
      <c r="AD26" s="54">
        <v>264.96912200000003</v>
      </c>
      <c r="AE26" s="54">
        <v>271.02906100000001</v>
      </c>
      <c r="AF26" s="54">
        <v>274.74229300000002</v>
      </c>
      <c r="AG26" s="54">
        <v>280.863654</v>
      </c>
      <c r="AH26" s="54">
        <v>284.90033599999998</v>
      </c>
      <c r="AI26" s="54">
        <v>288.6182</v>
      </c>
      <c r="AJ26" s="54">
        <v>292.61219899999998</v>
      </c>
      <c r="AK26" s="54">
        <v>290.87110799999999</v>
      </c>
      <c r="AL26" s="103">
        <v>282.297056</v>
      </c>
      <c r="AM26" s="54">
        <v>287.35638</v>
      </c>
      <c r="AN26" s="54">
        <v>289.90521899999999</v>
      </c>
      <c r="AO26" s="54">
        <v>288.38909799999999</v>
      </c>
      <c r="AP26" s="54">
        <v>287.65280999999999</v>
      </c>
      <c r="AQ26" s="54">
        <v>290.898573</v>
      </c>
      <c r="AR26" s="54">
        <v>289.87753900000001</v>
      </c>
      <c r="AS26" s="54">
        <v>293.63090699999998</v>
      </c>
      <c r="AT26" s="54">
        <v>296.81609800000001</v>
      </c>
      <c r="AU26" s="54">
        <v>301.18754899999999</v>
      </c>
      <c r="AV26" s="54">
        <v>298.997952</v>
      </c>
      <c r="AW26" s="54">
        <v>296.62495999999999</v>
      </c>
      <c r="AX26" s="103">
        <v>291.050726</v>
      </c>
      <c r="AY26" s="54">
        <v>295.66454399999998</v>
      </c>
      <c r="AZ26" s="54">
        <v>297.82288899999998</v>
      </c>
      <c r="BA26" s="54">
        <v>299.82832500000001</v>
      </c>
      <c r="BB26" s="54">
        <v>303.82518199999998</v>
      </c>
      <c r="BC26" s="54">
        <v>310.22141099999999</v>
      </c>
      <c r="BD26" s="54">
        <v>304.319771</v>
      </c>
      <c r="BE26" s="54">
        <v>310.561846</v>
      </c>
      <c r="BF26" s="54">
        <v>316.99855600000001</v>
      </c>
      <c r="BG26" s="54">
        <v>317.77748000000003</v>
      </c>
      <c r="BH26" s="54">
        <v>325.73800799999998</v>
      </c>
      <c r="BI26" s="54">
        <v>329.047078</v>
      </c>
      <c r="BJ26" s="103">
        <v>313.04068100000001</v>
      </c>
      <c r="BK26" s="54">
        <v>326.51674800000001</v>
      </c>
      <c r="BL26" s="54">
        <v>331.84346900000003</v>
      </c>
      <c r="BM26" s="54">
        <v>344.04341699999998</v>
      </c>
      <c r="BN26" s="54">
        <v>358.78159599999998</v>
      </c>
      <c r="BO26" s="54">
        <v>374.97454599999998</v>
      </c>
      <c r="BP26" s="54">
        <v>374.40147100000002</v>
      </c>
      <c r="BQ26" s="54">
        <v>394.08783499999998</v>
      </c>
      <c r="BR26" s="54">
        <v>409.12446</v>
      </c>
      <c r="BS26" s="54">
        <v>422.53392000000002</v>
      </c>
      <c r="BT26" s="54">
        <v>435.49174099999999</v>
      </c>
      <c r="BU26" s="54">
        <v>440.12881599999997</v>
      </c>
      <c r="BV26" s="103">
        <v>440.30795899999998</v>
      </c>
      <c r="BW26" s="64">
        <v>466.14204799999999</v>
      </c>
      <c r="BX26" s="64">
        <v>489.84558399999997</v>
      </c>
      <c r="BY26" s="64">
        <v>498.08524799999998</v>
      </c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 s="45" customFormat="1" ht="24">
      <c r="A27" s="52" t="s">
        <v>21</v>
      </c>
      <c r="B27" s="53" t="s">
        <v>48</v>
      </c>
      <c r="C27" s="54">
        <v>1509.653701</v>
      </c>
      <c r="D27" s="54">
        <v>1792.3944650000001</v>
      </c>
      <c r="E27" s="54">
        <v>1921.665364</v>
      </c>
      <c r="F27" s="54">
        <v>1820.936168</v>
      </c>
      <c r="G27" s="54">
        <v>1888.088256</v>
      </c>
      <c r="H27" s="54">
        <v>1801.6991909999999</v>
      </c>
      <c r="I27" s="54">
        <v>1762.792604</v>
      </c>
      <c r="J27" s="54">
        <v>1936.6947150000001</v>
      </c>
      <c r="K27" s="54">
        <v>2170.3098180000002</v>
      </c>
      <c r="L27" s="54">
        <v>2380.2726980000002</v>
      </c>
      <c r="M27" s="54">
        <v>2517.3053759999998</v>
      </c>
      <c r="N27" s="103">
        <v>2501.2379059999998</v>
      </c>
      <c r="O27" s="54">
        <v>2863.7245069999999</v>
      </c>
      <c r="P27" s="54">
        <v>2690.096497</v>
      </c>
      <c r="Q27" s="54">
        <v>2664.640609</v>
      </c>
      <c r="R27" s="54">
        <v>2446.2732209999999</v>
      </c>
      <c r="S27" s="54">
        <v>2313.991876</v>
      </c>
      <c r="T27" s="54">
        <v>2376.8455939999999</v>
      </c>
      <c r="U27" s="54">
        <v>2800.6483079999998</v>
      </c>
      <c r="V27" s="54">
        <v>3009.3014790000002</v>
      </c>
      <c r="W27" s="54">
        <v>2907.681439</v>
      </c>
      <c r="X27" s="54">
        <v>2639.3968829999999</v>
      </c>
      <c r="Y27" s="54">
        <v>2823.0078899999999</v>
      </c>
      <c r="Z27" s="103">
        <v>2725.9313510000002</v>
      </c>
      <c r="AA27" s="54">
        <v>3037.9470670000001</v>
      </c>
      <c r="AB27" s="54">
        <v>2993.0956660000002</v>
      </c>
      <c r="AC27" s="54">
        <v>2779.4785539999998</v>
      </c>
      <c r="AD27" s="54">
        <v>2748.003909</v>
      </c>
      <c r="AE27" s="54">
        <v>2655.7148860000002</v>
      </c>
      <c r="AF27" s="54">
        <v>2709.4440119999999</v>
      </c>
      <c r="AG27" s="54">
        <v>2729.5478290000001</v>
      </c>
      <c r="AH27" s="54">
        <v>2692.3595540000001</v>
      </c>
      <c r="AI27" s="54">
        <v>2859.526527</v>
      </c>
      <c r="AJ27" s="54">
        <v>2954.9304739999998</v>
      </c>
      <c r="AK27" s="54">
        <v>3283.3871770000001</v>
      </c>
      <c r="AL27" s="103">
        <v>2921.1188240000001</v>
      </c>
      <c r="AM27" s="54">
        <v>2803.2010890000001</v>
      </c>
      <c r="AN27" s="54">
        <v>3200.6730809999999</v>
      </c>
      <c r="AO27" s="54">
        <v>2983.0513329999999</v>
      </c>
      <c r="AP27" s="54">
        <v>3134.57492</v>
      </c>
      <c r="AQ27" s="54">
        <v>3189.7774850000001</v>
      </c>
      <c r="AR27" s="54">
        <v>3212.8330460000002</v>
      </c>
      <c r="AS27" s="54">
        <v>3259.9409970000002</v>
      </c>
      <c r="AT27" s="54">
        <v>3351.0713810000002</v>
      </c>
      <c r="AU27" s="54">
        <v>3633.4625550000001</v>
      </c>
      <c r="AV27" s="54">
        <v>3559.961781</v>
      </c>
      <c r="AW27" s="54">
        <v>3856.6055799999999</v>
      </c>
      <c r="AX27" s="103">
        <v>3957.9954659999999</v>
      </c>
      <c r="AY27" s="54">
        <v>3990.7064810000002</v>
      </c>
      <c r="AZ27" s="54">
        <v>3736.6016679999998</v>
      </c>
      <c r="BA27" s="54">
        <v>3771.7629470000002</v>
      </c>
      <c r="BB27" s="54">
        <v>3833.2956899999999</v>
      </c>
      <c r="BC27" s="54">
        <v>3959.0412270000002</v>
      </c>
      <c r="BD27" s="54">
        <v>4072.340733</v>
      </c>
      <c r="BE27" s="54">
        <v>4154.1916419999998</v>
      </c>
      <c r="BF27" s="54">
        <v>4073.471618</v>
      </c>
      <c r="BG27" s="54">
        <v>3800.3636809999998</v>
      </c>
      <c r="BH27" s="54">
        <v>4072.0538409999999</v>
      </c>
      <c r="BI27" s="54">
        <v>4153.9460760000002</v>
      </c>
      <c r="BJ27" s="103">
        <v>4230.3976400000001</v>
      </c>
      <c r="BK27" s="54">
        <v>4155.593758</v>
      </c>
      <c r="BL27" s="54">
        <v>4673.482728</v>
      </c>
      <c r="BM27" s="54">
        <v>4572.8988840000002</v>
      </c>
      <c r="BN27" s="54">
        <v>4834.5700059999999</v>
      </c>
      <c r="BO27" s="54">
        <v>5072.4900180000004</v>
      </c>
      <c r="BP27" s="54">
        <v>5325.0843539999996</v>
      </c>
      <c r="BQ27" s="54">
        <v>5455.2502100000002</v>
      </c>
      <c r="BR27" s="54">
        <v>5333.286411</v>
      </c>
      <c r="BS27" s="54">
        <v>4987.5258240000003</v>
      </c>
      <c r="BT27" s="54">
        <v>5080.3933280000001</v>
      </c>
      <c r="BU27" s="54">
        <v>5414.9085150000001</v>
      </c>
      <c r="BV27" s="103">
        <v>5130.6414080000004</v>
      </c>
      <c r="BW27" s="64">
        <v>5985.4599500000004</v>
      </c>
      <c r="BX27" s="64">
        <v>6206.6761200000001</v>
      </c>
      <c r="BY27" s="64">
        <v>5152.1760020000002</v>
      </c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 s="45" customFormat="1">
      <c r="A28" s="52"/>
      <c r="B28" s="53" t="s">
        <v>101</v>
      </c>
      <c r="C28" s="54">
        <v>5.4370349999999998</v>
      </c>
      <c r="D28" s="54">
        <v>0.38743899999999998</v>
      </c>
      <c r="E28" s="54">
        <v>0.55582699999999996</v>
      </c>
      <c r="F28" s="54">
        <v>1.6055379999999999</v>
      </c>
      <c r="G28" s="54">
        <v>0.43556899999999998</v>
      </c>
      <c r="H28" s="54">
        <v>0.42372599999999999</v>
      </c>
      <c r="I28" s="54">
        <v>0.444193</v>
      </c>
      <c r="J28" s="54">
        <v>0.45622600000000002</v>
      </c>
      <c r="K28" s="54">
        <v>1.913843</v>
      </c>
      <c r="L28" s="54">
        <v>1.9161950000000001</v>
      </c>
      <c r="M28" s="54">
        <v>7.3532140000000004</v>
      </c>
      <c r="N28" s="103">
        <v>1.3020130000000001</v>
      </c>
      <c r="O28" s="54">
        <v>1.779474</v>
      </c>
      <c r="P28" s="54">
        <v>3.3139720000000001</v>
      </c>
      <c r="Q28" s="54">
        <v>2.3336670000000002</v>
      </c>
      <c r="R28" s="54">
        <v>1.670865</v>
      </c>
      <c r="S28" s="54">
        <v>4.7832470000000002</v>
      </c>
      <c r="T28" s="54">
        <v>1.6334109999999999</v>
      </c>
      <c r="U28" s="54">
        <v>1.680496</v>
      </c>
      <c r="V28" s="54">
        <v>1.918577</v>
      </c>
      <c r="W28" s="54">
        <v>1.960434</v>
      </c>
      <c r="X28" s="54">
        <v>8.4234279999999995</v>
      </c>
      <c r="Y28" s="54">
        <v>2.018221</v>
      </c>
      <c r="Z28" s="103">
        <v>1.920676</v>
      </c>
      <c r="AA28" s="54">
        <v>4.8554219999999999</v>
      </c>
      <c r="AB28" s="54">
        <v>1.5592239999999999</v>
      </c>
      <c r="AC28" s="54">
        <v>1.669138</v>
      </c>
      <c r="AD28" s="54">
        <v>1.8359460000000001</v>
      </c>
      <c r="AE28" s="54">
        <v>3.1403699999999999</v>
      </c>
      <c r="AF28" s="54">
        <v>5.105505</v>
      </c>
      <c r="AG28" s="54">
        <v>2.3887269999999998</v>
      </c>
      <c r="AH28" s="54">
        <v>2.125111</v>
      </c>
      <c r="AI28" s="54">
        <v>1.064578</v>
      </c>
      <c r="AJ28" s="54">
        <v>4.2280540000000002</v>
      </c>
      <c r="AK28" s="54">
        <v>7.0094589999999997</v>
      </c>
      <c r="AL28" s="103">
        <v>4.5636200000000002</v>
      </c>
      <c r="AM28" s="54">
        <v>4.621747</v>
      </c>
      <c r="AN28" s="54">
        <v>4.7519689999999999</v>
      </c>
      <c r="AO28" s="54">
        <v>13.043713</v>
      </c>
      <c r="AP28" s="54">
        <v>4.4822480000000002</v>
      </c>
      <c r="AQ28" s="54">
        <v>4.4278209999999998</v>
      </c>
      <c r="AR28" s="54">
        <v>4.4681170000000003</v>
      </c>
      <c r="AS28" s="54">
        <v>4.9009140000000002</v>
      </c>
      <c r="AT28" s="54">
        <v>4.969824</v>
      </c>
      <c r="AU28" s="54">
        <v>4.9816859999999998</v>
      </c>
      <c r="AV28" s="54">
        <v>4.904026</v>
      </c>
      <c r="AW28" s="54">
        <v>5.0651270000000004</v>
      </c>
      <c r="AX28" s="103">
        <v>5.0999970000000001</v>
      </c>
      <c r="AY28" s="54">
        <v>5.9062739999999998</v>
      </c>
      <c r="AZ28" s="54">
        <v>5.0569889999999997</v>
      </c>
      <c r="BA28" s="54">
        <v>5.0295969999999999</v>
      </c>
      <c r="BB28" s="54">
        <v>5.1446300000000003</v>
      </c>
      <c r="BC28" s="54">
        <v>5.2256939999999998</v>
      </c>
      <c r="BD28" s="54">
        <v>5.4426870000000003</v>
      </c>
      <c r="BE28" s="54">
        <v>5.2375660000000002</v>
      </c>
      <c r="BF28" s="54">
        <v>5.3019049999999996</v>
      </c>
      <c r="BG28" s="54">
        <v>5.4201879999999996</v>
      </c>
      <c r="BH28" s="54">
        <v>5.9546720000000004</v>
      </c>
      <c r="BI28" s="54">
        <v>5.6176969999999997</v>
      </c>
      <c r="BJ28" s="103">
        <v>5.221679</v>
      </c>
      <c r="BK28" s="54">
        <v>5.719697</v>
      </c>
      <c r="BL28" s="54">
        <v>5.8456289999999997</v>
      </c>
      <c r="BM28" s="54">
        <v>7.5584480000000003</v>
      </c>
      <c r="BN28" s="54">
        <v>7.9852540000000003</v>
      </c>
      <c r="BO28" s="54">
        <v>7.4651189999999996</v>
      </c>
      <c r="BP28" s="54">
        <v>7.9969970000000004</v>
      </c>
      <c r="BQ28" s="54">
        <v>7.4618669999999998</v>
      </c>
      <c r="BR28" s="54">
        <v>7.4689170000000003</v>
      </c>
      <c r="BS28" s="54">
        <v>7.4010930000000004</v>
      </c>
      <c r="BT28" s="54">
        <v>12.976893</v>
      </c>
      <c r="BU28" s="54">
        <v>12.882458</v>
      </c>
      <c r="BV28" s="103">
        <v>11.269301</v>
      </c>
      <c r="BW28" s="64">
        <v>11.986806</v>
      </c>
      <c r="BX28" s="64">
        <v>9.6557049999999993</v>
      </c>
      <c r="BY28" s="64">
        <v>13.108909000000001</v>
      </c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 s="57" customFormat="1" ht="24">
      <c r="A29" s="41" t="s">
        <v>22</v>
      </c>
      <c r="B29" s="42" t="s">
        <v>23</v>
      </c>
      <c r="C29" s="43">
        <v>448.15976799999999</v>
      </c>
      <c r="D29" s="43">
        <v>455.75030299999997</v>
      </c>
      <c r="E29" s="43">
        <v>467.11823600000002</v>
      </c>
      <c r="F29" s="43">
        <v>472.71632099999999</v>
      </c>
      <c r="G29" s="43">
        <v>476.16228100000001</v>
      </c>
      <c r="H29" s="43">
        <v>491.09429899999998</v>
      </c>
      <c r="I29" s="43">
        <v>496.34486700000002</v>
      </c>
      <c r="J29" s="43">
        <v>500.69204100000002</v>
      </c>
      <c r="K29" s="43">
        <v>507.91802999999999</v>
      </c>
      <c r="L29" s="43">
        <v>511.65066000000002</v>
      </c>
      <c r="M29" s="43">
        <v>515.19625199999996</v>
      </c>
      <c r="N29" s="100">
        <v>544.05254400000001</v>
      </c>
      <c r="O29" s="43">
        <v>627.247255</v>
      </c>
      <c r="P29" s="43">
        <v>638.97191099999998</v>
      </c>
      <c r="Q29" s="43">
        <v>658.2079</v>
      </c>
      <c r="R29" s="43">
        <v>662.80036199999995</v>
      </c>
      <c r="S29" s="43">
        <v>671.79750100000001</v>
      </c>
      <c r="T29" s="43">
        <v>678.69700499999999</v>
      </c>
      <c r="U29" s="43">
        <v>684.14409599999999</v>
      </c>
      <c r="V29" s="43">
        <v>688.53474600000004</v>
      </c>
      <c r="W29" s="43">
        <v>693.87814400000002</v>
      </c>
      <c r="X29" s="43">
        <v>756.52534800000001</v>
      </c>
      <c r="Y29" s="43">
        <v>759.966094</v>
      </c>
      <c r="Z29" s="100">
        <v>790.68147799999997</v>
      </c>
      <c r="AA29" s="43">
        <v>792.32392700000003</v>
      </c>
      <c r="AB29" s="43">
        <v>787.89705200000003</v>
      </c>
      <c r="AC29" s="43">
        <v>787.76561800000002</v>
      </c>
      <c r="AD29" s="43">
        <v>792.65912500000002</v>
      </c>
      <c r="AE29" s="43">
        <v>795.09798899999998</v>
      </c>
      <c r="AF29" s="43">
        <v>812.67466200000001</v>
      </c>
      <c r="AG29" s="43">
        <v>816.36861899999997</v>
      </c>
      <c r="AH29" s="43">
        <v>818.83561899999995</v>
      </c>
      <c r="AI29" s="43">
        <v>824.95369200000005</v>
      </c>
      <c r="AJ29" s="43">
        <v>830.04638499999999</v>
      </c>
      <c r="AK29" s="43">
        <v>848.20770500000003</v>
      </c>
      <c r="AL29" s="100">
        <v>864.60683300000005</v>
      </c>
      <c r="AM29" s="43">
        <v>869.65782899999999</v>
      </c>
      <c r="AN29" s="43">
        <v>869.66943700000002</v>
      </c>
      <c r="AO29" s="43">
        <v>871.19770700000004</v>
      </c>
      <c r="AP29" s="43">
        <v>872.65899400000001</v>
      </c>
      <c r="AQ29" s="43">
        <v>876.71640600000001</v>
      </c>
      <c r="AR29" s="43">
        <v>881.04534899999999</v>
      </c>
      <c r="AS29" s="43">
        <v>887.18910400000004</v>
      </c>
      <c r="AT29" s="43">
        <v>889.738879</v>
      </c>
      <c r="AU29" s="43">
        <v>914.68445799999995</v>
      </c>
      <c r="AV29" s="43">
        <v>925.023371</v>
      </c>
      <c r="AW29" s="43">
        <v>937.139229</v>
      </c>
      <c r="AX29" s="100">
        <v>973.76874599999996</v>
      </c>
      <c r="AY29" s="43">
        <v>984.06842200000006</v>
      </c>
      <c r="AZ29" s="43">
        <v>983.70481900000004</v>
      </c>
      <c r="BA29" s="43">
        <v>995.29043200000001</v>
      </c>
      <c r="BB29" s="43">
        <v>1001.1204289999999</v>
      </c>
      <c r="BC29" s="43">
        <v>1004.372348</v>
      </c>
      <c r="BD29" s="43">
        <v>1013.8424199999999</v>
      </c>
      <c r="BE29" s="43">
        <v>1029.298243</v>
      </c>
      <c r="BF29" s="43">
        <v>1036.2822249999999</v>
      </c>
      <c r="BG29" s="43">
        <v>1050.9887060000001</v>
      </c>
      <c r="BH29" s="43">
        <v>1064.5519509999999</v>
      </c>
      <c r="BI29" s="43">
        <v>1053.976711</v>
      </c>
      <c r="BJ29" s="100">
        <v>1090.5210320000001</v>
      </c>
      <c r="BK29" s="43">
        <v>1104.08267</v>
      </c>
      <c r="BL29" s="43">
        <v>1108.707316</v>
      </c>
      <c r="BM29" s="43">
        <v>1113.092707</v>
      </c>
      <c r="BN29" s="43">
        <v>1119.6952389999999</v>
      </c>
      <c r="BO29" s="43">
        <v>1123.6129430000001</v>
      </c>
      <c r="BP29" s="43">
        <v>1136.800195</v>
      </c>
      <c r="BQ29" s="43">
        <v>1139.925039</v>
      </c>
      <c r="BR29" s="43">
        <v>1145.911658</v>
      </c>
      <c r="BS29" s="43">
        <v>1152.25945</v>
      </c>
      <c r="BT29" s="43">
        <v>1163.7637130000001</v>
      </c>
      <c r="BU29" s="43">
        <v>1164.266394</v>
      </c>
      <c r="BV29" s="100">
        <v>1147.5183440000001</v>
      </c>
      <c r="BW29" s="125">
        <v>1149.3457989999999</v>
      </c>
      <c r="BX29" s="125">
        <v>1150.8144749999999</v>
      </c>
      <c r="BY29" s="125">
        <v>1154.016535</v>
      </c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 s="57" customFormat="1">
      <c r="A30" s="65" t="s">
        <v>24</v>
      </c>
      <c r="B30" s="53" t="s">
        <v>103</v>
      </c>
      <c r="C30" s="66" t="s">
        <v>50</v>
      </c>
      <c r="D30" s="66" t="s">
        <v>50</v>
      </c>
      <c r="E30" s="66" t="s">
        <v>50</v>
      </c>
      <c r="F30" s="66" t="s">
        <v>50</v>
      </c>
      <c r="G30" s="66" t="s">
        <v>50</v>
      </c>
      <c r="H30" s="66" t="s">
        <v>50</v>
      </c>
      <c r="I30" s="66" t="s">
        <v>50</v>
      </c>
      <c r="J30" s="66" t="s">
        <v>50</v>
      </c>
      <c r="K30" s="66" t="s">
        <v>50</v>
      </c>
      <c r="L30" s="66" t="s">
        <v>50</v>
      </c>
      <c r="M30" s="66" t="s">
        <v>50</v>
      </c>
      <c r="N30" s="107" t="s">
        <v>50</v>
      </c>
      <c r="O30" s="66" t="s">
        <v>50</v>
      </c>
      <c r="P30" s="66" t="s">
        <v>50</v>
      </c>
      <c r="Q30" s="66" t="s">
        <v>50</v>
      </c>
      <c r="R30" s="66" t="s">
        <v>50</v>
      </c>
      <c r="S30" s="66" t="s">
        <v>50</v>
      </c>
      <c r="T30" s="66" t="s">
        <v>50</v>
      </c>
      <c r="U30" s="66" t="s">
        <v>50</v>
      </c>
      <c r="V30" s="66" t="s">
        <v>50</v>
      </c>
      <c r="W30" s="66" t="s">
        <v>50</v>
      </c>
      <c r="X30" s="66" t="s">
        <v>50</v>
      </c>
      <c r="Y30" s="66" t="s">
        <v>50</v>
      </c>
      <c r="Z30" s="107" t="s">
        <v>50</v>
      </c>
      <c r="AA30" s="66" t="s">
        <v>50</v>
      </c>
      <c r="AB30" s="66" t="s">
        <v>50</v>
      </c>
      <c r="AC30" s="66" t="s">
        <v>50</v>
      </c>
      <c r="AD30" s="66" t="s">
        <v>50</v>
      </c>
      <c r="AE30" s="66" t="s">
        <v>50</v>
      </c>
      <c r="AF30" s="66" t="s">
        <v>50</v>
      </c>
      <c r="AG30" s="66" t="s">
        <v>50</v>
      </c>
      <c r="AH30" s="66" t="s">
        <v>50</v>
      </c>
      <c r="AI30" s="66" t="s">
        <v>50</v>
      </c>
      <c r="AJ30" s="66" t="s">
        <v>50</v>
      </c>
      <c r="AK30" s="66" t="s">
        <v>50</v>
      </c>
      <c r="AL30" s="107" t="s">
        <v>50</v>
      </c>
      <c r="AM30" s="66" t="s">
        <v>50</v>
      </c>
      <c r="AN30" s="66" t="s">
        <v>50</v>
      </c>
      <c r="AO30" s="66" t="s">
        <v>50</v>
      </c>
      <c r="AP30" s="66" t="s">
        <v>50</v>
      </c>
      <c r="AQ30" s="66" t="s">
        <v>50</v>
      </c>
      <c r="AR30" s="66" t="s">
        <v>50</v>
      </c>
      <c r="AS30" s="66" t="s">
        <v>50</v>
      </c>
      <c r="AT30" s="66" t="s">
        <v>50</v>
      </c>
      <c r="AU30" s="66" t="s">
        <v>50</v>
      </c>
      <c r="AV30" s="66" t="s">
        <v>50</v>
      </c>
      <c r="AW30" s="66" t="s">
        <v>50</v>
      </c>
      <c r="AX30" s="107" t="s">
        <v>50</v>
      </c>
      <c r="AY30" s="54">
        <v>106.000356</v>
      </c>
      <c r="AZ30" s="54">
        <v>108.34746199999999</v>
      </c>
      <c r="BA30" s="54">
        <v>112.203523</v>
      </c>
      <c r="BB30" s="54">
        <v>112.283388</v>
      </c>
      <c r="BC30" s="54">
        <v>112.27052500000001</v>
      </c>
      <c r="BD30" s="54">
        <v>113.939284</v>
      </c>
      <c r="BE30" s="54">
        <v>118.061909</v>
      </c>
      <c r="BF30" s="54">
        <v>117.785988</v>
      </c>
      <c r="BG30" s="54">
        <v>119.73236300000001</v>
      </c>
      <c r="BH30" s="54">
        <v>120.627567</v>
      </c>
      <c r="BI30" s="54">
        <v>99.93853</v>
      </c>
      <c r="BJ30" s="103">
        <v>96.688040000000001</v>
      </c>
      <c r="BK30" s="54">
        <v>101.65056300000001</v>
      </c>
      <c r="BL30" s="54">
        <v>104.771289</v>
      </c>
      <c r="BM30" s="54">
        <v>105.213765</v>
      </c>
      <c r="BN30" s="54">
        <v>107.77146500000001</v>
      </c>
      <c r="BO30" s="54">
        <v>108.028538</v>
      </c>
      <c r="BP30" s="54">
        <v>107.063468</v>
      </c>
      <c r="BQ30" s="54">
        <v>105.291084</v>
      </c>
      <c r="BR30" s="54">
        <v>105.08913800000001</v>
      </c>
      <c r="BS30" s="54">
        <v>106.415508</v>
      </c>
      <c r="BT30" s="54">
        <v>106.72800100000001</v>
      </c>
      <c r="BU30" s="54">
        <v>108.080701</v>
      </c>
      <c r="BV30" s="103">
        <v>64.821009000000004</v>
      </c>
      <c r="BW30" s="64">
        <v>66.101659999999995</v>
      </c>
      <c r="BX30" s="64">
        <v>68.104366999999996</v>
      </c>
      <c r="BY30" s="64">
        <v>66.108396999999997</v>
      </c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s="57" customFormat="1">
      <c r="A31" s="41" t="s">
        <v>25</v>
      </c>
      <c r="B31" s="42" t="s">
        <v>26</v>
      </c>
      <c r="C31" s="43">
        <v>132.33655899999999</v>
      </c>
      <c r="D31" s="43">
        <v>144.786541</v>
      </c>
      <c r="E31" s="43">
        <v>154.50024999999999</v>
      </c>
      <c r="F31" s="43">
        <v>164.77019799999999</v>
      </c>
      <c r="G31" s="43">
        <v>162.400961</v>
      </c>
      <c r="H31" s="43">
        <v>87.981453000000002</v>
      </c>
      <c r="I31" s="43">
        <v>83.853375</v>
      </c>
      <c r="J31" s="43">
        <v>95.130630999999994</v>
      </c>
      <c r="K31" s="43">
        <v>104.578778</v>
      </c>
      <c r="L31" s="43">
        <v>99.148774000000003</v>
      </c>
      <c r="M31" s="43">
        <v>104.646085</v>
      </c>
      <c r="N31" s="100">
        <v>109.83984</v>
      </c>
      <c r="O31" s="43">
        <v>119.091357</v>
      </c>
      <c r="P31" s="43">
        <v>112.682682</v>
      </c>
      <c r="Q31" s="43">
        <v>55.543619999999997</v>
      </c>
      <c r="R31" s="43">
        <v>50.624690999999999</v>
      </c>
      <c r="S31" s="43">
        <v>50.016441999999998</v>
      </c>
      <c r="T31" s="43">
        <v>55.669739</v>
      </c>
      <c r="U31" s="43">
        <v>47.989744999999999</v>
      </c>
      <c r="V31" s="43">
        <v>52.389774000000003</v>
      </c>
      <c r="W31" s="43">
        <v>59.312778000000002</v>
      </c>
      <c r="X31" s="43">
        <v>60.581085999999999</v>
      </c>
      <c r="Y31" s="43">
        <v>64.997246000000004</v>
      </c>
      <c r="Z31" s="100">
        <v>71.355620999999999</v>
      </c>
      <c r="AA31" s="43">
        <v>73.469959000000003</v>
      </c>
      <c r="AB31" s="43">
        <v>70.940135999999995</v>
      </c>
      <c r="AC31" s="43">
        <v>47.477879999999999</v>
      </c>
      <c r="AD31" s="43">
        <v>55.076022000000002</v>
      </c>
      <c r="AE31" s="43">
        <v>64.897651999999994</v>
      </c>
      <c r="AF31" s="43">
        <v>77.757783000000003</v>
      </c>
      <c r="AG31" s="43">
        <v>73.683933999999994</v>
      </c>
      <c r="AH31" s="43">
        <v>83.381898000000007</v>
      </c>
      <c r="AI31" s="43">
        <v>99.994345999999993</v>
      </c>
      <c r="AJ31" s="43">
        <v>110.845978</v>
      </c>
      <c r="AK31" s="43">
        <v>121.31781100000001</v>
      </c>
      <c r="AL31" s="100">
        <v>132.079081</v>
      </c>
      <c r="AM31" s="43">
        <v>133.90993800000001</v>
      </c>
      <c r="AN31" s="43">
        <v>121.923113</v>
      </c>
      <c r="AO31" s="43">
        <v>53.616093999999997</v>
      </c>
      <c r="AP31" s="43">
        <v>66.91</v>
      </c>
      <c r="AQ31" s="43">
        <v>74.185428000000002</v>
      </c>
      <c r="AR31" s="43">
        <v>89.103596999999993</v>
      </c>
      <c r="AS31" s="43">
        <v>108.856526</v>
      </c>
      <c r="AT31" s="43">
        <v>122.89725799999999</v>
      </c>
      <c r="AU31" s="43">
        <v>138.67523700000001</v>
      </c>
      <c r="AV31" s="43">
        <v>143.786092</v>
      </c>
      <c r="AW31" s="43">
        <v>156.431455</v>
      </c>
      <c r="AX31" s="100">
        <v>173.17062799999999</v>
      </c>
      <c r="AY31" s="43">
        <v>179.88235</v>
      </c>
      <c r="AZ31" s="43">
        <v>162.15614400000001</v>
      </c>
      <c r="BA31" s="43">
        <v>71.881777999999997</v>
      </c>
      <c r="BB31" s="43">
        <v>75.205279000000004</v>
      </c>
      <c r="BC31" s="43">
        <v>89.665491000000003</v>
      </c>
      <c r="BD31" s="43">
        <v>106.765029</v>
      </c>
      <c r="BE31" s="43">
        <v>107.533874</v>
      </c>
      <c r="BF31" s="43">
        <v>121.47293500000001</v>
      </c>
      <c r="BG31" s="43">
        <v>136.19795199999999</v>
      </c>
      <c r="BH31" s="43">
        <v>167.309046</v>
      </c>
      <c r="BI31" s="43">
        <v>186.33612199999999</v>
      </c>
      <c r="BJ31" s="100">
        <v>210.22977700000001</v>
      </c>
      <c r="BK31" s="43">
        <v>218.66063800000001</v>
      </c>
      <c r="BL31" s="43">
        <v>185.04259500000001</v>
      </c>
      <c r="BM31" s="43">
        <v>83.445069000000004</v>
      </c>
      <c r="BN31" s="43">
        <v>67.192532</v>
      </c>
      <c r="BO31" s="43">
        <v>81.297020000000003</v>
      </c>
      <c r="BP31" s="43">
        <v>97.023263</v>
      </c>
      <c r="BQ31" s="43">
        <v>110.963588</v>
      </c>
      <c r="BR31" s="43">
        <v>126.84994399999999</v>
      </c>
      <c r="BS31" s="43">
        <v>142.366187</v>
      </c>
      <c r="BT31" s="43">
        <v>159.44623999999999</v>
      </c>
      <c r="BU31" s="43">
        <v>174.63002700000001</v>
      </c>
      <c r="BV31" s="100">
        <v>192.17750000000001</v>
      </c>
      <c r="BW31" s="125">
        <v>196.93580499999999</v>
      </c>
      <c r="BX31" s="125">
        <v>179.97027600000001</v>
      </c>
      <c r="BY31" s="125">
        <v>66.047317000000007</v>
      </c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s="57" customFormat="1">
      <c r="A32" s="60"/>
      <c r="B32" s="61" t="s">
        <v>104</v>
      </c>
      <c r="C32" s="62" t="s">
        <v>50</v>
      </c>
      <c r="D32" s="62" t="s">
        <v>50</v>
      </c>
      <c r="E32" s="62" t="s">
        <v>50</v>
      </c>
      <c r="F32" s="62" t="s">
        <v>50</v>
      </c>
      <c r="G32" s="62" t="s">
        <v>50</v>
      </c>
      <c r="H32" s="62" t="s">
        <v>50</v>
      </c>
      <c r="I32" s="62" t="s">
        <v>50</v>
      </c>
      <c r="J32" s="62" t="s">
        <v>50</v>
      </c>
      <c r="K32" s="62" t="s">
        <v>50</v>
      </c>
      <c r="L32" s="62" t="s">
        <v>50</v>
      </c>
      <c r="M32" s="62" t="s">
        <v>50</v>
      </c>
      <c r="N32" s="106" t="s">
        <v>50</v>
      </c>
      <c r="O32" s="48">
        <v>117.829063</v>
      </c>
      <c r="P32" s="48">
        <v>111.48539100000001</v>
      </c>
      <c r="Q32" s="48">
        <v>55.021185000000003</v>
      </c>
      <c r="R32" s="48">
        <v>50.584375000000001</v>
      </c>
      <c r="S32" s="48">
        <v>49.976432000000003</v>
      </c>
      <c r="T32" s="48">
        <v>55.619916000000003</v>
      </c>
      <c r="U32" s="48">
        <v>47.816386999999999</v>
      </c>
      <c r="V32" s="48">
        <v>52.177520999999999</v>
      </c>
      <c r="W32" s="48">
        <v>56.912657000000003</v>
      </c>
      <c r="X32" s="48">
        <v>58.170544999999997</v>
      </c>
      <c r="Y32" s="48">
        <v>62.545074</v>
      </c>
      <c r="Z32" s="101">
        <v>68.428161000000003</v>
      </c>
      <c r="AA32" s="48">
        <v>70.622975999999994</v>
      </c>
      <c r="AB32" s="48">
        <v>68.201918000000006</v>
      </c>
      <c r="AC32" s="48">
        <v>47.364821999999997</v>
      </c>
      <c r="AD32" s="48">
        <v>54.979748000000001</v>
      </c>
      <c r="AE32" s="48">
        <v>64.823661000000001</v>
      </c>
      <c r="AF32" s="48">
        <v>77.677344000000005</v>
      </c>
      <c r="AG32" s="48">
        <v>73.602857999999998</v>
      </c>
      <c r="AH32" s="48">
        <v>83.235785000000007</v>
      </c>
      <c r="AI32" s="48">
        <v>92.246482999999998</v>
      </c>
      <c r="AJ32" s="48">
        <v>103.089105</v>
      </c>
      <c r="AK32" s="48">
        <v>112.817798</v>
      </c>
      <c r="AL32" s="101">
        <v>122.740802</v>
      </c>
      <c r="AM32" s="48">
        <v>125.768494</v>
      </c>
      <c r="AN32" s="48">
        <v>115.43912400000001</v>
      </c>
      <c r="AO32" s="48">
        <v>48.612479</v>
      </c>
      <c r="AP32" s="48">
        <v>66.797410999999997</v>
      </c>
      <c r="AQ32" s="48">
        <v>73.968027000000006</v>
      </c>
      <c r="AR32" s="48">
        <v>88.845494000000002</v>
      </c>
      <c r="AS32" s="48">
        <v>98.209834999999998</v>
      </c>
      <c r="AT32" s="48">
        <v>112.143995</v>
      </c>
      <c r="AU32" s="48">
        <v>125.756255</v>
      </c>
      <c r="AV32" s="48">
        <v>130.854367</v>
      </c>
      <c r="AW32" s="48">
        <v>142.36760599999999</v>
      </c>
      <c r="AX32" s="101">
        <v>155.41122799999999</v>
      </c>
      <c r="AY32" s="48">
        <v>162.77057099999999</v>
      </c>
      <c r="AZ32" s="48">
        <v>146.87366800000001</v>
      </c>
      <c r="BA32" s="48">
        <v>58.199565999999997</v>
      </c>
      <c r="BB32" s="48">
        <v>75.171963000000005</v>
      </c>
      <c r="BC32" s="48">
        <v>89.569556000000006</v>
      </c>
      <c r="BD32" s="48">
        <v>106.66593899999999</v>
      </c>
      <c r="BE32" s="48">
        <v>107.31034699999999</v>
      </c>
      <c r="BF32" s="48">
        <v>121.01436099999999</v>
      </c>
      <c r="BG32" s="48">
        <v>135.64967999999999</v>
      </c>
      <c r="BH32" s="48">
        <v>166.74876399999999</v>
      </c>
      <c r="BI32" s="48">
        <v>184.639309</v>
      </c>
      <c r="BJ32" s="101">
        <v>204.35404299999999</v>
      </c>
      <c r="BK32" s="48">
        <v>213.045705</v>
      </c>
      <c r="BL32" s="48">
        <v>183.996951</v>
      </c>
      <c r="BM32" s="48">
        <v>83.425826999999998</v>
      </c>
      <c r="BN32" s="48">
        <v>67.009985</v>
      </c>
      <c r="BO32" s="48">
        <v>79.381080999999995</v>
      </c>
      <c r="BP32" s="48">
        <v>94.988448000000005</v>
      </c>
      <c r="BQ32" s="48">
        <v>108.855126</v>
      </c>
      <c r="BR32" s="48">
        <v>123.85881999999999</v>
      </c>
      <c r="BS32" s="48">
        <v>139.37504899999999</v>
      </c>
      <c r="BT32" s="48">
        <v>157.47490199999999</v>
      </c>
      <c r="BU32" s="48">
        <v>172.04148000000001</v>
      </c>
      <c r="BV32" s="101">
        <v>188.621129</v>
      </c>
      <c r="BW32" s="126">
        <v>194.12230199999999</v>
      </c>
      <c r="BX32" s="126">
        <v>178.56092000000001</v>
      </c>
      <c r="BY32" s="126">
        <v>65.975740000000002</v>
      </c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</row>
    <row r="33" spans="1:256" s="45" customFormat="1">
      <c r="A33" s="52" t="s">
        <v>27</v>
      </c>
      <c r="B33" s="53" t="s">
        <v>28</v>
      </c>
      <c r="C33" s="54">
        <v>429.609285</v>
      </c>
      <c r="D33" s="54">
        <v>451.02977900000002</v>
      </c>
      <c r="E33" s="54">
        <v>500.83892600000001</v>
      </c>
      <c r="F33" s="54">
        <v>518.83438200000001</v>
      </c>
      <c r="G33" s="54">
        <v>558.34024299999999</v>
      </c>
      <c r="H33" s="54">
        <v>571.75645499999996</v>
      </c>
      <c r="I33" s="54">
        <v>589.882339</v>
      </c>
      <c r="J33" s="54">
        <v>610.25238100000001</v>
      </c>
      <c r="K33" s="54">
        <v>635.49034700000004</v>
      </c>
      <c r="L33" s="54">
        <v>704.09875</v>
      </c>
      <c r="M33" s="54">
        <v>791.92485399999998</v>
      </c>
      <c r="N33" s="103">
        <v>870.40801699999997</v>
      </c>
      <c r="O33" s="54">
        <v>961.82576400000005</v>
      </c>
      <c r="P33" s="54">
        <v>957.17207299999995</v>
      </c>
      <c r="Q33" s="54">
        <v>975.923</v>
      </c>
      <c r="R33" s="54">
        <v>912.37774100000001</v>
      </c>
      <c r="S33" s="54">
        <v>921.61685899999998</v>
      </c>
      <c r="T33" s="54">
        <v>931.94426799999997</v>
      </c>
      <c r="U33" s="54">
        <v>880.34749599999998</v>
      </c>
      <c r="V33" s="54">
        <v>930.40308400000004</v>
      </c>
      <c r="W33" s="54">
        <v>880.70950400000004</v>
      </c>
      <c r="X33" s="54">
        <v>879.88656000000003</v>
      </c>
      <c r="Y33" s="54">
        <v>930.611492</v>
      </c>
      <c r="Z33" s="103">
        <v>917.35315400000002</v>
      </c>
      <c r="AA33" s="54">
        <v>963.498786</v>
      </c>
      <c r="AB33" s="54">
        <v>962.30129299999999</v>
      </c>
      <c r="AC33" s="54">
        <v>970.50268300000005</v>
      </c>
      <c r="AD33" s="54">
        <v>942.87163399999997</v>
      </c>
      <c r="AE33" s="54">
        <v>1015.963074</v>
      </c>
      <c r="AF33" s="54">
        <v>1012.576868</v>
      </c>
      <c r="AG33" s="54">
        <v>1020.861054</v>
      </c>
      <c r="AH33" s="54">
        <v>1042.2876960000001</v>
      </c>
      <c r="AI33" s="54">
        <v>1062.7612119999999</v>
      </c>
      <c r="AJ33" s="54">
        <v>1073.809708</v>
      </c>
      <c r="AK33" s="54">
        <v>1072.3356269999999</v>
      </c>
      <c r="AL33" s="103">
        <v>1104.9919110000001</v>
      </c>
      <c r="AM33" s="54">
        <v>1074.555599</v>
      </c>
      <c r="AN33" s="54">
        <v>1072.6281750000001</v>
      </c>
      <c r="AO33" s="54">
        <v>1077.918762</v>
      </c>
      <c r="AP33" s="54">
        <v>1091.61852</v>
      </c>
      <c r="AQ33" s="54">
        <v>1113.153497</v>
      </c>
      <c r="AR33" s="54">
        <v>1112.314151</v>
      </c>
      <c r="AS33" s="54">
        <v>1157.612312</v>
      </c>
      <c r="AT33" s="54">
        <v>1197.9046780000001</v>
      </c>
      <c r="AU33" s="54">
        <v>1193.640247</v>
      </c>
      <c r="AV33" s="54">
        <v>1230.186455</v>
      </c>
      <c r="AW33" s="54">
        <v>1245.634536</v>
      </c>
      <c r="AX33" s="103">
        <v>1266.3588669999999</v>
      </c>
      <c r="AY33" s="54">
        <v>1226.4919</v>
      </c>
      <c r="AZ33" s="54">
        <v>1257.832159</v>
      </c>
      <c r="BA33" s="54">
        <v>1261.1206380000001</v>
      </c>
      <c r="BB33" s="54">
        <v>1288.649316</v>
      </c>
      <c r="BC33" s="54">
        <v>1324.288779</v>
      </c>
      <c r="BD33" s="54">
        <v>1376.850099</v>
      </c>
      <c r="BE33" s="54">
        <v>1433.3326890000001</v>
      </c>
      <c r="BF33" s="54">
        <v>1418.94931</v>
      </c>
      <c r="BG33" s="54">
        <v>1379.4004500000001</v>
      </c>
      <c r="BH33" s="54">
        <v>1391.335769</v>
      </c>
      <c r="BI33" s="54">
        <v>1463.5208600000001</v>
      </c>
      <c r="BJ33" s="103">
        <v>1486.3065790000001</v>
      </c>
      <c r="BK33" s="54">
        <v>1336.8839049999999</v>
      </c>
      <c r="BL33" s="54">
        <v>1396.613597</v>
      </c>
      <c r="BM33" s="54">
        <v>1528.804504</v>
      </c>
      <c r="BN33" s="54">
        <v>1528.604865</v>
      </c>
      <c r="BO33" s="54">
        <v>1545.1467749999999</v>
      </c>
      <c r="BP33" s="54">
        <v>1550.8016660000001</v>
      </c>
      <c r="BQ33" s="54">
        <v>1618.4318249999999</v>
      </c>
      <c r="BR33" s="54">
        <v>1634.3133539999999</v>
      </c>
      <c r="BS33" s="54">
        <v>1633.2712899999999</v>
      </c>
      <c r="BT33" s="54">
        <v>1666.7905020000001</v>
      </c>
      <c r="BU33" s="54">
        <v>1702.1521090000001</v>
      </c>
      <c r="BV33" s="103">
        <v>1824.390169</v>
      </c>
      <c r="BW33" s="64">
        <v>1798.9887080000001</v>
      </c>
      <c r="BX33" s="64">
        <v>1848.43011</v>
      </c>
      <c r="BY33" s="64">
        <v>1907.7497820000001</v>
      </c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</row>
    <row r="34" spans="1:256" s="45" customFormat="1">
      <c r="A34" s="52"/>
      <c r="B34" s="53" t="s">
        <v>102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10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103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103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103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103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103"/>
      <c r="BW34" s="64"/>
      <c r="BX34" s="64"/>
      <c r="BY34" s="6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</row>
    <row r="35" spans="1:256" s="45" customFormat="1">
      <c r="A35" s="52" t="s">
        <v>29</v>
      </c>
      <c r="B35" s="53" t="s">
        <v>30</v>
      </c>
      <c r="C35" s="54">
        <v>187.15289300000001</v>
      </c>
      <c r="D35" s="54">
        <v>196.84785500000001</v>
      </c>
      <c r="E35" s="54">
        <v>242.131193</v>
      </c>
      <c r="F35" s="54">
        <v>242.46551299999999</v>
      </c>
      <c r="G35" s="54">
        <v>259.40210300000001</v>
      </c>
      <c r="H35" s="54">
        <v>283.65376400000002</v>
      </c>
      <c r="I35" s="54">
        <v>270.83458100000001</v>
      </c>
      <c r="J35" s="54">
        <v>280.20224999999999</v>
      </c>
      <c r="K35" s="54">
        <v>321.38763699999998</v>
      </c>
      <c r="L35" s="54">
        <v>346.62302699999998</v>
      </c>
      <c r="M35" s="54">
        <v>415.20705299999997</v>
      </c>
      <c r="N35" s="103">
        <v>520.33050900000001</v>
      </c>
      <c r="O35" s="54">
        <v>568.36573599999997</v>
      </c>
      <c r="P35" s="54">
        <v>562.71390499999995</v>
      </c>
      <c r="Q35" s="54">
        <v>573.48895800000003</v>
      </c>
      <c r="R35" s="54">
        <v>477.72524399999998</v>
      </c>
      <c r="S35" s="54">
        <v>457.71405700000003</v>
      </c>
      <c r="T35" s="54">
        <v>491.64699400000001</v>
      </c>
      <c r="U35" s="54">
        <v>397.94130000000001</v>
      </c>
      <c r="V35" s="54">
        <v>425.716543</v>
      </c>
      <c r="W35" s="54">
        <v>397.49042900000001</v>
      </c>
      <c r="X35" s="54">
        <v>371.65388000000002</v>
      </c>
      <c r="Y35" s="54">
        <v>394.24926199999999</v>
      </c>
      <c r="Z35" s="103">
        <v>434.31702300000001</v>
      </c>
      <c r="AA35" s="54">
        <v>453.77271100000002</v>
      </c>
      <c r="AB35" s="54">
        <v>396.89090599999997</v>
      </c>
      <c r="AC35" s="54">
        <v>439.10587500000003</v>
      </c>
      <c r="AD35" s="54">
        <v>394.48202500000002</v>
      </c>
      <c r="AE35" s="54">
        <v>433.55116600000002</v>
      </c>
      <c r="AF35" s="54">
        <v>439.61495600000001</v>
      </c>
      <c r="AG35" s="54">
        <v>416.76012500000002</v>
      </c>
      <c r="AH35" s="54">
        <v>416.85196300000001</v>
      </c>
      <c r="AI35" s="54">
        <v>435.07502399999998</v>
      </c>
      <c r="AJ35" s="54">
        <v>437.26698800000003</v>
      </c>
      <c r="AK35" s="54">
        <v>436.98103500000002</v>
      </c>
      <c r="AL35" s="103">
        <v>524.588437</v>
      </c>
      <c r="AM35" s="54">
        <v>471.17967599999997</v>
      </c>
      <c r="AN35" s="54">
        <v>457.99728900000002</v>
      </c>
      <c r="AO35" s="54">
        <v>462.020914</v>
      </c>
      <c r="AP35" s="54">
        <v>457.67522100000002</v>
      </c>
      <c r="AQ35" s="54">
        <v>463.47367200000002</v>
      </c>
      <c r="AR35" s="54">
        <v>474.47809999999998</v>
      </c>
      <c r="AS35" s="54">
        <v>489.58450299999998</v>
      </c>
      <c r="AT35" s="54">
        <v>499.258827</v>
      </c>
      <c r="AU35" s="54">
        <v>524.22887000000003</v>
      </c>
      <c r="AV35" s="54">
        <v>543.27733999999998</v>
      </c>
      <c r="AW35" s="54">
        <v>534.77274</v>
      </c>
      <c r="AX35" s="103">
        <v>589.82103600000005</v>
      </c>
      <c r="AY35" s="54">
        <v>493.66904</v>
      </c>
      <c r="AZ35" s="54">
        <v>494.97652599999998</v>
      </c>
      <c r="BA35" s="54">
        <v>489.34929699999998</v>
      </c>
      <c r="BB35" s="54">
        <v>492.57858900000002</v>
      </c>
      <c r="BC35" s="54">
        <v>505.23990500000002</v>
      </c>
      <c r="BD35" s="54">
        <v>572.06427799999994</v>
      </c>
      <c r="BE35" s="54">
        <v>600.691734</v>
      </c>
      <c r="BF35" s="54">
        <v>555.56754000000001</v>
      </c>
      <c r="BG35" s="54">
        <v>540.38613799999996</v>
      </c>
      <c r="BH35" s="54">
        <v>527.45194400000003</v>
      </c>
      <c r="BI35" s="54">
        <v>558.37824799999999</v>
      </c>
      <c r="BJ35" s="103">
        <v>647.82885499999998</v>
      </c>
      <c r="BK35" s="54">
        <v>466.10920399999998</v>
      </c>
      <c r="BL35" s="54">
        <v>501.04646000000002</v>
      </c>
      <c r="BM35" s="54">
        <v>596.237345</v>
      </c>
      <c r="BN35" s="54">
        <v>570.25670200000002</v>
      </c>
      <c r="BO35" s="54">
        <v>553.07198200000005</v>
      </c>
      <c r="BP35" s="54">
        <v>606.49725599999999</v>
      </c>
      <c r="BQ35" s="54">
        <v>626.92082600000003</v>
      </c>
      <c r="BR35" s="54">
        <v>599.77192200000002</v>
      </c>
      <c r="BS35" s="54">
        <v>638.18845699999997</v>
      </c>
      <c r="BT35" s="54">
        <v>621.45621500000004</v>
      </c>
      <c r="BU35" s="54">
        <v>619.80475799999999</v>
      </c>
      <c r="BV35" s="103">
        <v>788.86880199999996</v>
      </c>
      <c r="BW35" s="64">
        <v>716.11670600000002</v>
      </c>
      <c r="BX35" s="64">
        <v>717.87746800000002</v>
      </c>
      <c r="BY35" s="64">
        <v>848.45128899999997</v>
      </c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</row>
    <row r="36" spans="1:256" s="45" customFormat="1">
      <c r="A36" s="52" t="s">
        <v>31</v>
      </c>
      <c r="B36" s="53" t="s">
        <v>32</v>
      </c>
      <c r="C36" s="54">
        <v>92.203316999999998</v>
      </c>
      <c r="D36" s="54">
        <v>96.192380999999997</v>
      </c>
      <c r="E36" s="54">
        <v>99.051821000000004</v>
      </c>
      <c r="F36" s="54">
        <v>102.388792</v>
      </c>
      <c r="G36" s="54">
        <v>104.86438099999999</v>
      </c>
      <c r="H36" s="54">
        <v>110.891537</v>
      </c>
      <c r="I36" s="54">
        <v>127.662981</v>
      </c>
      <c r="J36" s="54">
        <v>116.12674199999999</v>
      </c>
      <c r="K36" s="54">
        <v>122.004261</v>
      </c>
      <c r="L36" s="54">
        <v>141.86329599999999</v>
      </c>
      <c r="M36" s="54">
        <v>140.56175400000001</v>
      </c>
      <c r="N36" s="103">
        <v>129.31625</v>
      </c>
      <c r="O36" s="54">
        <v>135.51961800000001</v>
      </c>
      <c r="P36" s="54">
        <v>118.976001</v>
      </c>
      <c r="Q36" s="54">
        <v>135.741142</v>
      </c>
      <c r="R36" s="54">
        <v>148.503838</v>
      </c>
      <c r="S36" s="54">
        <v>145.82020399999999</v>
      </c>
      <c r="T36" s="54">
        <v>138.90176199999999</v>
      </c>
      <c r="U36" s="54">
        <v>153.23492100000001</v>
      </c>
      <c r="V36" s="54">
        <v>141.562048</v>
      </c>
      <c r="W36" s="54">
        <v>138.27946</v>
      </c>
      <c r="X36" s="54">
        <v>140.112414</v>
      </c>
      <c r="Y36" s="54">
        <v>144.23482200000001</v>
      </c>
      <c r="Z36" s="103">
        <v>125.765697</v>
      </c>
      <c r="AA36" s="54">
        <v>128.48771600000001</v>
      </c>
      <c r="AB36" s="54">
        <v>163.813953</v>
      </c>
      <c r="AC36" s="54">
        <v>134.80706000000001</v>
      </c>
      <c r="AD36" s="54">
        <v>135.316585</v>
      </c>
      <c r="AE36" s="54">
        <v>139.89574200000001</v>
      </c>
      <c r="AF36" s="54">
        <v>144.824006</v>
      </c>
      <c r="AG36" s="54">
        <v>162.54799199999999</v>
      </c>
      <c r="AH36" s="54">
        <v>160.910628</v>
      </c>
      <c r="AI36" s="54">
        <v>173.14460299999999</v>
      </c>
      <c r="AJ36" s="54">
        <v>173.81719899999999</v>
      </c>
      <c r="AK36" s="54">
        <v>169.02374900000001</v>
      </c>
      <c r="AL36" s="103">
        <v>154.473906</v>
      </c>
      <c r="AM36" s="54">
        <v>154.75969599999999</v>
      </c>
      <c r="AN36" s="54">
        <v>158.90166500000001</v>
      </c>
      <c r="AO36" s="54">
        <v>162.71826200000001</v>
      </c>
      <c r="AP36" s="54">
        <v>167.017481</v>
      </c>
      <c r="AQ36" s="54">
        <v>162.768113</v>
      </c>
      <c r="AR36" s="54">
        <v>169.36376200000001</v>
      </c>
      <c r="AS36" s="54">
        <v>188.68077600000001</v>
      </c>
      <c r="AT36" s="54">
        <v>195.13207399999999</v>
      </c>
      <c r="AU36" s="54">
        <v>179.813695</v>
      </c>
      <c r="AV36" s="54">
        <v>192.36053899999999</v>
      </c>
      <c r="AW36" s="54">
        <v>189.47652500000001</v>
      </c>
      <c r="AX36" s="103">
        <v>180.97504900000001</v>
      </c>
      <c r="AY36" s="54">
        <v>199.450107</v>
      </c>
      <c r="AZ36" s="54">
        <v>205.529832</v>
      </c>
      <c r="BA36" s="54">
        <v>213.102552</v>
      </c>
      <c r="BB36" s="54">
        <v>211.76053400000001</v>
      </c>
      <c r="BC36" s="54">
        <v>203.29607999999999</v>
      </c>
      <c r="BD36" s="54">
        <v>216.07989000000001</v>
      </c>
      <c r="BE36" s="54">
        <v>227.296672</v>
      </c>
      <c r="BF36" s="54">
        <v>222.819616</v>
      </c>
      <c r="BG36" s="54">
        <v>222.48362800000001</v>
      </c>
      <c r="BH36" s="54">
        <v>226.24268000000001</v>
      </c>
      <c r="BI36" s="54">
        <v>246.60103100000001</v>
      </c>
      <c r="BJ36" s="103">
        <v>210.03174799999999</v>
      </c>
      <c r="BK36" s="54">
        <v>211.586727</v>
      </c>
      <c r="BL36" s="54">
        <v>218.48014699999999</v>
      </c>
      <c r="BM36" s="54">
        <v>245.553775</v>
      </c>
      <c r="BN36" s="54">
        <v>252.84216799999999</v>
      </c>
      <c r="BO36" s="54">
        <v>249.39723900000001</v>
      </c>
      <c r="BP36" s="54">
        <v>241.46641700000001</v>
      </c>
      <c r="BQ36" s="54">
        <v>267.96683899999999</v>
      </c>
      <c r="BR36" s="54">
        <v>268.485726</v>
      </c>
      <c r="BS36" s="54">
        <v>266.34590300000002</v>
      </c>
      <c r="BT36" s="54">
        <v>284.56940800000001</v>
      </c>
      <c r="BU36" s="54">
        <v>288.35141399999998</v>
      </c>
      <c r="BV36" s="103">
        <v>312.16076099999998</v>
      </c>
      <c r="BW36" s="64">
        <v>316.00948399999999</v>
      </c>
      <c r="BX36" s="64">
        <v>340.688062</v>
      </c>
      <c r="BY36" s="64">
        <v>295.855098</v>
      </c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</row>
    <row r="37" spans="1:256" s="45" customFormat="1" ht="15.6" customHeight="1">
      <c r="A37" s="52" t="s">
        <v>33</v>
      </c>
      <c r="B37" s="53" t="s">
        <v>34</v>
      </c>
      <c r="C37" s="54">
        <v>53.096916</v>
      </c>
      <c r="D37" s="54">
        <v>52.378715999999997</v>
      </c>
      <c r="E37" s="54">
        <v>57.748409000000002</v>
      </c>
      <c r="F37" s="54">
        <v>63.403551</v>
      </c>
      <c r="G37" s="54">
        <v>65.244373999999993</v>
      </c>
      <c r="H37" s="54">
        <v>66.360276999999996</v>
      </c>
      <c r="I37" s="54">
        <v>67.043378000000004</v>
      </c>
      <c r="J37" s="54">
        <v>64.502701999999999</v>
      </c>
      <c r="K37" s="54">
        <v>64.342151999999999</v>
      </c>
      <c r="L37" s="54">
        <v>63.843955999999999</v>
      </c>
      <c r="M37" s="54">
        <v>62.821604999999998</v>
      </c>
      <c r="N37" s="103">
        <v>69.043350000000004</v>
      </c>
      <c r="O37" s="54">
        <v>65.319467000000003</v>
      </c>
      <c r="P37" s="54">
        <v>62.861665000000002</v>
      </c>
      <c r="Q37" s="54">
        <v>61.422215000000001</v>
      </c>
      <c r="R37" s="54">
        <v>61.762293999999997</v>
      </c>
      <c r="S37" s="54">
        <v>61.19003</v>
      </c>
      <c r="T37" s="54">
        <v>60.14293</v>
      </c>
      <c r="U37" s="54">
        <v>64.466914000000003</v>
      </c>
      <c r="V37" s="54">
        <v>66.228932</v>
      </c>
      <c r="W37" s="54">
        <v>64.903028000000006</v>
      </c>
      <c r="X37" s="54">
        <v>66.779527000000002</v>
      </c>
      <c r="Y37" s="54">
        <v>69.465029000000001</v>
      </c>
      <c r="Z37" s="103">
        <v>74.385886999999997</v>
      </c>
      <c r="AA37" s="54">
        <v>73.308948000000001</v>
      </c>
      <c r="AB37" s="54">
        <v>72.990475000000004</v>
      </c>
      <c r="AC37" s="54">
        <v>76.324225999999996</v>
      </c>
      <c r="AD37" s="54">
        <v>78.322128000000006</v>
      </c>
      <c r="AE37" s="54">
        <v>74.808175000000006</v>
      </c>
      <c r="AF37" s="54">
        <v>73.721551000000005</v>
      </c>
      <c r="AG37" s="54">
        <v>75.501413999999997</v>
      </c>
      <c r="AH37" s="54">
        <v>74.440949000000003</v>
      </c>
      <c r="AI37" s="54">
        <v>75.967866999999998</v>
      </c>
      <c r="AJ37" s="54">
        <v>74.815967999999998</v>
      </c>
      <c r="AK37" s="54">
        <v>72.620440000000002</v>
      </c>
      <c r="AL37" s="103">
        <v>77.929996000000003</v>
      </c>
      <c r="AM37" s="54">
        <v>75.958551</v>
      </c>
      <c r="AN37" s="54">
        <v>77.412761000000003</v>
      </c>
      <c r="AO37" s="54">
        <v>79.494477000000003</v>
      </c>
      <c r="AP37" s="54">
        <v>79.834294999999997</v>
      </c>
      <c r="AQ37" s="54">
        <v>80.577488000000002</v>
      </c>
      <c r="AR37" s="54">
        <v>80.465194999999994</v>
      </c>
      <c r="AS37" s="54">
        <v>81.215898999999993</v>
      </c>
      <c r="AT37" s="54">
        <v>79.261799999999994</v>
      </c>
      <c r="AU37" s="54">
        <v>79.102817000000002</v>
      </c>
      <c r="AV37" s="54">
        <v>78.784126000000001</v>
      </c>
      <c r="AW37" s="54">
        <v>78.446246000000002</v>
      </c>
      <c r="AX37" s="103">
        <v>94.331339999999997</v>
      </c>
      <c r="AY37" s="54">
        <v>94.096652000000006</v>
      </c>
      <c r="AZ37" s="54">
        <v>98.373253000000005</v>
      </c>
      <c r="BA37" s="54">
        <v>108.361402</v>
      </c>
      <c r="BB37" s="54">
        <v>109.07329900000001</v>
      </c>
      <c r="BC37" s="54">
        <v>109.31124699999999</v>
      </c>
      <c r="BD37" s="54">
        <v>109.870801</v>
      </c>
      <c r="BE37" s="54">
        <v>110.09052800000001</v>
      </c>
      <c r="BF37" s="54">
        <v>110.02146500000001</v>
      </c>
      <c r="BG37" s="54">
        <v>109.03813700000001</v>
      </c>
      <c r="BH37" s="54">
        <v>112.745932</v>
      </c>
      <c r="BI37" s="54">
        <v>113.83494</v>
      </c>
      <c r="BJ37" s="103">
        <v>121.513104</v>
      </c>
      <c r="BK37" s="54">
        <v>122.98665</v>
      </c>
      <c r="BL37" s="54">
        <v>122.851067</v>
      </c>
      <c r="BM37" s="54">
        <v>123.74744</v>
      </c>
      <c r="BN37" s="54">
        <v>127.970023</v>
      </c>
      <c r="BO37" s="54">
        <v>125.411502</v>
      </c>
      <c r="BP37" s="54">
        <v>122.81143899999999</v>
      </c>
      <c r="BQ37" s="54">
        <v>120.316619</v>
      </c>
      <c r="BR37" s="54">
        <v>119.914385</v>
      </c>
      <c r="BS37" s="54">
        <v>117.756045</v>
      </c>
      <c r="BT37" s="54">
        <v>118.29599899999999</v>
      </c>
      <c r="BU37" s="54">
        <v>117.372917</v>
      </c>
      <c r="BV37" s="103">
        <v>123.37006599999999</v>
      </c>
      <c r="BW37" s="64">
        <v>124.445567</v>
      </c>
      <c r="BX37" s="64">
        <v>122.911691</v>
      </c>
      <c r="BY37" s="64">
        <v>125.211685</v>
      </c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</row>
    <row r="38" spans="1:256" s="45" customFormat="1" ht="13.15" customHeight="1">
      <c r="A38" s="67" t="s">
        <v>35</v>
      </c>
      <c r="B38" s="68"/>
      <c r="C38" s="19">
        <v>20145.576370999999</v>
      </c>
      <c r="D38" s="19">
        <v>20724.799251</v>
      </c>
      <c r="E38" s="19">
        <v>21323.362448</v>
      </c>
      <c r="F38" s="19">
        <v>21725.018723000001</v>
      </c>
      <c r="G38" s="19">
        <v>22432.727157000001</v>
      </c>
      <c r="H38" s="19">
        <v>23058.745696000002</v>
      </c>
      <c r="I38" s="19">
        <v>23282.444372999998</v>
      </c>
      <c r="J38" s="19">
        <v>24032.976814000001</v>
      </c>
      <c r="K38" s="19">
        <v>24572.291997</v>
      </c>
      <c r="L38" s="19">
        <v>25276.303208000001</v>
      </c>
      <c r="M38" s="19">
        <v>25923.921104000001</v>
      </c>
      <c r="N38" s="105">
        <v>28022.328537000001</v>
      </c>
      <c r="O38" s="19">
        <v>29756.693631999999</v>
      </c>
      <c r="P38" s="19">
        <v>29196.442698999999</v>
      </c>
      <c r="Q38" s="19">
        <v>28527.085354999999</v>
      </c>
      <c r="R38" s="19">
        <v>28047.808659999999</v>
      </c>
      <c r="S38" s="19">
        <v>27407.456544000001</v>
      </c>
      <c r="T38" s="19">
        <v>27776.238327999999</v>
      </c>
      <c r="U38" s="19">
        <v>27829.460739999999</v>
      </c>
      <c r="V38" s="19">
        <v>28331.903252</v>
      </c>
      <c r="W38" s="19">
        <v>28181.813731999999</v>
      </c>
      <c r="X38" s="19">
        <v>27999.429154000001</v>
      </c>
      <c r="Y38" s="19">
        <v>28691.890877000002</v>
      </c>
      <c r="Z38" s="105">
        <v>29430.025186999999</v>
      </c>
      <c r="AA38" s="19">
        <v>29196.192933999999</v>
      </c>
      <c r="AB38" s="19">
        <v>29082.164666000001</v>
      </c>
      <c r="AC38" s="19">
        <v>29284.222142999999</v>
      </c>
      <c r="AD38" s="19">
        <v>29566.042073000001</v>
      </c>
      <c r="AE38" s="19">
        <v>29725.042879000001</v>
      </c>
      <c r="AF38" s="19">
        <v>30416.678379000001</v>
      </c>
      <c r="AG38" s="19">
        <v>30606.458069</v>
      </c>
      <c r="AH38" s="19">
        <v>30953.723644999998</v>
      </c>
      <c r="AI38" s="19">
        <v>31721.689490000001</v>
      </c>
      <c r="AJ38" s="19">
        <v>31907.908302</v>
      </c>
      <c r="AK38" s="19">
        <v>32671.824649999999</v>
      </c>
      <c r="AL38" s="105">
        <v>33804.627737000003</v>
      </c>
      <c r="AM38" s="19">
        <v>33207.383142999999</v>
      </c>
      <c r="AN38" s="19">
        <v>33857.785564999998</v>
      </c>
      <c r="AO38" s="19">
        <v>34009.354101999998</v>
      </c>
      <c r="AP38" s="19">
        <v>34182.823241999999</v>
      </c>
      <c r="AQ38" s="19">
        <v>34752.345258000001</v>
      </c>
      <c r="AR38" s="19">
        <v>35236.597894999999</v>
      </c>
      <c r="AS38" s="19">
        <v>35589.947058999998</v>
      </c>
      <c r="AT38" s="19">
        <v>36427.704425999997</v>
      </c>
      <c r="AU38" s="19">
        <v>38442.802703000001</v>
      </c>
      <c r="AV38" s="19">
        <v>38464.386656000002</v>
      </c>
      <c r="AW38" s="19">
        <v>39879.989514000001</v>
      </c>
      <c r="AX38" s="105">
        <v>41627.519929000002</v>
      </c>
      <c r="AY38" s="19">
        <v>41149.450232000003</v>
      </c>
      <c r="AZ38" s="19">
        <v>40873.778205000002</v>
      </c>
      <c r="BA38" s="19">
        <v>41532.463974999999</v>
      </c>
      <c r="BB38" s="19">
        <v>42151.368036</v>
      </c>
      <c r="BC38" s="19">
        <v>43225.106401999998</v>
      </c>
      <c r="BD38" s="19">
        <v>44265.671598000001</v>
      </c>
      <c r="BE38" s="19">
        <v>45090.286460000003</v>
      </c>
      <c r="BF38" s="19">
        <v>45522.488416</v>
      </c>
      <c r="BG38" s="19">
        <v>45860.969115</v>
      </c>
      <c r="BH38" s="19">
        <v>47095.699905000001</v>
      </c>
      <c r="BI38" s="19">
        <v>47668.875875999998</v>
      </c>
      <c r="BJ38" s="105">
        <v>49509.646712000002</v>
      </c>
      <c r="BK38" s="19">
        <v>48428.692325000004</v>
      </c>
      <c r="BL38" s="19">
        <v>49164.987814</v>
      </c>
      <c r="BM38" s="19">
        <v>49839.144132000001</v>
      </c>
      <c r="BN38" s="19">
        <v>50692.937596000003</v>
      </c>
      <c r="BO38" s="19">
        <v>51586.542838000001</v>
      </c>
      <c r="BP38" s="19">
        <v>52744.413885000002</v>
      </c>
      <c r="BQ38" s="19">
        <v>53352.706490999997</v>
      </c>
      <c r="BR38" s="19">
        <v>53876.046794000002</v>
      </c>
      <c r="BS38" s="19">
        <v>54347.883945000001</v>
      </c>
      <c r="BT38" s="19">
        <v>54981.223665999998</v>
      </c>
      <c r="BU38" s="19">
        <v>56258.589440000003</v>
      </c>
      <c r="BV38" s="105">
        <v>57423.070325000001</v>
      </c>
      <c r="BW38" s="129">
        <v>58449.636341999998</v>
      </c>
      <c r="BX38" s="129">
        <v>59137.369836999998</v>
      </c>
      <c r="BY38" s="129">
        <v>59377.245253000001</v>
      </c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</row>
    <row r="39" spans="1:25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25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256">
      <c r="A41" s="69" t="s">
        <v>96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25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256">
      <c r="A43" s="139" t="s">
        <v>53</v>
      </c>
      <c r="B43" s="140" t="s">
        <v>148</v>
      </c>
      <c r="C43" s="141">
        <f>C3-C4</f>
        <v>14.835460000000012</v>
      </c>
      <c r="D43" s="141">
        <f t="shared" ref="D43:BO43" si="0">D3-D4</f>
        <v>13.97589499999998</v>
      </c>
      <c r="E43" s="141">
        <f t="shared" si="0"/>
        <v>10.296559999999999</v>
      </c>
      <c r="F43" s="141">
        <f t="shared" si="0"/>
        <v>10.093414999999993</v>
      </c>
      <c r="G43" s="141">
        <f t="shared" si="0"/>
        <v>11.303386999999987</v>
      </c>
      <c r="H43" s="141">
        <f t="shared" si="0"/>
        <v>17.933315999999991</v>
      </c>
      <c r="I43" s="141">
        <f t="shared" si="0"/>
        <v>19.189282999999989</v>
      </c>
      <c r="J43" s="141">
        <f t="shared" si="0"/>
        <v>19.535572000000002</v>
      </c>
      <c r="K43" s="141">
        <f t="shared" si="0"/>
        <v>20.305538000000013</v>
      </c>
      <c r="L43" s="141">
        <f t="shared" si="0"/>
        <v>20.279401000000007</v>
      </c>
      <c r="M43" s="141">
        <f t="shared" si="0"/>
        <v>24.485362000000009</v>
      </c>
      <c r="N43" s="141">
        <f t="shared" si="0"/>
        <v>34.162877999999978</v>
      </c>
      <c r="O43" s="141">
        <f t="shared" si="0"/>
        <v>41.222892999999999</v>
      </c>
      <c r="P43" s="141">
        <f t="shared" si="0"/>
        <v>40.848921000000018</v>
      </c>
      <c r="Q43" s="141">
        <f t="shared" si="0"/>
        <v>39.277466000000004</v>
      </c>
      <c r="R43" s="141">
        <f t="shared" si="0"/>
        <v>39.242645000000039</v>
      </c>
      <c r="S43" s="141">
        <f t="shared" si="0"/>
        <v>42.347895999999992</v>
      </c>
      <c r="T43" s="141">
        <f t="shared" si="0"/>
        <v>46.274924000000055</v>
      </c>
      <c r="U43" s="141">
        <f t="shared" si="0"/>
        <v>46.64051500000005</v>
      </c>
      <c r="V43" s="141">
        <f t="shared" si="0"/>
        <v>44.090783999999985</v>
      </c>
      <c r="W43" s="141">
        <f t="shared" si="0"/>
        <v>49.296134000000052</v>
      </c>
      <c r="X43" s="141">
        <f t="shared" si="0"/>
        <v>51.341136000000006</v>
      </c>
      <c r="Y43" s="141">
        <f t="shared" si="0"/>
        <v>60.858447999999953</v>
      </c>
      <c r="Z43" s="141">
        <f t="shared" si="0"/>
        <v>48.816465999999991</v>
      </c>
      <c r="AA43" s="141">
        <f t="shared" si="0"/>
        <v>47.876510000000053</v>
      </c>
      <c r="AB43" s="141">
        <f t="shared" si="0"/>
        <v>50.105520999999953</v>
      </c>
      <c r="AC43" s="141">
        <f t="shared" si="0"/>
        <v>36.915280000000052</v>
      </c>
      <c r="AD43" s="141">
        <f t="shared" si="0"/>
        <v>40.620235999999977</v>
      </c>
      <c r="AE43" s="141">
        <f t="shared" si="0"/>
        <v>26.824264999999968</v>
      </c>
      <c r="AF43" s="141">
        <f t="shared" si="0"/>
        <v>38.517373000000021</v>
      </c>
      <c r="AG43" s="141">
        <f t="shared" si="0"/>
        <v>31.528586000000018</v>
      </c>
      <c r="AH43" s="141">
        <f t="shared" si="0"/>
        <v>44.19635500000004</v>
      </c>
      <c r="AI43" s="141">
        <f t="shared" si="0"/>
        <v>44.228786000000014</v>
      </c>
      <c r="AJ43" s="141">
        <f t="shared" si="0"/>
        <v>39.057969000000071</v>
      </c>
      <c r="AK43" s="141">
        <f t="shared" si="0"/>
        <v>42.010726999999974</v>
      </c>
      <c r="AL43" s="141">
        <f t="shared" si="0"/>
        <v>50.250046999999995</v>
      </c>
      <c r="AM43" s="141">
        <f t="shared" si="0"/>
        <v>48.385823999999957</v>
      </c>
      <c r="AN43" s="141">
        <f t="shared" si="0"/>
        <v>48.521824000000038</v>
      </c>
      <c r="AO43" s="141">
        <f t="shared" si="0"/>
        <v>39.392110000000002</v>
      </c>
      <c r="AP43" s="141">
        <f t="shared" si="0"/>
        <v>34.078951999999958</v>
      </c>
      <c r="AQ43" s="141">
        <f t="shared" si="0"/>
        <v>36.762135000000058</v>
      </c>
      <c r="AR43" s="141">
        <f t="shared" si="0"/>
        <v>47.537110999999982</v>
      </c>
      <c r="AS43" s="141">
        <f t="shared" si="0"/>
        <v>61.753838999999971</v>
      </c>
      <c r="AT43" s="141">
        <f t="shared" si="0"/>
        <v>85.803786999999943</v>
      </c>
      <c r="AU43" s="141">
        <f t="shared" si="0"/>
        <v>91.067511999999965</v>
      </c>
      <c r="AV43" s="141">
        <f t="shared" si="0"/>
        <v>85.251513000000045</v>
      </c>
      <c r="AW43" s="141">
        <f t="shared" si="0"/>
        <v>99.629575999999929</v>
      </c>
      <c r="AX43" s="141">
        <f t="shared" si="0"/>
        <v>100.6145210000002</v>
      </c>
      <c r="AY43" s="141">
        <f t="shared" si="0"/>
        <v>110.660797</v>
      </c>
      <c r="AZ43" s="141">
        <f t="shared" si="0"/>
        <v>116.20874399999991</v>
      </c>
      <c r="BA43" s="141">
        <f t="shared" si="0"/>
        <v>88.431266000000051</v>
      </c>
      <c r="BB43" s="141">
        <f t="shared" si="0"/>
        <v>100.21058700000015</v>
      </c>
      <c r="BC43" s="141">
        <f t="shared" si="0"/>
        <v>92.097195000000056</v>
      </c>
      <c r="BD43" s="141">
        <f t="shared" si="0"/>
        <v>110.57513099999994</v>
      </c>
      <c r="BE43" s="141">
        <f t="shared" si="0"/>
        <v>114.30955800000015</v>
      </c>
      <c r="BF43" s="141">
        <f t="shared" si="0"/>
        <v>139.82998500000008</v>
      </c>
      <c r="BG43" s="141">
        <f t="shared" si="0"/>
        <v>165.98871299999996</v>
      </c>
      <c r="BH43" s="141">
        <f t="shared" si="0"/>
        <v>163.79236700000001</v>
      </c>
      <c r="BI43" s="141">
        <f t="shared" si="0"/>
        <v>156.24420799999984</v>
      </c>
      <c r="BJ43" s="141">
        <f t="shared" si="0"/>
        <v>130.50089800000001</v>
      </c>
      <c r="BK43" s="141">
        <f t="shared" si="0"/>
        <v>118.48979699999995</v>
      </c>
      <c r="BL43" s="141">
        <f t="shared" si="0"/>
        <v>116.05328499999996</v>
      </c>
      <c r="BM43" s="141">
        <f t="shared" si="0"/>
        <v>115.99942599999986</v>
      </c>
      <c r="BN43" s="141">
        <f t="shared" si="0"/>
        <v>91.319666000000097</v>
      </c>
      <c r="BO43" s="141">
        <f t="shared" si="0"/>
        <v>89.49560600000018</v>
      </c>
      <c r="BP43" s="141">
        <f t="shared" ref="BP43:BY43" si="1">BP3-BP4</f>
        <v>87.790704000000005</v>
      </c>
      <c r="BQ43" s="141">
        <f t="shared" si="1"/>
        <v>98.50215100000014</v>
      </c>
      <c r="BR43" s="141">
        <f t="shared" si="1"/>
        <v>96.507940999999846</v>
      </c>
      <c r="BS43" s="141">
        <f t="shared" si="1"/>
        <v>97.774801000000025</v>
      </c>
      <c r="BT43" s="141">
        <f t="shared" si="1"/>
        <v>94.541103000000021</v>
      </c>
      <c r="BU43" s="141">
        <f t="shared" si="1"/>
        <v>97.695445000000063</v>
      </c>
      <c r="BV43" s="141">
        <f t="shared" si="1"/>
        <v>85.678982999999789</v>
      </c>
      <c r="BW43" s="141">
        <f t="shared" si="1"/>
        <v>91.599435999999969</v>
      </c>
      <c r="BX43" s="141">
        <f t="shared" si="1"/>
        <v>93.315585000000056</v>
      </c>
      <c r="BY43" s="141">
        <f t="shared" si="1"/>
        <v>88.417711000000054</v>
      </c>
    </row>
    <row r="44" spans="1:256">
      <c r="A44" s="139" t="s">
        <v>149</v>
      </c>
      <c r="B44" s="140" t="s">
        <v>150</v>
      </c>
      <c r="C44" s="141">
        <f>C6-C8-C9</f>
        <v>0</v>
      </c>
      <c r="D44" s="141">
        <f t="shared" ref="D44:BO44" si="2">D6-D8-D9</f>
        <v>0</v>
      </c>
      <c r="E44" s="141">
        <f t="shared" si="2"/>
        <v>0</v>
      </c>
      <c r="F44" s="141">
        <f t="shared" si="2"/>
        <v>0</v>
      </c>
      <c r="G44" s="141">
        <f t="shared" si="2"/>
        <v>0</v>
      </c>
      <c r="H44" s="141">
        <f t="shared" si="2"/>
        <v>0</v>
      </c>
      <c r="I44" s="141">
        <f t="shared" si="2"/>
        <v>0</v>
      </c>
      <c r="J44" s="141">
        <f t="shared" si="2"/>
        <v>0</v>
      </c>
      <c r="K44" s="141">
        <f t="shared" si="2"/>
        <v>0</v>
      </c>
      <c r="L44" s="141">
        <f t="shared" si="2"/>
        <v>0</v>
      </c>
      <c r="M44" s="141">
        <f t="shared" si="2"/>
        <v>0</v>
      </c>
      <c r="N44" s="141">
        <f t="shared" si="2"/>
        <v>0</v>
      </c>
      <c r="O44" s="141">
        <f t="shared" si="2"/>
        <v>0</v>
      </c>
      <c r="P44" s="141">
        <f t="shared" si="2"/>
        <v>0</v>
      </c>
      <c r="Q44" s="141">
        <f t="shared" si="2"/>
        <v>0</v>
      </c>
      <c r="R44" s="141">
        <f t="shared" si="2"/>
        <v>0</v>
      </c>
      <c r="S44" s="141">
        <f t="shared" si="2"/>
        <v>0</v>
      </c>
      <c r="T44" s="141">
        <f t="shared" si="2"/>
        <v>0</v>
      </c>
      <c r="U44" s="141">
        <f t="shared" si="2"/>
        <v>0</v>
      </c>
      <c r="V44" s="141">
        <f t="shared" si="2"/>
        <v>0</v>
      </c>
      <c r="W44" s="141">
        <f t="shared" si="2"/>
        <v>0</v>
      </c>
      <c r="X44" s="141">
        <f t="shared" si="2"/>
        <v>0</v>
      </c>
      <c r="Y44" s="141">
        <f t="shared" si="2"/>
        <v>0</v>
      </c>
      <c r="Z44" s="141">
        <f t="shared" si="2"/>
        <v>0</v>
      </c>
      <c r="AA44" s="141">
        <f t="shared" si="2"/>
        <v>0</v>
      </c>
      <c r="AB44" s="141">
        <f t="shared" si="2"/>
        <v>0</v>
      </c>
      <c r="AC44" s="141">
        <f t="shared" si="2"/>
        <v>0</v>
      </c>
      <c r="AD44" s="141">
        <f t="shared" si="2"/>
        <v>0</v>
      </c>
      <c r="AE44" s="141">
        <f t="shared" si="2"/>
        <v>0</v>
      </c>
      <c r="AF44" s="141">
        <f t="shared" si="2"/>
        <v>0</v>
      </c>
      <c r="AG44" s="141">
        <f t="shared" si="2"/>
        <v>0</v>
      </c>
      <c r="AH44" s="141">
        <f t="shared" si="2"/>
        <v>0</v>
      </c>
      <c r="AI44" s="141">
        <f t="shared" si="2"/>
        <v>0</v>
      </c>
      <c r="AJ44" s="141">
        <f t="shared" si="2"/>
        <v>0</v>
      </c>
      <c r="AK44" s="141">
        <f t="shared" si="2"/>
        <v>0</v>
      </c>
      <c r="AL44" s="141">
        <f t="shared" si="2"/>
        <v>0</v>
      </c>
      <c r="AM44" s="141">
        <f t="shared" si="2"/>
        <v>0</v>
      </c>
      <c r="AN44" s="141">
        <f t="shared" si="2"/>
        <v>0</v>
      </c>
      <c r="AO44" s="141">
        <f t="shared" si="2"/>
        <v>0</v>
      </c>
      <c r="AP44" s="141">
        <f t="shared" si="2"/>
        <v>0</v>
      </c>
      <c r="AQ44" s="141">
        <f t="shared" si="2"/>
        <v>0</v>
      </c>
      <c r="AR44" s="141">
        <f t="shared" si="2"/>
        <v>0</v>
      </c>
      <c r="AS44" s="141">
        <f t="shared" si="2"/>
        <v>0</v>
      </c>
      <c r="AT44" s="141">
        <f t="shared" si="2"/>
        <v>0</v>
      </c>
      <c r="AU44" s="141">
        <f t="shared" si="2"/>
        <v>0</v>
      </c>
      <c r="AV44" s="141">
        <f t="shared" si="2"/>
        <v>0</v>
      </c>
      <c r="AW44" s="141">
        <f t="shared" si="2"/>
        <v>0</v>
      </c>
      <c r="AX44" s="141">
        <f t="shared" si="2"/>
        <v>0</v>
      </c>
      <c r="AY44" s="141">
        <f t="shared" si="2"/>
        <v>0</v>
      </c>
      <c r="AZ44" s="141">
        <f t="shared" si="2"/>
        <v>0</v>
      </c>
      <c r="BA44" s="141">
        <f t="shared" si="2"/>
        <v>0</v>
      </c>
      <c r="BB44" s="141">
        <f t="shared" si="2"/>
        <v>0</v>
      </c>
      <c r="BC44" s="141">
        <f t="shared" si="2"/>
        <v>0</v>
      </c>
      <c r="BD44" s="141">
        <f t="shared" si="2"/>
        <v>0</v>
      </c>
      <c r="BE44" s="141">
        <f t="shared" si="2"/>
        <v>0</v>
      </c>
      <c r="BF44" s="141">
        <f t="shared" si="2"/>
        <v>0</v>
      </c>
      <c r="BG44" s="141">
        <f t="shared" si="2"/>
        <v>0</v>
      </c>
      <c r="BH44" s="141">
        <f t="shared" si="2"/>
        <v>0</v>
      </c>
      <c r="BI44" s="141">
        <f t="shared" si="2"/>
        <v>0</v>
      </c>
      <c r="BJ44" s="141">
        <f t="shared" si="2"/>
        <v>0</v>
      </c>
      <c r="BK44" s="141">
        <f t="shared" si="2"/>
        <v>21.596504999999979</v>
      </c>
      <c r="BL44" s="141">
        <f t="shared" si="2"/>
        <v>14.612171999999873</v>
      </c>
      <c r="BM44" s="141">
        <f t="shared" si="2"/>
        <v>8.0377889999999752</v>
      </c>
      <c r="BN44" s="141">
        <f t="shared" si="2"/>
        <v>2.5601670000000922</v>
      </c>
      <c r="BO44" s="141">
        <f t="shared" si="2"/>
        <v>13.527092000000039</v>
      </c>
      <c r="BP44" s="141">
        <f t="shared" ref="BP44:BY44" si="3">BP6-BP8-BP9</f>
        <v>4.4951019999998607</v>
      </c>
      <c r="BQ44" s="141">
        <f t="shared" si="3"/>
        <v>0.25313599999981307</v>
      </c>
      <c r="BR44" s="141">
        <f t="shared" si="3"/>
        <v>-16.862381999999798</v>
      </c>
      <c r="BS44" s="141">
        <f t="shared" si="3"/>
        <v>-31.833426000000145</v>
      </c>
      <c r="BT44" s="141">
        <f t="shared" si="3"/>
        <v>-16.961129999999912</v>
      </c>
      <c r="BU44" s="141">
        <f t="shared" si="3"/>
        <v>-1.3962189999999737</v>
      </c>
      <c r="BV44" s="141">
        <f t="shared" si="3"/>
        <v>1.5836440000000493</v>
      </c>
      <c r="BW44" s="141">
        <f t="shared" si="3"/>
        <v>6.8650140000002011</v>
      </c>
      <c r="BX44" s="141">
        <f t="shared" si="3"/>
        <v>-7.131601000000046</v>
      </c>
      <c r="BY44" s="141">
        <f t="shared" si="3"/>
        <v>-0.11814099999992322</v>
      </c>
    </row>
    <row r="45" spans="1:256">
      <c r="A45" s="139" t="s">
        <v>151</v>
      </c>
      <c r="B45" s="140" t="s">
        <v>152</v>
      </c>
      <c r="C45" s="141">
        <f>C10-C12-C13-C14-C15</f>
        <v>0</v>
      </c>
      <c r="D45" s="141">
        <f t="shared" ref="D45:BO45" si="4">D10-D12-D13-D14-D15</f>
        <v>2.8421709430404007E-13</v>
      </c>
      <c r="E45" s="141">
        <f t="shared" si="4"/>
        <v>0</v>
      </c>
      <c r="F45" s="141">
        <f t="shared" si="4"/>
        <v>-2.2737367544323206E-13</v>
      </c>
      <c r="G45" s="141">
        <f t="shared" si="4"/>
        <v>0</v>
      </c>
      <c r="H45" s="141">
        <f t="shared" si="4"/>
        <v>0</v>
      </c>
      <c r="I45" s="141">
        <f t="shared" si="4"/>
        <v>0</v>
      </c>
      <c r="J45" s="141">
        <f t="shared" si="4"/>
        <v>0</v>
      </c>
      <c r="K45" s="141">
        <f t="shared" si="4"/>
        <v>0</v>
      </c>
      <c r="L45" s="141">
        <f t="shared" si="4"/>
        <v>0</v>
      </c>
      <c r="M45" s="141">
        <f t="shared" si="4"/>
        <v>0</v>
      </c>
      <c r="N45" s="141">
        <f t="shared" si="4"/>
        <v>0</v>
      </c>
      <c r="O45" s="141">
        <f t="shared" si="4"/>
        <v>2.8421709430404007E-13</v>
      </c>
      <c r="P45" s="141">
        <f t="shared" si="4"/>
        <v>0</v>
      </c>
      <c r="Q45" s="141">
        <f t="shared" si="4"/>
        <v>0</v>
      </c>
      <c r="R45" s="141">
        <f t="shared" si="4"/>
        <v>-2.5579538487363607E-13</v>
      </c>
      <c r="S45" s="141">
        <f t="shared" si="4"/>
        <v>0</v>
      </c>
      <c r="T45" s="141">
        <f t="shared" si="4"/>
        <v>0</v>
      </c>
      <c r="U45" s="141">
        <f t="shared" si="4"/>
        <v>0</v>
      </c>
      <c r="V45" s="141">
        <f t="shared" si="4"/>
        <v>0</v>
      </c>
      <c r="W45" s="141">
        <f t="shared" si="4"/>
        <v>0</v>
      </c>
      <c r="X45" s="141">
        <f t="shared" si="4"/>
        <v>3.1263880373444408E-13</v>
      </c>
      <c r="Y45" s="141">
        <f t="shared" si="4"/>
        <v>0</v>
      </c>
      <c r="Z45" s="141">
        <f t="shared" si="4"/>
        <v>0</v>
      </c>
      <c r="AA45" s="141">
        <f t="shared" si="4"/>
        <v>0</v>
      </c>
      <c r="AB45" s="141">
        <f t="shared" si="4"/>
        <v>0</v>
      </c>
      <c r="AC45" s="141">
        <f t="shared" si="4"/>
        <v>-5.1159076974727213E-13</v>
      </c>
      <c r="AD45" s="141">
        <f t="shared" si="4"/>
        <v>0</v>
      </c>
      <c r="AE45" s="141">
        <f t="shared" si="4"/>
        <v>4.5474735088646412E-13</v>
      </c>
      <c r="AF45" s="141">
        <f t="shared" si="4"/>
        <v>0</v>
      </c>
      <c r="AG45" s="141">
        <f t="shared" si="4"/>
        <v>0</v>
      </c>
      <c r="AH45" s="141">
        <f t="shared" si="4"/>
        <v>0</v>
      </c>
      <c r="AI45" s="141">
        <f t="shared" si="4"/>
        <v>0</v>
      </c>
      <c r="AJ45" s="141">
        <f t="shared" si="4"/>
        <v>0</v>
      </c>
      <c r="AK45" s="141">
        <f t="shared" si="4"/>
        <v>-5.1159076974727213E-13</v>
      </c>
      <c r="AL45" s="141">
        <f t="shared" si="4"/>
        <v>6.2527760746888816E-13</v>
      </c>
      <c r="AM45" s="141">
        <f t="shared" si="4"/>
        <v>0</v>
      </c>
      <c r="AN45" s="141">
        <f t="shared" si="4"/>
        <v>0</v>
      </c>
      <c r="AO45" s="141">
        <f t="shared" si="4"/>
        <v>0</v>
      </c>
      <c r="AP45" s="141">
        <f t="shared" si="4"/>
        <v>0</v>
      </c>
      <c r="AQ45" s="141">
        <f t="shared" si="4"/>
        <v>0</v>
      </c>
      <c r="AR45" s="141">
        <f t="shared" si="4"/>
        <v>0</v>
      </c>
      <c r="AS45" s="141">
        <f t="shared" si="4"/>
        <v>6.2527760746888816E-13</v>
      </c>
      <c r="AT45" s="141">
        <f t="shared" si="4"/>
        <v>6.2527760746888816E-13</v>
      </c>
      <c r="AU45" s="141">
        <f t="shared" si="4"/>
        <v>0</v>
      </c>
      <c r="AV45" s="141">
        <f t="shared" si="4"/>
        <v>0</v>
      </c>
      <c r="AW45" s="141">
        <f t="shared" si="4"/>
        <v>5.1159076974727213E-13</v>
      </c>
      <c r="AX45" s="141">
        <f t="shared" si="4"/>
        <v>0</v>
      </c>
      <c r="AY45" s="141">
        <f t="shared" si="4"/>
        <v>0</v>
      </c>
      <c r="AZ45" s="141">
        <f t="shared" si="4"/>
        <v>0</v>
      </c>
      <c r="BA45" s="141">
        <f t="shared" si="4"/>
        <v>6.8212102632969618E-13</v>
      </c>
      <c r="BB45" s="141">
        <f t="shared" si="4"/>
        <v>0</v>
      </c>
      <c r="BC45" s="141">
        <f t="shared" si="4"/>
        <v>0</v>
      </c>
      <c r="BD45" s="141">
        <f t="shared" si="4"/>
        <v>6.2527760746888816E-13</v>
      </c>
      <c r="BE45" s="141">
        <f t="shared" si="4"/>
        <v>0</v>
      </c>
      <c r="BF45" s="141">
        <f t="shared" si="4"/>
        <v>0</v>
      </c>
      <c r="BG45" s="141">
        <f t="shared" si="4"/>
        <v>0</v>
      </c>
      <c r="BH45" s="141">
        <f t="shared" si="4"/>
        <v>0</v>
      </c>
      <c r="BI45" s="141">
        <f t="shared" si="4"/>
        <v>0</v>
      </c>
      <c r="BJ45" s="141">
        <f t="shared" si="4"/>
        <v>0</v>
      </c>
      <c r="BK45" s="141">
        <f t="shared" si="4"/>
        <v>0</v>
      </c>
      <c r="BL45" s="141">
        <f t="shared" si="4"/>
        <v>0</v>
      </c>
      <c r="BM45" s="141">
        <f t="shared" si="4"/>
        <v>0</v>
      </c>
      <c r="BN45" s="141">
        <f t="shared" si="4"/>
        <v>0</v>
      </c>
      <c r="BO45" s="141">
        <f t="shared" si="4"/>
        <v>0</v>
      </c>
      <c r="BP45" s="141">
        <f t="shared" ref="BP45:BY45" si="5">BP10-BP12-BP13-BP14-BP15</f>
        <v>0</v>
      </c>
      <c r="BQ45" s="141">
        <f t="shared" si="5"/>
        <v>0</v>
      </c>
      <c r="BR45" s="141">
        <f t="shared" si="5"/>
        <v>0</v>
      </c>
      <c r="BS45" s="141">
        <f t="shared" si="5"/>
        <v>0</v>
      </c>
      <c r="BT45" s="141">
        <f t="shared" si="5"/>
        <v>0</v>
      </c>
      <c r="BU45" s="141">
        <f t="shared" si="5"/>
        <v>0</v>
      </c>
      <c r="BV45" s="141">
        <f t="shared" si="5"/>
        <v>0</v>
      </c>
      <c r="BW45" s="141">
        <f t="shared" si="5"/>
        <v>0</v>
      </c>
      <c r="BX45" s="141">
        <f t="shared" si="5"/>
        <v>0</v>
      </c>
      <c r="BY45" s="141">
        <f t="shared" si="5"/>
        <v>0</v>
      </c>
    </row>
    <row r="46" spans="1:256">
      <c r="A46" s="139" t="s">
        <v>153</v>
      </c>
      <c r="B46" s="140" t="s">
        <v>154</v>
      </c>
      <c r="C46" s="141">
        <f>C18-C20</f>
        <v>30.265612999999576</v>
      </c>
      <c r="D46" s="141">
        <f t="shared" ref="D46:BO46" si="6">D18-D20</f>
        <v>33.057442000001174</v>
      </c>
      <c r="E46" s="141">
        <f t="shared" si="6"/>
        <v>38.494870000000446</v>
      </c>
      <c r="F46" s="141">
        <f t="shared" si="6"/>
        <v>41.268043000000034</v>
      </c>
      <c r="G46" s="141">
        <f t="shared" si="6"/>
        <v>44.138936000003014</v>
      </c>
      <c r="H46" s="141">
        <f t="shared" si="6"/>
        <v>46.124746000001323</v>
      </c>
      <c r="I46" s="141">
        <f t="shared" si="6"/>
        <v>46.710331000002043</v>
      </c>
      <c r="J46" s="141">
        <f t="shared" si="6"/>
        <v>49.116245000001072</v>
      </c>
      <c r="K46" s="141">
        <f t="shared" si="6"/>
        <v>49.463267000002816</v>
      </c>
      <c r="L46" s="141">
        <f t="shared" si="6"/>
        <v>51.879121999998461</v>
      </c>
      <c r="M46" s="141">
        <f t="shared" si="6"/>
        <v>52.458416000001307</v>
      </c>
      <c r="N46" s="141">
        <f t="shared" si="6"/>
        <v>56.174804999998742</v>
      </c>
      <c r="O46" s="141">
        <f t="shared" si="6"/>
        <v>57.106558999999834</v>
      </c>
      <c r="P46" s="141">
        <f t="shared" si="6"/>
        <v>53.816413000000466</v>
      </c>
      <c r="Q46" s="141">
        <f t="shared" si="6"/>
        <v>43.234980000001087</v>
      </c>
      <c r="R46" s="141">
        <f t="shared" si="6"/>
        <v>39.040137000003597</v>
      </c>
      <c r="S46" s="141">
        <f t="shared" si="6"/>
        <v>36.780490000001009</v>
      </c>
      <c r="T46" s="141">
        <f t="shared" si="6"/>
        <v>36.182190999999875</v>
      </c>
      <c r="U46" s="141">
        <f t="shared" si="6"/>
        <v>37.403705999997328</v>
      </c>
      <c r="V46" s="141">
        <f t="shared" si="6"/>
        <v>36.410521000001609</v>
      </c>
      <c r="W46" s="141">
        <f t="shared" si="6"/>
        <v>36.959293999996589</v>
      </c>
      <c r="X46" s="141">
        <f t="shared" si="6"/>
        <v>36.608435000001919</v>
      </c>
      <c r="Y46" s="141">
        <f t="shared" si="6"/>
        <v>33.653427000001102</v>
      </c>
      <c r="Z46" s="141">
        <f t="shared" si="6"/>
        <v>31.248041000002559</v>
      </c>
      <c r="AA46" s="141">
        <f t="shared" si="6"/>
        <v>28.698546000003262</v>
      </c>
      <c r="AB46" s="141">
        <f t="shared" si="6"/>
        <v>26.693194999999832</v>
      </c>
      <c r="AC46" s="141">
        <f t="shared" si="6"/>
        <v>30.604233999998542</v>
      </c>
      <c r="AD46" s="141">
        <f t="shared" si="6"/>
        <v>29.799582999999984</v>
      </c>
      <c r="AE46" s="141">
        <f t="shared" si="6"/>
        <v>31.474029999997583</v>
      </c>
      <c r="AF46" s="141">
        <f t="shared" si="6"/>
        <v>29.6486960000002</v>
      </c>
      <c r="AG46" s="141">
        <f t="shared" si="6"/>
        <v>28.563580000001821</v>
      </c>
      <c r="AH46" s="141">
        <f t="shared" si="6"/>
        <v>27.313201000000845</v>
      </c>
      <c r="AI46" s="141">
        <f t="shared" si="6"/>
        <v>26.393543999998656</v>
      </c>
      <c r="AJ46" s="141">
        <f t="shared" si="6"/>
        <v>27.367903000002116</v>
      </c>
      <c r="AK46" s="141">
        <f t="shared" si="6"/>
        <v>25.681824999999662</v>
      </c>
      <c r="AL46" s="141">
        <f t="shared" si="6"/>
        <v>26.454334999998537</v>
      </c>
      <c r="AM46" s="141">
        <f t="shared" si="6"/>
        <v>28.197973000002094</v>
      </c>
      <c r="AN46" s="141">
        <f t="shared" si="6"/>
        <v>25.846793999997317</v>
      </c>
      <c r="AO46" s="141">
        <f t="shared" si="6"/>
        <v>30.194283000000723</v>
      </c>
      <c r="AP46" s="141">
        <f t="shared" si="6"/>
        <v>32.124908000001597</v>
      </c>
      <c r="AQ46" s="141">
        <f t="shared" si="6"/>
        <v>32.453929999999673</v>
      </c>
      <c r="AR46" s="141">
        <f t="shared" si="6"/>
        <v>37.840086000000156</v>
      </c>
      <c r="AS46" s="141">
        <f t="shared" si="6"/>
        <v>40.143973000002006</v>
      </c>
      <c r="AT46" s="141">
        <f t="shared" si="6"/>
        <v>42.681231000002299</v>
      </c>
      <c r="AU46" s="141">
        <f t="shared" si="6"/>
        <v>41.622017999998207</v>
      </c>
      <c r="AV46" s="141">
        <f t="shared" si="6"/>
        <v>43.508574999999837</v>
      </c>
      <c r="AW46" s="141">
        <f t="shared" si="6"/>
        <v>45.222209999999905</v>
      </c>
      <c r="AX46" s="141">
        <f t="shared" si="6"/>
        <v>37.809714999999414</v>
      </c>
      <c r="AY46" s="141">
        <f t="shared" si="6"/>
        <v>35.244686999998521</v>
      </c>
      <c r="AZ46" s="141">
        <f t="shared" si="6"/>
        <v>32.988126000000193</v>
      </c>
      <c r="BA46" s="141">
        <f t="shared" si="6"/>
        <v>30.843224000000191</v>
      </c>
      <c r="BB46" s="141">
        <f t="shared" si="6"/>
        <v>30.436423000002833</v>
      </c>
      <c r="BC46" s="141">
        <f t="shared" si="6"/>
        <v>32.898704999999609</v>
      </c>
      <c r="BD46" s="141">
        <f t="shared" si="6"/>
        <v>33.656487000000197</v>
      </c>
      <c r="BE46" s="141">
        <f t="shared" si="6"/>
        <v>33.43341899999723</v>
      </c>
      <c r="BF46" s="141">
        <f t="shared" si="6"/>
        <v>34.397995999999694</v>
      </c>
      <c r="BG46" s="141">
        <f t="shared" si="6"/>
        <v>35.228055999999924</v>
      </c>
      <c r="BH46" s="141">
        <f t="shared" si="6"/>
        <v>35.911522999995213</v>
      </c>
      <c r="BI46" s="141">
        <f t="shared" si="6"/>
        <v>34.263443000003463</v>
      </c>
      <c r="BJ46" s="141">
        <f t="shared" si="6"/>
        <v>33.03915699999925</v>
      </c>
      <c r="BK46" s="141">
        <f t="shared" si="6"/>
        <v>44.65078600000561</v>
      </c>
      <c r="BL46" s="141">
        <f t="shared" si="6"/>
        <v>45.881541000002471</v>
      </c>
      <c r="BM46" s="141">
        <f t="shared" si="6"/>
        <v>50.950091999999131</v>
      </c>
      <c r="BN46" s="141">
        <f t="shared" si="6"/>
        <v>53.496697999995376</v>
      </c>
      <c r="BO46" s="141">
        <f t="shared" si="6"/>
        <v>55.1915100000042</v>
      </c>
      <c r="BP46" s="141">
        <f t="shared" ref="BP46:BY46" si="7">BP18-BP20</f>
        <v>71.155226000002585</v>
      </c>
      <c r="BQ46" s="141">
        <f t="shared" si="7"/>
        <v>74.014557000002242</v>
      </c>
      <c r="BR46" s="141">
        <f t="shared" si="7"/>
        <v>80.672576999997545</v>
      </c>
      <c r="BS46" s="141">
        <f t="shared" si="7"/>
        <v>87.435721000001649</v>
      </c>
      <c r="BT46" s="141">
        <f t="shared" si="7"/>
        <v>93.904540999996243</v>
      </c>
      <c r="BU46" s="141">
        <f t="shared" si="7"/>
        <v>94.193871000003128</v>
      </c>
      <c r="BV46" s="141">
        <f t="shared" si="7"/>
        <v>117.53075800000079</v>
      </c>
      <c r="BW46" s="141">
        <f t="shared" si="7"/>
        <v>121.24629199999617</v>
      </c>
      <c r="BX46" s="141">
        <f t="shared" si="7"/>
        <v>130.99716900000203</v>
      </c>
      <c r="BY46" s="141">
        <f t="shared" si="7"/>
        <v>134.24302899999748</v>
      </c>
    </row>
    <row r="47" spans="1:256">
      <c r="A47" s="139" t="s">
        <v>155</v>
      </c>
      <c r="B47" s="140" t="s">
        <v>156</v>
      </c>
      <c r="C47" s="141">
        <f>C20-C23-C25-C27</f>
        <v>650.10251600000061</v>
      </c>
      <c r="D47" s="141">
        <f t="shared" ref="D47:BO47" si="8">D20-D23-D25-D27</f>
        <v>672.23481199999856</v>
      </c>
      <c r="E47" s="141">
        <f t="shared" si="8"/>
        <v>698.77014500000041</v>
      </c>
      <c r="F47" s="141">
        <f t="shared" si="8"/>
        <v>704.20156300000122</v>
      </c>
      <c r="G47" s="141">
        <f t="shared" si="8"/>
        <v>750.35273899999856</v>
      </c>
      <c r="H47" s="141">
        <f t="shared" si="8"/>
        <v>802.33142799999973</v>
      </c>
      <c r="I47" s="141">
        <f t="shared" si="8"/>
        <v>792.54740399999969</v>
      </c>
      <c r="J47" s="141">
        <f t="shared" si="8"/>
        <v>795.09265499999992</v>
      </c>
      <c r="K47" s="141">
        <f t="shared" si="8"/>
        <v>813.07162199999948</v>
      </c>
      <c r="L47" s="141">
        <f t="shared" si="8"/>
        <v>798.87105100000053</v>
      </c>
      <c r="M47" s="141">
        <f t="shared" si="8"/>
        <v>828.98801000000049</v>
      </c>
      <c r="N47" s="141">
        <f t="shared" si="8"/>
        <v>856.64203800000178</v>
      </c>
      <c r="O47" s="141">
        <f t="shared" si="8"/>
        <v>928.26903200000152</v>
      </c>
      <c r="P47" s="141">
        <f t="shared" si="8"/>
        <v>926.1211830000002</v>
      </c>
      <c r="Q47" s="141">
        <f t="shared" si="8"/>
        <v>909.08621699999776</v>
      </c>
      <c r="R47" s="141">
        <f t="shared" si="8"/>
        <v>897.05154399999901</v>
      </c>
      <c r="S47" s="141">
        <f t="shared" si="8"/>
        <v>887.54866500000071</v>
      </c>
      <c r="T47" s="141">
        <f t="shared" si="8"/>
        <v>974.96888999999965</v>
      </c>
      <c r="U47" s="141">
        <f t="shared" si="8"/>
        <v>928.22610800000075</v>
      </c>
      <c r="V47" s="141">
        <f t="shared" si="8"/>
        <v>909.26561000000083</v>
      </c>
      <c r="W47" s="141">
        <f t="shared" si="8"/>
        <v>935.8731240000011</v>
      </c>
      <c r="X47" s="141">
        <f t="shared" si="8"/>
        <v>926.75785900000028</v>
      </c>
      <c r="Y47" s="141">
        <f t="shared" si="8"/>
        <v>940.28399399999944</v>
      </c>
      <c r="Z47" s="141">
        <f t="shared" si="8"/>
        <v>1005.7128109999976</v>
      </c>
      <c r="AA47" s="141">
        <f t="shared" si="8"/>
        <v>983.08165999999892</v>
      </c>
      <c r="AB47" s="141">
        <f t="shared" si="8"/>
        <v>968.51530500000035</v>
      </c>
      <c r="AC47" s="141">
        <f t="shared" si="8"/>
        <v>986.78831799999989</v>
      </c>
      <c r="AD47" s="141">
        <f t="shared" si="8"/>
        <v>949.88745700000072</v>
      </c>
      <c r="AE47" s="141">
        <f t="shared" si="8"/>
        <v>926.72547900000018</v>
      </c>
      <c r="AF47" s="141">
        <f t="shared" si="8"/>
        <v>951.77445999999964</v>
      </c>
      <c r="AG47" s="141">
        <f t="shared" si="8"/>
        <v>989.7891839999993</v>
      </c>
      <c r="AH47" s="141">
        <f t="shared" si="8"/>
        <v>976.44242500000109</v>
      </c>
      <c r="AI47" s="141">
        <f t="shared" si="8"/>
        <v>970.55138700000043</v>
      </c>
      <c r="AJ47" s="141">
        <f t="shared" si="8"/>
        <v>989.48424499999874</v>
      </c>
      <c r="AK47" s="141">
        <f t="shared" si="8"/>
        <v>1043.2386479999991</v>
      </c>
      <c r="AL47" s="141">
        <f t="shared" si="8"/>
        <v>1071.3780129999996</v>
      </c>
      <c r="AM47" s="141">
        <f t="shared" si="8"/>
        <v>1064.6985429999986</v>
      </c>
      <c r="AN47" s="141">
        <f t="shared" si="8"/>
        <v>1085.7148380000026</v>
      </c>
      <c r="AO47" s="141">
        <f t="shared" si="8"/>
        <v>1121.7413250000004</v>
      </c>
      <c r="AP47" s="141">
        <f t="shared" si="8"/>
        <v>1077.8381639999989</v>
      </c>
      <c r="AQ47" s="141">
        <f t="shared" si="8"/>
        <v>1091.1616270000009</v>
      </c>
      <c r="AR47" s="141">
        <f t="shared" si="8"/>
        <v>1121.8271519999994</v>
      </c>
      <c r="AS47" s="141">
        <f t="shared" si="8"/>
        <v>1146.6275239999982</v>
      </c>
      <c r="AT47" s="141">
        <f t="shared" si="8"/>
        <v>1149.6842249999995</v>
      </c>
      <c r="AU47" s="141">
        <f t="shared" si="8"/>
        <v>1212.4883290000007</v>
      </c>
      <c r="AV47" s="141">
        <f t="shared" si="8"/>
        <v>1181.5781209999996</v>
      </c>
      <c r="AW47" s="141">
        <f t="shared" si="8"/>
        <v>1249.0773250000007</v>
      </c>
      <c r="AX47" s="141">
        <f t="shared" si="8"/>
        <v>1475.0390530000009</v>
      </c>
      <c r="AY47" s="141">
        <f t="shared" si="8"/>
        <v>1423.7723019999985</v>
      </c>
      <c r="AZ47" s="141">
        <f t="shared" si="8"/>
        <v>1504.2272230000012</v>
      </c>
      <c r="BA47" s="141">
        <f t="shared" si="8"/>
        <v>1568.8404260000016</v>
      </c>
      <c r="BB47" s="141">
        <f t="shared" si="8"/>
        <v>1550.9728749999977</v>
      </c>
      <c r="BC47" s="141">
        <f t="shared" si="8"/>
        <v>1524.2142100000015</v>
      </c>
      <c r="BD47" s="141">
        <f t="shared" si="8"/>
        <v>1658.1435280000023</v>
      </c>
      <c r="BE47" s="141">
        <f t="shared" si="8"/>
        <v>1676.5840940000007</v>
      </c>
      <c r="BF47" s="141">
        <f t="shared" si="8"/>
        <v>1721.5225920000016</v>
      </c>
      <c r="BG47" s="141">
        <f t="shared" si="8"/>
        <v>1761.1331040000023</v>
      </c>
      <c r="BH47" s="141">
        <f t="shared" si="8"/>
        <v>1786.524591000004</v>
      </c>
      <c r="BI47" s="141">
        <f t="shared" si="8"/>
        <v>1818.8269349999973</v>
      </c>
      <c r="BJ47" s="141">
        <f t="shared" si="8"/>
        <v>2021.2014070000014</v>
      </c>
      <c r="BK47" s="141">
        <f t="shared" si="8"/>
        <v>1910.5946569999969</v>
      </c>
      <c r="BL47" s="141">
        <f t="shared" si="8"/>
        <v>1914.5479530000002</v>
      </c>
      <c r="BM47" s="141">
        <f t="shared" si="8"/>
        <v>1940.5107230000031</v>
      </c>
      <c r="BN47" s="141">
        <f t="shared" si="8"/>
        <v>1992.124256000001</v>
      </c>
      <c r="BO47" s="141">
        <f t="shared" si="8"/>
        <v>2037.5885349999971</v>
      </c>
      <c r="BP47" s="141">
        <f t="shared" ref="BP47:BY47" si="9">BP20-BP23-BP25-BP27</f>
        <v>2188.0941059999996</v>
      </c>
      <c r="BQ47" s="141">
        <f t="shared" si="9"/>
        <v>2255.756820999999</v>
      </c>
      <c r="BR47" s="141">
        <f t="shared" si="9"/>
        <v>2343.4537339999997</v>
      </c>
      <c r="BS47" s="141">
        <f t="shared" si="9"/>
        <v>2480.4256989999994</v>
      </c>
      <c r="BT47" s="141">
        <f t="shared" si="9"/>
        <v>2509.4472670000014</v>
      </c>
      <c r="BU47" s="141">
        <f t="shared" si="9"/>
        <v>2625.7668170000006</v>
      </c>
      <c r="BV47" s="141">
        <f t="shared" si="9"/>
        <v>2830.7594459999991</v>
      </c>
      <c r="BW47" s="141">
        <f t="shared" si="9"/>
        <v>2772.9968970000045</v>
      </c>
      <c r="BX47" s="141">
        <f t="shared" si="9"/>
        <v>2780.3157599999995</v>
      </c>
      <c r="BY47" s="141">
        <f t="shared" si="9"/>
        <v>2783.7330440000005</v>
      </c>
    </row>
    <row r="48" spans="1:256">
      <c r="A48" s="139" t="s">
        <v>157</v>
      </c>
      <c r="B48" s="140" t="s">
        <v>158</v>
      </c>
      <c r="C48" s="141">
        <f>C33-C35-C36-C37</f>
        <v>97.156159000000002</v>
      </c>
      <c r="D48" s="141">
        <f t="shared" ref="D48:BO48" si="10">D33-D35-D36-D37</f>
        <v>105.61082700000003</v>
      </c>
      <c r="E48" s="141">
        <f t="shared" si="10"/>
        <v>101.90750299999999</v>
      </c>
      <c r="F48" s="141">
        <f t="shared" si="10"/>
        <v>110.57652600000003</v>
      </c>
      <c r="G48" s="141">
        <f t="shared" si="10"/>
        <v>128.829385</v>
      </c>
      <c r="H48" s="141">
        <f t="shared" si="10"/>
        <v>110.85087699999994</v>
      </c>
      <c r="I48" s="141">
        <f t="shared" si="10"/>
        <v>124.34139899999998</v>
      </c>
      <c r="J48" s="141">
        <f t="shared" si="10"/>
        <v>149.42068700000004</v>
      </c>
      <c r="K48" s="141">
        <f t="shared" si="10"/>
        <v>127.75629700000007</v>
      </c>
      <c r="L48" s="141">
        <f t="shared" si="10"/>
        <v>151.76847100000003</v>
      </c>
      <c r="M48" s="141">
        <f t="shared" si="10"/>
        <v>173.334442</v>
      </c>
      <c r="N48" s="141">
        <f t="shared" si="10"/>
        <v>151.71790799999997</v>
      </c>
      <c r="O48" s="141">
        <f t="shared" si="10"/>
        <v>192.62094300000004</v>
      </c>
      <c r="P48" s="141">
        <f t="shared" si="10"/>
        <v>212.62050199999999</v>
      </c>
      <c r="Q48" s="141">
        <f t="shared" si="10"/>
        <v>205.27068500000001</v>
      </c>
      <c r="R48" s="141">
        <f t="shared" si="10"/>
        <v>224.38636500000007</v>
      </c>
      <c r="S48" s="141">
        <f t="shared" si="10"/>
        <v>256.89256799999998</v>
      </c>
      <c r="T48" s="141">
        <f t="shared" si="10"/>
        <v>241.25258199999993</v>
      </c>
      <c r="U48" s="141">
        <f t="shared" si="10"/>
        <v>264.70436099999995</v>
      </c>
      <c r="V48" s="141">
        <f t="shared" si="10"/>
        <v>296.89556100000004</v>
      </c>
      <c r="W48" s="141">
        <f t="shared" si="10"/>
        <v>280.036587</v>
      </c>
      <c r="X48" s="141">
        <f t="shared" si="10"/>
        <v>301.34073899999999</v>
      </c>
      <c r="Y48" s="141">
        <f t="shared" si="10"/>
        <v>322.66237899999993</v>
      </c>
      <c r="Z48" s="141">
        <f t="shared" si="10"/>
        <v>282.884547</v>
      </c>
      <c r="AA48" s="141">
        <f t="shared" si="10"/>
        <v>307.92941099999996</v>
      </c>
      <c r="AB48" s="141">
        <f t="shared" si="10"/>
        <v>328.60595900000004</v>
      </c>
      <c r="AC48" s="141">
        <f t="shared" si="10"/>
        <v>320.26552199999998</v>
      </c>
      <c r="AD48" s="141">
        <f t="shared" si="10"/>
        <v>334.7508959999999</v>
      </c>
      <c r="AE48" s="141">
        <f t="shared" si="10"/>
        <v>367.70799099999999</v>
      </c>
      <c r="AF48" s="141">
        <f t="shared" si="10"/>
        <v>354.41635499999995</v>
      </c>
      <c r="AG48" s="141">
        <f t="shared" si="10"/>
        <v>366.05152299999992</v>
      </c>
      <c r="AH48" s="141">
        <f t="shared" si="10"/>
        <v>390.08415600000006</v>
      </c>
      <c r="AI48" s="141">
        <f t="shared" si="10"/>
        <v>378.57371799999993</v>
      </c>
      <c r="AJ48" s="141">
        <f t="shared" si="10"/>
        <v>387.90955299999996</v>
      </c>
      <c r="AK48" s="141">
        <f t="shared" si="10"/>
        <v>393.71040299999993</v>
      </c>
      <c r="AL48" s="141">
        <f t="shared" si="10"/>
        <v>347.99957200000006</v>
      </c>
      <c r="AM48" s="141">
        <f t="shared" si="10"/>
        <v>372.65767600000009</v>
      </c>
      <c r="AN48" s="141">
        <f t="shared" si="10"/>
        <v>378.31646000000006</v>
      </c>
      <c r="AO48" s="141">
        <f t="shared" si="10"/>
        <v>373.68510900000007</v>
      </c>
      <c r="AP48" s="141">
        <f t="shared" si="10"/>
        <v>387.09152300000005</v>
      </c>
      <c r="AQ48" s="141">
        <f t="shared" si="10"/>
        <v>406.33422399999995</v>
      </c>
      <c r="AR48" s="141">
        <f t="shared" si="10"/>
        <v>388.007094</v>
      </c>
      <c r="AS48" s="141">
        <f t="shared" si="10"/>
        <v>398.13113399999992</v>
      </c>
      <c r="AT48" s="141">
        <f t="shared" si="10"/>
        <v>424.25197700000012</v>
      </c>
      <c r="AU48" s="141">
        <f t="shared" si="10"/>
        <v>410.494865</v>
      </c>
      <c r="AV48" s="141">
        <f t="shared" si="10"/>
        <v>415.76445000000001</v>
      </c>
      <c r="AW48" s="141">
        <f t="shared" si="10"/>
        <v>442.93902500000002</v>
      </c>
      <c r="AX48" s="141">
        <f t="shared" si="10"/>
        <v>401.23144199999984</v>
      </c>
      <c r="AY48" s="141">
        <f t="shared" si="10"/>
        <v>439.27610099999998</v>
      </c>
      <c r="AZ48" s="141">
        <f t="shared" si="10"/>
        <v>458.95254800000021</v>
      </c>
      <c r="BA48" s="141">
        <f t="shared" si="10"/>
        <v>450.30738700000006</v>
      </c>
      <c r="BB48" s="141">
        <f t="shared" si="10"/>
        <v>475.23689400000001</v>
      </c>
      <c r="BC48" s="141">
        <f t="shared" si="10"/>
        <v>506.44154700000001</v>
      </c>
      <c r="BD48" s="141">
        <f t="shared" si="10"/>
        <v>478.83513000000005</v>
      </c>
      <c r="BE48" s="141">
        <f t="shared" si="10"/>
        <v>495.25375500000013</v>
      </c>
      <c r="BF48" s="141">
        <f t="shared" si="10"/>
        <v>530.54068899999993</v>
      </c>
      <c r="BG48" s="141">
        <f t="shared" si="10"/>
        <v>507.49254700000006</v>
      </c>
      <c r="BH48" s="141">
        <f t="shared" si="10"/>
        <v>524.89521300000001</v>
      </c>
      <c r="BI48" s="141">
        <f t="shared" si="10"/>
        <v>544.7066410000001</v>
      </c>
      <c r="BJ48" s="141">
        <f t="shared" si="10"/>
        <v>506.93287200000009</v>
      </c>
      <c r="BK48" s="141">
        <f t="shared" si="10"/>
        <v>536.20132399999989</v>
      </c>
      <c r="BL48" s="141">
        <f t="shared" si="10"/>
        <v>554.23592299999996</v>
      </c>
      <c r="BM48" s="141">
        <f t="shared" si="10"/>
        <v>563.26594399999999</v>
      </c>
      <c r="BN48" s="141">
        <f t="shared" si="10"/>
        <v>577.53597200000002</v>
      </c>
      <c r="BO48" s="141">
        <f t="shared" si="10"/>
        <v>617.26605199999983</v>
      </c>
      <c r="BP48" s="141">
        <f t="shared" ref="BP48:BY48" si="11">BP33-BP35-BP36-BP37</f>
        <v>580.02655400000015</v>
      </c>
      <c r="BQ48" s="141">
        <f t="shared" si="11"/>
        <v>603.22754099999997</v>
      </c>
      <c r="BR48" s="141">
        <f t="shared" si="11"/>
        <v>646.14132099999995</v>
      </c>
      <c r="BS48" s="141">
        <f t="shared" si="11"/>
        <v>610.98088499999994</v>
      </c>
      <c r="BT48" s="141">
        <f t="shared" si="11"/>
        <v>642.46888000000013</v>
      </c>
      <c r="BU48" s="141">
        <f t="shared" si="11"/>
        <v>676.62302000000011</v>
      </c>
      <c r="BV48" s="141">
        <f t="shared" si="11"/>
        <v>599.99054000000012</v>
      </c>
      <c r="BW48" s="141">
        <f t="shared" si="11"/>
        <v>642.41695100000015</v>
      </c>
      <c r="BX48" s="141">
        <f t="shared" si="11"/>
        <v>666.95288900000014</v>
      </c>
      <c r="BY48" s="141">
        <f t="shared" si="11"/>
        <v>638.23171000000025</v>
      </c>
    </row>
  </sheetData>
  <mergeCells count="1">
    <mergeCell ref="A1:B1"/>
  </mergeCells>
  <phoneticPr fontId="0" type="noConversion"/>
  <printOptions gridLines="1" gridLinesSet="0"/>
  <pageMargins left="0.93" right="0.4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8"/>
  <dimension ref="A1:IB45"/>
  <sheetViews>
    <sheetView workbookViewId="0">
      <pane xSplit="2" ySplit="2" topLeftCell="C3" activePane="bottomRight" state="frozen"/>
      <selection activeCell="CB17" sqref="CB17"/>
      <selection pane="topRight" activeCell="CB17" sqref="CB17"/>
      <selection pane="bottomLeft" activeCell="CB17" sqref="CB17"/>
      <selection pane="bottomRight"/>
    </sheetView>
  </sheetViews>
  <sheetFormatPr defaultColWidth="8.85546875" defaultRowHeight="12.75"/>
  <cols>
    <col min="1" max="1" width="4.5703125" style="150" customWidth="1"/>
    <col min="2" max="2" width="58.140625" style="150" customWidth="1"/>
    <col min="3" max="7" width="7.28515625" style="150" customWidth="1"/>
    <col min="8" max="10" width="7.28515625" style="145" customWidth="1"/>
    <col min="11" max="13" width="7.28515625" style="151" customWidth="1"/>
    <col min="14" max="19" width="7.28515625" style="145" customWidth="1"/>
    <col min="20" max="38" width="7.28515625" style="150" customWidth="1"/>
    <col min="39" max="72" width="7.28515625" style="145" customWidth="1"/>
    <col min="73" max="74" width="7.42578125" style="145" customWidth="1"/>
    <col min="75" max="75" width="7.5703125" style="146" customWidth="1"/>
    <col min="76" max="77" width="7.28515625" style="142" customWidth="1"/>
    <col min="78" max="102" width="9.140625" style="145" customWidth="1"/>
    <col min="103" max="16384" width="8.85546875" style="145"/>
  </cols>
  <sheetData>
    <row r="1" spans="1:236" ht="61.5" customHeight="1">
      <c r="A1" s="136" t="s">
        <v>92</v>
      </c>
      <c r="B1" s="136"/>
      <c r="C1" s="1"/>
      <c r="D1" s="1"/>
      <c r="E1" s="1"/>
      <c r="F1" s="1"/>
      <c r="G1" s="1"/>
      <c r="H1" s="1"/>
      <c r="I1" s="1"/>
      <c r="J1" s="1"/>
      <c r="K1" s="1"/>
      <c r="L1" s="145"/>
      <c r="M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</row>
    <row r="2" spans="1:236" s="4" customFormat="1" ht="24">
      <c r="A2" s="137" t="s">
        <v>51</v>
      </c>
      <c r="B2" s="138"/>
      <c r="C2" s="3">
        <v>39479</v>
      </c>
      <c r="D2" s="3">
        <v>39508</v>
      </c>
      <c r="E2" s="3">
        <v>39539</v>
      </c>
      <c r="F2" s="3">
        <v>39569</v>
      </c>
      <c r="G2" s="3">
        <v>39600</v>
      </c>
      <c r="H2" s="3">
        <v>39630</v>
      </c>
      <c r="I2" s="3">
        <v>39661</v>
      </c>
      <c r="J2" s="3">
        <v>39692</v>
      </c>
      <c r="K2" s="3">
        <v>39722</v>
      </c>
      <c r="L2" s="3">
        <v>39753</v>
      </c>
      <c r="M2" s="3">
        <v>39783</v>
      </c>
      <c r="N2" s="108">
        <v>39814</v>
      </c>
      <c r="O2" s="3">
        <v>39845</v>
      </c>
      <c r="P2" s="3">
        <v>39873</v>
      </c>
      <c r="Q2" s="3">
        <v>39904</v>
      </c>
      <c r="R2" s="3">
        <v>39934</v>
      </c>
      <c r="S2" s="3">
        <v>39965</v>
      </c>
      <c r="T2" s="3">
        <v>39995</v>
      </c>
      <c r="U2" s="3">
        <v>40026</v>
      </c>
      <c r="V2" s="3">
        <v>40057</v>
      </c>
      <c r="W2" s="3">
        <v>40087</v>
      </c>
      <c r="X2" s="3">
        <v>40118</v>
      </c>
      <c r="Y2" s="3">
        <v>40148</v>
      </c>
      <c r="Z2" s="108">
        <v>40179</v>
      </c>
      <c r="AA2" s="3">
        <v>40210</v>
      </c>
      <c r="AB2" s="3">
        <v>40238</v>
      </c>
      <c r="AC2" s="3">
        <v>40269</v>
      </c>
      <c r="AD2" s="3">
        <v>40299</v>
      </c>
      <c r="AE2" s="3">
        <v>40330</v>
      </c>
      <c r="AF2" s="3">
        <v>40360</v>
      </c>
      <c r="AG2" s="3">
        <v>40391</v>
      </c>
      <c r="AH2" s="3">
        <v>40422</v>
      </c>
      <c r="AI2" s="3">
        <v>40452</v>
      </c>
      <c r="AJ2" s="3">
        <v>40483</v>
      </c>
      <c r="AK2" s="3">
        <v>40513</v>
      </c>
      <c r="AL2" s="108">
        <v>40544</v>
      </c>
      <c r="AM2" s="3">
        <v>40575</v>
      </c>
      <c r="AN2" s="3">
        <v>40603</v>
      </c>
      <c r="AO2" s="3">
        <v>40634</v>
      </c>
      <c r="AP2" s="3">
        <v>40664</v>
      </c>
      <c r="AQ2" s="3">
        <v>40695</v>
      </c>
      <c r="AR2" s="3">
        <v>40725</v>
      </c>
      <c r="AS2" s="3">
        <v>40756</v>
      </c>
      <c r="AT2" s="3">
        <v>40787</v>
      </c>
      <c r="AU2" s="3">
        <v>40817</v>
      </c>
      <c r="AV2" s="3">
        <v>40848</v>
      </c>
      <c r="AW2" s="3">
        <v>40878</v>
      </c>
      <c r="AX2" s="108">
        <v>40909</v>
      </c>
      <c r="AY2" s="3">
        <v>40940</v>
      </c>
      <c r="AZ2" s="3">
        <v>40969</v>
      </c>
      <c r="BA2" s="3">
        <v>41000</v>
      </c>
      <c r="BB2" s="3">
        <v>41030</v>
      </c>
      <c r="BC2" s="3">
        <v>41061</v>
      </c>
      <c r="BD2" s="3">
        <v>41091</v>
      </c>
      <c r="BE2" s="3">
        <v>41122</v>
      </c>
      <c r="BF2" s="3">
        <v>41153</v>
      </c>
      <c r="BG2" s="3">
        <v>41183</v>
      </c>
      <c r="BH2" s="3">
        <v>41214</v>
      </c>
      <c r="BI2" s="3">
        <v>41244</v>
      </c>
      <c r="BJ2" s="108">
        <v>41275</v>
      </c>
      <c r="BK2" s="3">
        <v>41306</v>
      </c>
      <c r="BL2" s="3">
        <v>41334</v>
      </c>
      <c r="BM2" s="3">
        <v>41365</v>
      </c>
      <c r="BN2" s="3">
        <v>41395</v>
      </c>
      <c r="BO2" s="3">
        <v>41426</v>
      </c>
      <c r="BP2" s="3">
        <v>41456</v>
      </c>
      <c r="BQ2" s="3">
        <v>41487</v>
      </c>
      <c r="BR2" s="3">
        <v>41518</v>
      </c>
      <c r="BS2" s="3">
        <v>41548</v>
      </c>
      <c r="BT2" s="3">
        <v>41579</v>
      </c>
      <c r="BU2" s="3">
        <v>41609</v>
      </c>
      <c r="BV2" s="108">
        <v>41640</v>
      </c>
      <c r="BW2" s="130">
        <v>41671</v>
      </c>
      <c r="BX2" s="130">
        <v>41699</v>
      </c>
      <c r="BY2" s="130">
        <v>41730</v>
      </c>
    </row>
    <row r="3" spans="1:236" s="10" customFormat="1">
      <c r="A3" s="5" t="s">
        <v>36</v>
      </c>
      <c r="B3" s="6" t="s">
        <v>93</v>
      </c>
      <c r="C3" s="7">
        <v>2836.3755099999998</v>
      </c>
      <c r="D3" s="7">
        <v>2882.3473250000002</v>
      </c>
      <c r="E3" s="7">
        <v>2946.080453</v>
      </c>
      <c r="F3" s="8">
        <v>2989.529747</v>
      </c>
      <c r="G3" s="7">
        <v>3031.8525690000001</v>
      </c>
      <c r="H3" s="7">
        <v>2981.3948099999998</v>
      </c>
      <c r="I3" s="7">
        <v>3008.3732460000001</v>
      </c>
      <c r="J3" s="7">
        <v>3081.7244639999999</v>
      </c>
      <c r="K3" s="7">
        <v>3112.5668500000002</v>
      </c>
      <c r="L3" s="7">
        <v>3076.0514159999998</v>
      </c>
      <c r="M3" s="7">
        <v>3047.9734509999998</v>
      </c>
      <c r="N3" s="109">
        <v>3109.2419730000001</v>
      </c>
      <c r="O3" s="7">
        <v>3247.0417080000002</v>
      </c>
      <c r="P3" s="7">
        <v>3260.0914189999999</v>
      </c>
      <c r="Q3" s="7">
        <v>3236.5239040000001</v>
      </c>
      <c r="R3" s="7">
        <v>3305.9043059999999</v>
      </c>
      <c r="S3" s="7">
        <v>3324.5451079999998</v>
      </c>
      <c r="T3" s="7">
        <v>3280.715459</v>
      </c>
      <c r="U3" s="7">
        <v>3327.6568080000002</v>
      </c>
      <c r="V3" s="7">
        <v>3317.6601470000001</v>
      </c>
      <c r="W3" s="7">
        <v>3605.1677490000002</v>
      </c>
      <c r="X3" s="7">
        <v>3687.4410520000001</v>
      </c>
      <c r="Y3" s="7">
        <v>3735.3096909999999</v>
      </c>
      <c r="Z3" s="109">
        <v>3766.3579970000001</v>
      </c>
      <c r="AA3" s="7">
        <v>3821.1639129999999</v>
      </c>
      <c r="AB3" s="7">
        <v>3834.3248480000002</v>
      </c>
      <c r="AC3" s="7">
        <v>3870.1761900000001</v>
      </c>
      <c r="AD3" s="7">
        <v>3870.6366309999999</v>
      </c>
      <c r="AE3" s="7">
        <v>3859.3743930000001</v>
      </c>
      <c r="AF3" s="7">
        <v>3905.8178889999999</v>
      </c>
      <c r="AG3" s="7">
        <v>3972.6603100000002</v>
      </c>
      <c r="AH3" s="7">
        <v>4017.2087700000002</v>
      </c>
      <c r="AI3" s="7">
        <v>4076.5597550000002</v>
      </c>
      <c r="AJ3" s="7">
        <v>4139.1421499999997</v>
      </c>
      <c r="AK3" s="7">
        <v>4201.2150949999996</v>
      </c>
      <c r="AL3" s="109">
        <v>4339.1465790000002</v>
      </c>
      <c r="AM3" s="7">
        <v>4411.7292829999997</v>
      </c>
      <c r="AN3" s="7">
        <v>4451.4006710000003</v>
      </c>
      <c r="AO3" s="7">
        <v>4351.489638</v>
      </c>
      <c r="AP3" s="7">
        <v>4392.0074370000002</v>
      </c>
      <c r="AQ3" s="7">
        <v>4437.9704549999997</v>
      </c>
      <c r="AR3" s="7">
        <v>4441.5757940000003</v>
      </c>
      <c r="AS3" s="7">
        <v>4546.5540369999999</v>
      </c>
      <c r="AT3" s="7">
        <v>4563.1788800000004</v>
      </c>
      <c r="AU3" s="7">
        <v>4553.6672570000001</v>
      </c>
      <c r="AV3" s="7">
        <v>4642.1294399999997</v>
      </c>
      <c r="AW3" s="7">
        <v>4726.0112660000004</v>
      </c>
      <c r="AX3" s="109">
        <v>4963.0292069999996</v>
      </c>
      <c r="AY3" s="7">
        <v>5061.216015</v>
      </c>
      <c r="AZ3" s="7">
        <v>5135.1139439999997</v>
      </c>
      <c r="BA3" s="7">
        <v>5109.8303539999997</v>
      </c>
      <c r="BB3" s="7">
        <v>5107.8202869999996</v>
      </c>
      <c r="BC3" s="7">
        <v>5135.641122</v>
      </c>
      <c r="BD3" s="7">
        <v>5259.3421600000001</v>
      </c>
      <c r="BE3" s="7">
        <v>5355.6256750000002</v>
      </c>
      <c r="BF3" s="7">
        <v>5463.1491409999999</v>
      </c>
      <c r="BG3" s="7">
        <v>5546.9659279999996</v>
      </c>
      <c r="BH3" s="7">
        <v>5659.7056979999998</v>
      </c>
      <c r="BI3" s="7">
        <v>5775.3683650000003</v>
      </c>
      <c r="BJ3" s="109">
        <v>5911.0051590000003</v>
      </c>
      <c r="BK3" s="7">
        <v>5988.3652629999997</v>
      </c>
      <c r="BL3" s="7">
        <v>6002.0757789999998</v>
      </c>
      <c r="BM3" s="7">
        <v>5942.0595460000004</v>
      </c>
      <c r="BN3" s="7">
        <v>5989.3293320000002</v>
      </c>
      <c r="BO3" s="7">
        <v>6023.3723630000004</v>
      </c>
      <c r="BP3" s="7">
        <v>6086.2190140000002</v>
      </c>
      <c r="BQ3" s="7">
        <v>6156.3933200000001</v>
      </c>
      <c r="BR3" s="7">
        <v>6239.6149340000002</v>
      </c>
      <c r="BS3" s="7">
        <v>6362.9675859999998</v>
      </c>
      <c r="BT3" s="7">
        <v>6469.4717280000004</v>
      </c>
      <c r="BU3" s="7">
        <v>6498.8752450000002</v>
      </c>
      <c r="BV3" s="109">
        <v>6629.2125669999996</v>
      </c>
      <c r="BW3" s="131">
        <v>6653.580481</v>
      </c>
      <c r="BX3" s="131">
        <v>6680.4982</v>
      </c>
      <c r="BY3" s="131">
        <v>6606.9931859999997</v>
      </c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</row>
    <row r="4" spans="1:236" s="10" customFormat="1">
      <c r="A4" s="11"/>
      <c r="B4" s="12" t="s">
        <v>76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10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10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10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10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10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10"/>
      <c r="BW4" s="132"/>
      <c r="BX4" s="132"/>
      <c r="BY4" s="132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</row>
    <row r="5" spans="1:236" s="10" customFormat="1" ht="18.600000000000001" customHeight="1">
      <c r="A5" s="11" t="s">
        <v>37</v>
      </c>
      <c r="B5" s="12" t="s">
        <v>52</v>
      </c>
      <c r="C5" s="13">
        <v>1664.660668</v>
      </c>
      <c r="D5" s="13">
        <v>1676.046079</v>
      </c>
      <c r="E5" s="13">
        <v>1699.883603</v>
      </c>
      <c r="F5" s="13">
        <v>1716.1072360000001</v>
      </c>
      <c r="G5" s="13">
        <v>1728.2880660000001</v>
      </c>
      <c r="H5" s="13">
        <v>1757.4827829999999</v>
      </c>
      <c r="I5" s="13">
        <v>1775.7736190000001</v>
      </c>
      <c r="J5" s="13">
        <v>1815.168874</v>
      </c>
      <c r="K5" s="13">
        <v>1844.970503</v>
      </c>
      <c r="L5" s="13">
        <v>1849.65813</v>
      </c>
      <c r="M5" s="13">
        <v>1821.0778989999999</v>
      </c>
      <c r="N5" s="110">
        <v>1789.4274379999999</v>
      </c>
      <c r="O5" s="13">
        <v>1870.854517</v>
      </c>
      <c r="P5" s="13">
        <v>1897.153444</v>
      </c>
      <c r="Q5" s="13">
        <v>1947.3383100000001</v>
      </c>
      <c r="R5" s="13">
        <v>2076.1288840000002</v>
      </c>
      <c r="S5" s="13">
        <v>2104.1988980000001</v>
      </c>
      <c r="T5" s="13">
        <v>2114.5461810000002</v>
      </c>
      <c r="U5" s="13">
        <v>2156.3302349999999</v>
      </c>
      <c r="V5" s="13">
        <v>2169.0984100000001</v>
      </c>
      <c r="W5" s="13">
        <v>2440.3924499999998</v>
      </c>
      <c r="X5" s="13">
        <v>2485.5358719999999</v>
      </c>
      <c r="Y5" s="13">
        <v>2505.394722</v>
      </c>
      <c r="Z5" s="110">
        <v>2432.8483900000001</v>
      </c>
      <c r="AA5" s="13">
        <v>2464.97057</v>
      </c>
      <c r="AB5" s="13">
        <v>2470.2256280000001</v>
      </c>
      <c r="AC5" s="13">
        <v>2511.2687729999998</v>
      </c>
      <c r="AD5" s="13">
        <v>2507.9220730000002</v>
      </c>
      <c r="AE5" s="13">
        <v>2478.305809</v>
      </c>
      <c r="AF5" s="13">
        <v>2492.828962</v>
      </c>
      <c r="AG5" s="13">
        <v>2540.5079689999998</v>
      </c>
      <c r="AH5" s="13">
        <v>2539.733671</v>
      </c>
      <c r="AI5" s="13">
        <v>2542.3964369999999</v>
      </c>
      <c r="AJ5" s="13">
        <v>2525.878009</v>
      </c>
      <c r="AK5" s="13">
        <v>2531.9613049999998</v>
      </c>
      <c r="AL5" s="110">
        <v>2599.613507</v>
      </c>
      <c r="AM5" s="13">
        <v>2614.0945470000001</v>
      </c>
      <c r="AN5" s="13">
        <v>2632.3858380000001</v>
      </c>
      <c r="AO5" s="13">
        <v>2603.3103799999999</v>
      </c>
      <c r="AP5" s="13">
        <v>2599.8163049999998</v>
      </c>
      <c r="AQ5" s="13">
        <v>2598.1999729999998</v>
      </c>
      <c r="AR5" s="13">
        <v>2606.3459069999999</v>
      </c>
      <c r="AS5" s="13">
        <v>2620.7294609999999</v>
      </c>
      <c r="AT5" s="13">
        <v>2591.5451459999999</v>
      </c>
      <c r="AU5" s="13">
        <v>2534.3081029999998</v>
      </c>
      <c r="AV5" s="13">
        <v>2571.2435380000002</v>
      </c>
      <c r="AW5" s="13">
        <v>2574.1406029999998</v>
      </c>
      <c r="AX5" s="110">
        <v>2719.9208189999999</v>
      </c>
      <c r="AY5" s="13">
        <v>2750.867225</v>
      </c>
      <c r="AZ5" s="13">
        <v>2788.6893709999999</v>
      </c>
      <c r="BA5" s="13">
        <v>2794.4546350000001</v>
      </c>
      <c r="BB5" s="13">
        <v>2781.1784299999999</v>
      </c>
      <c r="BC5" s="13">
        <v>2765.637479</v>
      </c>
      <c r="BD5" s="13">
        <v>2879.1773629999998</v>
      </c>
      <c r="BE5" s="13">
        <v>2905.440693</v>
      </c>
      <c r="BF5" s="13">
        <v>2926.4472479999999</v>
      </c>
      <c r="BG5" s="13">
        <v>2939.7212709999999</v>
      </c>
      <c r="BH5" s="13">
        <v>2970.348156</v>
      </c>
      <c r="BI5" s="13">
        <v>2991.6597940000001</v>
      </c>
      <c r="BJ5" s="110">
        <v>3049.7263870000002</v>
      </c>
      <c r="BK5" s="13">
        <v>3068.2792330000002</v>
      </c>
      <c r="BL5" s="13">
        <v>3078.3801290000001</v>
      </c>
      <c r="BM5" s="13">
        <v>3080.1878660000002</v>
      </c>
      <c r="BN5" s="13">
        <v>3097.5640349999999</v>
      </c>
      <c r="BO5" s="13">
        <v>3083.7677760000001</v>
      </c>
      <c r="BP5" s="13">
        <v>3161.8167090000002</v>
      </c>
      <c r="BQ5" s="13">
        <v>3191.7401030000001</v>
      </c>
      <c r="BR5" s="13">
        <v>3193.5486940000001</v>
      </c>
      <c r="BS5" s="13">
        <v>3223.5186050000002</v>
      </c>
      <c r="BT5" s="13">
        <v>3259.7953659999998</v>
      </c>
      <c r="BU5" s="13">
        <v>3237.1662940000001</v>
      </c>
      <c r="BV5" s="110">
        <v>3260.9610929999999</v>
      </c>
      <c r="BW5" s="132">
        <v>3233.2599749999999</v>
      </c>
      <c r="BX5" s="132">
        <v>3240.3520709999998</v>
      </c>
      <c r="BY5" s="132">
        <v>3247.7154059999998</v>
      </c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</row>
    <row r="6" spans="1:236" s="10" customFormat="1">
      <c r="A6" s="11" t="s">
        <v>53</v>
      </c>
      <c r="B6" s="12" t="s">
        <v>105</v>
      </c>
      <c r="C6" s="13">
        <v>1171.7148420000001</v>
      </c>
      <c r="D6" s="13">
        <v>1206.301246</v>
      </c>
      <c r="E6" s="13">
        <v>1246.19685</v>
      </c>
      <c r="F6" s="13">
        <v>1273.422511</v>
      </c>
      <c r="G6" s="13">
        <v>1303.5645030000001</v>
      </c>
      <c r="H6" s="13">
        <v>1223.9120270000001</v>
      </c>
      <c r="I6" s="13">
        <v>1232.5996270000001</v>
      </c>
      <c r="J6" s="13">
        <v>1266.5555899999999</v>
      </c>
      <c r="K6" s="13">
        <v>1267.5963469999999</v>
      </c>
      <c r="L6" s="13">
        <v>1226.393286</v>
      </c>
      <c r="M6" s="13">
        <v>1226.895552</v>
      </c>
      <c r="N6" s="110">
        <v>1319.814535</v>
      </c>
      <c r="O6" s="13">
        <v>1376.187191</v>
      </c>
      <c r="P6" s="13">
        <v>1362.9379750000001</v>
      </c>
      <c r="Q6" s="13">
        <v>1289.185594</v>
      </c>
      <c r="R6" s="13">
        <v>1229.7754219999999</v>
      </c>
      <c r="S6" s="13">
        <v>1220.3462099999999</v>
      </c>
      <c r="T6" s="13">
        <v>1166.1692780000001</v>
      </c>
      <c r="U6" s="13">
        <v>1171.3265730000001</v>
      </c>
      <c r="V6" s="13">
        <v>1148.561737</v>
      </c>
      <c r="W6" s="13">
        <v>1164.7752989999999</v>
      </c>
      <c r="X6" s="13">
        <v>1201.90518</v>
      </c>
      <c r="Y6" s="13">
        <v>1229.9149689999999</v>
      </c>
      <c r="Z6" s="110">
        <v>1333.509607</v>
      </c>
      <c r="AA6" s="13">
        <v>1356.1933429999999</v>
      </c>
      <c r="AB6" s="13">
        <v>1364.0992200000001</v>
      </c>
      <c r="AC6" s="13">
        <v>1358.9074169999999</v>
      </c>
      <c r="AD6" s="13">
        <v>1362.7145579999999</v>
      </c>
      <c r="AE6" s="13">
        <v>1381.0685840000001</v>
      </c>
      <c r="AF6" s="13">
        <v>1412.9889270000001</v>
      </c>
      <c r="AG6" s="13">
        <v>1432.152341</v>
      </c>
      <c r="AH6" s="13">
        <v>1477.475099</v>
      </c>
      <c r="AI6" s="13">
        <v>1534.1633179999999</v>
      </c>
      <c r="AJ6" s="13">
        <v>1613.2641410000001</v>
      </c>
      <c r="AK6" s="13">
        <v>1669.25379</v>
      </c>
      <c r="AL6" s="110">
        <v>1739.5330719999999</v>
      </c>
      <c r="AM6" s="13">
        <v>1797.634736</v>
      </c>
      <c r="AN6" s="13">
        <v>1819.014833</v>
      </c>
      <c r="AO6" s="13">
        <v>1748.1792579999999</v>
      </c>
      <c r="AP6" s="13">
        <v>1792.1911319999999</v>
      </c>
      <c r="AQ6" s="13">
        <v>1839.7704819999999</v>
      </c>
      <c r="AR6" s="13">
        <v>1835.229887</v>
      </c>
      <c r="AS6" s="13">
        <v>1925.824576</v>
      </c>
      <c r="AT6" s="13">
        <v>1971.633734</v>
      </c>
      <c r="AU6" s="13">
        <v>2019.359154</v>
      </c>
      <c r="AV6" s="13">
        <v>2070.885902</v>
      </c>
      <c r="AW6" s="13">
        <v>2151.8706630000001</v>
      </c>
      <c r="AX6" s="110">
        <v>2243.1083880000001</v>
      </c>
      <c r="AY6" s="13">
        <v>2310.34879</v>
      </c>
      <c r="AZ6" s="13">
        <v>2346.4245729999998</v>
      </c>
      <c r="BA6" s="13">
        <v>2315.3757190000001</v>
      </c>
      <c r="BB6" s="13">
        <v>2326.6418570000001</v>
      </c>
      <c r="BC6" s="13">
        <v>2370.003643</v>
      </c>
      <c r="BD6" s="13">
        <v>2380.1647969999999</v>
      </c>
      <c r="BE6" s="13">
        <v>2450.1849820000002</v>
      </c>
      <c r="BF6" s="13">
        <v>2536.7018929999999</v>
      </c>
      <c r="BG6" s="13">
        <v>2607.2446570000002</v>
      </c>
      <c r="BH6" s="13">
        <v>2689.3575420000002</v>
      </c>
      <c r="BI6" s="13">
        <v>2783.7085710000001</v>
      </c>
      <c r="BJ6" s="110">
        <v>2861.2787720000001</v>
      </c>
      <c r="BK6" s="13">
        <v>2920.0860299999999</v>
      </c>
      <c r="BL6" s="13">
        <v>2923.6956500000001</v>
      </c>
      <c r="BM6" s="13">
        <v>2861.8716800000002</v>
      </c>
      <c r="BN6" s="13">
        <v>2891.7652969999999</v>
      </c>
      <c r="BO6" s="13">
        <v>2939.6045869999998</v>
      </c>
      <c r="BP6" s="13">
        <v>2924.4023050000001</v>
      </c>
      <c r="BQ6" s="13">
        <v>2964.653217</v>
      </c>
      <c r="BR6" s="13">
        <v>3046.0662400000001</v>
      </c>
      <c r="BS6" s="13">
        <v>3139.448981</v>
      </c>
      <c r="BT6" s="13">
        <v>3209.6763620000002</v>
      </c>
      <c r="BU6" s="13">
        <v>3261.7089510000001</v>
      </c>
      <c r="BV6" s="110">
        <v>3368.2514740000001</v>
      </c>
      <c r="BW6" s="132">
        <v>3420.320506</v>
      </c>
      <c r="BX6" s="132">
        <v>3440.1461290000002</v>
      </c>
      <c r="BY6" s="132">
        <v>3359.2777799999999</v>
      </c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</row>
    <row r="7" spans="1:236" s="10" customFormat="1">
      <c r="A7" s="11"/>
      <c r="B7" s="53" t="s">
        <v>106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0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10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10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10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10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10"/>
      <c r="BW7" s="132"/>
      <c r="BX7" s="132"/>
      <c r="BY7" s="132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</row>
    <row r="8" spans="1:236" s="10" customFormat="1" ht="19.149999999999999" customHeight="1">
      <c r="A8" s="14" t="s">
        <v>54</v>
      </c>
      <c r="B8" s="15" t="s">
        <v>80</v>
      </c>
      <c r="C8" s="16">
        <v>47.724201000000001</v>
      </c>
      <c r="D8" s="16">
        <v>84.937860000000001</v>
      </c>
      <c r="E8" s="16">
        <v>134.598297</v>
      </c>
      <c r="F8" s="16">
        <v>177.54530700000001</v>
      </c>
      <c r="G8" s="16">
        <v>232.604387</v>
      </c>
      <c r="H8" s="16">
        <v>284.539332</v>
      </c>
      <c r="I8" s="16">
        <v>319.32954999999998</v>
      </c>
      <c r="J8" s="16">
        <v>353.48977200000002</v>
      </c>
      <c r="K8" s="16">
        <v>354.80489</v>
      </c>
      <c r="L8" s="16">
        <v>314.65989300000001</v>
      </c>
      <c r="M8" s="16">
        <v>314.00304999999997</v>
      </c>
      <c r="N8" s="111">
        <v>409.18572899999998</v>
      </c>
      <c r="O8" s="16">
        <v>67.390101000000001</v>
      </c>
      <c r="P8" s="16">
        <v>66.083044999999998</v>
      </c>
      <c r="Q8" s="16">
        <v>58.261392000000001</v>
      </c>
      <c r="R8" s="16">
        <v>32.285375999999999</v>
      </c>
      <c r="S8" s="16">
        <v>37.039372</v>
      </c>
      <c r="T8" s="16">
        <v>6.7947559999999996</v>
      </c>
      <c r="U8" s="16">
        <v>31.32619</v>
      </c>
      <c r="V8" s="16">
        <v>12.551757</v>
      </c>
      <c r="W8" s="16">
        <v>31.203928000000001</v>
      </c>
      <c r="X8" s="16">
        <v>67.701538999999997</v>
      </c>
      <c r="Y8" s="16">
        <v>96.370608000000004</v>
      </c>
      <c r="Z8" s="111">
        <v>205.10970800000001</v>
      </c>
      <c r="AA8" s="16">
        <v>41.883778</v>
      </c>
      <c r="AB8" s="16">
        <v>65.900542999999999</v>
      </c>
      <c r="AC8" s="16">
        <v>116.71889</v>
      </c>
      <c r="AD8" s="16">
        <v>163.92953199999999</v>
      </c>
      <c r="AE8" s="16">
        <v>198.24228400000001</v>
      </c>
      <c r="AF8" s="16">
        <v>249.592038</v>
      </c>
      <c r="AG8" s="16">
        <v>274.54141900000002</v>
      </c>
      <c r="AH8" s="16">
        <v>320.08326299999999</v>
      </c>
      <c r="AI8" s="16">
        <v>359.69814600000001</v>
      </c>
      <c r="AJ8" s="16">
        <v>441.12758300000002</v>
      </c>
      <c r="AK8" s="16">
        <v>495.28508900000003</v>
      </c>
      <c r="AL8" s="111">
        <v>573.37971100000004</v>
      </c>
      <c r="AM8" s="16">
        <v>76.766665000000003</v>
      </c>
      <c r="AN8" s="16">
        <v>138.271804</v>
      </c>
      <c r="AO8" s="16">
        <v>214.27757600000001</v>
      </c>
      <c r="AP8" s="16">
        <v>291.06740000000002</v>
      </c>
      <c r="AQ8" s="16">
        <v>365.90360800000002</v>
      </c>
      <c r="AR8" s="16">
        <v>444.18592599999999</v>
      </c>
      <c r="AS8" s="16">
        <v>528.50926600000003</v>
      </c>
      <c r="AT8" s="16">
        <v>575.880312</v>
      </c>
      <c r="AU8" s="16">
        <v>624.21298100000001</v>
      </c>
      <c r="AV8" s="16">
        <v>675.95624999999995</v>
      </c>
      <c r="AW8" s="16">
        <v>757.96657800000003</v>
      </c>
      <c r="AX8" s="111">
        <v>848.21677099999999</v>
      </c>
      <c r="AY8" s="16">
        <v>102.656713</v>
      </c>
      <c r="AZ8" s="16">
        <v>182.33267900000001</v>
      </c>
      <c r="BA8" s="16">
        <v>267.86458499999998</v>
      </c>
      <c r="BB8" s="16">
        <v>341.96483499999999</v>
      </c>
      <c r="BC8" s="16">
        <v>416.393731</v>
      </c>
      <c r="BD8" s="16">
        <v>507.01081299999998</v>
      </c>
      <c r="BE8" s="16">
        <v>589.97171100000003</v>
      </c>
      <c r="BF8" s="16">
        <v>677.79159600000003</v>
      </c>
      <c r="BG8" s="16">
        <v>750.07383300000004</v>
      </c>
      <c r="BH8" s="16">
        <v>833.742344</v>
      </c>
      <c r="BI8" s="16">
        <v>930.13334499999996</v>
      </c>
      <c r="BJ8" s="111">
        <v>1011.888693</v>
      </c>
      <c r="BK8" s="16">
        <v>80.275914999999998</v>
      </c>
      <c r="BL8" s="16">
        <v>151.40161800000001</v>
      </c>
      <c r="BM8" s="16">
        <v>239.44220999999999</v>
      </c>
      <c r="BN8" s="16">
        <v>323.59383800000001</v>
      </c>
      <c r="BO8" s="16">
        <v>391.208325</v>
      </c>
      <c r="BP8" s="16">
        <v>491.38752399999998</v>
      </c>
      <c r="BQ8" s="16">
        <v>571.46213499999999</v>
      </c>
      <c r="BR8" s="16">
        <v>653.60065899999995</v>
      </c>
      <c r="BS8" s="16">
        <v>751.42516000000001</v>
      </c>
      <c r="BT8" s="16">
        <v>820.13326199999995</v>
      </c>
      <c r="BU8" s="16">
        <v>884.29734900000005</v>
      </c>
      <c r="BV8" s="111">
        <v>993.58454700000004</v>
      </c>
      <c r="BW8" s="133">
        <v>94.637567000000004</v>
      </c>
      <c r="BX8" s="133">
        <v>169.85229799999999</v>
      </c>
      <c r="BY8" s="133">
        <v>233.47400999999999</v>
      </c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</row>
    <row r="9" spans="1:236" s="10" customFormat="1" ht="24">
      <c r="A9" s="17" t="s">
        <v>81</v>
      </c>
      <c r="B9" s="18" t="s">
        <v>55</v>
      </c>
      <c r="C9" s="19">
        <v>43.629108000000002</v>
      </c>
      <c r="D9" s="19">
        <v>197.98168200000001</v>
      </c>
      <c r="E9" s="19">
        <v>147.07186200000001</v>
      </c>
      <c r="F9" s="19">
        <v>94.241366999999997</v>
      </c>
      <c r="G9" s="19">
        <v>50.083137000000001</v>
      </c>
      <c r="H9" s="19">
        <v>50.264029000000001</v>
      </c>
      <c r="I9" s="19">
        <v>64.865898000000001</v>
      </c>
      <c r="J9" s="19">
        <v>159.35030399999999</v>
      </c>
      <c r="K9" s="19">
        <v>233.37829400000001</v>
      </c>
      <c r="L9" s="19">
        <v>1177.9940469999999</v>
      </c>
      <c r="M9" s="19">
        <v>2123.4382329999999</v>
      </c>
      <c r="N9" s="105">
        <v>3370.4443489999999</v>
      </c>
      <c r="O9" s="19">
        <v>3653.6330720000001</v>
      </c>
      <c r="P9" s="19">
        <v>3447.5164100000002</v>
      </c>
      <c r="Q9" s="19">
        <v>3293.5221590000001</v>
      </c>
      <c r="R9" s="19">
        <v>2822.8261080000002</v>
      </c>
      <c r="S9" s="19">
        <v>2269.8880049999998</v>
      </c>
      <c r="T9" s="19">
        <v>2002.8205809999999</v>
      </c>
      <c r="U9" s="19">
        <v>1936.4621520000001</v>
      </c>
      <c r="V9" s="19">
        <v>1930.66623</v>
      </c>
      <c r="W9" s="19">
        <v>1589.0501039999999</v>
      </c>
      <c r="X9" s="19">
        <v>1305.348324</v>
      </c>
      <c r="Y9" s="19">
        <v>1238.6474000000001</v>
      </c>
      <c r="Z9" s="105">
        <v>1423.133374</v>
      </c>
      <c r="AA9" s="19">
        <v>1124.2038680000001</v>
      </c>
      <c r="AB9" s="19">
        <v>927.16325800000004</v>
      </c>
      <c r="AC9" s="19">
        <v>685.92840699999999</v>
      </c>
      <c r="AD9" s="19">
        <v>645.53642000000002</v>
      </c>
      <c r="AE9" s="19">
        <v>434.883557</v>
      </c>
      <c r="AF9" s="19">
        <v>510.29308400000002</v>
      </c>
      <c r="AG9" s="19">
        <v>396.99767600000001</v>
      </c>
      <c r="AH9" s="19">
        <v>382.511416</v>
      </c>
      <c r="AI9" s="19">
        <v>373.43947400000002</v>
      </c>
      <c r="AJ9" s="19">
        <v>329.98540300000002</v>
      </c>
      <c r="AK9" s="19">
        <v>362.915661</v>
      </c>
      <c r="AL9" s="105">
        <v>325.74615599999998</v>
      </c>
      <c r="AM9" s="19">
        <v>322.15927199999999</v>
      </c>
      <c r="AN9" s="19">
        <v>316.03823999999997</v>
      </c>
      <c r="AO9" s="19">
        <v>312.32348100000002</v>
      </c>
      <c r="AP9" s="19">
        <v>320.21000500000002</v>
      </c>
      <c r="AQ9" s="19">
        <v>311.29208899999998</v>
      </c>
      <c r="AR9" s="19">
        <v>312.24310100000002</v>
      </c>
      <c r="AS9" s="19">
        <v>311.25074599999999</v>
      </c>
      <c r="AT9" s="19">
        <v>309.04850599999997</v>
      </c>
      <c r="AU9" s="19">
        <v>506.79624200000001</v>
      </c>
      <c r="AV9" s="19">
        <v>970.99201000000005</v>
      </c>
      <c r="AW9" s="19">
        <v>1191.6172730000001</v>
      </c>
      <c r="AX9" s="105">
        <v>1212.0640820000001</v>
      </c>
      <c r="AY9" s="19">
        <v>1366.400842</v>
      </c>
      <c r="AZ9" s="19">
        <v>1257.716752</v>
      </c>
      <c r="BA9" s="19">
        <v>1469.3824509999999</v>
      </c>
      <c r="BB9" s="19">
        <v>1837.6898040000001</v>
      </c>
      <c r="BC9" s="19">
        <v>1695.9583190000001</v>
      </c>
      <c r="BD9" s="19">
        <v>2250.731659</v>
      </c>
      <c r="BE9" s="19">
        <v>2576.8887629999999</v>
      </c>
      <c r="BF9" s="19">
        <v>2402.5675369999999</v>
      </c>
      <c r="BG9" s="19">
        <v>2350.603376</v>
      </c>
      <c r="BH9" s="19">
        <v>2524.3416860000002</v>
      </c>
      <c r="BI9" s="19">
        <v>2852.6928990000001</v>
      </c>
      <c r="BJ9" s="105">
        <v>2690.8518720000002</v>
      </c>
      <c r="BK9" s="19">
        <v>2197.8083839999999</v>
      </c>
      <c r="BL9" s="19">
        <v>2194.068068</v>
      </c>
      <c r="BM9" s="19">
        <v>2227.153699</v>
      </c>
      <c r="BN9" s="19">
        <v>2222.3923690000001</v>
      </c>
      <c r="BO9" s="19">
        <v>2476.211112</v>
      </c>
      <c r="BP9" s="19">
        <v>2320.7903980000001</v>
      </c>
      <c r="BQ9" s="19">
        <v>2591.572651</v>
      </c>
      <c r="BR9" s="19">
        <v>2828.8451869999999</v>
      </c>
      <c r="BS9" s="19">
        <v>3140.115346</v>
      </c>
      <c r="BT9" s="19">
        <v>3298.6004050000001</v>
      </c>
      <c r="BU9" s="19">
        <v>3707.031669</v>
      </c>
      <c r="BV9" s="105">
        <v>4439.1039090000004</v>
      </c>
      <c r="BW9" s="129">
        <v>4282.19362</v>
      </c>
      <c r="BX9" s="129">
        <v>3966.980896</v>
      </c>
      <c r="BY9" s="129">
        <v>4702.1779669999996</v>
      </c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</row>
    <row r="10" spans="1:236" s="10" customFormat="1">
      <c r="A10" s="5" t="s">
        <v>38</v>
      </c>
      <c r="B10" s="6" t="s">
        <v>94</v>
      </c>
      <c r="C10" s="13">
        <v>190.01167699999999</v>
      </c>
      <c r="D10" s="13">
        <v>175.91222200000001</v>
      </c>
      <c r="E10" s="13">
        <v>179.10709299999999</v>
      </c>
      <c r="F10" s="13">
        <v>179.768351</v>
      </c>
      <c r="G10" s="13">
        <v>175.513992</v>
      </c>
      <c r="H10" s="13">
        <v>199.461017</v>
      </c>
      <c r="I10" s="13">
        <v>201.93564900000001</v>
      </c>
      <c r="J10" s="13">
        <v>206.08747399999999</v>
      </c>
      <c r="K10" s="13">
        <v>214.11854</v>
      </c>
      <c r="L10" s="13">
        <v>194.78119799999999</v>
      </c>
      <c r="M10" s="13">
        <v>242.74918600000001</v>
      </c>
      <c r="N10" s="110">
        <v>346.03212400000001</v>
      </c>
      <c r="O10" s="13">
        <v>316.57442900000001</v>
      </c>
      <c r="P10" s="13">
        <v>263.58474999999999</v>
      </c>
      <c r="Q10" s="13">
        <v>217.579262</v>
      </c>
      <c r="R10" s="13">
        <v>196.700502</v>
      </c>
      <c r="S10" s="13">
        <v>199.130504</v>
      </c>
      <c r="T10" s="13">
        <v>201.26927000000001</v>
      </c>
      <c r="U10" s="13">
        <v>209.33556200000001</v>
      </c>
      <c r="V10" s="13">
        <v>212.836533</v>
      </c>
      <c r="W10" s="13">
        <v>212.27662599999999</v>
      </c>
      <c r="X10" s="13">
        <v>197.803642</v>
      </c>
      <c r="Y10" s="13">
        <v>197.930002</v>
      </c>
      <c r="Z10" s="110">
        <v>273.06734899999998</v>
      </c>
      <c r="AA10" s="13">
        <v>232.51342399999999</v>
      </c>
      <c r="AB10" s="13">
        <v>223.401546</v>
      </c>
      <c r="AC10" s="13">
        <v>184.35846000000001</v>
      </c>
      <c r="AD10" s="13">
        <v>184.51674800000001</v>
      </c>
      <c r="AE10" s="13">
        <v>200.332898</v>
      </c>
      <c r="AF10" s="13">
        <v>215.22385800000001</v>
      </c>
      <c r="AG10" s="13">
        <v>210.46454299999999</v>
      </c>
      <c r="AH10" s="13">
        <v>222.749865</v>
      </c>
      <c r="AI10" s="13">
        <v>266.72949799999998</v>
      </c>
      <c r="AJ10" s="13">
        <v>230.668645</v>
      </c>
      <c r="AK10" s="13">
        <v>216.30216100000001</v>
      </c>
      <c r="AL10" s="110">
        <v>255.67176699999999</v>
      </c>
      <c r="AM10" s="13">
        <v>223.92194900000001</v>
      </c>
      <c r="AN10" s="13">
        <v>235.98263399999999</v>
      </c>
      <c r="AO10" s="13">
        <v>195.56143</v>
      </c>
      <c r="AP10" s="13">
        <v>197.80082200000001</v>
      </c>
      <c r="AQ10" s="13">
        <v>216.79611499999999</v>
      </c>
      <c r="AR10" s="13">
        <v>252.728264</v>
      </c>
      <c r="AS10" s="13">
        <v>211.52050199999999</v>
      </c>
      <c r="AT10" s="13">
        <v>235.734701</v>
      </c>
      <c r="AU10" s="13">
        <v>274.932997</v>
      </c>
      <c r="AV10" s="13">
        <v>282.11098900000002</v>
      </c>
      <c r="AW10" s="13">
        <v>303.85508099999998</v>
      </c>
      <c r="AX10" s="110">
        <v>336.440811</v>
      </c>
      <c r="AY10" s="13">
        <v>280.66862800000001</v>
      </c>
      <c r="AZ10" s="13">
        <v>291.17563899999999</v>
      </c>
      <c r="BA10" s="13">
        <v>304.38484599999998</v>
      </c>
      <c r="BB10" s="13">
        <v>315.88217300000002</v>
      </c>
      <c r="BC10" s="13">
        <v>286.27700499999997</v>
      </c>
      <c r="BD10" s="13">
        <v>354.00292100000001</v>
      </c>
      <c r="BE10" s="13">
        <v>339.187926</v>
      </c>
      <c r="BF10" s="13">
        <v>311.15824199999997</v>
      </c>
      <c r="BG10" s="13">
        <v>332.49616099999997</v>
      </c>
      <c r="BH10" s="13">
        <v>326.25693999999999</v>
      </c>
      <c r="BI10" s="13">
        <v>347.077831</v>
      </c>
      <c r="BJ10" s="110">
        <v>462.77108299999998</v>
      </c>
      <c r="BK10" s="13">
        <v>508.57397500000002</v>
      </c>
      <c r="BL10" s="13">
        <v>492.85864199999997</v>
      </c>
      <c r="BM10" s="13">
        <v>485.641412</v>
      </c>
      <c r="BN10" s="13">
        <v>486.473367</v>
      </c>
      <c r="BO10" s="13">
        <v>514.58438100000001</v>
      </c>
      <c r="BP10" s="13">
        <v>497.474695</v>
      </c>
      <c r="BQ10" s="13">
        <v>503.67010299999998</v>
      </c>
      <c r="BR10" s="13">
        <v>456.14392299999997</v>
      </c>
      <c r="BS10" s="13">
        <v>456.45776799999999</v>
      </c>
      <c r="BT10" s="13">
        <v>482.191577</v>
      </c>
      <c r="BU10" s="13">
        <v>500.35271899999998</v>
      </c>
      <c r="BV10" s="110">
        <v>584.06093299999998</v>
      </c>
      <c r="BW10" s="132">
        <v>560.34694100000002</v>
      </c>
      <c r="BX10" s="132">
        <v>580.37095899999997</v>
      </c>
      <c r="BY10" s="132">
        <v>574.27482499999996</v>
      </c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</row>
    <row r="11" spans="1:236" s="10" customFormat="1">
      <c r="A11" s="11"/>
      <c r="B11" s="53" t="s">
        <v>107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10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10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10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10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10"/>
      <c r="BW11" s="132"/>
      <c r="BX11" s="132"/>
      <c r="BY11" s="132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</row>
    <row r="12" spans="1:236" s="10" customFormat="1" ht="17.25" customHeight="1">
      <c r="A12" s="11" t="s">
        <v>5</v>
      </c>
      <c r="B12" s="12" t="s">
        <v>56</v>
      </c>
      <c r="C12" s="13">
        <v>119.906227</v>
      </c>
      <c r="D12" s="13">
        <v>91.731244000000004</v>
      </c>
      <c r="E12" s="13">
        <v>102.324386</v>
      </c>
      <c r="F12" s="13">
        <v>93.007694999999998</v>
      </c>
      <c r="G12" s="13">
        <v>92.070470999999998</v>
      </c>
      <c r="H12" s="13">
        <v>107.947773</v>
      </c>
      <c r="I12" s="13">
        <v>102.38314699999999</v>
      </c>
      <c r="J12" s="13">
        <v>111.50703900000001</v>
      </c>
      <c r="K12" s="13">
        <v>113.22494</v>
      </c>
      <c r="L12" s="13">
        <v>111.683071</v>
      </c>
      <c r="M12" s="13">
        <v>162.454487</v>
      </c>
      <c r="N12" s="110">
        <v>252.44349399999999</v>
      </c>
      <c r="O12" s="13">
        <v>253.22675100000001</v>
      </c>
      <c r="P12" s="13">
        <v>203.468951</v>
      </c>
      <c r="Q12" s="13">
        <v>164.43074799999999</v>
      </c>
      <c r="R12" s="13">
        <v>142.55294000000001</v>
      </c>
      <c r="S12" s="13">
        <v>134.11819700000001</v>
      </c>
      <c r="T12" s="13">
        <v>145.81070600000001</v>
      </c>
      <c r="U12" s="13">
        <v>150.041166</v>
      </c>
      <c r="V12" s="13">
        <v>147.42243199999999</v>
      </c>
      <c r="W12" s="13">
        <v>145.18120200000001</v>
      </c>
      <c r="X12" s="13">
        <v>126.41022100000001</v>
      </c>
      <c r="Y12" s="13">
        <v>130.584315</v>
      </c>
      <c r="Z12" s="110">
        <v>168.000359</v>
      </c>
      <c r="AA12" s="13">
        <v>141.450785</v>
      </c>
      <c r="AB12" s="13">
        <v>125.74776</v>
      </c>
      <c r="AC12" s="13">
        <v>125.832137</v>
      </c>
      <c r="AD12" s="13">
        <v>120.389684</v>
      </c>
      <c r="AE12" s="13">
        <v>121.517261</v>
      </c>
      <c r="AF12" s="13">
        <v>128.74673200000001</v>
      </c>
      <c r="AG12" s="13">
        <v>124.609346</v>
      </c>
      <c r="AH12" s="13">
        <v>131.412139</v>
      </c>
      <c r="AI12" s="13">
        <v>130.65027900000001</v>
      </c>
      <c r="AJ12" s="13">
        <v>130.777885</v>
      </c>
      <c r="AK12" s="13">
        <v>121.42988</v>
      </c>
      <c r="AL12" s="110">
        <v>154.410933</v>
      </c>
      <c r="AM12" s="13">
        <v>130.97948</v>
      </c>
      <c r="AN12" s="13">
        <v>130.469122</v>
      </c>
      <c r="AO12" s="13">
        <v>122.923716</v>
      </c>
      <c r="AP12" s="13">
        <v>117.050663</v>
      </c>
      <c r="AQ12" s="13">
        <v>124.613129</v>
      </c>
      <c r="AR12" s="13">
        <v>136.934324</v>
      </c>
      <c r="AS12" s="13">
        <v>130.74104800000001</v>
      </c>
      <c r="AT12" s="13">
        <v>138.45619600000001</v>
      </c>
      <c r="AU12" s="13">
        <v>183.80412999999999</v>
      </c>
      <c r="AV12" s="13">
        <v>180.64771300000001</v>
      </c>
      <c r="AW12" s="13">
        <v>189.19615099999999</v>
      </c>
      <c r="AX12" s="110">
        <v>216.556972</v>
      </c>
      <c r="AY12" s="13">
        <v>183.667393</v>
      </c>
      <c r="AZ12" s="13">
        <v>174.72323</v>
      </c>
      <c r="BA12" s="13">
        <v>185.88426000000001</v>
      </c>
      <c r="BB12" s="13">
        <v>185.188942</v>
      </c>
      <c r="BC12" s="13">
        <v>192.35922299999999</v>
      </c>
      <c r="BD12" s="13">
        <v>204.76970600000001</v>
      </c>
      <c r="BE12" s="13">
        <v>202.82675699999999</v>
      </c>
      <c r="BF12" s="13">
        <v>185.73554200000001</v>
      </c>
      <c r="BG12" s="13">
        <v>186.87669700000001</v>
      </c>
      <c r="BH12" s="13">
        <v>194.09375600000001</v>
      </c>
      <c r="BI12" s="13">
        <v>207.154223</v>
      </c>
      <c r="BJ12" s="110">
        <v>289.60618199999999</v>
      </c>
      <c r="BK12" s="13">
        <v>303.51845900000001</v>
      </c>
      <c r="BL12" s="13">
        <v>262.913432</v>
      </c>
      <c r="BM12" s="13">
        <v>260.23385400000001</v>
      </c>
      <c r="BN12" s="13">
        <v>262.11351200000001</v>
      </c>
      <c r="BO12" s="13">
        <v>287.89201600000001</v>
      </c>
      <c r="BP12" s="13">
        <v>252.022549</v>
      </c>
      <c r="BQ12" s="13">
        <v>278.10570999999999</v>
      </c>
      <c r="BR12" s="13">
        <v>257.31648200000001</v>
      </c>
      <c r="BS12" s="13">
        <v>262.89144900000002</v>
      </c>
      <c r="BT12" s="13">
        <v>270.58138400000001</v>
      </c>
      <c r="BU12" s="13">
        <v>265.94730600000003</v>
      </c>
      <c r="BV12" s="110">
        <v>365.76399600000002</v>
      </c>
      <c r="BW12" s="132">
        <v>354.32307700000001</v>
      </c>
      <c r="BX12" s="132">
        <v>351.85289299999999</v>
      </c>
      <c r="BY12" s="132">
        <v>353.01393899999999</v>
      </c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</row>
    <row r="13" spans="1:236" s="10" customFormat="1">
      <c r="A13" s="14" t="s">
        <v>39</v>
      </c>
      <c r="B13" s="15" t="s">
        <v>57</v>
      </c>
      <c r="C13" s="13">
        <v>18.542452999999998</v>
      </c>
      <c r="D13" s="13">
        <v>17.158756</v>
      </c>
      <c r="E13" s="13">
        <v>15.112242999999999</v>
      </c>
      <c r="F13" s="13">
        <v>26.405657999999999</v>
      </c>
      <c r="G13" s="13">
        <v>28.847863</v>
      </c>
      <c r="H13" s="13">
        <v>21.602838999999999</v>
      </c>
      <c r="I13" s="13">
        <v>35.822532000000002</v>
      </c>
      <c r="J13" s="13">
        <v>35.688566000000002</v>
      </c>
      <c r="K13" s="13">
        <v>35.553586000000003</v>
      </c>
      <c r="L13" s="13">
        <v>50.389902999999997</v>
      </c>
      <c r="M13" s="13">
        <v>49.737741999999997</v>
      </c>
      <c r="N13" s="110">
        <v>77.712040000000002</v>
      </c>
      <c r="O13" s="13">
        <v>55.448979000000001</v>
      </c>
      <c r="P13" s="13">
        <v>51.866311000000003</v>
      </c>
      <c r="Q13" s="13">
        <v>47.427861</v>
      </c>
      <c r="R13" s="13">
        <v>50.189140000000002</v>
      </c>
      <c r="S13" s="13">
        <v>52.727054000000003</v>
      </c>
      <c r="T13" s="13">
        <v>49.110571</v>
      </c>
      <c r="U13" s="13">
        <v>53.737549000000001</v>
      </c>
      <c r="V13" s="13">
        <v>52.023043000000001</v>
      </c>
      <c r="W13" s="13">
        <v>63.347026</v>
      </c>
      <c r="X13" s="13">
        <v>57.853146000000002</v>
      </c>
      <c r="Y13" s="13">
        <v>64.180081000000001</v>
      </c>
      <c r="Z13" s="110">
        <v>97.131111000000004</v>
      </c>
      <c r="AA13" s="13">
        <v>83.468486999999996</v>
      </c>
      <c r="AB13" s="13">
        <v>88.962869999999995</v>
      </c>
      <c r="AC13" s="13">
        <v>53.091064000000003</v>
      </c>
      <c r="AD13" s="13">
        <v>56.554192999999998</v>
      </c>
      <c r="AE13" s="13">
        <v>63.710318999999998</v>
      </c>
      <c r="AF13" s="13">
        <v>77.415369999999996</v>
      </c>
      <c r="AG13" s="13">
        <v>80.066849000000005</v>
      </c>
      <c r="AH13" s="13">
        <v>80.624589</v>
      </c>
      <c r="AI13" s="13">
        <v>115.334264</v>
      </c>
      <c r="AJ13" s="13">
        <v>88.32808</v>
      </c>
      <c r="AK13" s="13">
        <v>87.919826</v>
      </c>
      <c r="AL13" s="110">
        <v>93.861711</v>
      </c>
      <c r="AM13" s="13">
        <v>84.853284000000002</v>
      </c>
      <c r="AN13" s="13">
        <v>99.964697999999999</v>
      </c>
      <c r="AO13" s="13">
        <v>67.792738999999997</v>
      </c>
      <c r="AP13" s="13">
        <v>73.121156999999997</v>
      </c>
      <c r="AQ13" s="13">
        <v>84.891177999999996</v>
      </c>
      <c r="AR13" s="13">
        <v>108.772228</v>
      </c>
      <c r="AS13" s="13">
        <v>66.634584000000004</v>
      </c>
      <c r="AT13" s="13">
        <v>88.178528999999997</v>
      </c>
      <c r="AU13" s="13">
        <v>85.116838000000001</v>
      </c>
      <c r="AV13" s="13">
        <v>89.718172999999993</v>
      </c>
      <c r="AW13" s="13">
        <v>111.91025500000001</v>
      </c>
      <c r="AX13" s="110">
        <v>105.486266</v>
      </c>
      <c r="AY13" s="13">
        <v>92.390510000000006</v>
      </c>
      <c r="AZ13" s="13">
        <v>114.85598899999999</v>
      </c>
      <c r="BA13" s="13">
        <v>111.181089</v>
      </c>
      <c r="BB13" s="13">
        <v>115.96904000000001</v>
      </c>
      <c r="BC13" s="13">
        <v>90.041824000000005</v>
      </c>
      <c r="BD13" s="13">
        <v>136.88777999999999</v>
      </c>
      <c r="BE13" s="13">
        <v>131.61535499999999</v>
      </c>
      <c r="BF13" s="13">
        <v>116.875001</v>
      </c>
      <c r="BG13" s="13">
        <v>133.69932800000001</v>
      </c>
      <c r="BH13" s="13">
        <v>124.042874</v>
      </c>
      <c r="BI13" s="13">
        <v>130.25550999999999</v>
      </c>
      <c r="BJ13" s="110">
        <v>145.511236</v>
      </c>
      <c r="BK13" s="13">
        <v>86.537425999999996</v>
      </c>
      <c r="BL13" s="13">
        <v>116.271478</v>
      </c>
      <c r="BM13" s="13">
        <v>113.701455</v>
      </c>
      <c r="BN13" s="13">
        <v>106.734324</v>
      </c>
      <c r="BO13" s="13">
        <v>96.324171000000007</v>
      </c>
      <c r="BP13" s="13">
        <v>150.40081599999999</v>
      </c>
      <c r="BQ13" s="13">
        <v>115.79065900000001</v>
      </c>
      <c r="BR13" s="13">
        <v>104.174171</v>
      </c>
      <c r="BS13" s="13">
        <v>115.984056</v>
      </c>
      <c r="BT13" s="13">
        <v>115.13944100000001</v>
      </c>
      <c r="BU13" s="13">
        <v>136.54080300000001</v>
      </c>
      <c r="BV13" s="110">
        <v>122.980611</v>
      </c>
      <c r="BW13" s="132">
        <v>119.740937</v>
      </c>
      <c r="BX13" s="132">
        <v>127.23635400000001</v>
      </c>
      <c r="BY13" s="132">
        <v>118.079545</v>
      </c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</row>
    <row r="14" spans="1:236" s="10" customFormat="1" ht="27" customHeight="1">
      <c r="A14" s="5" t="s">
        <v>41</v>
      </c>
      <c r="B14" s="6" t="s">
        <v>82</v>
      </c>
      <c r="C14" s="19">
        <v>2813.4980460000002</v>
      </c>
      <c r="D14" s="19">
        <v>2923.4744470000001</v>
      </c>
      <c r="E14" s="19">
        <v>2999.183102</v>
      </c>
      <c r="F14" s="19">
        <v>3249.005541</v>
      </c>
      <c r="G14" s="19">
        <v>3232.406105</v>
      </c>
      <c r="H14" s="19">
        <v>3321.4808840000001</v>
      </c>
      <c r="I14" s="19">
        <v>3601.52106</v>
      </c>
      <c r="J14" s="19">
        <v>3616.2314919999999</v>
      </c>
      <c r="K14" s="19">
        <v>3622.967177</v>
      </c>
      <c r="L14" s="19">
        <v>3785.2144520000002</v>
      </c>
      <c r="M14" s="19">
        <v>3879.043604</v>
      </c>
      <c r="N14" s="105">
        <v>3639.5831560000001</v>
      </c>
      <c r="O14" s="19">
        <v>4024.8882180000001</v>
      </c>
      <c r="P14" s="19">
        <v>3919.7731010000002</v>
      </c>
      <c r="Q14" s="19">
        <v>3700.364204</v>
      </c>
      <c r="R14" s="19">
        <v>3544.7989349999998</v>
      </c>
      <c r="S14" s="19">
        <v>3372.238229</v>
      </c>
      <c r="T14" s="19">
        <v>3409.3062380000001</v>
      </c>
      <c r="U14" s="19">
        <v>3308.4132930000001</v>
      </c>
      <c r="V14" s="19">
        <v>3296.773678</v>
      </c>
      <c r="W14" s="19">
        <v>3119.3724099999999</v>
      </c>
      <c r="X14" s="19">
        <v>3179.6392900000001</v>
      </c>
      <c r="Y14" s="19">
        <v>3262.3010570000001</v>
      </c>
      <c r="Z14" s="105">
        <v>3117.3034379999999</v>
      </c>
      <c r="AA14" s="19">
        <v>3158.9759159999999</v>
      </c>
      <c r="AB14" s="19">
        <v>3076.9934499999999</v>
      </c>
      <c r="AC14" s="19">
        <v>3097.5625570000002</v>
      </c>
      <c r="AD14" s="19">
        <v>3087.2361350000001</v>
      </c>
      <c r="AE14" s="19">
        <v>3093.4166620000001</v>
      </c>
      <c r="AF14" s="19">
        <v>3237.6887590000001</v>
      </c>
      <c r="AG14" s="19">
        <v>3301.5641919999998</v>
      </c>
      <c r="AH14" s="19">
        <v>3264.9947849999999</v>
      </c>
      <c r="AI14" s="19">
        <v>3461.7514249999999</v>
      </c>
      <c r="AJ14" s="19">
        <v>3603.0218100000002</v>
      </c>
      <c r="AK14" s="19">
        <v>3685.6259439999999</v>
      </c>
      <c r="AL14" s="105">
        <v>3754.9320680000001</v>
      </c>
      <c r="AM14" s="19">
        <v>3623.1963110000002</v>
      </c>
      <c r="AN14" s="19">
        <v>3734.6548819999998</v>
      </c>
      <c r="AO14" s="19">
        <v>3613.2275049999998</v>
      </c>
      <c r="AP14" s="19">
        <v>3658.1021719999999</v>
      </c>
      <c r="AQ14" s="19">
        <v>3687.836112</v>
      </c>
      <c r="AR14" s="19">
        <v>3537.3760969999998</v>
      </c>
      <c r="AS14" s="19">
        <v>3777.4714180000001</v>
      </c>
      <c r="AT14" s="19">
        <v>3914.1569450000002</v>
      </c>
      <c r="AU14" s="19">
        <v>4170.3455130000002</v>
      </c>
      <c r="AV14" s="19">
        <v>4063.9955129999998</v>
      </c>
      <c r="AW14" s="19">
        <v>4326.3444060000002</v>
      </c>
      <c r="AX14" s="105">
        <v>4560.1537760000001</v>
      </c>
      <c r="AY14" s="19">
        <v>4499.3677600000001</v>
      </c>
      <c r="AZ14" s="19">
        <v>4129.9625470000001</v>
      </c>
      <c r="BA14" s="19">
        <v>4124.9014999999999</v>
      </c>
      <c r="BB14" s="19">
        <v>3976.7836910000001</v>
      </c>
      <c r="BC14" s="19">
        <v>4080.7744699999998</v>
      </c>
      <c r="BD14" s="19">
        <v>4221.6248310000001</v>
      </c>
      <c r="BE14" s="19">
        <v>4261.9471649999996</v>
      </c>
      <c r="BF14" s="19">
        <v>4456.7415789999995</v>
      </c>
      <c r="BG14" s="19">
        <v>4317.6031700000003</v>
      </c>
      <c r="BH14" s="19">
        <v>4428.1915749999998</v>
      </c>
      <c r="BI14" s="19">
        <v>4430.4384309999996</v>
      </c>
      <c r="BJ14" s="105">
        <v>4738.3617119999999</v>
      </c>
      <c r="BK14" s="19">
        <v>4509.7798919999996</v>
      </c>
      <c r="BL14" s="19">
        <v>4576.8663729999998</v>
      </c>
      <c r="BM14" s="19">
        <v>4564.0491149999998</v>
      </c>
      <c r="BN14" s="19">
        <v>4586.8865560000004</v>
      </c>
      <c r="BO14" s="19">
        <v>4499.92112</v>
      </c>
      <c r="BP14" s="19">
        <v>4792.5146860000004</v>
      </c>
      <c r="BQ14" s="19">
        <v>4814.5986489999996</v>
      </c>
      <c r="BR14" s="19">
        <v>4799.1551390000004</v>
      </c>
      <c r="BS14" s="19">
        <v>4727.6823889999996</v>
      </c>
      <c r="BT14" s="19">
        <v>4870.4765379999999</v>
      </c>
      <c r="BU14" s="19">
        <v>5148.0925180000004</v>
      </c>
      <c r="BV14" s="105">
        <v>4806.0271279999997</v>
      </c>
      <c r="BW14" s="129">
        <v>4978.9756340000004</v>
      </c>
      <c r="BX14" s="129">
        <v>4987.3737220000003</v>
      </c>
      <c r="BY14" s="129">
        <v>4814.6056179999996</v>
      </c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</row>
    <row r="15" spans="1:236" s="10" customFormat="1">
      <c r="A15" s="5" t="s">
        <v>49</v>
      </c>
      <c r="B15" s="20" t="s">
        <v>108</v>
      </c>
      <c r="C15" s="13">
        <v>12208.462024</v>
      </c>
      <c r="D15" s="13">
        <v>12437.100289</v>
      </c>
      <c r="E15" s="13">
        <v>12896.155081999999</v>
      </c>
      <c r="F15" s="13">
        <v>12952.316977</v>
      </c>
      <c r="G15" s="13">
        <v>13590.255718</v>
      </c>
      <c r="H15" s="13">
        <v>14078.345207</v>
      </c>
      <c r="I15" s="13">
        <v>13974.92884</v>
      </c>
      <c r="J15" s="13">
        <v>14540.186917000001</v>
      </c>
      <c r="K15" s="13">
        <v>14936.915378</v>
      </c>
      <c r="L15" s="13">
        <v>14534.712544</v>
      </c>
      <c r="M15" s="13">
        <v>13914.163967</v>
      </c>
      <c r="N15" s="110">
        <v>14748.503733</v>
      </c>
      <c r="O15" s="13">
        <v>15260.325487</v>
      </c>
      <c r="P15" s="13">
        <v>15218.410392</v>
      </c>
      <c r="Q15" s="13">
        <v>15013.510366</v>
      </c>
      <c r="R15" s="13">
        <v>15072.522661999999</v>
      </c>
      <c r="S15" s="13">
        <v>15144.652421999999</v>
      </c>
      <c r="T15" s="13">
        <v>15687.068769</v>
      </c>
      <c r="U15" s="13">
        <v>15750.527298999999</v>
      </c>
      <c r="V15" s="13">
        <v>15930.628258999999</v>
      </c>
      <c r="W15" s="13">
        <v>16128.930797000001</v>
      </c>
      <c r="X15" s="13">
        <v>16024.561702999999</v>
      </c>
      <c r="Y15" s="13">
        <v>16465.817489000001</v>
      </c>
      <c r="Z15" s="110">
        <v>17131.433325000002</v>
      </c>
      <c r="AA15" s="13">
        <v>17021.685434999999</v>
      </c>
      <c r="AB15" s="13">
        <v>17105.385563</v>
      </c>
      <c r="AC15" s="13">
        <v>17487.806975</v>
      </c>
      <c r="AD15" s="13">
        <v>17810.323537</v>
      </c>
      <c r="AE15" s="13">
        <v>18130.395604000001</v>
      </c>
      <c r="AF15" s="13">
        <v>18487.126461</v>
      </c>
      <c r="AG15" s="13">
        <v>18580.960759000001</v>
      </c>
      <c r="AH15" s="13">
        <v>18872.038877999999</v>
      </c>
      <c r="AI15" s="13">
        <v>19313.954323999998</v>
      </c>
      <c r="AJ15" s="13">
        <v>19373.193229</v>
      </c>
      <c r="AK15" s="13">
        <v>19953.986665</v>
      </c>
      <c r="AL15" s="110">
        <v>21080.929255999999</v>
      </c>
      <c r="AM15" s="13">
        <v>20557.612785000001</v>
      </c>
      <c r="AN15" s="13">
        <v>20990.967439</v>
      </c>
      <c r="AO15" s="13">
        <v>21344.597829999999</v>
      </c>
      <c r="AP15" s="13">
        <v>21404.891384999999</v>
      </c>
      <c r="AQ15" s="13">
        <v>21857.723857000001</v>
      </c>
      <c r="AR15" s="13">
        <v>22422.354314</v>
      </c>
      <c r="AS15" s="13">
        <v>22438.884758</v>
      </c>
      <c r="AT15" s="13">
        <v>23042.16159</v>
      </c>
      <c r="AU15" s="13">
        <v>24484.972353000001</v>
      </c>
      <c r="AV15" s="13">
        <v>24118.072338000002</v>
      </c>
      <c r="AW15" s="13">
        <v>24896.322101000002</v>
      </c>
      <c r="AX15" s="110">
        <v>26082.065693</v>
      </c>
      <c r="AY15" s="13">
        <v>25334.249424000001</v>
      </c>
      <c r="AZ15" s="13">
        <v>25167.249614</v>
      </c>
      <c r="BA15" s="13">
        <v>25464.359622</v>
      </c>
      <c r="BB15" s="13">
        <v>25809.722182000001</v>
      </c>
      <c r="BC15" s="13">
        <v>26699.055708</v>
      </c>
      <c r="BD15" s="13">
        <v>26953.432507000001</v>
      </c>
      <c r="BE15" s="13">
        <v>27167.833527999999</v>
      </c>
      <c r="BF15" s="13">
        <v>27619.762488</v>
      </c>
      <c r="BG15" s="13">
        <v>27933.565004</v>
      </c>
      <c r="BH15" s="13">
        <v>28546.754469</v>
      </c>
      <c r="BI15" s="13">
        <v>28704.224951</v>
      </c>
      <c r="BJ15" s="110">
        <v>30120.005862000002</v>
      </c>
      <c r="BK15" s="13">
        <v>29601.751649999998</v>
      </c>
      <c r="BL15" s="13">
        <v>30189.471452999998</v>
      </c>
      <c r="BM15" s="13">
        <v>30809.648947000001</v>
      </c>
      <c r="BN15" s="13">
        <v>31553.362601000001</v>
      </c>
      <c r="BO15" s="13">
        <v>31987.345534</v>
      </c>
      <c r="BP15" s="13">
        <v>32988.101692999997</v>
      </c>
      <c r="BQ15" s="13">
        <v>33205.093516000001</v>
      </c>
      <c r="BR15" s="13">
        <v>33450.525106000001</v>
      </c>
      <c r="BS15" s="13">
        <v>33591.910241999998</v>
      </c>
      <c r="BT15" s="13">
        <v>33676.557601</v>
      </c>
      <c r="BU15" s="13">
        <v>34174.259819999999</v>
      </c>
      <c r="BV15" s="110">
        <v>34930.926038999998</v>
      </c>
      <c r="BW15" s="132">
        <v>35569.961291</v>
      </c>
      <c r="BX15" s="132">
        <v>36473.370332999999</v>
      </c>
      <c r="BY15" s="132">
        <v>36161.952601999998</v>
      </c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</row>
    <row r="16" spans="1:236" s="10" customFormat="1">
      <c r="A16" s="11"/>
      <c r="B16" s="53" t="s">
        <v>107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0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10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10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10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10"/>
      <c r="BW16" s="132"/>
      <c r="BX16" s="132"/>
      <c r="BY16" s="132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</row>
    <row r="17" spans="1:236" s="10" customFormat="1">
      <c r="A17" s="11" t="s">
        <v>58</v>
      </c>
      <c r="B17" s="21" t="s">
        <v>90</v>
      </c>
      <c r="C17" s="13">
        <v>30.740804000000001</v>
      </c>
      <c r="D17" s="13">
        <v>24.040310000000002</v>
      </c>
      <c r="E17" s="13">
        <v>24.624984000000001</v>
      </c>
      <c r="F17" s="13">
        <v>23.521345</v>
      </c>
      <c r="G17" s="13">
        <v>25.311599999999999</v>
      </c>
      <c r="H17" s="13">
        <v>21.960761999999999</v>
      </c>
      <c r="I17" s="13">
        <v>20.311675000000001</v>
      </c>
      <c r="J17" s="13">
        <v>23.316727</v>
      </c>
      <c r="K17" s="13">
        <v>22.734404999999999</v>
      </c>
      <c r="L17" s="13">
        <v>27.390934000000001</v>
      </c>
      <c r="M17" s="13">
        <v>30.947285000000001</v>
      </c>
      <c r="N17" s="110">
        <v>15.62956</v>
      </c>
      <c r="O17" s="13">
        <v>28.509405000000001</v>
      </c>
      <c r="P17" s="13">
        <v>19.523413999999999</v>
      </c>
      <c r="Q17" s="13">
        <v>19.234017999999999</v>
      </c>
      <c r="R17" s="13">
        <v>21.600798999999999</v>
      </c>
      <c r="S17" s="13">
        <v>18.725448</v>
      </c>
      <c r="T17" s="13">
        <v>22.208909999999999</v>
      </c>
      <c r="U17" s="13">
        <v>24.255155999999999</v>
      </c>
      <c r="V17" s="13">
        <v>27.234086999999999</v>
      </c>
      <c r="W17" s="13">
        <v>26.045916999999999</v>
      </c>
      <c r="X17" s="13">
        <v>27.794294000000001</v>
      </c>
      <c r="Y17" s="13">
        <v>26.662852000000001</v>
      </c>
      <c r="Z17" s="110">
        <v>20.370871000000001</v>
      </c>
      <c r="AA17" s="13">
        <v>29.559163000000002</v>
      </c>
      <c r="AB17" s="13">
        <v>27.587230999999999</v>
      </c>
      <c r="AC17" s="13">
        <v>37.233350000000002</v>
      </c>
      <c r="AD17" s="13">
        <v>46.826408999999998</v>
      </c>
      <c r="AE17" s="13">
        <v>34.596553999999998</v>
      </c>
      <c r="AF17" s="13">
        <v>31.514258000000002</v>
      </c>
      <c r="AG17" s="13">
        <v>35.468155000000003</v>
      </c>
      <c r="AH17" s="13">
        <v>34.054637999999997</v>
      </c>
      <c r="AI17" s="13">
        <v>34.223339000000003</v>
      </c>
      <c r="AJ17" s="13">
        <v>34.556857000000001</v>
      </c>
      <c r="AK17" s="13">
        <v>43.660386000000003</v>
      </c>
      <c r="AL17" s="110">
        <v>32.704996999999999</v>
      </c>
      <c r="AM17" s="13">
        <v>44.731577000000001</v>
      </c>
      <c r="AN17" s="13">
        <v>37.107765999999998</v>
      </c>
      <c r="AO17" s="13">
        <v>37.678708</v>
      </c>
      <c r="AP17" s="13">
        <v>35.468786000000001</v>
      </c>
      <c r="AQ17" s="13">
        <v>37.932121000000002</v>
      </c>
      <c r="AR17" s="13">
        <v>36.278210000000001</v>
      </c>
      <c r="AS17" s="13">
        <v>47.903880000000001</v>
      </c>
      <c r="AT17" s="13">
        <v>46.728847000000002</v>
      </c>
      <c r="AU17" s="13">
        <v>47.242897999999997</v>
      </c>
      <c r="AV17" s="13">
        <v>44.773283999999997</v>
      </c>
      <c r="AW17" s="13">
        <v>45.978074999999997</v>
      </c>
      <c r="AX17" s="110">
        <v>37.797389000000003</v>
      </c>
      <c r="AY17" s="13">
        <v>44.425390999999998</v>
      </c>
      <c r="AZ17" s="13">
        <v>46.821643000000002</v>
      </c>
      <c r="BA17" s="13">
        <v>43.429220000000001</v>
      </c>
      <c r="BB17" s="13">
        <v>42.252063</v>
      </c>
      <c r="BC17" s="13">
        <v>45.254550999999999</v>
      </c>
      <c r="BD17" s="13">
        <v>43.591830000000002</v>
      </c>
      <c r="BE17" s="13">
        <v>44.042990000000003</v>
      </c>
      <c r="BF17" s="13">
        <v>44.086570000000002</v>
      </c>
      <c r="BG17" s="13">
        <v>41.519348000000001</v>
      </c>
      <c r="BH17" s="13">
        <v>45.819918000000001</v>
      </c>
      <c r="BI17" s="13">
        <v>43.025353000000003</v>
      </c>
      <c r="BJ17" s="110">
        <v>38.524929999999998</v>
      </c>
      <c r="BK17" s="13">
        <v>46.637352999999997</v>
      </c>
      <c r="BL17" s="13">
        <v>52.319777000000002</v>
      </c>
      <c r="BM17" s="13">
        <v>44.543171000000001</v>
      </c>
      <c r="BN17" s="13">
        <v>46.682054000000001</v>
      </c>
      <c r="BO17" s="13">
        <v>46.993823999999996</v>
      </c>
      <c r="BP17" s="13">
        <v>49.436801000000003</v>
      </c>
      <c r="BQ17" s="13">
        <v>54.512672000000002</v>
      </c>
      <c r="BR17" s="13">
        <v>50.906680000000001</v>
      </c>
      <c r="BS17" s="13">
        <v>46.877957000000002</v>
      </c>
      <c r="BT17" s="13">
        <v>44.769570999999999</v>
      </c>
      <c r="BU17" s="13">
        <v>44.257806000000002</v>
      </c>
      <c r="BV17" s="110">
        <v>41.854080000000003</v>
      </c>
      <c r="BW17" s="132">
        <v>56.21913</v>
      </c>
      <c r="BX17" s="132">
        <v>54.287931</v>
      </c>
      <c r="BY17" s="132">
        <v>52.650213999999998</v>
      </c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</row>
    <row r="18" spans="1:236" s="10" customFormat="1" ht="24">
      <c r="A18" s="11" t="s">
        <v>83</v>
      </c>
      <c r="B18" s="21" t="s">
        <v>95</v>
      </c>
      <c r="C18" s="13">
        <v>33.600318999999999</v>
      </c>
      <c r="D18" s="13">
        <v>31.896974</v>
      </c>
      <c r="E18" s="13">
        <v>34.130724000000001</v>
      </c>
      <c r="F18" s="13">
        <v>33.679161000000001</v>
      </c>
      <c r="G18" s="13">
        <v>36.031385999999998</v>
      </c>
      <c r="H18" s="13">
        <v>32.520650000000003</v>
      </c>
      <c r="I18" s="13">
        <v>32.045223</v>
      </c>
      <c r="J18" s="13">
        <v>33.840995999999997</v>
      </c>
      <c r="K18" s="13">
        <v>34.656253</v>
      </c>
      <c r="L18" s="13">
        <v>37.230612999999998</v>
      </c>
      <c r="M18" s="13">
        <v>31.276132</v>
      </c>
      <c r="N18" s="110">
        <v>14.164289</v>
      </c>
      <c r="O18" s="13">
        <v>26.23516</v>
      </c>
      <c r="P18" s="13">
        <v>25.978639000000001</v>
      </c>
      <c r="Q18" s="13">
        <v>24.523592000000001</v>
      </c>
      <c r="R18" s="13">
        <v>25.317214</v>
      </c>
      <c r="S18" s="13">
        <v>26.868341999999998</v>
      </c>
      <c r="T18" s="13">
        <v>23.593152</v>
      </c>
      <c r="U18" s="13">
        <v>23.850618000000001</v>
      </c>
      <c r="V18" s="13">
        <v>23.019462000000001</v>
      </c>
      <c r="W18" s="13">
        <v>22.160093</v>
      </c>
      <c r="X18" s="13">
        <v>25.056771000000001</v>
      </c>
      <c r="Y18" s="13">
        <v>26.236730999999999</v>
      </c>
      <c r="Z18" s="110">
        <v>13.702138</v>
      </c>
      <c r="AA18" s="13">
        <v>23.742063000000002</v>
      </c>
      <c r="AB18" s="13">
        <v>22.583190999999999</v>
      </c>
      <c r="AC18" s="13">
        <v>21.163571999999998</v>
      </c>
      <c r="AD18" s="13">
        <v>20.609193999999999</v>
      </c>
      <c r="AE18" s="13">
        <v>21.907523000000001</v>
      </c>
      <c r="AF18" s="13">
        <v>19.411318000000001</v>
      </c>
      <c r="AG18" s="13">
        <v>19.942091999999999</v>
      </c>
      <c r="AH18" s="13">
        <v>19.962568999999998</v>
      </c>
      <c r="AI18" s="13">
        <v>19.600708999999998</v>
      </c>
      <c r="AJ18" s="13">
        <v>20.977128</v>
      </c>
      <c r="AK18" s="13">
        <v>21.459648000000001</v>
      </c>
      <c r="AL18" s="110">
        <v>11.951556</v>
      </c>
      <c r="AM18" s="13">
        <v>19.796095999999999</v>
      </c>
      <c r="AN18" s="13">
        <v>18.128585999999999</v>
      </c>
      <c r="AO18" s="13">
        <v>16.840125</v>
      </c>
      <c r="AP18" s="13">
        <v>17.413900000000002</v>
      </c>
      <c r="AQ18" s="13">
        <v>19.079442</v>
      </c>
      <c r="AR18" s="13">
        <v>17.531586999999998</v>
      </c>
      <c r="AS18" s="13">
        <v>17.861129999999999</v>
      </c>
      <c r="AT18" s="13">
        <v>19.197088000000001</v>
      </c>
      <c r="AU18" s="13">
        <v>20.050801</v>
      </c>
      <c r="AV18" s="13">
        <v>22.072852999999999</v>
      </c>
      <c r="AW18" s="13">
        <v>25.296491</v>
      </c>
      <c r="AX18" s="110">
        <v>7.0517320000000003</v>
      </c>
      <c r="AY18" s="13">
        <v>4.5726889999999996</v>
      </c>
      <c r="AZ18" s="13">
        <v>4.3392929999999996</v>
      </c>
      <c r="BA18" s="13">
        <v>4.7769849999999998</v>
      </c>
      <c r="BB18" s="13">
        <v>3.3426450000000001</v>
      </c>
      <c r="BC18" s="13">
        <v>4.7869710000000003</v>
      </c>
      <c r="BD18" s="13">
        <v>4.4304119999999996</v>
      </c>
      <c r="BE18" s="13">
        <v>4.6050209999999998</v>
      </c>
      <c r="BF18" s="13">
        <v>5.407699</v>
      </c>
      <c r="BG18" s="13">
        <v>3.716262</v>
      </c>
      <c r="BH18" s="13">
        <v>3.5439759999999998</v>
      </c>
      <c r="BI18" s="13">
        <v>5.3386690000000003</v>
      </c>
      <c r="BJ18" s="110">
        <v>1.5533250000000001</v>
      </c>
      <c r="BK18" s="13">
        <v>2.9195869999999999</v>
      </c>
      <c r="BL18" s="13">
        <v>2.6526670000000001</v>
      </c>
      <c r="BM18" s="13">
        <v>2.9979930000000001</v>
      </c>
      <c r="BN18" s="13">
        <v>4.5227199999999996</v>
      </c>
      <c r="BO18" s="13">
        <v>3.6027170000000002</v>
      </c>
      <c r="BP18" s="13">
        <v>3.6986270000000001</v>
      </c>
      <c r="BQ18" s="13">
        <v>3.8451089999999999</v>
      </c>
      <c r="BR18" s="13">
        <v>4.9191760000000002</v>
      </c>
      <c r="BS18" s="13">
        <v>5.1315059999999999</v>
      </c>
      <c r="BT18" s="13">
        <v>2.252955</v>
      </c>
      <c r="BU18" s="13">
        <v>1.8445910000000001</v>
      </c>
      <c r="BV18" s="110">
        <v>0.23605000000000001</v>
      </c>
      <c r="BW18" s="132">
        <v>0.215807</v>
      </c>
      <c r="BX18" s="132">
        <v>0.21395700000000001</v>
      </c>
      <c r="BY18" s="132">
        <v>0.71489400000000003</v>
      </c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</row>
    <row r="19" spans="1:236" s="10" customFormat="1">
      <c r="A19" s="11" t="s">
        <v>84</v>
      </c>
      <c r="B19" s="21" t="s">
        <v>91</v>
      </c>
      <c r="C19" s="13">
        <v>3236.5460680000001</v>
      </c>
      <c r="D19" s="13">
        <v>3227.9633690000001</v>
      </c>
      <c r="E19" s="13">
        <v>3528.93532</v>
      </c>
      <c r="F19" s="13">
        <v>3110.0043449999998</v>
      </c>
      <c r="G19" s="13">
        <v>3276.9267030000001</v>
      </c>
      <c r="H19" s="13">
        <v>3517.6891500000002</v>
      </c>
      <c r="I19" s="13">
        <v>3200.756527</v>
      </c>
      <c r="J19" s="13">
        <v>3264.354523</v>
      </c>
      <c r="K19" s="13">
        <v>3392.216864</v>
      </c>
      <c r="L19" s="13">
        <v>3113.0924660000001</v>
      </c>
      <c r="M19" s="13">
        <v>3063.4901789999999</v>
      </c>
      <c r="N19" s="110">
        <v>3520.978204</v>
      </c>
      <c r="O19" s="13">
        <v>3557.8899510000001</v>
      </c>
      <c r="P19" s="13">
        <v>3401.1057839999999</v>
      </c>
      <c r="Q19" s="13">
        <v>3474.4922940000001</v>
      </c>
      <c r="R19" s="13">
        <v>3302.6425960000001</v>
      </c>
      <c r="S19" s="13">
        <v>3292.5014679999999</v>
      </c>
      <c r="T19" s="13">
        <v>3602.5282729999999</v>
      </c>
      <c r="U19" s="13">
        <v>3542.4769919999999</v>
      </c>
      <c r="V19" s="13">
        <v>3676.0385959999999</v>
      </c>
      <c r="W19" s="13">
        <v>3721.280252</v>
      </c>
      <c r="X19" s="13">
        <v>3542.4820989999998</v>
      </c>
      <c r="Y19" s="13">
        <v>3828.012099</v>
      </c>
      <c r="Z19" s="110">
        <v>3857.351267</v>
      </c>
      <c r="AA19" s="13">
        <v>4020.5414559999999</v>
      </c>
      <c r="AB19" s="13">
        <v>4066.559577</v>
      </c>
      <c r="AC19" s="13">
        <v>4050.886919</v>
      </c>
      <c r="AD19" s="13">
        <v>3909.139858</v>
      </c>
      <c r="AE19" s="13">
        <v>4079.3263400000001</v>
      </c>
      <c r="AF19" s="13">
        <v>4280.4279239999996</v>
      </c>
      <c r="AG19" s="13">
        <v>4108.0241969999997</v>
      </c>
      <c r="AH19" s="13">
        <v>4207.7797899999996</v>
      </c>
      <c r="AI19" s="13">
        <v>4510.0456789999998</v>
      </c>
      <c r="AJ19" s="13">
        <v>4235.370817</v>
      </c>
      <c r="AK19" s="13">
        <v>4611.9155280000004</v>
      </c>
      <c r="AL19" s="110">
        <v>4845.1002360000002</v>
      </c>
      <c r="AM19" s="13">
        <v>4952.2934729999997</v>
      </c>
      <c r="AN19" s="13">
        <v>5051.2605009999997</v>
      </c>
      <c r="AO19" s="13">
        <v>4897.7640719999999</v>
      </c>
      <c r="AP19" s="13">
        <v>4559.1700380000002</v>
      </c>
      <c r="AQ19" s="13">
        <v>4859.9046259999996</v>
      </c>
      <c r="AR19" s="13">
        <v>4926.3311839999997</v>
      </c>
      <c r="AS19" s="13">
        <v>4731.6696899999997</v>
      </c>
      <c r="AT19" s="13">
        <v>4843.7972879999998</v>
      </c>
      <c r="AU19" s="13">
        <v>5070.0880319999997</v>
      </c>
      <c r="AV19" s="13">
        <v>4860.5339110000004</v>
      </c>
      <c r="AW19" s="13">
        <v>5108.6007749999999</v>
      </c>
      <c r="AX19" s="110">
        <v>5326.6723869999996</v>
      </c>
      <c r="AY19" s="13">
        <v>5631.9532159999999</v>
      </c>
      <c r="AZ19" s="13">
        <v>5525.6430419999997</v>
      </c>
      <c r="BA19" s="13">
        <v>5521.6591820000003</v>
      </c>
      <c r="BB19" s="13">
        <v>5216.7439569999997</v>
      </c>
      <c r="BC19" s="13">
        <v>5407.1899949999997</v>
      </c>
      <c r="BD19" s="13">
        <v>5348.8194370000001</v>
      </c>
      <c r="BE19" s="13">
        <v>5338.2184340000003</v>
      </c>
      <c r="BF19" s="13">
        <v>5115.4261230000002</v>
      </c>
      <c r="BG19" s="13">
        <v>5366.7362659999999</v>
      </c>
      <c r="BH19" s="13">
        <v>5465.7053779999997</v>
      </c>
      <c r="BI19" s="13">
        <v>5458.5358130000004</v>
      </c>
      <c r="BJ19" s="110">
        <v>5706.5941970000003</v>
      </c>
      <c r="BK19" s="13">
        <v>6045.1558189999996</v>
      </c>
      <c r="BL19" s="13">
        <v>6005.6789840000001</v>
      </c>
      <c r="BM19" s="13">
        <v>5981.8382549999997</v>
      </c>
      <c r="BN19" s="13">
        <v>5654.6773110000004</v>
      </c>
      <c r="BO19" s="13">
        <v>5958.1564079999998</v>
      </c>
      <c r="BP19" s="13">
        <v>6250.0400829999999</v>
      </c>
      <c r="BQ19" s="13">
        <v>6070.0357690000001</v>
      </c>
      <c r="BR19" s="13">
        <v>5882.7943889999997</v>
      </c>
      <c r="BS19" s="13">
        <v>6068.0262990000001</v>
      </c>
      <c r="BT19" s="13">
        <v>5928.0363539999998</v>
      </c>
      <c r="BU19" s="13">
        <v>6114.7931529999996</v>
      </c>
      <c r="BV19" s="110">
        <v>6516.061162</v>
      </c>
      <c r="BW19" s="132">
        <v>7139.7477319999998</v>
      </c>
      <c r="BX19" s="132">
        <v>7302.8877510000002</v>
      </c>
      <c r="BY19" s="132">
        <v>7324.5327729999999</v>
      </c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</row>
    <row r="20" spans="1:236" s="10" customFormat="1">
      <c r="A20" s="11" t="s">
        <v>59</v>
      </c>
      <c r="B20" s="21" t="s">
        <v>85</v>
      </c>
      <c r="C20" s="13">
        <v>293.83666599999998</v>
      </c>
      <c r="D20" s="13">
        <v>299.967804</v>
      </c>
      <c r="E20" s="13">
        <v>334.10145399999999</v>
      </c>
      <c r="F20" s="13">
        <v>339.86379299999999</v>
      </c>
      <c r="G20" s="13">
        <v>354.765807</v>
      </c>
      <c r="H20" s="13">
        <v>374.04782699999998</v>
      </c>
      <c r="I20" s="13">
        <v>351.827651</v>
      </c>
      <c r="J20" s="13">
        <v>364.04899499999999</v>
      </c>
      <c r="K20" s="13">
        <v>363.983859</v>
      </c>
      <c r="L20" s="13">
        <v>340.09591899999998</v>
      </c>
      <c r="M20" s="13">
        <v>350.78167000000002</v>
      </c>
      <c r="N20" s="110">
        <v>281.52645000000001</v>
      </c>
      <c r="O20" s="13">
        <v>350.77431899999999</v>
      </c>
      <c r="P20" s="13">
        <v>324.985591</v>
      </c>
      <c r="Q20" s="13">
        <v>308.90264100000002</v>
      </c>
      <c r="R20" s="13">
        <v>295.69170100000002</v>
      </c>
      <c r="S20" s="13">
        <v>294.23557</v>
      </c>
      <c r="T20" s="13">
        <v>299.16867200000002</v>
      </c>
      <c r="U20" s="13">
        <v>270.23670900000002</v>
      </c>
      <c r="V20" s="13">
        <v>270.59560900000002</v>
      </c>
      <c r="W20" s="13">
        <v>273.89430599999997</v>
      </c>
      <c r="X20" s="13">
        <v>273.54116099999999</v>
      </c>
      <c r="Y20" s="13">
        <v>277.852599</v>
      </c>
      <c r="Z20" s="110">
        <v>209.70507900000001</v>
      </c>
      <c r="AA20" s="13">
        <v>249.171638</v>
      </c>
      <c r="AB20" s="13">
        <v>239.534515</v>
      </c>
      <c r="AC20" s="13">
        <v>232.03242700000001</v>
      </c>
      <c r="AD20" s="13">
        <v>236.197968</v>
      </c>
      <c r="AE20" s="13">
        <v>246.36106100000001</v>
      </c>
      <c r="AF20" s="13">
        <v>239.34827300000001</v>
      </c>
      <c r="AG20" s="13">
        <v>256.37899199999998</v>
      </c>
      <c r="AH20" s="13">
        <v>255.02544800000001</v>
      </c>
      <c r="AI20" s="13">
        <v>257.40887900000001</v>
      </c>
      <c r="AJ20" s="13">
        <v>302.40124500000002</v>
      </c>
      <c r="AK20" s="13">
        <v>293.88243</v>
      </c>
      <c r="AL20" s="110">
        <v>220.55017000000001</v>
      </c>
      <c r="AM20" s="13">
        <v>265.42292300000003</v>
      </c>
      <c r="AN20" s="13">
        <v>281.53966200000002</v>
      </c>
      <c r="AO20" s="13">
        <v>269.17331300000001</v>
      </c>
      <c r="AP20" s="13">
        <v>291.80150099999997</v>
      </c>
      <c r="AQ20" s="13">
        <v>262.47720900000002</v>
      </c>
      <c r="AR20" s="13">
        <v>274.56954000000002</v>
      </c>
      <c r="AS20" s="13">
        <v>271.61749500000002</v>
      </c>
      <c r="AT20" s="13">
        <v>280.62507099999999</v>
      </c>
      <c r="AU20" s="13">
        <v>297.16643299999998</v>
      </c>
      <c r="AV20" s="13">
        <v>317.81501800000001</v>
      </c>
      <c r="AW20" s="13">
        <v>340.13100100000003</v>
      </c>
      <c r="AX20" s="110">
        <v>288.10054100000002</v>
      </c>
      <c r="AY20" s="13">
        <v>302.93712799999997</v>
      </c>
      <c r="AZ20" s="13">
        <v>287.79269900000003</v>
      </c>
      <c r="BA20" s="13">
        <v>287.76010000000002</v>
      </c>
      <c r="BB20" s="13">
        <v>314.39025900000001</v>
      </c>
      <c r="BC20" s="13">
        <v>303.46717899999999</v>
      </c>
      <c r="BD20" s="13">
        <v>326.76748300000003</v>
      </c>
      <c r="BE20" s="13">
        <v>311.97864199999998</v>
      </c>
      <c r="BF20" s="13">
        <v>299.63351899999998</v>
      </c>
      <c r="BG20" s="13">
        <v>342.536923</v>
      </c>
      <c r="BH20" s="13">
        <v>321.83233899999999</v>
      </c>
      <c r="BI20" s="13">
        <v>345.90944999999999</v>
      </c>
      <c r="BJ20" s="110">
        <v>296.41136699999998</v>
      </c>
      <c r="BK20" s="13">
        <v>365.65017899999998</v>
      </c>
      <c r="BL20" s="13">
        <v>393.83966900000001</v>
      </c>
      <c r="BM20" s="13">
        <v>396.92476900000003</v>
      </c>
      <c r="BN20" s="13">
        <v>374.926221</v>
      </c>
      <c r="BO20" s="13">
        <v>365.91227300000003</v>
      </c>
      <c r="BP20" s="13">
        <v>395.26455700000002</v>
      </c>
      <c r="BQ20" s="13">
        <v>387.52131800000001</v>
      </c>
      <c r="BR20" s="13">
        <v>382.58844399999998</v>
      </c>
      <c r="BS20" s="13">
        <v>425.25797799999998</v>
      </c>
      <c r="BT20" s="13">
        <v>410.91095200000001</v>
      </c>
      <c r="BU20" s="13">
        <v>444.89942100000002</v>
      </c>
      <c r="BV20" s="110">
        <v>400.29938299999998</v>
      </c>
      <c r="BW20" s="132">
        <v>445.91670199999999</v>
      </c>
      <c r="BX20" s="132">
        <v>482.13677999999999</v>
      </c>
      <c r="BY20" s="132">
        <v>488.50878499999999</v>
      </c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</row>
    <row r="21" spans="1:236" s="10" customFormat="1" ht="27.6" customHeight="1">
      <c r="A21" s="11" t="s">
        <v>60</v>
      </c>
      <c r="B21" s="21" t="s">
        <v>61</v>
      </c>
      <c r="C21" s="13">
        <v>3450.071117</v>
      </c>
      <c r="D21" s="13">
        <v>3583.7040729999999</v>
      </c>
      <c r="E21" s="13">
        <v>3611.6843290000002</v>
      </c>
      <c r="F21" s="13">
        <v>3915.1322279999999</v>
      </c>
      <c r="G21" s="13">
        <v>4192.7264569999998</v>
      </c>
      <c r="H21" s="13">
        <v>4306.4621159999997</v>
      </c>
      <c r="I21" s="13">
        <v>4465.1058480000002</v>
      </c>
      <c r="J21" s="13">
        <v>4821.3216069999999</v>
      </c>
      <c r="K21" s="13">
        <v>5175.3918860000003</v>
      </c>
      <c r="L21" s="13">
        <v>5409.7042689999998</v>
      </c>
      <c r="M21" s="13">
        <v>4849.7276979999997</v>
      </c>
      <c r="N21" s="110">
        <v>4945.4344769999998</v>
      </c>
      <c r="O21" s="13">
        <v>5100.1425730000001</v>
      </c>
      <c r="P21" s="13">
        <v>5146.5987999999998</v>
      </c>
      <c r="Q21" s="13">
        <v>4912.7406709999996</v>
      </c>
      <c r="R21" s="13">
        <v>5060.4217589999998</v>
      </c>
      <c r="S21" s="13">
        <v>5125.9963280000002</v>
      </c>
      <c r="T21" s="13">
        <v>5180.0704539999997</v>
      </c>
      <c r="U21" s="13">
        <v>5206.4976809999998</v>
      </c>
      <c r="V21" s="13">
        <v>5193.6418549999999</v>
      </c>
      <c r="W21" s="13">
        <v>5311.537601</v>
      </c>
      <c r="X21" s="13">
        <v>5284.1279500000001</v>
      </c>
      <c r="Y21" s="13">
        <v>5227.312621</v>
      </c>
      <c r="Z21" s="110">
        <v>5466.5804850000004</v>
      </c>
      <c r="AA21" s="13">
        <v>5118.3301309999997</v>
      </c>
      <c r="AB21" s="13">
        <v>5001.8799950000002</v>
      </c>
      <c r="AC21" s="13">
        <v>5275.1184409999996</v>
      </c>
      <c r="AD21" s="13">
        <v>5485.3232969999999</v>
      </c>
      <c r="AE21" s="13">
        <v>5492.6006180000004</v>
      </c>
      <c r="AF21" s="13">
        <v>5396.352903</v>
      </c>
      <c r="AG21" s="13">
        <v>5463.1498220000003</v>
      </c>
      <c r="AH21" s="13">
        <v>5544.5780850000001</v>
      </c>
      <c r="AI21" s="13">
        <v>5518.232027</v>
      </c>
      <c r="AJ21" s="13">
        <v>5594.5663910000003</v>
      </c>
      <c r="AK21" s="13">
        <v>5619.9804729999996</v>
      </c>
      <c r="AL21" s="110">
        <v>6035.6029319999998</v>
      </c>
      <c r="AM21" s="13">
        <v>5435.8627219999998</v>
      </c>
      <c r="AN21" s="13">
        <v>5568.2931820000003</v>
      </c>
      <c r="AO21" s="13">
        <v>5994.0124489999998</v>
      </c>
      <c r="AP21" s="13">
        <v>6152.3508860000002</v>
      </c>
      <c r="AQ21" s="13">
        <v>6279.1726280000003</v>
      </c>
      <c r="AR21" s="13">
        <v>6535.6602640000001</v>
      </c>
      <c r="AS21" s="13">
        <v>6624.454549</v>
      </c>
      <c r="AT21" s="13">
        <v>6978.8910089999999</v>
      </c>
      <c r="AU21" s="13">
        <v>7963.600606</v>
      </c>
      <c r="AV21" s="13">
        <v>7819.130384</v>
      </c>
      <c r="AW21" s="13">
        <v>8127.7808150000001</v>
      </c>
      <c r="AX21" s="110">
        <v>8367.3973470000001</v>
      </c>
      <c r="AY21" s="13">
        <v>7524.2388840000003</v>
      </c>
      <c r="AZ21" s="13">
        <v>7325.3244990000003</v>
      </c>
      <c r="BA21" s="13">
        <v>7446.7297289999997</v>
      </c>
      <c r="BB21" s="13">
        <v>7797.1389710000003</v>
      </c>
      <c r="BC21" s="13">
        <v>8252.4384819999996</v>
      </c>
      <c r="BD21" s="13">
        <v>8215.4244199999994</v>
      </c>
      <c r="BE21" s="13">
        <v>8451.9093090000006</v>
      </c>
      <c r="BF21" s="13">
        <v>8928.5201679999991</v>
      </c>
      <c r="BG21" s="13">
        <v>8916.4073960000005</v>
      </c>
      <c r="BH21" s="13">
        <v>9308.5259210000004</v>
      </c>
      <c r="BI21" s="13">
        <v>9210.0515259999993</v>
      </c>
      <c r="BJ21" s="110">
        <v>9619.5034799999994</v>
      </c>
      <c r="BK21" s="13">
        <v>8871.1135099999992</v>
      </c>
      <c r="BL21" s="13">
        <v>9144.0033050000002</v>
      </c>
      <c r="BM21" s="13">
        <v>9446.331596</v>
      </c>
      <c r="BN21" s="13">
        <v>10078.652426000001</v>
      </c>
      <c r="BO21" s="13">
        <v>10214.819547999999</v>
      </c>
      <c r="BP21" s="13">
        <v>10492.987660000001</v>
      </c>
      <c r="BQ21" s="13">
        <v>10712.970848000001</v>
      </c>
      <c r="BR21" s="13">
        <v>10990.626802999999</v>
      </c>
      <c r="BS21" s="13">
        <v>10917.653936000001</v>
      </c>
      <c r="BT21" s="13">
        <v>11043.160168</v>
      </c>
      <c r="BU21" s="13">
        <v>11130.269077000001</v>
      </c>
      <c r="BV21" s="110">
        <v>10838.318904</v>
      </c>
      <c r="BW21" s="132">
        <v>11059.894893999999</v>
      </c>
      <c r="BX21" s="132">
        <v>11540.868747</v>
      </c>
      <c r="BY21" s="132">
        <v>11555.267427999999</v>
      </c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</row>
    <row r="22" spans="1:236" s="10" customFormat="1" ht="16.149999999999999" customHeight="1">
      <c r="A22" s="11" t="s">
        <v>86</v>
      </c>
      <c r="B22" s="21" t="s">
        <v>87</v>
      </c>
      <c r="C22" s="13">
        <v>5126.1962590000003</v>
      </c>
      <c r="D22" s="13">
        <v>5224.5419730000003</v>
      </c>
      <c r="E22" s="13">
        <v>5313.6429109999999</v>
      </c>
      <c r="F22" s="13">
        <v>5479.6746880000001</v>
      </c>
      <c r="G22" s="13">
        <v>5654.2435649999998</v>
      </c>
      <c r="H22" s="13">
        <v>5771.3531949999997</v>
      </c>
      <c r="I22" s="13">
        <v>5850.4405530000004</v>
      </c>
      <c r="J22" s="13">
        <v>5978.0076060000001</v>
      </c>
      <c r="K22" s="13">
        <v>5890.1224050000001</v>
      </c>
      <c r="L22" s="13">
        <v>5535.6242199999997</v>
      </c>
      <c r="M22" s="13">
        <v>5523.8444339999996</v>
      </c>
      <c r="N22" s="110">
        <v>5906.9897620000002</v>
      </c>
      <c r="O22" s="13">
        <v>6115.3477709999997</v>
      </c>
      <c r="P22" s="13">
        <v>6217.6665789999997</v>
      </c>
      <c r="Q22" s="13">
        <v>6197.3240180000003</v>
      </c>
      <c r="R22" s="13">
        <v>6294.9810029999999</v>
      </c>
      <c r="S22" s="13">
        <v>6316.1087879999995</v>
      </c>
      <c r="T22" s="13">
        <v>6491.1944409999996</v>
      </c>
      <c r="U22" s="13">
        <v>6613.6142300000001</v>
      </c>
      <c r="V22" s="13">
        <v>6670.6584439999997</v>
      </c>
      <c r="W22" s="13">
        <v>6704.7180900000003</v>
      </c>
      <c r="X22" s="13">
        <v>6801.2032319999998</v>
      </c>
      <c r="Y22" s="13">
        <v>6998.7505819999997</v>
      </c>
      <c r="Z22" s="110">
        <v>7484.9696750000003</v>
      </c>
      <c r="AA22" s="13">
        <v>7502.5857450000003</v>
      </c>
      <c r="AB22" s="13">
        <v>7671.6613369999995</v>
      </c>
      <c r="AC22" s="13">
        <v>7797.6991870000002</v>
      </c>
      <c r="AD22" s="13">
        <v>8037.3594290000001</v>
      </c>
      <c r="AE22" s="13">
        <v>8176.0450799999999</v>
      </c>
      <c r="AF22" s="13">
        <v>8435.3190579999991</v>
      </c>
      <c r="AG22" s="13">
        <v>8616.5574089999991</v>
      </c>
      <c r="AH22" s="13">
        <v>8721.912053</v>
      </c>
      <c r="AI22" s="13">
        <v>8879.2717960000009</v>
      </c>
      <c r="AJ22" s="13">
        <v>9080.7045830000006</v>
      </c>
      <c r="AK22" s="13">
        <v>9250.4262610000005</v>
      </c>
      <c r="AL22" s="110">
        <v>9818.047826</v>
      </c>
      <c r="AM22" s="13">
        <v>9729.6577550000002</v>
      </c>
      <c r="AN22" s="13">
        <v>9920.6570900000006</v>
      </c>
      <c r="AO22" s="13">
        <v>10018.028383000001</v>
      </c>
      <c r="AP22" s="13">
        <v>10230.435577</v>
      </c>
      <c r="AQ22" s="13">
        <v>10280.337321000001</v>
      </c>
      <c r="AR22" s="13">
        <v>10516.464489</v>
      </c>
      <c r="AS22" s="13">
        <v>10618.898214999999</v>
      </c>
      <c r="AT22" s="13">
        <v>10720.910975999999</v>
      </c>
      <c r="AU22" s="13">
        <v>10920.214634</v>
      </c>
      <c r="AV22" s="13">
        <v>10876.079134</v>
      </c>
      <c r="AW22" s="13">
        <v>11061.37167</v>
      </c>
      <c r="AX22" s="110">
        <v>11871.363018</v>
      </c>
      <c r="AY22" s="13">
        <v>11638.441815</v>
      </c>
      <c r="AZ22" s="13">
        <v>11793.39315</v>
      </c>
      <c r="BA22" s="13">
        <v>11984.283356</v>
      </c>
      <c r="BB22" s="13">
        <v>12259.615055</v>
      </c>
      <c r="BC22" s="13">
        <v>12509.440096</v>
      </c>
      <c r="BD22" s="13">
        <v>12833.439906</v>
      </c>
      <c r="BE22" s="13">
        <v>12830.585718</v>
      </c>
      <c r="BF22" s="13">
        <v>13032.058272</v>
      </c>
      <c r="BG22" s="13">
        <v>13057.606215</v>
      </c>
      <c r="BH22" s="13">
        <v>13196.494804</v>
      </c>
      <c r="BI22" s="13">
        <v>13434.237306999999</v>
      </c>
      <c r="BJ22" s="110">
        <v>14251.04602</v>
      </c>
      <c r="BK22" s="13">
        <v>14069.260194</v>
      </c>
      <c r="BL22" s="13">
        <v>14396.192876999999</v>
      </c>
      <c r="BM22" s="13">
        <v>14738.945503000001</v>
      </c>
      <c r="BN22" s="13">
        <v>15210.053506</v>
      </c>
      <c r="BO22" s="13">
        <v>15227.267943000001</v>
      </c>
      <c r="BP22" s="13">
        <v>15632.019374</v>
      </c>
      <c r="BQ22" s="13">
        <v>15796.827101000001</v>
      </c>
      <c r="BR22" s="13">
        <v>15945.652851999999</v>
      </c>
      <c r="BS22" s="13">
        <v>15945.713302</v>
      </c>
      <c r="BT22" s="13">
        <v>16062.065194999999</v>
      </c>
      <c r="BU22" s="13">
        <v>16260.794307</v>
      </c>
      <c r="BV22" s="110">
        <v>16957.531046</v>
      </c>
      <c r="BW22" s="132">
        <v>16689.419876</v>
      </c>
      <c r="BX22" s="132">
        <v>16908.023987</v>
      </c>
      <c r="BY22" s="132">
        <v>16563.850171999999</v>
      </c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</row>
    <row r="23" spans="1:236" s="10" customFormat="1" ht="18" customHeight="1">
      <c r="A23" s="14" t="s">
        <v>88</v>
      </c>
      <c r="B23" s="22" t="s">
        <v>62</v>
      </c>
      <c r="C23" s="16">
        <v>12.030264000000001</v>
      </c>
      <c r="D23" s="16">
        <v>12.87443</v>
      </c>
      <c r="E23" s="16">
        <v>13.312825999999999</v>
      </c>
      <c r="F23" s="16">
        <v>14.898882</v>
      </c>
      <c r="G23" s="16">
        <v>14.644451</v>
      </c>
      <c r="H23" s="16">
        <v>16.461648</v>
      </c>
      <c r="I23" s="16">
        <v>15.445187000000001</v>
      </c>
      <c r="J23" s="16">
        <v>15.773210000000001</v>
      </c>
      <c r="K23" s="16">
        <v>14.623689000000001</v>
      </c>
      <c r="L23" s="16">
        <v>13.370749</v>
      </c>
      <c r="M23" s="16">
        <v>12.249846</v>
      </c>
      <c r="N23" s="111">
        <v>10.742637</v>
      </c>
      <c r="O23" s="16">
        <v>9.6847809999999992</v>
      </c>
      <c r="P23" s="16">
        <v>9.7070790000000002</v>
      </c>
      <c r="Q23" s="16">
        <v>8.9249659999999995</v>
      </c>
      <c r="R23" s="16">
        <v>10.19572</v>
      </c>
      <c r="S23" s="16">
        <v>9.6898839999999993</v>
      </c>
      <c r="T23" s="16">
        <v>9.4846780000000006</v>
      </c>
      <c r="U23" s="16">
        <v>9.6001270000000005</v>
      </c>
      <c r="V23" s="16">
        <v>8.3639759999999992</v>
      </c>
      <c r="W23" s="16">
        <v>9.1362489999999994</v>
      </c>
      <c r="X23" s="16">
        <v>8.7994669999999999</v>
      </c>
      <c r="Y23" s="16">
        <v>9.6930490000000002</v>
      </c>
      <c r="Z23" s="111">
        <v>10.079592</v>
      </c>
      <c r="AA23" s="16">
        <v>9.2003310000000003</v>
      </c>
      <c r="AB23" s="16">
        <v>7.8414919999999997</v>
      </c>
      <c r="AC23" s="16">
        <v>8.1086460000000002</v>
      </c>
      <c r="AD23" s="16">
        <v>7.5388919999999997</v>
      </c>
      <c r="AE23" s="16">
        <v>8.0445740000000008</v>
      </c>
      <c r="AF23" s="16">
        <v>8.1600570000000001</v>
      </c>
      <c r="AG23" s="16">
        <v>8.2120870000000004</v>
      </c>
      <c r="AH23" s="16">
        <v>9.2815259999999995</v>
      </c>
      <c r="AI23" s="16">
        <v>10.412364999999999</v>
      </c>
      <c r="AJ23" s="16">
        <v>12.511784</v>
      </c>
      <c r="AK23" s="16">
        <v>13.882555</v>
      </c>
      <c r="AL23" s="111">
        <v>15.711366</v>
      </c>
      <c r="AM23" s="16">
        <v>14.232521999999999</v>
      </c>
      <c r="AN23" s="16">
        <v>13.199166</v>
      </c>
      <c r="AO23" s="16">
        <v>14.426807999999999</v>
      </c>
      <c r="AP23" s="16">
        <v>13.533531</v>
      </c>
      <c r="AQ23" s="16">
        <v>14.655758000000001</v>
      </c>
      <c r="AR23" s="16">
        <v>14.076492999999999</v>
      </c>
      <c r="AS23" s="16">
        <v>14.236694</v>
      </c>
      <c r="AT23" s="16">
        <v>14.310224</v>
      </c>
      <c r="AU23" s="16">
        <v>15.118836999999999</v>
      </c>
      <c r="AV23" s="16">
        <v>16.07423</v>
      </c>
      <c r="AW23" s="16">
        <v>18.441084</v>
      </c>
      <c r="AX23" s="111">
        <v>21.886443</v>
      </c>
      <c r="AY23" s="16">
        <v>18.579556</v>
      </c>
      <c r="AZ23" s="16">
        <v>18.229897000000001</v>
      </c>
      <c r="BA23" s="16">
        <v>18.231195</v>
      </c>
      <c r="BB23" s="16">
        <v>19.341577999999998</v>
      </c>
      <c r="BC23" s="16">
        <v>19.342010999999999</v>
      </c>
      <c r="BD23" s="16">
        <v>21.038820999999999</v>
      </c>
      <c r="BE23" s="16">
        <v>21.674264999999998</v>
      </c>
      <c r="BF23" s="16">
        <v>21.305645999999999</v>
      </c>
      <c r="BG23" s="16">
        <v>26.155384999999999</v>
      </c>
      <c r="BH23" s="16">
        <v>27.782222000000001</v>
      </c>
      <c r="BI23" s="16">
        <v>27.938161000000001</v>
      </c>
      <c r="BJ23" s="111">
        <v>37.244664999999998</v>
      </c>
      <c r="BK23" s="16">
        <v>31.850911</v>
      </c>
      <c r="BL23" s="16">
        <v>29.627457</v>
      </c>
      <c r="BM23" s="16">
        <v>35.266843000000001</v>
      </c>
      <c r="BN23" s="16">
        <v>33.441426</v>
      </c>
      <c r="BO23" s="16">
        <v>30.670566000000001</v>
      </c>
      <c r="BP23" s="16">
        <v>33.809519999999999</v>
      </c>
      <c r="BQ23" s="16">
        <v>29.915516</v>
      </c>
      <c r="BR23" s="16">
        <v>30.154325</v>
      </c>
      <c r="BS23" s="16">
        <v>31.838623999999999</v>
      </c>
      <c r="BT23" s="16">
        <v>32.862757000000002</v>
      </c>
      <c r="BU23" s="16">
        <v>35.512397999999997</v>
      </c>
      <c r="BV23" s="111">
        <v>43.793655000000001</v>
      </c>
      <c r="BW23" s="133">
        <v>37.041009000000003</v>
      </c>
      <c r="BX23" s="133">
        <v>31.609221999999999</v>
      </c>
      <c r="BY23" s="133">
        <v>35.010567000000002</v>
      </c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</row>
    <row r="24" spans="1:236" s="10" customFormat="1">
      <c r="A24" s="17" t="s">
        <v>13</v>
      </c>
      <c r="B24" s="23" t="s">
        <v>63</v>
      </c>
      <c r="C24" s="19">
        <v>289.23048599999998</v>
      </c>
      <c r="D24" s="19">
        <v>316.83402100000001</v>
      </c>
      <c r="E24" s="19">
        <v>311.14612099999999</v>
      </c>
      <c r="F24" s="19">
        <v>328.09028599999999</v>
      </c>
      <c r="G24" s="19">
        <v>328.35040900000001</v>
      </c>
      <c r="H24" s="19">
        <v>362.27000900000002</v>
      </c>
      <c r="I24" s="19">
        <v>377.94646799999998</v>
      </c>
      <c r="J24" s="19">
        <v>381.85281900000001</v>
      </c>
      <c r="K24" s="19">
        <v>378.93514599999997</v>
      </c>
      <c r="L24" s="19">
        <v>377.33569199999999</v>
      </c>
      <c r="M24" s="19">
        <v>370.14828299999999</v>
      </c>
      <c r="N24" s="105">
        <v>375.254977</v>
      </c>
      <c r="O24" s="19">
        <v>374.04579000000001</v>
      </c>
      <c r="P24" s="19">
        <v>370.73758600000002</v>
      </c>
      <c r="Q24" s="19">
        <v>371.879885</v>
      </c>
      <c r="R24" s="19">
        <v>363.46735699999999</v>
      </c>
      <c r="S24" s="19">
        <v>352.84661799999998</v>
      </c>
      <c r="T24" s="19">
        <v>341.79166700000002</v>
      </c>
      <c r="U24" s="19">
        <v>348.26451700000001</v>
      </c>
      <c r="V24" s="19">
        <v>357.961882</v>
      </c>
      <c r="W24" s="19">
        <v>361.52134599999999</v>
      </c>
      <c r="X24" s="19">
        <v>363.97794699999997</v>
      </c>
      <c r="Y24" s="19">
        <v>390.80637000000002</v>
      </c>
      <c r="Z24" s="105">
        <v>412.662215</v>
      </c>
      <c r="AA24" s="19">
        <v>411.52358900000002</v>
      </c>
      <c r="AB24" s="19">
        <v>415.33928100000003</v>
      </c>
      <c r="AC24" s="19">
        <v>426.57788599999998</v>
      </c>
      <c r="AD24" s="19">
        <v>430.22113899999999</v>
      </c>
      <c r="AE24" s="19">
        <v>423.73839099999998</v>
      </c>
      <c r="AF24" s="19">
        <v>425.68889300000001</v>
      </c>
      <c r="AG24" s="19">
        <v>437.90540499999997</v>
      </c>
      <c r="AH24" s="19">
        <v>442.65019100000001</v>
      </c>
      <c r="AI24" s="19">
        <v>479.39602100000002</v>
      </c>
      <c r="AJ24" s="19">
        <v>484.21945299999999</v>
      </c>
      <c r="AK24" s="19">
        <v>522.67821200000003</v>
      </c>
      <c r="AL24" s="105">
        <v>537.88016600000003</v>
      </c>
      <c r="AM24" s="19">
        <v>533.58643600000005</v>
      </c>
      <c r="AN24" s="19">
        <v>537.93175099999996</v>
      </c>
      <c r="AO24" s="19">
        <v>547.700245</v>
      </c>
      <c r="AP24" s="19">
        <v>573.88704700000005</v>
      </c>
      <c r="AQ24" s="19">
        <v>573.27685299999996</v>
      </c>
      <c r="AR24" s="19">
        <v>574.81061699999998</v>
      </c>
      <c r="AS24" s="19">
        <v>609.35292800000002</v>
      </c>
      <c r="AT24" s="19">
        <v>626.43605100000002</v>
      </c>
      <c r="AU24" s="19">
        <v>631.45792700000004</v>
      </c>
      <c r="AV24" s="19">
        <v>601.78387699999996</v>
      </c>
      <c r="AW24" s="19">
        <v>641.59004200000004</v>
      </c>
      <c r="AX24" s="105">
        <v>666.71961099999999</v>
      </c>
      <c r="AY24" s="19">
        <v>680.76457500000004</v>
      </c>
      <c r="AZ24" s="19">
        <v>729.51995599999998</v>
      </c>
      <c r="BA24" s="19">
        <v>778.63793599999997</v>
      </c>
      <c r="BB24" s="19">
        <v>817.18057699999997</v>
      </c>
      <c r="BC24" s="19">
        <v>821.60994000000005</v>
      </c>
      <c r="BD24" s="19">
        <v>807.20038799999998</v>
      </c>
      <c r="BE24" s="19">
        <v>827.69481199999996</v>
      </c>
      <c r="BF24" s="19">
        <v>872.14420299999995</v>
      </c>
      <c r="BG24" s="19">
        <v>924.67563800000005</v>
      </c>
      <c r="BH24" s="19">
        <v>1061.5232129999999</v>
      </c>
      <c r="BI24" s="19">
        <v>1022.316581</v>
      </c>
      <c r="BJ24" s="105">
        <v>1037.409672</v>
      </c>
      <c r="BK24" s="19">
        <v>1077.0020850000001</v>
      </c>
      <c r="BL24" s="19">
        <v>1116.0931849999999</v>
      </c>
      <c r="BM24" s="19">
        <v>1116.581635</v>
      </c>
      <c r="BN24" s="19">
        <v>1147.3756719999999</v>
      </c>
      <c r="BO24" s="19">
        <v>1139.3313270000001</v>
      </c>
      <c r="BP24" s="19">
        <v>1133.1277500000001</v>
      </c>
      <c r="BQ24" s="19">
        <v>1157.668602</v>
      </c>
      <c r="BR24" s="19">
        <v>1150.881423</v>
      </c>
      <c r="BS24" s="19">
        <v>1161.4911239999999</v>
      </c>
      <c r="BT24" s="19">
        <v>1237.4924779999999</v>
      </c>
      <c r="BU24" s="19">
        <v>1242.7650590000001</v>
      </c>
      <c r="BV24" s="105">
        <v>1213.097608</v>
      </c>
      <c r="BW24" s="129">
        <v>1212.6504480000001</v>
      </c>
      <c r="BX24" s="129">
        <v>1174.5677920000001</v>
      </c>
      <c r="BY24" s="129">
        <v>1149.021088</v>
      </c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</row>
    <row r="25" spans="1:236" s="10" customFormat="1" ht="13.5" customHeight="1">
      <c r="A25" s="11" t="s">
        <v>89</v>
      </c>
      <c r="B25" s="21" t="s">
        <v>64</v>
      </c>
      <c r="C25" s="13">
        <v>786.97260500000004</v>
      </c>
      <c r="D25" s="13">
        <v>778.57078899999999</v>
      </c>
      <c r="E25" s="13">
        <v>814.97359800000004</v>
      </c>
      <c r="F25" s="13">
        <v>862.25677199999996</v>
      </c>
      <c r="G25" s="13">
        <v>887.96207900000002</v>
      </c>
      <c r="H25" s="13">
        <v>890.39300000000003</v>
      </c>
      <c r="I25" s="13">
        <v>863.61146900000006</v>
      </c>
      <c r="J25" s="13">
        <v>833.59669899999994</v>
      </c>
      <c r="K25" s="13">
        <v>811.19162100000005</v>
      </c>
      <c r="L25" s="13">
        <v>781.71770400000003</v>
      </c>
      <c r="M25" s="13">
        <v>792.58464100000003</v>
      </c>
      <c r="N25" s="110">
        <v>756.26821700000005</v>
      </c>
      <c r="O25" s="13">
        <v>917.72883899999999</v>
      </c>
      <c r="P25" s="13">
        <v>700.85523499999999</v>
      </c>
      <c r="Q25" s="13">
        <v>653.11394099999995</v>
      </c>
      <c r="R25" s="13">
        <v>660.13660500000003</v>
      </c>
      <c r="S25" s="13">
        <v>628.05113400000005</v>
      </c>
      <c r="T25" s="13">
        <v>626.13938299999995</v>
      </c>
      <c r="U25" s="13">
        <v>663.95014900000001</v>
      </c>
      <c r="V25" s="13">
        <v>684.59653700000001</v>
      </c>
      <c r="W25" s="13">
        <v>680.23893999999996</v>
      </c>
      <c r="X25" s="13">
        <v>695.06191899999999</v>
      </c>
      <c r="Y25" s="13">
        <v>722.07101399999999</v>
      </c>
      <c r="Z25" s="110">
        <v>748.62045499999999</v>
      </c>
      <c r="AA25" s="13">
        <v>760.38303099999996</v>
      </c>
      <c r="AB25" s="13">
        <v>774.16951500000005</v>
      </c>
      <c r="AC25" s="13">
        <v>808.41032800000005</v>
      </c>
      <c r="AD25" s="13">
        <v>817.11387300000001</v>
      </c>
      <c r="AE25" s="13">
        <v>792.26148699999999</v>
      </c>
      <c r="AF25" s="13">
        <v>808.97095000000002</v>
      </c>
      <c r="AG25" s="13">
        <v>848.66839300000004</v>
      </c>
      <c r="AH25" s="13">
        <v>841.93559800000003</v>
      </c>
      <c r="AI25" s="13">
        <v>838.81773999999996</v>
      </c>
      <c r="AJ25" s="13">
        <v>804.41532400000006</v>
      </c>
      <c r="AK25" s="13">
        <v>773.75018599999999</v>
      </c>
      <c r="AL25" s="110">
        <v>797.31255099999998</v>
      </c>
      <c r="AM25" s="13">
        <v>770.41303700000003</v>
      </c>
      <c r="AN25" s="13">
        <v>796.089741</v>
      </c>
      <c r="AO25" s="13">
        <v>807.59885799999995</v>
      </c>
      <c r="AP25" s="13">
        <v>808.94503199999997</v>
      </c>
      <c r="AQ25" s="13">
        <v>824.08262000000002</v>
      </c>
      <c r="AR25" s="13">
        <v>811.92374299999994</v>
      </c>
      <c r="AS25" s="13">
        <v>814.29859299999998</v>
      </c>
      <c r="AT25" s="13">
        <v>786.73409700000002</v>
      </c>
      <c r="AU25" s="13">
        <v>809.43543399999999</v>
      </c>
      <c r="AV25" s="13">
        <v>754.55296299999998</v>
      </c>
      <c r="AW25" s="13">
        <v>736.88288999999997</v>
      </c>
      <c r="AX25" s="110">
        <v>859.51551800000004</v>
      </c>
      <c r="AY25" s="13">
        <v>873.26456299999995</v>
      </c>
      <c r="AZ25" s="13">
        <v>1033.254477</v>
      </c>
      <c r="BA25" s="13">
        <v>1166.0174850000001</v>
      </c>
      <c r="BB25" s="13">
        <v>1091.7446990000001</v>
      </c>
      <c r="BC25" s="13">
        <v>1113.035836</v>
      </c>
      <c r="BD25" s="13">
        <v>1106.2983059999999</v>
      </c>
      <c r="BE25" s="13">
        <v>1077.704974</v>
      </c>
      <c r="BF25" s="13">
        <v>1095.02305</v>
      </c>
      <c r="BG25" s="13">
        <v>1097.5942889999999</v>
      </c>
      <c r="BH25" s="13">
        <v>1131.501634</v>
      </c>
      <c r="BI25" s="13">
        <v>1141.2627680000001</v>
      </c>
      <c r="BJ25" s="110">
        <v>1149.3093180000001</v>
      </c>
      <c r="BK25" s="13">
        <v>1189.9705289999999</v>
      </c>
      <c r="BL25" s="13">
        <v>1211.3017110000001</v>
      </c>
      <c r="BM25" s="13">
        <v>1219.2785510000001</v>
      </c>
      <c r="BN25" s="13">
        <v>1215.5477960000001</v>
      </c>
      <c r="BO25" s="13">
        <v>1212.618399</v>
      </c>
      <c r="BP25" s="13">
        <v>1220.8106600000001</v>
      </c>
      <c r="BQ25" s="13">
        <v>1130.18012</v>
      </c>
      <c r="BR25" s="13">
        <v>1136.4258259999999</v>
      </c>
      <c r="BS25" s="13">
        <v>1070.771088</v>
      </c>
      <c r="BT25" s="13">
        <v>1049.0386470000001</v>
      </c>
      <c r="BU25" s="13">
        <v>1050.891537</v>
      </c>
      <c r="BV25" s="110">
        <v>1004.288015</v>
      </c>
      <c r="BW25" s="132">
        <v>1010.585099</v>
      </c>
      <c r="BX25" s="132">
        <v>958.15721199999996</v>
      </c>
      <c r="BY25" s="132">
        <v>965.70601699999997</v>
      </c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</row>
    <row r="26" spans="1:236" s="10" customFormat="1" ht="13.5" customHeight="1">
      <c r="A26" s="17" t="s">
        <v>22</v>
      </c>
      <c r="B26" s="24" t="s">
        <v>14</v>
      </c>
      <c r="C26" s="25" t="s">
        <v>50</v>
      </c>
      <c r="D26" s="25" t="s">
        <v>50</v>
      </c>
      <c r="E26" s="25" t="s">
        <v>50</v>
      </c>
      <c r="F26" s="25" t="s">
        <v>50</v>
      </c>
      <c r="G26" s="25" t="s">
        <v>50</v>
      </c>
      <c r="H26" s="25" t="s">
        <v>50</v>
      </c>
      <c r="I26" s="25" t="s">
        <v>50</v>
      </c>
      <c r="J26" s="25" t="s">
        <v>50</v>
      </c>
      <c r="K26" s="25" t="s">
        <v>50</v>
      </c>
      <c r="L26" s="25" t="s">
        <v>50</v>
      </c>
      <c r="M26" s="25" t="s">
        <v>50</v>
      </c>
      <c r="N26" s="113" t="s">
        <v>50</v>
      </c>
      <c r="O26" s="25" t="s">
        <v>50</v>
      </c>
      <c r="P26" s="25" t="s">
        <v>50</v>
      </c>
      <c r="Q26" s="25" t="s">
        <v>50</v>
      </c>
      <c r="R26" s="25" t="s">
        <v>50</v>
      </c>
      <c r="S26" s="25" t="s">
        <v>50</v>
      </c>
      <c r="T26" s="25" t="s">
        <v>50</v>
      </c>
      <c r="U26" s="25" t="s">
        <v>50</v>
      </c>
      <c r="V26" s="25" t="s">
        <v>50</v>
      </c>
      <c r="W26" s="25" t="s">
        <v>50</v>
      </c>
      <c r="X26" s="25" t="s">
        <v>50</v>
      </c>
      <c r="Y26" s="25" t="s">
        <v>50</v>
      </c>
      <c r="Z26" s="113" t="s">
        <v>50</v>
      </c>
      <c r="AA26" s="25" t="s">
        <v>50</v>
      </c>
      <c r="AB26" s="25" t="s">
        <v>50</v>
      </c>
      <c r="AC26" s="25" t="s">
        <v>50</v>
      </c>
      <c r="AD26" s="25" t="s">
        <v>50</v>
      </c>
      <c r="AE26" s="25" t="s">
        <v>50</v>
      </c>
      <c r="AF26" s="25" t="s">
        <v>50</v>
      </c>
      <c r="AG26" s="25" t="s">
        <v>50</v>
      </c>
      <c r="AH26" s="25" t="s">
        <v>50</v>
      </c>
      <c r="AI26" s="25" t="s">
        <v>50</v>
      </c>
      <c r="AJ26" s="25" t="s">
        <v>50</v>
      </c>
      <c r="AK26" s="25" t="s">
        <v>50</v>
      </c>
      <c r="AL26" s="113" t="s">
        <v>50</v>
      </c>
      <c r="AM26" s="25" t="s">
        <v>50</v>
      </c>
      <c r="AN26" s="25" t="s">
        <v>50</v>
      </c>
      <c r="AO26" s="25" t="s">
        <v>50</v>
      </c>
      <c r="AP26" s="25" t="s">
        <v>50</v>
      </c>
      <c r="AQ26" s="25" t="s">
        <v>50</v>
      </c>
      <c r="AR26" s="25" t="s">
        <v>50</v>
      </c>
      <c r="AS26" s="25" t="s">
        <v>50</v>
      </c>
      <c r="AT26" s="25" t="s">
        <v>50</v>
      </c>
      <c r="AU26" s="25" t="s">
        <v>50</v>
      </c>
      <c r="AV26" s="25" t="s">
        <v>50</v>
      </c>
      <c r="AW26" s="25" t="s">
        <v>50</v>
      </c>
      <c r="AX26" s="113" t="s">
        <v>50</v>
      </c>
      <c r="AY26" s="19">
        <v>100.718152</v>
      </c>
      <c r="AZ26" s="19">
        <v>126.74201600000001</v>
      </c>
      <c r="BA26" s="19">
        <v>103.311072</v>
      </c>
      <c r="BB26" s="19">
        <v>101.910985</v>
      </c>
      <c r="BC26" s="19">
        <v>214.35608400000001</v>
      </c>
      <c r="BD26" s="19">
        <v>158.93243100000001</v>
      </c>
      <c r="BE26" s="19">
        <v>128.65087299999999</v>
      </c>
      <c r="BF26" s="19">
        <v>122.13786</v>
      </c>
      <c r="BG26" s="19">
        <v>118.95284599999999</v>
      </c>
      <c r="BH26" s="19">
        <v>116.44480299999999</v>
      </c>
      <c r="BI26" s="19">
        <v>118.37462499999999</v>
      </c>
      <c r="BJ26" s="105">
        <v>135.26660100000001</v>
      </c>
      <c r="BK26" s="19">
        <v>137.674521</v>
      </c>
      <c r="BL26" s="19">
        <v>123.46719400000001</v>
      </c>
      <c r="BM26" s="19">
        <v>116.289569</v>
      </c>
      <c r="BN26" s="19">
        <v>125.485984</v>
      </c>
      <c r="BO26" s="19">
        <v>133.57721100000001</v>
      </c>
      <c r="BP26" s="19">
        <v>173.56185400000001</v>
      </c>
      <c r="BQ26" s="19">
        <v>165.05462900000001</v>
      </c>
      <c r="BR26" s="19">
        <v>158.71733599999999</v>
      </c>
      <c r="BS26" s="19">
        <v>144.916583</v>
      </c>
      <c r="BT26" s="19">
        <v>141.58481399999999</v>
      </c>
      <c r="BU26" s="19">
        <v>161.34293600000001</v>
      </c>
      <c r="BV26" s="105">
        <v>134.65996799999999</v>
      </c>
      <c r="BW26" s="129">
        <v>318.94195400000001</v>
      </c>
      <c r="BX26" s="129">
        <v>342.42420199999998</v>
      </c>
      <c r="BY26" s="129">
        <v>286.22834399999999</v>
      </c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</row>
    <row r="27" spans="1:236" s="10" customFormat="1">
      <c r="A27" s="5" t="s">
        <v>65</v>
      </c>
      <c r="B27" s="26" t="s">
        <v>66</v>
      </c>
      <c r="C27" s="13">
        <v>977.39691500000004</v>
      </c>
      <c r="D27" s="13">
        <v>1012.578476</v>
      </c>
      <c r="E27" s="13">
        <v>1029.645137</v>
      </c>
      <c r="F27" s="13">
        <v>1069.8096820000001</v>
      </c>
      <c r="G27" s="13">
        <v>1136.303148</v>
      </c>
      <c r="H27" s="13">
        <v>1175.1367399999999</v>
      </c>
      <c r="I27" s="13">
        <v>1189.261743</v>
      </c>
      <c r="J27" s="13">
        <v>1213.946645</v>
      </c>
      <c r="K27" s="13">
        <v>1262.218991</v>
      </c>
      <c r="L27" s="13">
        <v>1348.496155</v>
      </c>
      <c r="M27" s="13">
        <v>1553.819739</v>
      </c>
      <c r="N27" s="110">
        <v>1677.000008</v>
      </c>
      <c r="O27" s="13">
        <v>1962.456089</v>
      </c>
      <c r="P27" s="13">
        <v>2015.473806</v>
      </c>
      <c r="Q27" s="13">
        <v>2040.5916340000001</v>
      </c>
      <c r="R27" s="13">
        <v>2081.4521850000001</v>
      </c>
      <c r="S27" s="13">
        <v>2116.1045239999999</v>
      </c>
      <c r="T27" s="13">
        <v>2227.1269609999999</v>
      </c>
      <c r="U27" s="13">
        <v>2284.8509600000002</v>
      </c>
      <c r="V27" s="13">
        <v>2600.779986</v>
      </c>
      <c r="W27" s="13">
        <v>2485.25576</v>
      </c>
      <c r="X27" s="13">
        <v>2545.5952769999999</v>
      </c>
      <c r="Y27" s="13">
        <v>2679.007854</v>
      </c>
      <c r="Z27" s="110">
        <v>2557.4470339999998</v>
      </c>
      <c r="AA27" s="13">
        <v>2665.7437580000001</v>
      </c>
      <c r="AB27" s="13">
        <v>2725.387205</v>
      </c>
      <c r="AC27" s="13">
        <v>2723.4013399999999</v>
      </c>
      <c r="AD27" s="13">
        <v>2720.45759</v>
      </c>
      <c r="AE27" s="13">
        <v>2790.6398869999998</v>
      </c>
      <c r="AF27" s="13">
        <v>2825.868485</v>
      </c>
      <c r="AG27" s="13">
        <v>2857.2367909999998</v>
      </c>
      <c r="AH27" s="13">
        <v>2909.6341419999999</v>
      </c>
      <c r="AI27" s="13">
        <v>2911.0412529999999</v>
      </c>
      <c r="AJ27" s="13">
        <v>2943.2622879999999</v>
      </c>
      <c r="AK27" s="13">
        <v>2955.3507260000001</v>
      </c>
      <c r="AL27" s="110">
        <v>2713.0091940000002</v>
      </c>
      <c r="AM27" s="13">
        <v>2764.7640700000002</v>
      </c>
      <c r="AN27" s="13">
        <v>2794.7202069999998</v>
      </c>
      <c r="AO27" s="13">
        <v>2836.8551149999998</v>
      </c>
      <c r="AP27" s="13">
        <v>2826.9793420000001</v>
      </c>
      <c r="AQ27" s="13">
        <v>2843.3671570000001</v>
      </c>
      <c r="AR27" s="13">
        <v>2883.5859650000002</v>
      </c>
      <c r="AS27" s="13">
        <v>2880.6140770000002</v>
      </c>
      <c r="AT27" s="13">
        <v>2950.2536559999999</v>
      </c>
      <c r="AU27" s="13">
        <v>3011.1949800000002</v>
      </c>
      <c r="AV27" s="13">
        <v>3030.7495260000001</v>
      </c>
      <c r="AW27" s="13">
        <v>3057.3664549999999</v>
      </c>
      <c r="AX27" s="110">
        <v>2947.5312309999999</v>
      </c>
      <c r="AY27" s="13">
        <v>2952.8002729999998</v>
      </c>
      <c r="AZ27" s="13">
        <v>3003.0432599999999</v>
      </c>
      <c r="BA27" s="13">
        <v>3011.6387089999998</v>
      </c>
      <c r="BB27" s="13">
        <v>3092.6336379999998</v>
      </c>
      <c r="BC27" s="13">
        <v>3178.3979180000001</v>
      </c>
      <c r="BD27" s="13">
        <v>3154.1063949999998</v>
      </c>
      <c r="BE27" s="13">
        <v>3354.7527439999999</v>
      </c>
      <c r="BF27" s="13">
        <v>3179.8043160000002</v>
      </c>
      <c r="BG27" s="13">
        <v>3238.5127029999999</v>
      </c>
      <c r="BH27" s="13">
        <v>3300.979887</v>
      </c>
      <c r="BI27" s="13">
        <v>3277.1194249999999</v>
      </c>
      <c r="BJ27" s="110">
        <v>3264.6654330000001</v>
      </c>
      <c r="BK27" s="13">
        <v>3217.7660259999998</v>
      </c>
      <c r="BL27" s="13">
        <v>3258.7854090000001</v>
      </c>
      <c r="BM27" s="13">
        <v>3358.4416580000002</v>
      </c>
      <c r="BN27" s="13">
        <v>3366.0839190000002</v>
      </c>
      <c r="BO27" s="13">
        <v>3599.5813910000002</v>
      </c>
      <c r="BP27" s="13">
        <v>3531.8131349999999</v>
      </c>
      <c r="BQ27" s="13">
        <v>3628.474901</v>
      </c>
      <c r="BR27" s="13">
        <v>3655.73792</v>
      </c>
      <c r="BS27" s="13">
        <v>3691.5718189999998</v>
      </c>
      <c r="BT27" s="13">
        <v>3755.809878</v>
      </c>
      <c r="BU27" s="13">
        <v>3774.9779370000001</v>
      </c>
      <c r="BV27" s="110">
        <v>3681.6941579999998</v>
      </c>
      <c r="BW27" s="132">
        <v>3862.4008739999999</v>
      </c>
      <c r="BX27" s="132">
        <v>3973.6265210000001</v>
      </c>
      <c r="BY27" s="132">
        <v>4116.2856060000004</v>
      </c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</row>
    <row r="28" spans="1:236" s="10" customFormat="1">
      <c r="A28" s="11"/>
      <c r="B28" s="53" t="s">
        <v>107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1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10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10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10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10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10"/>
      <c r="BW28" s="132"/>
      <c r="BX28" s="132"/>
      <c r="BY28" s="132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</row>
    <row r="29" spans="1:236" s="10" customFormat="1">
      <c r="A29" s="11" t="s">
        <v>67</v>
      </c>
      <c r="B29" s="27" t="s">
        <v>68</v>
      </c>
      <c r="C29" s="13">
        <v>607.47035500000004</v>
      </c>
      <c r="D29" s="13">
        <v>620.43041400000004</v>
      </c>
      <c r="E29" s="13">
        <v>630.36301700000001</v>
      </c>
      <c r="F29" s="13">
        <v>648.14516300000003</v>
      </c>
      <c r="G29" s="13">
        <v>678.18199000000004</v>
      </c>
      <c r="H29" s="13">
        <v>687.78661999999997</v>
      </c>
      <c r="I29" s="13">
        <v>704.87983899999995</v>
      </c>
      <c r="J29" s="13">
        <v>726.37659399999995</v>
      </c>
      <c r="K29" s="13">
        <v>753.92778099999998</v>
      </c>
      <c r="L29" s="13">
        <v>833.41130999999996</v>
      </c>
      <c r="M29" s="13">
        <v>956.229601</v>
      </c>
      <c r="N29" s="110">
        <v>1022.698414</v>
      </c>
      <c r="O29" s="13">
        <v>1222.9172410000001</v>
      </c>
      <c r="P29" s="13">
        <v>1290.97901</v>
      </c>
      <c r="Q29" s="13">
        <v>1325.091463</v>
      </c>
      <c r="R29" s="13">
        <v>1400.74847</v>
      </c>
      <c r="S29" s="13">
        <v>1453.252671</v>
      </c>
      <c r="T29" s="13">
        <v>1572.202198</v>
      </c>
      <c r="U29" s="13">
        <v>1667.8457759999999</v>
      </c>
      <c r="V29" s="13">
        <v>1768.632032</v>
      </c>
      <c r="W29" s="13">
        <v>1824.406806</v>
      </c>
      <c r="X29" s="13">
        <v>1881.1870590000001</v>
      </c>
      <c r="Y29" s="13">
        <v>1959.9012419999999</v>
      </c>
      <c r="Z29" s="110">
        <v>2050.5542759999998</v>
      </c>
      <c r="AA29" s="13">
        <v>2108.732137</v>
      </c>
      <c r="AB29" s="13">
        <v>2149.3458869999999</v>
      </c>
      <c r="AC29" s="13">
        <v>2144.1870140000001</v>
      </c>
      <c r="AD29" s="13">
        <v>2163.8395479999999</v>
      </c>
      <c r="AE29" s="13">
        <v>2200.9158929999999</v>
      </c>
      <c r="AF29" s="13">
        <v>2241.1850399999998</v>
      </c>
      <c r="AG29" s="13">
        <v>2274.362365</v>
      </c>
      <c r="AH29" s="13">
        <v>2316.0906660000001</v>
      </c>
      <c r="AI29" s="13">
        <v>2311.0569999999998</v>
      </c>
      <c r="AJ29" s="13">
        <v>2268.1723000000002</v>
      </c>
      <c r="AK29" s="13">
        <v>2279.7413430000001</v>
      </c>
      <c r="AL29" s="110">
        <v>2192.0372109999998</v>
      </c>
      <c r="AM29" s="13">
        <v>2198.5258290000002</v>
      </c>
      <c r="AN29" s="13">
        <v>2211.4729670000002</v>
      </c>
      <c r="AO29" s="13">
        <v>2217.5321250000002</v>
      </c>
      <c r="AP29" s="13">
        <v>2192.5973490000001</v>
      </c>
      <c r="AQ29" s="13">
        <v>2219.1924290000002</v>
      </c>
      <c r="AR29" s="13">
        <v>2255.6385220000002</v>
      </c>
      <c r="AS29" s="13">
        <v>2248.5888629999999</v>
      </c>
      <c r="AT29" s="13">
        <v>2273.679631</v>
      </c>
      <c r="AU29" s="13">
        <v>2327.8473170000002</v>
      </c>
      <c r="AV29" s="13">
        <v>2311.9478960000001</v>
      </c>
      <c r="AW29" s="13">
        <v>2345.543369</v>
      </c>
      <c r="AX29" s="110">
        <v>2318.8285129999999</v>
      </c>
      <c r="AY29" s="13">
        <v>2319.761767</v>
      </c>
      <c r="AZ29" s="13">
        <v>2329.1126570000001</v>
      </c>
      <c r="BA29" s="13">
        <v>2341.4700499999999</v>
      </c>
      <c r="BB29" s="13">
        <v>2372.2654659999998</v>
      </c>
      <c r="BC29" s="13">
        <v>2407.2029229999998</v>
      </c>
      <c r="BD29" s="13">
        <v>2400.6307660000002</v>
      </c>
      <c r="BE29" s="13">
        <v>2415.3051639999999</v>
      </c>
      <c r="BF29" s="13">
        <v>2450.636708</v>
      </c>
      <c r="BG29" s="13">
        <v>2459.1647229999999</v>
      </c>
      <c r="BH29" s="13">
        <v>2481.8573999999999</v>
      </c>
      <c r="BI29" s="13">
        <v>2488.2118879999998</v>
      </c>
      <c r="BJ29" s="110">
        <v>2441.311584</v>
      </c>
      <c r="BK29" s="13">
        <v>2486.8565330000001</v>
      </c>
      <c r="BL29" s="13">
        <v>2521.4496770000001</v>
      </c>
      <c r="BM29" s="13">
        <v>2564.8718859999999</v>
      </c>
      <c r="BN29" s="13">
        <v>2614.5984060000001</v>
      </c>
      <c r="BO29" s="13">
        <v>2671.2162170000001</v>
      </c>
      <c r="BP29" s="13">
        <v>2700.954886</v>
      </c>
      <c r="BQ29" s="13">
        <v>2756.7530900000002</v>
      </c>
      <c r="BR29" s="13">
        <v>2799.4228330000001</v>
      </c>
      <c r="BS29" s="13">
        <v>2835.5661620000001</v>
      </c>
      <c r="BT29" s="13">
        <v>2885.1502690000002</v>
      </c>
      <c r="BU29" s="13">
        <v>2901.9211399999999</v>
      </c>
      <c r="BV29" s="110">
        <v>2851.8669730000001</v>
      </c>
      <c r="BW29" s="132">
        <v>2973.8918170000002</v>
      </c>
      <c r="BX29" s="132">
        <v>3057.1952270000002</v>
      </c>
      <c r="BY29" s="132">
        <v>3074.3693280000002</v>
      </c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</row>
    <row r="30" spans="1:236" s="10" customFormat="1">
      <c r="A30" s="11" t="s">
        <v>69</v>
      </c>
      <c r="B30" s="27" t="s">
        <v>30</v>
      </c>
      <c r="C30" s="13">
        <v>195.701786</v>
      </c>
      <c r="D30" s="13">
        <v>203.121341</v>
      </c>
      <c r="E30" s="13">
        <v>209.958371</v>
      </c>
      <c r="F30" s="13">
        <v>232.87774999999999</v>
      </c>
      <c r="G30" s="13">
        <v>252.929742</v>
      </c>
      <c r="H30" s="13">
        <v>247.610252</v>
      </c>
      <c r="I30" s="13">
        <v>248.022423</v>
      </c>
      <c r="J30" s="13">
        <v>240.658491</v>
      </c>
      <c r="K30" s="13">
        <v>249.670907</v>
      </c>
      <c r="L30" s="13">
        <v>270.32922400000001</v>
      </c>
      <c r="M30" s="13">
        <v>339.392202</v>
      </c>
      <c r="N30" s="110">
        <v>431.58573200000001</v>
      </c>
      <c r="O30" s="13">
        <v>463.96501699999999</v>
      </c>
      <c r="P30" s="13">
        <v>421.46364199999999</v>
      </c>
      <c r="Q30" s="13">
        <v>405.170028</v>
      </c>
      <c r="R30" s="13">
        <v>365.00826899999998</v>
      </c>
      <c r="S30" s="13">
        <v>332.65611200000001</v>
      </c>
      <c r="T30" s="13">
        <v>358.593366</v>
      </c>
      <c r="U30" s="13">
        <v>330.44315799999998</v>
      </c>
      <c r="V30" s="13">
        <v>338.85583400000002</v>
      </c>
      <c r="W30" s="13">
        <v>365.52558499999998</v>
      </c>
      <c r="X30" s="13">
        <v>363.33319499999999</v>
      </c>
      <c r="Y30" s="13">
        <v>415.97788300000002</v>
      </c>
      <c r="Z30" s="110">
        <v>257.92530900000003</v>
      </c>
      <c r="AA30" s="13">
        <v>278.23363599999999</v>
      </c>
      <c r="AB30" s="13">
        <v>285.77723800000001</v>
      </c>
      <c r="AC30" s="13">
        <v>296.84775200000001</v>
      </c>
      <c r="AD30" s="13">
        <v>269.55444</v>
      </c>
      <c r="AE30" s="13">
        <v>287.68274700000001</v>
      </c>
      <c r="AF30" s="13">
        <v>283.21358099999998</v>
      </c>
      <c r="AG30" s="13">
        <v>281.98546700000003</v>
      </c>
      <c r="AH30" s="13">
        <v>275.767312</v>
      </c>
      <c r="AI30" s="13">
        <v>273.529225</v>
      </c>
      <c r="AJ30" s="13">
        <v>342.254391</v>
      </c>
      <c r="AK30" s="13">
        <v>305.68995699999999</v>
      </c>
      <c r="AL30" s="110">
        <v>255.14576299999999</v>
      </c>
      <c r="AM30" s="13">
        <v>272.04271</v>
      </c>
      <c r="AN30" s="13">
        <v>274.43171000000001</v>
      </c>
      <c r="AO30" s="13">
        <v>303.56439899999998</v>
      </c>
      <c r="AP30" s="13">
        <v>302.36673400000001</v>
      </c>
      <c r="AQ30" s="13">
        <v>281.386867</v>
      </c>
      <c r="AR30" s="13">
        <v>288.440944</v>
      </c>
      <c r="AS30" s="13">
        <v>286.41472299999998</v>
      </c>
      <c r="AT30" s="13">
        <v>313.67073699999997</v>
      </c>
      <c r="AU30" s="13">
        <v>328.25681200000002</v>
      </c>
      <c r="AV30" s="13">
        <v>367.259342</v>
      </c>
      <c r="AW30" s="13">
        <v>355.456324</v>
      </c>
      <c r="AX30" s="110">
        <v>325.02364699999998</v>
      </c>
      <c r="AY30" s="13">
        <v>298.175321</v>
      </c>
      <c r="AZ30" s="13">
        <v>308.53161899999998</v>
      </c>
      <c r="BA30" s="13">
        <v>296.20272899999998</v>
      </c>
      <c r="BB30" s="13">
        <v>339.68768599999999</v>
      </c>
      <c r="BC30" s="13">
        <v>341.63437099999999</v>
      </c>
      <c r="BD30" s="13">
        <v>328.60940499999998</v>
      </c>
      <c r="BE30" s="13">
        <v>518.48218599999996</v>
      </c>
      <c r="BF30" s="13">
        <v>295.09414700000002</v>
      </c>
      <c r="BG30" s="13">
        <v>311.63595600000002</v>
      </c>
      <c r="BH30" s="13">
        <v>355.831547</v>
      </c>
      <c r="BI30" s="13">
        <v>321.89473800000002</v>
      </c>
      <c r="BJ30" s="110">
        <v>395.32545199999998</v>
      </c>
      <c r="BK30" s="13">
        <v>276.30598400000002</v>
      </c>
      <c r="BL30" s="13">
        <v>252.074386</v>
      </c>
      <c r="BM30" s="13">
        <v>295.90445599999998</v>
      </c>
      <c r="BN30" s="13">
        <v>268.24952400000001</v>
      </c>
      <c r="BO30" s="13">
        <v>288.02914099999998</v>
      </c>
      <c r="BP30" s="13">
        <v>288.45284199999998</v>
      </c>
      <c r="BQ30" s="13">
        <v>294.39287200000001</v>
      </c>
      <c r="BR30" s="13">
        <v>281.044377</v>
      </c>
      <c r="BS30" s="13">
        <v>273.928765</v>
      </c>
      <c r="BT30" s="13">
        <v>292.553179</v>
      </c>
      <c r="BU30" s="13">
        <v>275.71457900000001</v>
      </c>
      <c r="BV30" s="110">
        <v>309.03076499999997</v>
      </c>
      <c r="BW30" s="132">
        <v>330.52497099999999</v>
      </c>
      <c r="BX30" s="132">
        <v>339.67284000000001</v>
      </c>
      <c r="BY30" s="132">
        <v>470.041496</v>
      </c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</row>
    <row r="31" spans="1:236" s="10" customFormat="1">
      <c r="A31" s="28" t="s">
        <v>70</v>
      </c>
      <c r="B31" s="27" t="s">
        <v>71</v>
      </c>
      <c r="C31" s="13">
        <v>39.653407999999999</v>
      </c>
      <c r="D31" s="13">
        <v>45.008062000000002</v>
      </c>
      <c r="E31" s="13">
        <v>43.680574</v>
      </c>
      <c r="F31" s="13">
        <v>37.044299000000002</v>
      </c>
      <c r="G31" s="13">
        <v>46.792166000000002</v>
      </c>
      <c r="H31" s="13">
        <v>88.461191999999997</v>
      </c>
      <c r="I31" s="13">
        <v>69.509618000000003</v>
      </c>
      <c r="J31" s="13">
        <v>58.390374000000001</v>
      </c>
      <c r="K31" s="13">
        <v>74.811181000000005</v>
      </c>
      <c r="L31" s="13">
        <v>49.637098999999999</v>
      </c>
      <c r="M31" s="13">
        <v>53.772817000000003</v>
      </c>
      <c r="N31" s="110">
        <v>33.942684999999997</v>
      </c>
      <c r="O31" s="13">
        <v>41.406463000000002</v>
      </c>
      <c r="P31" s="13">
        <v>45.122349999999997</v>
      </c>
      <c r="Q31" s="13">
        <v>44.256844000000001</v>
      </c>
      <c r="R31" s="13">
        <v>35.846501000000004</v>
      </c>
      <c r="S31" s="13">
        <v>47.276415</v>
      </c>
      <c r="T31" s="13">
        <v>61.678899000000001</v>
      </c>
      <c r="U31" s="13">
        <v>48.300752000000003</v>
      </c>
      <c r="V31" s="13">
        <v>235.13054099999999</v>
      </c>
      <c r="W31" s="13">
        <v>51.676622000000002</v>
      </c>
      <c r="X31" s="13">
        <v>53.857211</v>
      </c>
      <c r="Y31" s="13">
        <v>56.349929000000003</v>
      </c>
      <c r="Z31" s="110">
        <v>45.161136999999997</v>
      </c>
      <c r="AA31" s="13">
        <v>51.706732000000002</v>
      </c>
      <c r="AB31" s="13">
        <v>52.335935999999997</v>
      </c>
      <c r="AC31" s="13">
        <v>45.224632</v>
      </c>
      <c r="AD31" s="13">
        <v>37.845398000000003</v>
      </c>
      <c r="AE31" s="13">
        <v>52.807135000000002</v>
      </c>
      <c r="AF31" s="13">
        <v>71.449494999999999</v>
      </c>
      <c r="AG31" s="13">
        <v>55.689376000000003</v>
      </c>
      <c r="AH31" s="13">
        <v>56.636011000000003</v>
      </c>
      <c r="AI31" s="13">
        <v>68.684139000000002</v>
      </c>
      <c r="AJ31" s="13">
        <v>72.081941999999998</v>
      </c>
      <c r="AK31" s="13">
        <v>118.32136199999999</v>
      </c>
      <c r="AL31" s="110">
        <v>44.698213000000003</v>
      </c>
      <c r="AM31" s="13">
        <v>55.006568000000001</v>
      </c>
      <c r="AN31" s="13">
        <v>54.576044000000003</v>
      </c>
      <c r="AO31" s="13">
        <v>64.344517999999994</v>
      </c>
      <c r="AP31" s="13">
        <v>68.194980999999999</v>
      </c>
      <c r="AQ31" s="13">
        <v>65.238073999999997</v>
      </c>
      <c r="AR31" s="13">
        <v>80.508105</v>
      </c>
      <c r="AS31" s="13">
        <v>77.198385999999999</v>
      </c>
      <c r="AT31" s="13">
        <v>75.721616999999995</v>
      </c>
      <c r="AU31" s="13">
        <v>76.456079000000003</v>
      </c>
      <c r="AV31" s="13">
        <v>74.283454000000006</v>
      </c>
      <c r="AW31" s="13">
        <v>78.434578000000002</v>
      </c>
      <c r="AX31" s="110">
        <v>46.442985999999998</v>
      </c>
      <c r="AY31" s="13">
        <v>66.279831000000001</v>
      </c>
      <c r="AZ31" s="13">
        <v>75.582708999999994</v>
      </c>
      <c r="BA31" s="13">
        <v>78.543619000000007</v>
      </c>
      <c r="BB31" s="13">
        <v>70.367249999999999</v>
      </c>
      <c r="BC31" s="13">
        <v>97.027049000000005</v>
      </c>
      <c r="BD31" s="13">
        <v>97.704695000000001</v>
      </c>
      <c r="BE31" s="13">
        <v>83.439875999999998</v>
      </c>
      <c r="BF31" s="13">
        <v>73.990273999999999</v>
      </c>
      <c r="BG31" s="13">
        <v>102.65360800000001</v>
      </c>
      <c r="BH31" s="13">
        <v>89.338078999999993</v>
      </c>
      <c r="BI31" s="13">
        <v>89.699657000000002</v>
      </c>
      <c r="BJ31" s="110">
        <v>72.278679999999994</v>
      </c>
      <c r="BK31" s="13">
        <v>86.819417999999999</v>
      </c>
      <c r="BL31" s="13">
        <v>91.082553000000004</v>
      </c>
      <c r="BM31" s="13">
        <v>85.833965000000006</v>
      </c>
      <c r="BN31" s="13">
        <v>67.707817000000006</v>
      </c>
      <c r="BO31" s="13">
        <v>200.238528</v>
      </c>
      <c r="BP31" s="13">
        <v>112.05425200000001</v>
      </c>
      <c r="BQ31" s="13">
        <v>130.45733799999999</v>
      </c>
      <c r="BR31" s="13">
        <v>103.078597</v>
      </c>
      <c r="BS31" s="13">
        <v>114.992636</v>
      </c>
      <c r="BT31" s="13">
        <v>114.24792100000001</v>
      </c>
      <c r="BU31" s="13">
        <v>116.604428</v>
      </c>
      <c r="BV31" s="110">
        <v>95.670192</v>
      </c>
      <c r="BW31" s="132">
        <v>106.862396</v>
      </c>
      <c r="BX31" s="132">
        <v>111.970748</v>
      </c>
      <c r="BY31" s="132">
        <v>113.59252600000001</v>
      </c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</row>
    <row r="32" spans="1:236" s="10" customFormat="1">
      <c r="A32" s="28" t="s">
        <v>72</v>
      </c>
      <c r="B32" s="27" t="s">
        <v>73</v>
      </c>
      <c r="C32" s="13">
        <v>1.413708</v>
      </c>
      <c r="D32" s="13">
        <v>1.5503439999999999</v>
      </c>
      <c r="E32" s="13">
        <v>1.7496130000000001</v>
      </c>
      <c r="F32" s="13">
        <v>2.1595469999999999</v>
      </c>
      <c r="G32" s="13">
        <v>2.2474249999999998</v>
      </c>
      <c r="H32" s="13">
        <v>2.5227110000000001</v>
      </c>
      <c r="I32" s="13">
        <v>2.952982</v>
      </c>
      <c r="J32" s="13">
        <v>3.2455590000000001</v>
      </c>
      <c r="K32" s="13">
        <v>3.4229050000000001</v>
      </c>
      <c r="L32" s="13">
        <v>3.4855680000000002</v>
      </c>
      <c r="M32" s="13">
        <v>3.6128140000000002</v>
      </c>
      <c r="N32" s="110">
        <v>4.6630159999999998</v>
      </c>
      <c r="O32" s="13">
        <v>4.394711</v>
      </c>
      <c r="P32" s="13">
        <v>4.5366999999999997</v>
      </c>
      <c r="Q32" s="13">
        <v>4.9145700000000003</v>
      </c>
      <c r="R32" s="13">
        <v>5.0583960000000001</v>
      </c>
      <c r="S32" s="13">
        <v>5.0274039999999998</v>
      </c>
      <c r="T32" s="13">
        <v>3.532397</v>
      </c>
      <c r="U32" s="13">
        <v>3.7048030000000001</v>
      </c>
      <c r="V32" s="13">
        <v>3.7229999999999999</v>
      </c>
      <c r="W32" s="13">
        <v>3.7602679999999999</v>
      </c>
      <c r="X32" s="13">
        <v>3.5273720000000002</v>
      </c>
      <c r="Y32" s="13">
        <v>4.123958</v>
      </c>
      <c r="Z32" s="110">
        <v>4.9452239999999996</v>
      </c>
      <c r="AA32" s="13">
        <v>4.3293119999999998</v>
      </c>
      <c r="AB32" s="13">
        <v>4.170623</v>
      </c>
      <c r="AC32" s="13">
        <v>4.289949</v>
      </c>
      <c r="AD32" s="13">
        <v>4.3203829999999996</v>
      </c>
      <c r="AE32" s="13">
        <v>4.2162319999999998</v>
      </c>
      <c r="AF32" s="13">
        <v>4.5044510000000004</v>
      </c>
      <c r="AG32" s="13">
        <v>4.3562810000000001</v>
      </c>
      <c r="AH32" s="13">
        <v>4.310746</v>
      </c>
      <c r="AI32" s="13">
        <v>4.7132290000000001</v>
      </c>
      <c r="AJ32" s="13">
        <v>4.5024499999999996</v>
      </c>
      <c r="AK32" s="13">
        <v>4.6686509999999997</v>
      </c>
      <c r="AL32" s="110">
        <v>5.4739149999999999</v>
      </c>
      <c r="AM32" s="13">
        <v>4.6497909999999996</v>
      </c>
      <c r="AN32" s="13">
        <v>4.5967159999999998</v>
      </c>
      <c r="AO32" s="13">
        <v>4.6629690000000004</v>
      </c>
      <c r="AP32" s="13">
        <v>4.6954070000000003</v>
      </c>
      <c r="AQ32" s="13">
        <v>4.7696120000000004</v>
      </c>
      <c r="AR32" s="13">
        <v>5.0559940000000001</v>
      </c>
      <c r="AS32" s="13">
        <v>4.9483600000000001</v>
      </c>
      <c r="AT32" s="13">
        <v>4.8867820000000002</v>
      </c>
      <c r="AU32" s="13">
        <v>5.0367829999999998</v>
      </c>
      <c r="AV32" s="13">
        <v>4.7270479999999999</v>
      </c>
      <c r="AW32" s="13">
        <v>4.6220679999999996</v>
      </c>
      <c r="AX32" s="110">
        <v>5.5389049999999997</v>
      </c>
      <c r="AY32" s="13">
        <v>4.6899379999999997</v>
      </c>
      <c r="AZ32" s="13">
        <v>4.6060449999999999</v>
      </c>
      <c r="BA32" s="13">
        <v>4.9278250000000003</v>
      </c>
      <c r="BB32" s="13">
        <v>4.9983029999999999</v>
      </c>
      <c r="BC32" s="13">
        <v>5.1436500000000001</v>
      </c>
      <c r="BD32" s="13">
        <v>5.1704220000000003</v>
      </c>
      <c r="BE32" s="13">
        <v>5.2573740000000004</v>
      </c>
      <c r="BF32" s="13">
        <v>5.32585</v>
      </c>
      <c r="BG32" s="13">
        <v>5.2566459999999999</v>
      </c>
      <c r="BH32" s="13">
        <v>5.3439670000000001</v>
      </c>
      <c r="BI32" s="13">
        <v>9.6536749999999998</v>
      </c>
      <c r="BJ32" s="110">
        <v>10.219056</v>
      </c>
      <c r="BK32" s="13">
        <v>8.9330909999999992</v>
      </c>
      <c r="BL32" s="13">
        <v>8.8280510000000003</v>
      </c>
      <c r="BM32" s="13">
        <v>8.3888560000000005</v>
      </c>
      <c r="BN32" s="13">
        <v>8.3960950000000008</v>
      </c>
      <c r="BO32" s="13">
        <v>7.7703720000000001</v>
      </c>
      <c r="BP32" s="13">
        <v>7.2627249999999997</v>
      </c>
      <c r="BQ32" s="13">
        <v>6.9790109999999999</v>
      </c>
      <c r="BR32" s="13">
        <v>6.7444639999999998</v>
      </c>
      <c r="BS32" s="13">
        <v>6.7690770000000002</v>
      </c>
      <c r="BT32" s="13">
        <v>6.7776129999999997</v>
      </c>
      <c r="BU32" s="13">
        <v>7.5649199999999999</v>
      </c>
      <c r="BV32" s="110">
        <v>8.1092189999999995</v>
      </c>
      <c r="BW32" s="132">
        <v>6.9236880000000003</v>
      </c>
      <c r="BX32" s="132">
        <v>6.7027229999999998</v>
      </c>
      <c r="BY32" s="132">
        <v>6.2015169999999999</v>
      </c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</row>
    <row r="33" spans="1:236" s="10" customFormat="1" ht="27" customHeight="1">
      <c r="A33" s="28" t="s">
        <v>74</v>
      </c>
      <c r="B33" s="27" t="s">
        <v>75</v>
      </c>
      <c r="C33" s="13">
        <v>133.157658</v>
      </c>
      <c r="D33" s="13">
        <v>142.46831499999999</v>
      </c>
      <c r="E33" s="13">
        <v>143.893562</v>
      </c>
      <c r="F33" s="13">
        <v>149.58292299999999</v>
      </c>
      <c r="G33" s="13">
        <v>156.151825</v>
      </c>
      <c r="H33" s="13">
        <v>148.755965</v>
      </c>
      <c r="I33" s="13">
        <v>163.89688100000001</v>
      </c>
      <c r="J33" s="13">
        <v>185.27562699999999</v>
      </c>
      <c r="K33" s="13">
        <v>180.38621699999999</v>
      </c>
      <c r="L33" s="13">
        <v>191.63295400000001</v>
      </c>
      <c r="M33" s="13">
        <v>200.81230500000001</v>
      </c>
      <c r="N33" s="110">
        <v>184.11016100000001</v>
      </c>
      <c r="O33" s="13">
        <v>229.77265700000001</v>
      </c>
      <c r="P33" s="13">
        <v>253.37210400000001</v>
      </c>
      <c r="Q33" s="13">
        <v>261.15872899999999</v>
      </c>
      <c r="R33" s="13">
        <v>274.790549</v>
      </c>
      <c r="S33" s="13">
        <v>277.89192200000002</v>
      </c>
      <c r="T33" s="13">
        <v>231.12010100000001</v>
      </c>
      <c r="U33" s="13">
        <v>234.55647099999999</v>
      </c>
      <c r="V33" s="13">
        <v>254.438579</v>
      </c>
      <c r="W33" s="13">
        <v>239.88647900000001</v>
      </c>
      <c r="X33" s="13">
        <v>243.69044</v>
      </c>
      <c r="Y33" s="13">
        <v>242.654842</v>
      </c>
      <c r="Z33" s="110">
        <v>198.861088</v>
      </c>
      <c r="AA33" s="13">
        <v>222.741941</v>
      </c>
      <c r="AB33" s="13">
        <v>233.757521</v>
      </c>
      <c r="AC33" s="13">
        <v>232.85199299999999</v>
      </c>
      <c r="AD33" s="13">
        <v>244.89782099999999</v>
      </c>
      <c r="AE33" s="13">
        <v>245.01787999999999</v>
      </c>
      <c r="AF33" s="13">
        <v>225.515918</v>
      </c>
      <c r="AG33" s="13">
        <v>240.84330199999999</v>
      </c>
      <c r="AH33" s="13">
        <v>256.829407</v>
      </c>
      <c r="AI33" s="13">
        <v>253.05766</v>
      </c>
      <c r="AJ33" s="13">
        <v>256.25120500000003</v>
      </c>
      <c r="AK33" s="13">
        <v>246.92941300000001</v>
      </c>
      <c r="AL33" s="110">
        <v>215.65409199999999</v>
      </c>
      <c r="AM33" s="13">
        <v>234.53917200000001</v>
      </c>
      <c r="AN33" s="13">
        <v>249.64277000000001</v>
      </c>
      <c r="AO33" s="13">
        <v>246.751104</v>
      </c>
      <c r="AP33" s="13">
        <v>259.12487099999998</v>
      </c>
      <c r="AQ33" s="13">
        <v>272.78017499999999</v>
      </c>
      <c r="AR33" s="13">
        <v>253.94239999999999</v>
      </c>
      <c r="AS33" s="13">
        <v>263.46374500000002</v>
      </c>
      <c r="AT33" s="13">
        <v>282.29488900000001</v>
      </c>
      <c r="AU33" s="13">
        <v>273.59798899999998</v>
      </c>
      <c r="AV33" s="13">
        <v>272.53178600000001</v>
      </c>
      <c r="AW33" s="13">
        <v>273.31011599999999</v>
      </c>
      <c r="AX33" s="110">
        <v>251.69718</v>
      </c>
      <c r="AY33" s="13">
        <v>263.893416</v>
      </c>
      <c r="AZ33" s="13">
        <v>285.21023000000002</v>
      </c>
      <c r="BA33" s="13">
        <v>290.49448599999999</v>
      </c>
      <c r="BB33" s="13">
        <v>305.314933</v>
      </c>
      <c r="BC33" s="13">
        <v>327.38992500000001</v>
      </c>
      <c r="BD33" s="13">
        <v>321.991107</v>
      </c>
      <c r="BE33" s="13">
        <v>332.26814400000001</v>
      </c>
      <c r="BF33" s="13">
        <v>354.75733700000001</v>
      </c>
      <c r="BG33" s="13">
        <v>359.80176999999998</v>
      </c>
      <c r="BH33" s="13">
        <v>368.60889400000002</v>
      </c>
      <c r="BI33" s="13">
        <v>367.65946700000001</v>
      </c>
      <c r="BJ33" s="110">
        <v>345.53066100000001</v>
      </c>
      <c r="BK33" s="13">
        <v>358.851</v>
      </c>
      <c r="BL33" s="13">
        <v>385.35074200000003</v>
      </c>
      <c r="BM33" s="13">
        <v>403.44249500000001</v>
      </c>
      <c r="BN33" s="13">
        <v>407.13207699999998</v>
      </c>
      <c r="BO33" s="13">
        <v>432.327133</v>
      </c>
      <c r="BP33" s="13">
        <v>423.08843000000002</v>
      </c>
      <c r="BQ33" s="13">
        <v>439.89258999999998</v>
      </c>
      <c r="BR33" s="13">
        <v>465.44764900000001</v>
      </c>
      <c r="BS33" s="13">
        <v>460.315179</v>
      </c>
      <c r="BT33" s="13">
        <v>457.080896</v>
      </c>
      <c r="BU33" s="13">
        <v>473.17286999999999</v>
      </c>
      <c r="BV33" s="110">
        <v>417.01700899999997</v>
      </c>
      <c r="BW33" s="132">
        <v>444.19800199999997</v>
      </c>
      <c r="BX33" s="132">
        <v>458.08498300000002</v>
      </c>
      <c r="BY33" s="132">
        <v>452.08073899999999</v>
      </c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</row>
    <row r="34" spans="1:236" s="10" customFormat="1">
      <c r="A34" s="28"/>
      <c r="B34" s="53" t="s">
        <v>107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1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10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10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10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10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10"/>
      <c r="BW34" s="132"/>
      <c r="BX34" s="132"/>
      <c r="BY34" s="132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</row>
    <row r="35" spans="1:236" s="10" customFormat="1">
      <c r="A35" s="29" t="s">
        <v>77</v>
      </c>
      <c r="B35" s="30" t="s">
        <v>78</v>
      </c>
      <c r="C35" s="31">
        <v>2.2266999999999999E-2</v>
      </c>
      <c r="D35" s="31">
        <v>2.2248E-2</v>
      </c>
      <c r="E35" s="31">
        <v>2.3460000000000002E-2</v>
      </c>
      <c r="F35" s="31">
        <v>2.5703E-2</v>
      </c>
      <c r="G35" s="31">
        <v>2.6582000000000001E-2</v>
      </c>
      <c r="H35" s="31">
        <v>2.5985000000000001E-2</v>
      </c>
      <c r="I35" s="31">
        <v>2.7541E-2</v>
      </c>
      <c r="J35" s="31">
        <v>2.9537000000000001E-2</v>
      </c>
      <c r="K35" s="31">
        <v>6.8717E-2</v>
      </c>
      <c r="L35" s="31">
        <v>4.7745999999999997E-2</v>
      </c>
      <c r="M35" s="31">
        <v>5.7451000000000002E-2</v>
      </c>
      <c r="N35" s="112">
        <v>4.1327999999999997E-2</v>
      </c>
      <c r="O35" s="31">
        <v>5.527E-2</v>
      </c>
      <c r="P35" s="31">
        <v>5.6735000000000001E-2</v>
      </c>
      <c r="Q35" s="31">
        <v>9.6575999999999995E-2</v>
      </c>
      <c r="R35" s="31">
        <v>6.4630999999999994E-2</v>
      </c>
      <c r="S35" s="31">
        <v>6.4710000000000004E-2</v>
      </c>
      <c r="T35" s="31">
        <v>2.2509000000000001E-2</v>
      </c>
      <c r="U35" s="31">
        <v>4.5085E-2</v>
      </c>
      <c r="V35" s="31">
        <v>2.9654E-2</v>
      </c>
      <c r="W35" s="31">
        <v>2.8081999999999999E-2</v>
      </c>
      <c r="X35" s="31">
        <v>3.5682999999999999E-2</v>
      </c>
      <c r="Y35" s="31">
        <v>1.3937E-2</v>
      </c>
      <c r="Z35" s="112">
        <v>4.5797999999999998E-2</v>
      </c>
      <c r="AA35" s="31">
        <v>1.4258E-2</v>
      </c>
      <c r="AB35" s="31">
        <v>3.4252999999999999E-2</v>
      </c>
      <c r="AC35" s="31">
        <v>1.4513E-2</v>
      </c>
      <c r="AD35" s="31">
        <v>1.4293E-2</v>
      </c>
      <c r="AE35" s="31">
        <v>1.5651999999999999E-2</v>
      </c>
      <c r="AF35" s="31">
        <v>0.11466800000000001</v>
      </c>
      <c r="AG35" s="31">
        <v>0.16655</v>
      </c>
      <c r="AH35" s="31">
        <v>0.18784200000000001</v>
      </c>
      <c r="AI35" s="31">
        <v>0.67930299999999999</v>
      </c>
      <c r="AJ35" s="31">
        <v>4.9265000000000003E-2</v>
      </c>
      <c r="AK35" s="31">
        <v>2.4799999999999999E-2</v>
      </c>
      <c r="AL35" s="112">
        <v>1.7742999999999998E-2</v>
      </c>
      <c r="AM35" s="31">
        <v>3.5070999999999998E-2</v>
      </c>
      <c r="AN35" s="31">
        <v>3.5047000000000002E-2</v>
      </c>
      <c r="AO35" s="31">
        <v>2.8417000000000001E-2</v>
      </c>
      <c r="AP35" s="31">
        <v>3.6798999999999998E-2</v>
      </c>
      <c r="AQ35" s="31">
        <v>3.8120000000000001E-2</v>
      </c>
      <c r="AR35" s="31">
        <v>2.9241E-2</v>
      </c>
      <c r="AS35" s="31">
        <v>1.5278E-2</v>
      </c>
      <c r="AT35" s="31">
        <v>1.5657000000000001E-2</v>
      </c>
      <c r="AU35" s="31">
        <v>2.3918999999999999E-2</v>
      </c>
      <c r="AV35" s="31">
        <v>2.3304999999999999E-2</v>
      </c>
      <c r="AW35" s="31">
        <v>2.2213E-2</v>
      </c>
      <c r="AX35" s="112">
        <v>2.7883999999999999E-2</v>
      </c>
      <c r="AY35" s="31">
        <v>2.5475999999999999E-2</v>
      </c>
      <c r="AZ35" s="31">
        <v>2.4235E-2</v>
      </c>
      <c r="BA35" s="31">
        <v>2.2571000000000001E-2</v>
      </c>
      <c r="BB35" s="31">
        <v>2.1939E-2</v>
      </c>
      <c r="BC35" s="31">
        <v>2.2536E-2</v>
      </c>
      <c r="BD35" s="31">
        <v>2.2023999999999998E-2</v>
      </c>
      <c r="BE35" s="31">
        <v>2.2339999999999999E-2</v>
      </c>
      <c r="BF35" s="31">
        <v>2.2048000000000002E-2</v>
      </c>
      <c r="BG35" s="31">
        <v>3.2383000000000002E-2</v>
      </c>
      <c r="BH35" s="31">
        <v>3.6763999999999998E-2</v>
      </c>
      <c r="BI35" s="31">
        <v>2.6393E-2</v>
      </c>
      <c r="BJ35" s="112">
        <v>2.9794999999999999E-2</v>
      </c>
      <c r="BK35" s="31">
        <v>0.87084499999999998</v>
      </c>
      <c r="BL35" s="31">
        <v>0.88745499999999999</v>
      </c>
      <c r="BM35" s="31">
        <v>0.89106399999999997</v>
      </c>
      <c r="BN35" s="31">
        <v>2.7493E-2</v>
      </c>
      <c r="BO35" s="31">
        <v>2.7632E-2</v>
      </c>
      <c r="BP35" s="31">
        <v>3.0459E-2</v>
      </c>
      <c r="BQ35" s="31">
        <v>1.5994000000000001E-2</v>
      </c>
      <c r="BR35" s="31">
        <v>1.6539000000000002E-2</v>
      </c>
      <c r="BS35" s="31">
        <v>1.085E-3</v>
      </c>
      <c r="BT35" s="31">
        <v>1.013E-3</v>
      </c>
      <c r="BU35" s="31">
        <v>1.09E-3</v>
      </c>
      <c r="BV35" s="112">
        <v>6.535E-3</v>
      </c>
      <c r="BW35" s="134">
        <v>6.5100000000000002E-3</v>
      </c>
      <c r="BX35" s="134">
        <v>1.1901E-2</v>
      </c>
      <c r="BY35" s="134">
        <v>2.3999999999999998E-3</v>
      </c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</row>
    <row r="36" spans="1:236" s="10" customFormat="1">
      <c r="A36" s="32" t="s">
        <v>79</v>
      </c>
      <c r="B36" s="33"/>
      <c r="C36" s="19">
        <v>20145.576370999999</v>
      </c>
      <c r="D36" s="19">
        <v>20724.799251</v>
      </c>
      <c r="E36" s="19">
        <v>21323.362448</v>
      </c>
      <c r="F36" s="19">
        <v>21725.018723000001</v>
      </c>
      <c r="G36" s="19">
        <v>22432.727157000001</v>
      </c>
      <c r="H36" s="19">
        <v>23058.745696000002</v>
      </c>
      <c r="I36" s="19">
        <v>23282.444372999998</v>
      </c>
      <c r="J36" s="19">
        <v>24032.976814000001</v>
      </c>
      <c r="K36" s="19">
        <v>24572.291997</v>
      </c>
      <c r="L36" s="19">
        <v>25276.303208000001</v>
      </c>
      <c r="M36" s="19">
        <v>25923.921104000001</v>
      </c>
      <c r="N36" s="105">
        <v>28022.328537000001</v>
      </c>
      <c r="O36" s="19">
        <v>29756.693631999999</v>
      </c>
      <c r="P36" s="19">
        <v>29196.442698999999</v>
      </c>
      <c r="Q36" s="19">
        <v>28527.085354999999</v>
      </c>
      <c r="R36" s="19">
        <v>28047.808659999999</v>
      </c>
      <c r="S36" s="19">
        <v>27407.456544000001</v>
      </c>
      <c r="T36" s="19">
        <v>27776.238327999999</v>
      </c>
      <c r="U36" s="19">
        <v>27829.460739999999</v>
      </c>
      <c r="V36" s="19">
        <v>28331.903252</v>
      </c>
      <c r="W36" s="19">
        <v>28181.813731999999</v>
      </c>
      <c r="X36" s="19">
        <v>27999.429154000001</v>
      </c>
      <c r="Y36" s="19">
        <v>28691.890877000002</v>
      </c>
      <c r="Z36" s="105">
        <v>29430.025186999999</v>
      </c>
      <c r="AA36" s="19">
        <v>29196.192933999999</v>
      </c>
      <c r="AB36" s="19">
        <v>29082.164666000001</v>
      </c>
      <c r="AC36" s="19">
        <v>29284.222142999999</v>
      </c>
      <c r="AD36" s="19">
        <v>29566.042073000001</v>
      </c>
      <c r="AE36" s="19">
        <v>29725.042879000001</v>
      </c>
      <c r="AF36" s="19">
        <v>30416.678379000001</v>
      </c>
      <c r="AG36" s="19">
        <v>30606.458069</v>
      </c>
      <c r="AH36" s="19">
        <v>30953.723644999998</v>
      </c>
      <c r="AI36" s="19">
        <v>31721.689490000001</v>
      </c>
      <c r="AJ36" s="19">
        <v>31907.908302</v>
      </c>
      <c r="AK36" s="19">
        <v>32671.824649999999</v>
      </c>
      <c r="AL36" s="105">
        <v>33804.627737000003</v>
      </c>
      <c r="AM36" s="19">
        <v>33207.383142999999</v>
      </c>
      <c r="AN36" s="19">
        <v>33857.785564999998</v>
      </c>
      <c r="AO36" s="19">
        <v>34009.354101999998</v>
      </c>
      <c r="AP36" s="19">
        <v>34182.823241999999</v>
      </c>
      <c r="AQ36" s="19">
        <v>34752.345258000001</v>
      </c>
      <c r="AR36" s="19">
        <v>35236.597894999999</v>
      </c>
      <c r="AS36" s="19">
        <v>35589.947058999998</v>
      </c>
      <c r="AT36" s="19">
        <v>36427.704425999997</v>
      </c>
      <c r="AU36" s="19">
        <v>38442.802703000001</v>
      </c>
      <c r="AV36" s="19">
        <v>38464.386656000002</v>
      </c>
      <c r="AW36" s="19">
        <v>39879.989514000001</v>
      </c>
      <c r="AX36" s="105">
        <v>41627.519929000002</v>
      </c>
      <c r="AY36" s="19">
        <v>41149.450232000003</v>
      </c>
      <c r="AZ36" s="19">
        <v>40873.778205000002</v>
      </c>
      <c r="BA36" s="19">
        <v>41532.463974999999</v>
      </c>
      <c r="BB36" s="19">
        <v>42151.368036</v>
      </c>
      <c r="BC36" s="19">
        <v>43225.106401999998</v>
      </c>
      <c r="BD36" s="19">
        <v>44265.671598000001</v>
      </c>
      <c r="BE36" s="19">
        <v>45090.286460000003</v>
      </c>
      <c r="BF36" s="19">
        <v>45522.488416</v>
      </c>
      <c r="BG36" s="19">
        <v>45860.969115</v>
      </c>
      <c r="BH36" s="19">
        <v>47095.699905000001</v>
      </c>
      <c r="BI36" s="19">
        <v>47668.875875999998</v>
      </c>
      <c r="BJ36" s="105">
        <v>49509.646712000002</v>
      </c>
      <c r="BK36" s="19">
        <v>48428.692325000004</v>
      </c>
      <c r="BL36" s="19">
        <v>49164.987814</v>
      </c>
      <c r="BM36" s="19">
        <v>49839.144132000001</v>
      </c>
      <c r="BN36" s="19">
        <v>50692.937596000003</v>
      </c>
      <c r="BO36" s="19">
        <v>51586.542838000001</v>
      </c>
      <c r="BP36" s="19">
        <v>52744.413885000002</v>
      </c>
      <c r="BQ36" s="19">
        <v>53352.706490999997</v>
      </c>
      <c r="BR36" s="19">
        <v>53876.046794000002</v>
      </c>
      <c r="BS36" s="19">
        <v>54347.883945000001</v>
      </c>
      <c r="BT36" s="19">
        <v>54981.223665999998</v>
      </c>
      <c r="BU36" s="19">
        <v>56258.589440000003</v>
      </c>
      <c r="BV36" s="105">
        <v>57423.070325000001</v>
      </c>
      <c r="BW36" s="129">
        <v>58449.636341999998</v>
      </c>
      <c r="BX36" s="129">
        <v>59137.369836999998</v>
      </c>
      <c r="BY36" s="129">
        <v>59377.245253000001</v>
      </c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</row>
    <row r="37" spans="1:236" ht="14.25" customHeight="1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8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  <c r="CT37" s="147"/>
      <c r="CU37" s="147"/>
      <c r="CV37" s="147"/>
      <c r="CW37" s="147"/>
      <c r="CX37" s="147"/>
      <c r="CY37" s="147"/>
      <c r="CZ37" s="147"/>
      <c r="DA37" s="147"/>
      <c r="DB37" s="147"/>
      <c r="DC37" s="147"/>
      <c r="DD37" s="147"/>
      <c r="DE37" s="147"/>
      <c r="DF37" s="147"/>
      <c r="DG37" s="147"/>
      <c r="DH37" s="147"/>
      <c r="DI37" s="147"/>
      <c r="DJ37" s="147"/>
      <c r="DK37" s="147"/>
      <c r="DL37" s="147"/>
      <c r="DM37" s="147"/>
      <c r="DN37" s="147"/>
      <c r="DO37" s="147"/>
      <c r="DP37" s="147"/>
      <c r="DQ37" s="147"/>
      <c r="DR37" s="147"/>
      <c r="DS37" s="147"/>
      <c r="DT37" s="147"/>
      <c r="DU37" s="147"/>
      <c r="DV37" s="147"/>
      <c r="DW37" s="147"/>
      <c r="DX37" s="147"/>
      <c r="DY37" s="147"/>
      <c r="DZ37" s="147"/>
      <c r="EA37" s="147"/>
      <c r="EB37" s="147"/>
      <c r="EC37" s="147"/>
      <c r="ED37" s="147"/>
      <c r="EE37" s="147"/>
      <c r="EF37" s="147"/>
      <c r="EG37" s="147"/>
      <c r="EH37" s="147"/>
      <c r="EI37" s="147"/>
      <c r="EJ37" s="147"/>
      <c r="EK37" s="147"/>
      <c r="EL37" s="147"/>
      <c r="EM37" s="147"/>
      <c r="EN37" s="147"/>
      <c r="EO37" s="147"/>
      <c r="EP37" s="147"/>
      <c r="EQ37" s="147"/>
      <c r="ER37" s="147"/>
      <c r="ES37" s="147"/>
      <c r="ET37" s="147"/>
      <c r="EU37" s="147"/>
      <c r="EV37" s="147"/>
      <c r="EW37" s="147"/>
      <c r="EX37" s="147"/>
      <c r="EY37" s="147"/>
      <c r="EZ37" s="147"/>
      <c r="FA37" s="147"/>
      <c r="FB37" s="147"/>
      <c r="FC37" s="147"/>
      <c r="FD37" s="147"/>
      <c r="FE37" s="147"/>
      <c r="FF37" s="147"/>
      <c r="FG37" s="147"/>
      <c r="FH37" s="147"/>
      <c r="FI37" s="147"/>
      <c r="FJ37" s="147"/>
      <c r="FK37" s="147"/>
      <c r="FL37" s="147"/>
      <c r="FM37" s="147"/>
      <c r="FN37" s="147"/>
      <c r="FO37" s="147"/>
      <c r="FP37" s="147"/>
      <c r="FQ37" s="147"/>
      <c r="FR37" s="147"/>
      <c r="FS37" s="147"/>
      <c r="FT37" s="147"/>
      <c r="FU37" s="147"/>
      <c r="FV37" s="147"/>
      <c r="FW37" s="147"/>
      <c r="FX37" s="147"/>
      <c r="FY37" s="147"/>
      <c r="FZ37" s="147"/>
      <c r="GA37" s="147"/>
      <c r="GB37" s="147"/>
      <c r="GC37" s="147"/>
      <c r="GD37" s="147"/>
      <c r="GE37" s="147"/>
      <c r="GF37" s="147"/>
      <c r="GG37" s="147"/>
      <c r="GH37" s="147"/>
      <c r="GI37" s="147"/>
      <c r="GJ37" s="147"/>
      <c r="GK37" s="147"/>
      <c r="GL37" s="147"/>
      <c r="GM37" s="147"/>
      <c r="GN37" s="147"/>
      <c r="GO37" s="147"/>
      <c r="GP37" s="147"/>
      <c r="GQ37" s="147"/>
      <c r="GR37" s="147"/>
      <c r="GS37" s="147"/>
      <c r="GT37" s="147"/>
      <c r="GU37" s="147"/>
      <c r="GV37" s="147"/>
      <c r="GW37" s="147"/>
      <c r="GX37" s="147"/>
      <c r="GY37" s="147"/>
      <c r="GZ37" s="147"/>
      <c r="HA37" s="147"/>
      <c r="HB37" s="147"/>
      <c r="HC37" s="147"/>
      <c r="HD37" s="147"/>
      <c r="HE37" s="147"/>
      <c r="HF37" s="147"/>
      <c r="HG37" s="147"/>
      <c r="HH37" s="147"/>
      <c r="HI37" s="147"/>
      <c r="HJ37" s="147"/>
      <c r="HK37" s="147"/>
      <c r="HL37" s="147"/>
      <c r="HM37" s="147"/>
      <c r="HN37" s="147"/>
      <c r="HO37" s="147"/>
      <c r="HP37" s="147"/>
      <c r="HQ37" s="147"/>
      <c r="HR37" s="147"/>
      <c r="HS37" s="147"/>
      <c r="HT37" s="147"/>
      <c r="HU37" s="147"/>
      <c r="HV37" s="147"/>
      <c r="HW37" s="147"/>
      <c r="HX37" s="147"/>
      <c r="HY37" s="147"/>
      <c r="HZ37" s="147"/>
      <c r="IA37" s="147"/>
      <c r="IB37" s="147"/>
    </row>
    <row r="38" spans="1:236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8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  <c r="CT38" s="147"/>
      <c r="CU38" s="147"/>
      <c r="CV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47"/>
      <c r="DN38" s="147"/>
      <c r="DO38" s="147"/>
      <c r="DP38" s="147"/>
      <c r="DQ38" s="147"/>
      <c r="DR38" s="147"/>
      <c r="DS38" s="147"/>
      <c r="DT38" s="147"/>
      <c r="DU38" s="147"/>
      <c r="DV38" s="147"/>
      <c r="DW38" s="147"/>
      <c r="DX38" s="147"/>
      <c r="DY38" s="147"/>
      <c r="DZ38" s="147"/>
      <c r="EA38" s="147"/>
      <c r="EB38" s="147"/>
      <c r="EC38" s="147"/>
      <c r="ED38" s="147"/>
      <c r="EE38" s="147"/>
      <c r="EF38" s="147"/>
      <c r="EG38" s="147"/>
      <c r="EH38" s="147"/>
      <c r="EI38" s="147"/>
      <c r="EJ38" s="147"/>
      <c r="EK38" s="147"/>
      <c r="EL38" s="147"/>
      <c r="EM38" s="147"/>
      <c r="EN38" s="147"/>
      <c r="EO38" s="147"/>
      <c r="EP38" s="147"/>
      <c r="EQ38" s="147"/>
      <c r="ER38" s="147"/>
      <c r="ES38" s="147"/>
      <c r="ET38" s="147"/>
      <c r="EU38" s="147"/>
      <c r="EV38" s="147"/>
      <c r="EW38" s="147"/>
      <c r="EX38" s="147"/>
      <c r="EY38" s="147"/>
      <c r="EZ38" s="147"/>
      <c r="FA38" s="147"/>
      <c r="FB38" s="147"/>
      <c r="FC38" s="147"/>
      <c r="FD38" s="147"/>
      <c r="FE38" s="147"/>
      <c r="FF38" s="147"/>
      <c r="FG38" s="147"/>
      <c r="FH38" s="147"/>
      <c r="FI38" s="147"/>
      <c r="FJ38" s="147"/>
      <c r="FK38" s="147"/>
      <c r="FL38" s="147"/>
      <c r="FM38" s="147"/>
      <c r="FN38" s="147"/>
      <c r="FO38" s="147"/>
      <c r="FP38" s="147"/>
      <c r="FQ38" s="147"/>
      <c r="FR38" s="147"/>
      <c r="FS38" s="147"/>
      <c r="FT38" s="147"/>
      <c r="FU38" s="147"/>
      <c r="FV38" s="147"/>
      <c r="FW38" s="147"/>
      <c r="FX38" s="147"/>
      <c r="FY38" s="147"/>
      <c r="FZ38" s="147"/>
      <c r="GA38" s="147"/>
      <c r="GB38" s="147"/>
      <c r="GC38" s="147"/>
      <c r="GD38" s="147"/>
      <c r="GE38" s="147"/>
      <c r="GF38" s="147"/>
      <c r="GG38" s="147"/>
      <c r="GH38" s="147"/>
      <c r="GI38" s="147"/>
      <c r="GJ38" s="147"/>
      <c r="GK38" s="147"/>
      <c r="GL38" s="147"/>
      <c r="GM38" s="147"/>
      <c r="GN38" s="147"/>
      <c r="GO38" s="147"/>
      <c r="GP38" s="147"/>
      <c r="GQ38" s="147"/>
      <c r="GR38" s="147"/>
      <c r="GS38" s="147"/>
      <c r="GT38" s="147"/>
      <c r="GU38" s="147"/>
      <c r="GV38" s="147"/>
      <c r="GW38" s="147"/>
      <c r="GX38" s="147"/>
      <c r="GY38" s="147"/>
      <c r="GZ38" s="147"/>
      <c r="HA38" s="147"/>
      <c r="HB38" s="147"/>
      <c r="HC38" s="147"/>
      <c r="HD38" s="147"/>
      <c r="HE38" s="147"/>
      <c r="HF38" s="147"/>
      <c r="HG38" s="147"/>
      <c r="HH38" s="147"/>
      <c r="HI38" s="147"/>
      <c r="HJ38" s="147"/>
      <c r="HK38" s="147"/>
      <c r="HL38" s="147"/>
      <c r="HM38" s="147"/>
      <c r="HN38" s="147"/>
      <c r="HO38" s="147"/>
      <c r="HP38" s="147"/>
      <c r="HQ38" s="147"/>
      <c r="HR38" s="147"/>
      <c r="HS38" s="147"/>
      <c r="HT38" s="147"/>
      <c r="HU38" s="147"/>
      <c r="HV38" s="147"/>
      <c r="HW38" s="147"/>
      <c r="HX38" s="147"/>
      <c r="HY38" s="147"/>
      <c r="HZ38" s="147"/>
      <c r="IA38" s="147"/>
      <c r="IB38" s="147"/>
    </row>
    <row r="39" spans="1:236">
      <c r="A39" s="149" t="s">
        <v>96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8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  <c r="CT39" s="147"/>
      <c r="CU39" s="147"/>
      <c r="CV39" s="147"/>
      <c r="CW39" s="147"/>
      <c r="CX39" s="147"/>
      <c r="CY39" s="147"/>
      <c r="CZ39" s="147"/>
      <c r="DA39" s="147"/>
      <c r="DB39" s="147"/>
      <c r="DC39" s="147"/>
      <c r="DD39" s="147"/>
      <c r="DE39" s="147"/>
      <c r="DF39" s="147"/>
      <c r="DG39" s="147"/>
      <c r="DH39" s="147"/>
      <c r="DI39" s="147"/>
      <c r="DJ39" s="147"/>
      <c r="DK39" s="147"/>
      <c r="DL39" s="147"/>
      <c r="DM39" s="147"/>
      <c r="DN39" s="147"/>
      <c r="DO39" s="147"/>
      <c r="DP39" s="147"/>
      <c r="DQ39" s="147"/>
      <c r="DR39" s="147"/>
      <c r="DS39" s="147"/>
      <c r="DT39" s="147"/>
      <c r="DU39" s="147"/>
      <c r="DV39" s="147"/>
      <c r="DW39" s="147"/>
      <c r="DX39" s="147"/>
      <c r="DY39" s="147"/>
      <c r="DZ39" s="147"/>
      <c r="EA39" s="147"/>
      <c r="EB39" s="147"/>
      <c r="EC39" s="147"/>
      <c r="ED39" s="147"/>
      <c r="EE39" s="147"/>
      <c r="EF39" s="147"/>
      <c r="EG39" s="147"/>
      <c r="EH39" s="147"/>
      <c r="EI39" s="147"/>
      <c r="EJ39" s="147"/>
      <c r="EK39" s="147"/>
      <c r="EL39" s="147"/>
      <c r="EM39" s="147"/>
      <c r="EN39" s="147"/>
      <c r="EO39" s="147"/>
      <c r="EP39" s="147"/>
      <c r="EQ39" s="147"/>
      <c r="ER39" s="147"/>
      <c r="ES39" s="147"/>
      <c r="ET39" s="147"/>
      <c r="EU39" s="147"/>
      <c r="EV39" s="147"/>
      <c r="EW39" s="147"/>
      <c r="EX39" s="147"/>
      <c r="EY39" s="147"/>
      <c r="EZ39" s="147"/>
      <c r="FA39" s="147"/>
      <c r="FB39" s="147"/>
      <c r="FC39" s="147"/>
      <c r="FD39" s="147"/>
      <c r="FE39" s="147"/>
      <c r="FF39" s="147"/>
      <c r="FG39" s="147"/>
      <c r="FH39" s="147"/>
      <c r="FI39" s="147"/>
      <c r="FJ39" s="147"/>
      <c r="FK39" s="147"/>
      <c r="FL39" s="147"/>
      <c r="FM39" s="147"/>
      <c r="FN39" s="147"/>
      <c r="FO39" s="147"/>
      <c r="FP39" s="147"/>
      <c r="FQ39" s="147"/>
      <c r="FR39" s="147"/>
      <c r="FS39" s="147"/>
      <c r="FT39" s="147"/>
      <c r="FU39" s="147"/>
      <c r="FV39" s="147"/>
      <c r="FW39" s="147"/>
      <c r="FX39" s="147"/>
      <c r="FY39" s="147"/>
      <c r="FZ39" s="147"/>
      <c r="GA39" s="147"/>
      <c r="GB39" s="147"/>
      <c r="GC39" s="147"/>
      <c r="GD39" s="147"/>
      <c r="GE39" s="147"/>
      <c r="GF39" s="147"/>
      <c r="GG39" s="147"/>
      <c r="GH39" s="147"/>
      <c r="GI39" s="147"/>
      <c r="GJ39" s="147"/>
      <c r="GK39" s="147"/>
      <c r="GL39" s="147"/>
      <c r="GM39" s="147"/>
      <c r="GN39" s="147"/>
      <c r="GO39" s="147"/>
      <c r="GP39" s="147"/>
      <c r="GQ39" s="147"/>
      <c r="GR39" s="147"/>
      <c r="GS39" s="147"/>
      <c r="GT39" s="147"/>
      <c r="GU39" s="147"/>
      <c r="GV39" s="147"/>
      <c r="GW39" s="147"/>
      <c r="GX39" s="147"/>
      <c r="GY39" s="147"/>
      <c r="GZ39" s="147"/>
      <c r="HA39" s="147"/>
      <c r="HB39" s="147"/>
      <c r="HC39" s="147"/>
      <c r="HD39" s="147"/>
      <c r="HE39" s="147"/>
      <c r="HF39" s="147"/>
      <c r="HG39" s="147"/>
      <c r="HH39" s="147"/>
      <c r="HI39" s="147"/>
      <c r="HJ39" s="147"/>
      <c r="HK39" s="147"/>
      <c r="HL39" s="147"/>
      <c r="HM39" s="147"/>
      <c r="HN39" s="147"/>
      <c r="HO39" s="147"/>
      <c r="HP39" s="147"/>
      <c r="HQ39" s="147"/>
      <c r="HR39" s="147"/>
      <c r="HS39" s="147"/>
      <c r="HT39" s="147"/>
      <c r="HU39" s="147"/>
      <c r="HV39" s="147"/>
      <c r="HW39" s="147"/>
      <c r="HX39" s="147"/>
      <c r="HY39" s="147"/>
      <c r="HZ39" s="147"/>
      <c r="IA39" s="147"/>
      <c r="IB39" s="147"/>
    </row>
    <row r="40" spans="1:236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8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  <c r="CT40" s="147"/>
      <c r="CU40" s="147"/>
      <c r="CV40" s="147"/>
      <c r="CW40" s="147"/>
      <c r="CX40" s="147"/>
      <c r="CY40" s="147"/>
      <c r="CZ40" s="147"/>
      <c r="DA40" s="147"/>
      <c r="DB40" s="147"/>
      <c r="DC40" s="147"/>
      <c r="DD40" s="147"/>
      <c r="DE40" s="147"/>
      <c r="DF40" s="147"/>
      <c r="DG40" s="147"/>
      <c r="DH40" s="147"/>
      <c r="DI40" s="147"/>
      <c r="DJ40" s="147"/>
      <c r="DK40" s="147"/>
      <c r="DL40" s="147"/>
      <c r="DM40" s="147"/>
      <c r="DN40" s="147"/>
      <c r="DO40" s="147"/>
      <c r="DP40" s="147"/>
      <c r="DQ40" s="147"/>
      <c r="DR40" s="147"/>
      <c r="DS40" s="147"/>
      <c r="DT40" s="147"/>
      <c r="DU40" s="147"/>
      <c r="DV40" s="147"/>
      <c r="DW40" s="147"/>
      <c r="DX40" s="147"/>
      <c r="DY40" s="147"/>
      <c r="DZ40" s="147"/>
      <c r="EA40" s="147"/>
      <c r="EB40" s="147"/>
      <c r="EC40" s="147"/>
      <c r="ED40" s="147"/>
      <c r="EE40" s="147"/>
      <c r="EF40" s="147"/>
      <c r="EG40" s="147"/>
      <c r="EH40" s="147"/>
      <c r="EI40" s="147"/>
      <c r="EJ40" s="147"/>
      <c r="EK40" s="147"/>
      <c r="EL40" s="147"/>
      <c r="EM40" s="147"/>
      <c r="EN40" s="147"/>
      <c r="EO40" s="147"/>
      <c r="EP40" s="147"/>
      <c r="EQ40" s="147"/>
      <c r="ER40" s="147"/>
      <c r="ES40" s="147"/>
      <c r="ET40" s="147"/>
      <c r="EU40" s="147"/>
      <c r="EV40" s="147"/>
      <c r="EW40" s="147"/>
      <c r="EX40" s="147"/>
      <c r="EY40" s="147"/>
      <c r="EZ40" s="147"/>
      <c r="FA40" s="147"/>
      <c r="FB40" s="147"/>
      <c r="FC40" s="147"/>
      <c r="FD40" s="147"/>
      <c r="FE40" s="147"/>
      <c r="FF40" s="147"/>
      <c r="FG40" s="147"/>
      <c r="FH40" s="147"/>
      <c r="FI40" s="147"/>
      <c r="FJ40" s="147"/>
      <c r="FK40" s="147"/>
      <c r="FL40" s="147"/>
      <c r="FM40" s="147"/>
      <c r="FN40" s="147"/>
      <c r="FO40" s="147"/>
      <c r="FP40" s="147"/>
      <c r="FQ40" s="147"/>
      <c r="FR40" s="147"/>
      <c r="FS40" s="147"/>
      <c r="FT40" s="147"/>
      <c r="FU40" s="147"/>
      <c r="FV40" s="147"/>
      <c r="FW40" s="147"/>
      <c r="FX40" s="147"/>
      <c r="FY40" s="147"/>
      <c r="FZ40" s="147"/>
      <c r="GA40" s="147"/>
      <c r="GB40" s="147"/>
      <c r="GC40" s="147"/>
      <c r="GD40" s="147"/>
      <c r="GE40" s="147"/>
      <c r="GF40" s="147"/>
      <c r="GG40" s="147"/>
      <c r="GH40" s="147"/>
      <c r="GI40" s="147"/>
      <c r="GJ40" s="147"/>
      <c r="GK40" s="147"/>
      <c r="GL40" s="147"/>
      <c r="GM40" s="147"/>
      <c r="GN40" s="147"/>
      <c r="GO40" s="147"/>
      <c r="GP40" s="147"/>
      <c r="GQ40" s="147"/>
      <c r="GR40" s="147"/>
      <c r="GS40" s="147"/>
      <c r="GT40" s="147"/>
      <c r="GU40" s="147"/>
      <c r="GV40" s="147"/>
      <c r="GW40" s="147"/>
      <c r="GX40" s="147"/>
      <c r="GY40" s="147"/>
      <c r="GZ40" s="147"/>
      <c r="HA40" s="147"/>
      <c r="HB40" s="147"/>
      <c r="HC40" s="147"/>
      <c r="HD40" s="147"/>
      <c r="HE40" s="147"/>
      <c r="HF40" s="147"/>
      <c r="HG40" s="147"/>
      <c r="HH40" s="147"/>
      <c r="HI40" s="147"/>
      <c r="HJ40" s="147"/>
      <c r="HK40" s="147"/>
      <c r="HL40" s="147"/>
      <c r="HM40" s="147"/>
      <c r="HN40" s="147"/>
      <c r="HO40" s="147"/>
      <c r="HP40" s="147"/>
      <c r="HQ40" s="147"/>
      <c r="HR40" s="147"/>
      <c r="HS40" s="147"/>
      <c r="HT40" s="147"/>
      <c r="HU40" s="147"/>
      <c r="HV40" s="147"/>
      <c r="HW40" s="147"/>
      <c r="HX40" s="147"/>
      <c r="HY40" s="147"/>
      <c r="HZ40" s="147"/>
      <c r="IA40" s="147"/>
      <c r="IB40" s="147"/>
    </row>
    <row r="41" spans="1:236"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8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  <c r="CT41" s="147"/>
      <c r="CU41" s="147"/>
      <c r="CV41" s="147"/>
      <c r="CW41" s="147"/>
      <c r="CX41" s="147"/>
      <c r="CY41" s="147"/>
      <c r="CZ41" s="147"/>
      <c r="DA41" s="147"/>
      <c r="DB41" s="147"/>
      <c r="DC41" s="147"/>
      <c r="DD41" s="147"/>
      <c r="DE41" s="147"/>
      <c r="DF41" s="147"/>
      <c r="DG41" s="147"/>
      <c r="DH41" s="147"/>
      <c r="DI41" s="147"/>
      <c r="DJ41" s="147"/>
      <c r="DK41" s="147"/>
      <c r="DL41" s="147"/>
      <c r="DM41" s="147"/>
      <c r="DN41" s="147"/>
      <c r="DO41" s="147"/>
      <c r="DP41" s="147"/>
      <c r="DQ41" s="147"/>
      <c r="DR41" s="147"/>
      <c r="DS41" s="147"/>
      <c r="DT41" s="147"/>
      <c r="DU41" s="147"/>
      <c r="DV41" s="147"/>
      <c r="DW41" s="147"/>
      <c r="DX41" s="147"/>
      <c r="DY41" s="147"/>
      <c r="DZ41" s="147"/>
      <c r="EA41" s="147"/>
      <c r="EB41" s="147"/>
      <c r="EC41" s="147"/>
      <c r="ED41" s="147"/>
      <c r="EE41" s="147"/>
      <c r="EF41" s="147"/>
      <c r="EG41" s="147"/>
      <c r="EH41" s="147"/>
      <c r="EI41" s="147"/>
      <c r="EJ41" s="147"/>
      <c r="EK41" s="147"/>
      <c r="EL41" s="147"/>
      <c r="EM41" s="147"/>
      <c r="EN41" s="147"/>
      <c r="EO41" s="147"/>
      <c r="EP41" s="147"/>
      <c r="EQ41" s="147"/>
      <c r="ER41" s="147"/>
      <c r="ES41" s="147"/>
      <c r="ET41" s="147"/>
      <c r="EU41" s="147"/>
      <c r="EV41" s="147"/>
      <c r="EW41" s="147"/>
      <c r="EX41" s="147"/>
      <c r="EY41" s="147"/>
      <c r="EZ41" s="147"/>
      <c r="FA41" s="147"/>
      <c r="FB41" s="147"/>
      <c r="FC41" s="147"/>
      <c r="FD41" s="147"/>
      <c r="FE41" s="147"/>
      <c r="FF41" s="147"/>
      <c r="FG41" s="147"/>
      <c r="FH41" s="147"/>
      <c r="FI41" s="147"/>
      <c r="FJ41" s="147"/>
      <c r="FK41" s="147"/>
      <c r="FL41" s="147"/>
      <c r="FM41" s="147"/>
      <c r="FN41" s="147"/>
      <c r="FO41" s="147"/>
      <c r="FP41" s="147"/>
      <c r="FQ41" s="147"/>
      <c r="FR41" s="147"/>
      <c r="FS41" s="147"/>
      <c r="FT41" s="147"/>
      <c r="FU41" s="147"/>
      <c r="FV41" s="147"/>
      <c r="FW41" s="147"/>
      <c r="FX41" s="147"/>
      <c r="FY41" s="147"/>
      <c r="FZ41" s="147"/>
      <c r="GA41" s="147"/>
      <c r="GB41" s="147"/>
      <c r="GC41" s="147"/>
      <c r="GD41" s="147"/>
      <c r="GE41" s="147"/>
      <c r="GF41" s="147"/>
      <c r="GG41" s="147"/>
      <c r="GH41" s="147"/>
      <c r="GI41" s="147"/>
      <c r="GJ41" s="147"/>
      <c r="GK41" s="147"/>
      <c r="GL41" s="147"/>
      <c r="GM41" s="147"/>
      <c r="GN41" s="147"/>
      <c r="GO41" s="147"/>
      <c r="GP41" s="147"/>
      <c r="GQ41" s="147"/>
      <c r="GR41" s="147"/>
      <c r="GS41" s="147"/>
      <c r="GT41" s="147"/>
      <c r="GU41" s="147"/>
      <c r="GV41" s="147"/>
      <c r="GW41" s="147"/>
      <c r="GX41" s="147"/>
      <c r="GY41" s="147"/>
      <c r="GZ41" s="147"/>
      <c r="HA41" s="147"/>
      <c r="HB41" s="147"/>
      <c r="HC41" s="147"/>
      <c r="HD41" s="147"/>
      <c r="HE41" s="147"/>
      <c r="HF41" s="147"/>
      <c r="HG41" s="147"/>
      <c r="HH41" s="147"/>
      <c r="HI41" s="147"/>
      <c r="HJ41" s="147"/>
      <c r="HK41" s="147"/>
      <c r="HL41" s="147"/>
      <c r="HM41" s="147"/>
      <c r="HN41" s="147"/>
      <c r="HO41" s="147"/>
      <c r="HP41" s="147"/>
      <c r="HQ41" s="147"/>
      <c r="HR41" s="147"/>
      <c r="HS41" s="147"/>
      <c r="HT41" s="147"/>
      <c r="HU41" s="147"/>
      <c r="HV41" s="147"/>
      <c r="HW41" s="147"/>
      <c r="HX41" s="147"/>
      <c r="HY41" s="147"/>
      <c r="HZ41" s="147"/>
      <c r="IA41" s="147"/>
      <c r="IB41" s="147"/>
    </row>
    <row r="42" spans="1:236" ht="25.5">
      <c r="A42" s="139" t="s">
        <v>165</v>
      </c>
      <c r="B42" s="140" t="s">
        <v>166</v>
      </c>
      <c r="C42" s="143">
        <f>C6-C8</f>
        <v>1123.9906410000001</v>
      </c>
      <c r="D42" s="143">
        <f t="shared" ref="D42:BO42" si="0">D6-D8</f>
        <v>1121.363386</v>
      </c>
      <c r="E42" s="143">
        <f t="shared" si="0"/>
        <v>1111.598553</v>
      </c>
      <c r="F42" s="143">
        <f t="shared" si="0"/>
        <v>1095.8772039999999</v>
      </c>
      <c r="G42" s="143">
        <f t="shared" si="0"/>
        <v>1070.960116</v>
      </c>
      <c r="H42" s="143">
        <f t="shared" si="0"/>
        <v>939.37269500000002</v>
      </c>
      <c r="I42" s="143">
        <f t="shared" si="0"/>
        <v>913.27007700000013</v>
      </c>
      <c r="J42" s="143">
        <f t="shared" si="0"/>
        <v>913.06581799999992</v>
      </c>
      <c r="K42" s="143">
        <f t="shared" si="0"/>
        <v>912.79145699999992</v>
      </c>
      <c r="L42" s="143">
        <f t="shared" si="0"/>
        <v>911.73339299999998</v>
      </c>
      <c r="M42" s="143">
        <f t="shared" si="0"/>
        <v>912.89250199999992</v>
      </c>
      <c r="N42" s="143">
        <f t="shared" si="0"/>
        <v>910.62880599999994</v>
      </c>
      <c r="O42" s="143">
        <f t="shared" si="0"/>
        <v>1308.79709</v>
      </c>
      <c r="P42" s="143">
        <f t="shared" si="0"/>
        <v>1296.85493</v>
      </c>
      <c r="Q42" s="143">
        <f t="shared" si="0"/>
        <v>1230.9242020000002</v>
      </c>
      <c r="R42" s="143">
        <f t="shared" si="0"/>
        <v>1197.4900459999999</v>
      </c>
      <c r="S42" s="143">
        <f t="shared" si="0"/>
        <v>1183.306838</v>
      </c>
      <c r="T42" s="143">
        <f t="shared" si="0"/>
        <v>1159.3745220000001</v>
      </c>
      <c r="U42" s="143">
        <f t="shared" si="0"/>
        <v>1140.0003830000001</v>
      </c>
      <c r="V42" s="143">
        <f t="shared" si="0"/>
        <v>1136.00998</v>
      </c>
      <c r="W42" s="143">
        <f t="shared" si="0"/>
        <v>1133.571371</v>
      </c>
      <c r="X42" s="143">
        <f t="shared" si="0"/>
        <v>1134.2036410000001</v>
      </c>
      <c r="Y42" s="143">
        <f t="shared" si="0"/>
        <v>1133.544361</v>
      </c>
      <c r="Z42" s="143">
        <f t="shared" si="0"/>
        <v>1128.399899</v>
      </c>
      <c r="AA42" s="143">
        <f t="shared" si="0"/>
        <v>1314.309565</v>
      </c>
      <c r="AB42" s="143">
        <f t="shared" si="0"/>
        <v>1298.1986770000001</v>
      </c>
      <c r="AC42" s="143">
        <f t="shared" si="0"/>
        <v>1242.1885269999998</v>
      </c>
      <c r="AD42" s="143">
        <f t="shared" si="0"/>
        <v>1198.785026</v>
      </c>
      <c r="AE42" s="143">
        <f t="shared" si="0"/>
        <v>1182.8263000000002</v>
      </c>
      <c r="AF42" s="143">
        <f t="shared" si="0"/>
        <v>1163.3968890000001</v>
      </c>
      <c r="AG42" s="143">
        <f t="shared" si="0"/>
        <v>1157.6109219999998</v>
      </c>
      <c r="AH42" s="143">
        <f t="shared" si="0"/>
        <v>1157.391836</v>
      </c>
      <c r="AI42" s="143">
        <f t="shared" si="0"/>
        <v>1174.4651719999999</v>
      </c>
      <c r="AJ42" s="143">
        <f t="shared" si="0"/>
        <v>1172.1365580000002</v>
      </c>
      <c r="AK42" s="143">
        <f t="shared" si="0"/>
        <v>1173.968701</v>
      </c>
      <c r="AL42" s="143">
        <f t="shared" si="0"/>
        <v>1166.1533609999999</v>
      </c>
      <c r="AM42" s="143">
        <f t="shared" si="0"/>
        <v>1720.8680709999999</v>
      </c>
      <c r="AN42" s="143">
        <f t="shared" si="0"/>
        <v>1680.743029</v>
      </c>
      <c r="AO42" s="143">
        <f t="shared" si="0"/>
        <v>1533.9016819999999</v>
      </c>
      <c r="AP42" s="143">
        <f t="shared" si="0"/>
        <v>1501.123732</v>
      </c>
      <c r="AQ42" s="143">
        <f t="shared" si="0"/>
        <v>1473.8668739999998</v>
      </c>
      <c r="AR42" s="143">
        <f t="shared" si="0"/>
        <v>1391.0439609999999</v>
      </c>
      <c r="AS42" s="143">
        <f t="shared" si="0"/>
        <v>1397.31531</v>
      </c>
      <c r="AT42" s="143">
        <f t="shared" si="0"/>
        <v>1395.753422</v>
      </c>
      <c r="AU42" s="143">
        <f t="shared" si="0"/>
        <v>1395.1461730000001</v>
      </c>
      <c r="AV42" s="143">
        <f t="shared" si="0"/>
        <v>1394.929652</v>
      </c>
      <c r="AW42" s="143">
        <f t="shared" si="0"/>
        <v>1393.9040850000001</v>
      </c>
      <c r="AX42" s="143">
        <f t="shared" si="0"/>
        <v>1394.8916170000002</v>
      </c>
      <c r="AY42" s="143">
        <f t="shared" si="0"/>
        <v>2207.6920770000002</v>
      </c>
      <c r="AZ42" s="143">
        <f t="shared" si="0"/>
        <v>2164.0918939999997</v>
      </c>
      <c r="BA42" s="143">
        <f t="shared" si="0"/>
        <v>2047.5111340000001</v>
      </c>
      <c r="BB42" s="143">
        <f t="shared" si="0"/>
        <v>1984.6770220000001</v>
      </c>
      <c r="BC42" s="143">
        <f t="shared" si="0"/>
        <v>1953.6099119999999</v>
      </c>
      <c r="BD42" s="143">
        <f t="shared" si="0"/>
        <v>1873.153984</v>
      </c>
      <c r="BE42" s="143">
        <f t="shared" si="0"/>
        <v>1860.2132710000001</v>
      </c>
      <c r="BF42" s="143">
        <f t="shared" si="0"/>
        <v>1858.9102969999999</v>
      </c>
      <c r="BG42" s="143">
        <f t="shared" si="0"/>
        <v>1857.1708240000003</v>
      </c>
      <c r="BH42" s="143">
        <f t="shared" si="0"/>
        <v>1855.6151980000002</v>
      </c>
      <c r="BI42" s="143">
        <f t="shared" si="0"/>
        <v>1853.5752260000002</v>
      </c>
      <c r="BJ42" s="143">
        <f t="shared" si="0"/>
        <v>1849.3900790000002</v>
      </c>
      <c r="BK42" s="143">
        <f t="shared" si="0"/>
        <v>2839.8101149999998</v>
      </c>
      <c r="BL42" s="143">
        <f t="shared" si="0"/>
        <v>2772.2940320000002</v>
      </c>
      <c r="BM42" s="143">
        <f t="shared" si="0"/>
        <v>2622.42947</v>
      </c>
      <c r="BN42" s="143">
        <f t="shared" si="0"/>
        <v>2568.1714590000001</v>
      </c>
      <c r="BO42" s="143">
        <f t="shared" si="0"/>
        <v>2548.3962619999998</v>
      </c>
      <c r="BP42" s="143">
        <f t="shared" ref="BP42:BY42" si="1">BP6-BP8</f>
        <v>2433.0147809999999</v>
      </c>
      <c r="BQ42" s="143">
        <f t="shared" si="1"/>
        <v>2393.1910820000003</v>
      </c>
      <c r="BR42" s="143">
        <f t="shared" si="1"/>
        <v>2392.4655810000004</v>
      </c>
      <c r="BS42" s="143">
        <f t="shared" si="1"/>
        <v>2388.0238209999998</v>
      </c>
      <c r="BT42" s="143">
        <f t="shared" si="1"/>
        <v>2389.5431000000003</v>
      </c>
      <c r="BU42" s="143">
        <f t="shared" si="1"/>
        <v>2377.4116020000001</v>
      </c>
      <c r="BV42" s="143">
        <f t="shared" si="1"/>
        <v>2374.6669270000002</v>
      </c>
      <c r="BW42" s="143">
        <f t="shared" si="1"/>
        <v>3325.6829389999998</v>
      </c>
      <c r="BX42" s="143">
        <f t="shared" si="1"/>
        <v>3270.2938310000004</v>
      </c>
      <c r="BY42" s="143">
        <f t="shared" si="1"/>
        <v>3125.80377</v>
      </c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  <c r="CT42" s="147"/>
      <c r="CU42" s="147"/>
      <c r="CV42" s="147"/>
      <c r="CW42" s="147"/>
      <c r="CX42" s="147"/>
      <c r="CY42" s="147"/>
      <c r="CZ42" s="147"/>
      <c r="DA42" s="147"/>
      <c r="DB42" s="147"/>
      <c r="DC42" s="147"/>
      <c r="DD42" s="147"/>
      <c r="DE42" s="147"/>
      <c r="DF42" s="147"/>
      <c r="DG42" s="147"/>
      <c r="DH42" s="147"/>
      <c r="DI42" s="147"/>
      <c r="DJ42" s="147"/>
      <c r="DK42" s="147"/>
      <c r="DL42" s="147"/>
      <c r="DM42" s="147"/>
      <c r="DN42" s="147"/>
      <c r="DO42" s="147"/>
      <c r="DP42" s="147"/>
      <c r="DQ42" s="147"/>
      <c r="DR42" s="147"/>
      <c r="DS42" s="147"/>
      <c r="DT42" s="147"/>
      <c r="DU42" s="147"/>
      <c r="DV42" s="147"/>
      <c r="DW42" s="147"/>
      <c r="DX42" s="147"/>
      <c r="DY42" s="147"/>
      <c r="DZ42" s="147"/>
      <c r="EA42" s="147"/>
      <c r="EB42" s="147"/>
      <c r="EC42" s="147"/>
      <c r="ED42" s="147"/>
      <c r="EE42" s="147"/>
      <c r="EF42" s="147"/>
      <c r="EG42" s="147"/>
      <c r="EH42" s="147"/>
      <c r="EI42" s="147"/>
      <c r="EJ42" s="147"/>
      <c r="EK42" s="147"/>
      <c r="EL42" s="147"/>
      <c r="EM42" s="147"/>
      <c r="EN42" s="147"/>
      <c r="EO42" s="147"/>
      <c r="EP42" s="147"/>
      <c r="EQ42" s="147"/>
      <c r="ER42" s="147"/>
      <c r="ES42" s="147"/>
      <c r="ET42" s="147"/>
      <c r="EU42" s="147"/>
      <c r="EV42" s="147"/>
      <c r="EW42" s="147"/>
      <c r="EX42" s="147"/>
      <c r="EY42" s="147"/>
      <c r="EZ42" s="147"/>
      <c r="FA42" s="147"/>
      <c r="FB42" s="147"/>
      <c r="FC42" s="147"/>
      <c r="FD42" s="147"/>
      <c r="FE42" s="147"/>
      <c r="FF42" s="147"/>
      <c r="FG42" s="147"/>
      <c r="FH42" s="147"/>
      <c r="FI42" s="147"/>
      <c r="FJ42" s="147"/>
      <c r="FK42" s="147"/>
      <c r="FL42" s="147"/>
      <c r="FM42" s="147"/>
      <c r="FN42" s="147"/>
      <c r="FO42" s="147"/>
      <c r="FP42" s="147"/>
      <c r="FQ42" s="147"/>
      <c r="FR42" s="147"/>
      <c r="FS42" s="147"/>
      <c r="FT42" s="147"/>
      <c r="FU42" s="147"/>
      <c r="FV42" s="147"/>
      <c r="FW42" s="147"/>
      <c r="FX42" s="147"/>
      <c r="FY42" s="147"/>
      <c r="FZ42" s="147"/>
      <c r="GA42" s="147"/>
      <c r="GB42" s="147"/>
      <c r="GC42" s="147"/>
      <c r="GD42" s="147"/>
      <c r="GE42" s="147"/>
      <c r="GF42" s="147"/>
      <c r="GG42" s="147"/>
      <c r="GH42" s="147"/>
      <c r="GI42" s="147"/>
      <c r="GJ42" s="147"/>
      <c r="GK42" s="147"/>
      <c r="GL42" s="147"/>
      <c r="GM42" s="147"/>
      <c r="GN42" s="147"/>
      <c r="GO42" s="147"/>
      <c r="GP42" s="147"/>
      <c r="GQ42" s="147"/>
      <c r="GR42" s="147"/>
      <c r="GS42" s="147"/>
      <c r="GT42" s="147"/>
      <c r="GU42" s="147"/>
      <c r="GV42" s="147"/>
      <c r="GW42" s="147"/>
      <c r="GX42" s="147"/>
      <c r="GY42" s="147"/>
      <c r="GZ42" s="147"/>
      <c r="HA42" s="147"/>
      <c r="HB42" s="147"/>
      <c r="HC42" s="147"/>
      <c r="HD42" s="147"/>
      <c r="HE42" s="147"/>
      <c r="HF42" s="147"/>
      <c r="HG42" s="147"/>
      <c r="HH42" s="147"/>
      <c r="HI42" s="147"/>
      <c r="HJ42" s="147"/>
      <c r="HK42" s="147"/>
      <c r="HL42" s="147"/>
      <c r="HM42" s="147"/>
      <c r="HN42" s="147"/>
      <c r="HO42" s="147"/>
      <c r="HP42" s="147"/>
      <c r="HQ42" s="147"/>
      <c r="HR42" s="147"/>
      <c r="HS42" s="147"/>
      <c r="HT42" s="147"/>
      <c r="HU42" s="147"/>
      <c r="HV42" s="147"/>
      <c r="HW42" s="147"/>
      <c r="HX42" s="147"/>
      <c r="HY42" s="147"/>
      <c r="HZ42" s="147"/>
      <c r="IA42" s="147"/>
      <c r="IB42" s="147"/>
    </row>
    <row r="43" spans="1:236" ht="30" customHeight="1">
      <c r="A43" s="139" t="s">
        <v>149</v>
      </c>
      <c r="B43" s="140" t="s">
        <v>167</v>
      </c>
      <c r="C43" s="143">
        <f>C10-C12-C13</f>
        <v>51.562996999999996</v>
      </c>
      <c r="D43" s="143">
        <f t="shared" ref="D43:BO43" si="2">D10-D12-D13</f>
        <v>67.022222000000014</v>
      </c>
      <c r="E43" s="143">
        <f t="shared" si="2"/>
        <v>61.670463999999988</v>
      </c>
      <c r="F43" s="143">
        <f t="shared" si="2"/>
        <v>60.354997999999995</v>
      </c>
      <c r="G43" s="143">
        <f t="shared" si="2"/>
        <v>54.595658</v>
      </c>
      <c r="H43" s="143">
        <f t="shared" si="2"/>
        <v>69.910404999999997</v>
      </c>
      <c r="I43" s="143">
        <f t="shared" si="2"/>
        <v>63.729970000000016</v>
      </c>
      <c r="J43" s="143">
        <f t="shared" si="2"/>
        <v>58.891868999999978</v>
      </c>
      <c r="K43" s="143">
        <f t="shared" si="2"/>
        <v>65.340013999999996</v>
      </c>
      <c r="L43" s="143">
        <f t="shared" si="2"/>
        <v>32.708223999999994</v>
      </c>
      <c r="M43" s="143">
        <f t="shared" si="2"/>
        <v>30.556957000000011</v>
      </c>
      <c r="N43" s="143">
        <f t="shared" si="2"/>
        <v>15.876590000000022</v>
      </c>
      <c r="O43" s="143">
        <f t="shared" si="2"/>
        <v>7.8986990000000006</v>
      </c>
      <c r="P43" s="143">
        <f t="shared" si="2"/>
        <v>8.2494879999999782</v>
      </c>
      <c r="Q43" s="143">
        <f t="shared" si="2"/>
        <v>5.7206530000000058</v>
      </c>
      <c r="R43" s="143">
        <f t="shared" si="2"/>
        <v>3.9584219999999917</v>
      </c>
      <c r="S43" s="143">
        <f t="shared" si="2"/>
        <v>12.28525299999999</v>
      </c>
      <c r="T43" s="143">
        <f t="shared" si="2"/>
        <v>6.3479929999999953</v>
      </c>
      <c r="U43" s="143">
        <f t="shared" si="2"/>
        <v>5.5568470000000048</v>
      </c>
      <c r="V43" s="143">
        <f t="shared" si="2"/>
        <v>13.391058000000015</v>
      </c>
      <c r="W43" s="143">
        <f t="shared" si="2"/>
        <v>3.7483979999999804</v>
      </c>
      <c r="X43" s="143">
        <f t="shared" si="2"/>
        <v>13.540274999999987</v>
      </c>
      <c r="Y43" s="143">
        <f t="shared" si="2"/>
        <v>3.1656059999999968</v>
      </c>
      <c r="Z43" s="143">
        <f t="shared" si="2"/>
        <v>7.9358789999999715</v>
      </c>
      <c r="AA43" s="143">
        <f t="shared" si="2"/>
        <v>7.594151999999994</v>
      </c>
      <c r="AB43" s="143">
        <f t="shared" si="2"/>
        <v>8.6909160000000014</v>
      </c>
      <c r="AC43" s="143">
        <f t="shared" si="2"/>
        <v>5.4352590000000021</v>
      </c>
      <c r="AD43" s="143">
        <f t="shared" si="2"/>
        <v>7.5728710000000063</v>
      </c>
      <c r="AE43" s="143">
        <f t="shared" si="2"/>
        <v>15.105317999999997</v>
      </c>
      <c r="AF43" s="143">
        <f t="shared" si="2"/>
        <v>9.0617560000000026</v>
      </c>
      <c r="AG43" s="143">
        <f t="shared" si="2"/>
        <v>5.7883479999999849</v>
      </c>
      <c r="AH43" s="143">
        <f t="shared" si="2"/>
        <v>10.713137000000003</v>
      </c>
      <c r="AI43" s="143">
        <f t="shared" si="2"/>
        <v>20.744954999999962</v>
      </c>
      <c r="AJ43" s="143">
        <f t="shared" si="2"/>
        <v>11.56268</v>
      </c>
      <c r="AK43" s="143">
        <f t="shared" si="2"/>
        <v>6.9524550000000147</v>
      </c>
      <c r="AL43" s="143">
        <f t="shared" si="2"/>
        <v>7.3991229999999888</v>
      </c>
      <c r="AM43" s="143">
        <f t="shared" si="2"/>
        <v>8.0891850000000147</v>
      </c>
      <c r="AN43" s="143">
        <f t="shared" si="2"/>
        <v>5.548813999999993</v>
      </c>
      <c r="AO43" s="143">
        <f t="shared" si="2"/>
        <v>4.8449750000000051</v>
      </c>
      <c r="AP43" s="143">
        <f t="shared" si="2"/>
        <v>7.629002000000014</v>
      </c>
      <c r="AQ43" s="143">
        <f t="shared" si="2"/>
        <v>7.291807999999989</v>
      </c>
      <c r="AR43" s="143">
        <f t="shared" si="2"/>
        <v>7.0217119999999937</v>
      </c>
      <c r="AS43" s="143">
        <f t="shared" si="2"/>
        <v>14.144869999999983</v>
      </c>
      <c r="AT43" s="143">
        <f t="shared" si="2"/>
        <v>9.0999759999999981</v>
      </c>
      <c r="AU43" s="143">
        <f t="shared" si="2"/>
        <v>6.0120290000000125</v>
      </c>
      <c r="AV43" s="143">
        <f t="shared" si="2"/>
        <v>11.745103000000015</v>
      </c>
      <c r="AW43" s="143">
        <f t="shared" si="2"/>
        <v>2.7486749999999915</v>
      </c>
      <c r="AX43" s="143">
        <f t="shared" si="2"/>
        <v>14.397572999999994</v>
      </c>
      <c r="AY43" s="143">
        <f t="shared" si="2"/>
        <v>4.6107250000000022</v>
      </c>
      <c r="AZ43" s="143">
        <f t="shared" si="2"/>
        <v>1.5964199999999948</v>
      </c>
      <c r="BA43" s="143">
        <f t="shared" si="2"/>
        <v>7.3194969999999699</v>
      </c>
      <c r="BB43" s="143">
        <f t="shared" si="2"/>
        <v>14.724191000000019</v>
      </c>
      <c r="BC43" s="143">
        <f t="shared" si="2"/>
        <v>3.8759579999999829</v>
      </c>
      <c r="BD43" s="143">
        <f t="shared" si="2"/>
        <v>12.345435000000009</v>
      </c>
      <c r="BE43" s="143">
        <f t="shared" si="2"/>
        <v>4.7458140000000242</v>
      </c>
      <c r="BF43" s="143">
        <f t="shared" si="2"/>
        <v>8.547698999999966</v>
      </c>
      <c r="BG43" s="143">
        <f t="shared" si="2"/>
        <v>11.920135999999957</v>
      </c>
      <c r="BH43" s="143">
        <f t="shared" si="2"/>
        <v>8.120309999999975</v>
      </c>
      <c r="BI43" s="143">
        <f t="shared" si="2"/>
        <v>9.6680980000000147</v>
      </c>
      <c r="BJ43" s="143">
        <f t="shared" si="2"/>
        <v>27.65366499999999</v>
      </c>
      <c r="BK43" s="143">
        <f t="shared" si="2"/>
        <v>118.51809000000002</v>
      </c>
      <c r="BL43" s="143">
        <f t="shared" si="2"/>
        <v>113.67373199999997</v>
      </c>
      <c r="BM43" s="143">
        <f t="shared" si="2"/>
        <v>111.706103</v>
      </c>
      <c r="BN43" s="143">
        <f t="shared" si="2"/>
        <v>117.62553099999998</v>
      </c>
      <c r="BO43" s="143">
        <f t="shared" si="2"/>
        <v>130.36819399999999</v>
      </c>
      <c r="BP43" s="143">
        <f t="shared" ref="BP43:BY43" si="3">BP10-BP12-BP13</f>
        <v>95.051330000000007</v>
      </c>
      <c r="BQ43" s="143">
        <f t="shared" si="3"/>
        <v>109.77373399999999</v>
      </c>
      <c r="BR43" s="143">
        <f t="shared" si="3"/>
        <v>94.653269999999964</v>
      </c>
      <c r="BS43" s="143">
        <f t="shared" si="3"/>
        <v>77.582262999999969</v>
      </c>
      <c r="BT43" s="143">
        <f t="shared" si="3"/>
        <v>96.470751999999976</v>
      </c>
      <c r="BU43" s="143">
        <f t="shared" si="3"/>
        <v>97.864609999999942</v>
      </c>
      <c r="BV43" s="143">
        <f t="shared" si="3"/>
        <v>95.316325999999961</v>
      </c>
      <c r="BW43" s="143">
        <f t="shared" si="3"/>
        <v>86.282927000000001</v>
      </c>
      <c r="BX43" s="143">
        <f t="shared" si="3"/>
        <v>101.28171199999997</v>
      </c>
      <c r="BY43" s="143">
        <f t="shared" si="3"/>
        <v>103.18134099999997</v>
      </c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  <c r="CT43" s="147"/>
      <c r="CU43" s="147"/>
      <c r="CV43" s="147"/>
      <c r="CW43" s="147"/>
      <c r="CX43" s="147"/>
      <c r="CY43" s="147"/>
      <c r="CZ43" s="147"/>
      <c r="DA43" s="147"/>
      <c r="DB43" s="147"/>
      <c r="DC43" s="147"/>
      <c r="DD43" s="147"/>
      <c r="DE43" s="147"/>
      <c r="DF43" s="147"/>
      <c r="DG43" s="147"/>
      <c r="DH43" s="147"/>
      <c r="DI43" s="147"/>
      <c r="DJ43" s="147"/>
      <c r="DK43" s="147"/>
      <c r="DL43" s="147"/>
      <c r="DM43" s="147"/>
      <c r="DN43" s="147"/>
      <c r="DO43" s="147"/>
      <c r="DP43" s="147"/>
      <c r="DQ43" s="147"/>
      <c r="DR43" s="147"/>
      <c r="DS43" s="147"/>
      <c r="DT43" s="147"/>
      <c r="DU43" s="147"/>
      <c r="DV43" s="147"/>
      <c r="DW43" s="147"/>
      <c r="DX43" s="147"/>
      <c r="DY43" s="147"/>
      <c r="DZ43" s="147"/>
      <c r="EA43" s="147"/>
      <c r="EB43" s="147"/>
      <c r="EC43" s="147"/>
      <c r="ED43" s="147"/>
      <c r="EE43" s="147"/>
      <c r="EF43" s="147"/>
      <c r="EG43" s="147"/>
      <c r="EH43" s="147"/>
      <c r="EI43" s="147"/>
      <c r="EJ43" s="147"/>
      <c r="EK43" s="147"/>
      <c r="EL43" s="147"/>
      <c r="EM43" s="147"/>
      <c r="EN43" s="147"/>
      <c r="EO43" s="147"/>
      <c r="EP43" s="147"/>
      <c r="EQ43" s="147"/>
      <c r="ER43" s="147"/>
      <c r="ES43" s="147"/>
      <c r="ET43" s="147"/>
      <c r="EU43" s="147"/>
      <c r="EV43" s="147"/>
      <c r="EW43" s="147"/>
      <c r="EX43" s="147"/>
      <c r="EY43" s="147"/>
      <c r="EZ43" s="147"/>
      <c r="FA43" s="147"/>
      <c r="FB43" s="147"/>
      <c r="FC43" s="147"/>
      <c r="FD43" s="147"/>
      <c r="FE43" s="147"/>
      <c r="FF43" s="147"/>
      <c r="FG43" s="147"/>
      <c r="FH43" s="147"/>
      <c r="FI43" s="147"/>
      <c r="FJ43" s="147"/>
      <c r="FK43" s="147"/>
      <c r="FL43" s="147"/>
      <c r="FM43" s="147"/>
      <c r="FN43" s="147"/>
      <c r="FO43" s="147"/>
      <c r="FP43" s="147"/>
      <c r="FQ43" s="147"/>
      <c r="FR43" s="147"/>
      <c r="FS43" s="147"/>
      <c r="FT43" s="147"/>
      <c r="FU43" s="147"/>
      <c r="FV43" s="147"/>
      <c r="FW43" s="147"/>
      <c r="FX43" s="147"/>
      <c r="FY43" s="147"/>
      <c r="FZ43" s="147"/>
      <c r="GA43" s="147"/>
      <c r="GB43" s="147"/>
      <c r="GC43" s="147"/>
      <c r="GD43" s="147"/>
      <c r="GE43" s="147"/>
      <c r="GF43" s="147"/>
      <c r="GG43" s="147"/>
      <c r="GH43" s="147"/>
      <c r="GI43" s="147"/>
      <c r="GJ43" s="147"/>
      <c r="GK43" s="147"/>
      <c r="GL43" s="147"/>
      <c r="GM43" s="147"/>
      <c r="GN43" s="147"/>
      <c r="GO43" s="147"/>
      <c r="GP43" s="147"/>
      <c r="GQ43" s="147"/>
      <c r="GR43" s="147"/>
      <c r="GS43" s="147"/>
      <c r="GT43" s="147"/>
      <c r="GU43" s="147"/>
      <c r="GV43" s="147"/>
      <c r="GW43" s="147"/>
      <c r="GX43" s="147"/>
      <c r="GY43" s="147"/>
      <c r="GZ43" s="147"/>
      <c r="HA43" s="147"/>
      <c r="HB43" s="147"/>
      <c r="HC43" s="147"/>
      <c r="HD43" s="147"/>
      <c r="HE43" s="147"/>
      <c r="HF43" s="147"/>
      <c r="HG43" s="147"/>
      <c r="HH43" s="147"/>
      <c r="HI43" s="147"/>
      <c r="HJ43" s="147"/>
      <c r="HK43" s="147"/>
      <c r="HL43" s="147"/>
      <c r="HM43" s="147"/>
      <c r="HN43" s="147"/>
      <c r="HO43" s="147"/>
      <c r="HP43" s="147"/>
      <c r="HQ43" s="147"/>
      <c r="HR43" s="147"/>
      <c r="HS43" s="147"/>
      <c r="HT43" s="147"/>
      <c r="HU43" s="147"/>
      <c r="HV43" s="147"/>
      <c r="HW43" s="147"/>
      <c r="HX43" s="147"/>
      <c r="HY43" s="147"/>
      <c r="HZ43" s="147"/>
      <c r="IA43" s="147"/>
      <c r="IB43" s="147"/>
    </row>
    <row r="44" spans="1:236" ht="30.75" customHeight="1">
      <c r="A44" s="139" t="s">
        <v>168</v>
      </c>
      <c r="B44" s="140" t="s">
        <v>169</v>
      </c>
      <c r="C44" s="143">
        <f>C15-SUM(C17:C23)</f>
        <v>25.440526999998838</v>
      </c>
      <c r="D44" s="143">
        <f t="shared" ref="D44:BO44" si="4">D15-SUM(D17:D23)</f>
        <v>32.111355999999432</v>
      </c>
      <c r="E44" s="143">
        <f t="shared" si="4"/>
        <v>35.722534000000451</v>
      </c>
      <c r="F44" s="143">
        <f t="shared" si="4"/>
        <v>35.542535000000498</v>
      </c>
      <c r="G44" s="143">
        <f t="shared" si="4"/>
        <v>35.605749000000287</v>
      </c>
      <c r="H44" s="143">
        <f t="shared" si="4"/>
        <v>37.849858999999924</v>
      </c>
      <c r="I44" s="143">
        <f t="shared" si="4"/>
        <v>38.99617600000056</v>
      </c>
      <c r="J44" s="143">
        <f t="shared" si="4"/>
        <v>39.523253000001205</v>
      </c>
      <c r="K44" s="143">
        <f t="shared" si="4"/>
        <v>43.186016999999993</v>
      </c>
      <c r="L44" s="143">
        <f t="shared" si="4"/>
        <v>58.203374000000622</v>
      </c>
      <c r="M44" s="143">
        <f t="shared" si="4"/>
        <v>51.846723000000566</v>
      </c>
      <c r="N44" s="143">
        <f t="shared" si="4"/>
        <v>53.038353999998435</v>
      </c>
      <c r="O44" s="143">
        <f t="shared" si="4"/>
        <v>71.741527000000133</v>
      </c>
      <c r="P44" s="143">
        <f t="shared" si="4"/>
        <v>72.844505999999456</v>
      </c>
      <c r="Q44" s="143">
        <f t="shared" si="4"/>
        <v>67.368166000000201</v>
      </c>
      <c r="R44" s="143">
        <f t="shared" si="4"/>
        <v>61.671869999998307</v>
      </c>
      <c r="S44" s="143">
        <f t="shared" si="4"/>
        <v>60.526594000000841</v>
      </c>
      <c r="T44" s="143">
        <f t="shared" si="4"/>
        <v>58.820189000000028</v>
      </c>
      <c r="U44" s="143">
        <f t="shared" si="4"/>
        <v>59.995785999999498</v>
      </c>
      <c r="V44" s="143">
        <f t="shared" si="4"/>
        <v>61.076230000000578</v>
      </c>
      <c r="W44" s="143">
        <f t="shared" si="4"/>
        <v>60.158289000000877</v>
      </c>
      <c r="X44" s="143">
        <f t="shared" si="4"/>
        <v>61.556728999999905</v>
      </c>
      <c r="Y44" s="143">
        <f t="shared" si="4"/>
        <v>71.296955999998318</v>
      </c>
      <c r="Z44" s="143">
        <f t="shared" si="4"/>
        <v>68.674218000003748</v>
      </c>
      <c r="AA44" s="143">
        <f t="shared" si="4"/>
        <v>68.55490799999825</v>
      </c>
      <c r="AB44" s="143">
        <f t="shared" si="4"/>
        <v>67.738224999997328</v>
      </c>
      <c r="AC44" s="143">
        <f t="shared" si="4"/>
        <v>65.564432999999553</v>
      </c>
      <c r="AD44" s="143">
        <f t="shared" si="4"/>
        <v>67.328489999999874</v>
      </c>
      <c r="AE44" s="143">
        <f t="shared" si="4"/>
        <v>71.51385400000072</v>
      </c>
      <c r="AF44" s="143">
        <f t="shared" si="4"/>
        <v>76.592669999998179</v>
      </c>
      <c r="AG44" s="143">
        <f t="shared" si="4"/>
        <v>73.228005000004487</v>
      </c>
      <c r="AH44" s="143">
        <f t="shared" si="4"/>
        <v>79.444769000001543</v>
      </c>
      <c r="AI44" s="143">
        <f t="shared" si="4"/>
        <v>84.759529999999359</v>
      </c>
      <c r="AJ44" s="143">
        <f t="shared" si="4"/>
        <v>92.104424000001018</v>
      </c>
      <c r="AK44" s="143">
        <f t="shared" si="4"/>
        <v>98.779384000001301</v>
      </c>
      <c r="AL44" s="143">
        <f t="shared" si="4"/>
        <v>101.2601730000024</v>
      </c>
      <c r="AM44" s="143">
        <f t="shared" si="4"/>
        <v>95.615717000004224</v>
      </c>
      <c r="AN44" s="143">
        <f t="shared" si="4"/>
        <v>100.78148599999986</v>
      </c>
      <c r="AO44" s="143">
        <f t="shared" si="4"/>
        <v>96.673971999996866</v>
      </c>
      <c r="AP44" s="143">
        <f t="shared" si="4"/>
        <v>104.71716599999854</v>
      </c>
      <c r="AQ44" s="143">
        <f t="shared" si="4"/>
        <v>104.16475200000059</v>
      </c>
      <c r="AR44" s="143">
        <f t="shared" si="4"/>
        <v>101.44254700000238</v>
      </c>
      <c r="AS44" s="143">
        <f t="shared" si="4"/>
        <v>112.24310500000138</v>
      </c>
      <c r="AT44" s="143">
        <f t="shared" si="4"/>
        <v>137.70108699999764</v>
      </c>
      <c r="AU44" s="143">
        <f t="shared" si="4"/>
        <v>151.4901119999995</v>
      </c>
      <c r="AV44" s="143">
        <f t="shared" si="4"/>
        <v>161.59352400000353</v>
      </c>
      <c r="AW44" s="143">
        <f t="shared" si="4"/>
        <v>168.72219000000405</v>
      </c>
      <c r="AX44" s="143">
        <f t="shared" si="4"/>
        <v>161.79683600000135</v>
      </c>
      <c r="AY44" s="143">
        <f t="shared" si="4"/>
        <v>169.10074499999973</v>
      </c>
      <c r="AZ44" s="143">
        <f t="shared" si="4"/>
        <v>165.70539099999951</v>
      </c>
      <c r="BA44" s="143">
        <f t="shared" si="4"/>
        <v>157.48985499999981</v>
      </c>
      <c r="BB44" s="143">
        <f t="shared" si="4"/>
        <v>156.89765400000397</v>
      </c>
      <c r="BC44" s="143">
        <f t="shared" si="4"/>
        <v>157.13642299999628</v>
      </c>
      <c r="BD44" s="143">
        <f t="shared" si="4"/>
        <v>159.92019800000344</v>
      </c>
      <c r="BE44" s="143">
        <f t="shared" si="4"/>
        <v>164.81914899999902</v>
      </c>
      <c r="BF44" s="143">
        <f t="shared" si="4"/>
        <v>173.3244909999994</v>
      </c>
      <c r="BG44" s="143">
        <f t="shared" si="4"/>
        <v>178.88720900000408</v>
      </c>
      <c r="BH44" s="143">
        <f t="shared" si="4"/>
        <v>177.04991099999825</v>
      </c>
      <c r="BI44" s="143">
        <f t="shared" si="4"/>
        <v>179.18867200000386</v>
      </c>
      <c r="BJ44" s="143">
        <f t="shared" si="4"/>
        <v>169.12787800000297</v>
      </c>
      <c r="BK44" s="143">
        <f t="shared" si="4"/>
        <v>169.16409699999713</v>
      </c>
      <c r="BL44" s="143">
        <f t="shared" si="4"/>
        <v>165.15671700000166</v>
      </c>
      <c r="BM44" s="143">
        <f t="shared" si="4"/>
        <v>162.80081699999937</v>
      </c>
      <c r="BN44" s="143">
        <f t="shared" si="4"/>
        <v>150.40693699999974</v>
      </c>
      <c r="BO44" s="143">
        <f t="shared" si="4"/>
        <v>139.92225499999768</v>
      </c>
      <c r="BP44" s="143">
        <f t="shared" ref="BP44:BY44" si="5">BP15-SUM(BP17:BP23)</f>
        <v>130.84507099998882</v>
      </c>
      <c r="BQ44" s="143">
        <f t="shared" si="5"/>
        <v>149.46518300000025</v>
      </c>
      <c r="BR44" s="143">
        <f t="shared" si="5"/>
        <v>162.88243700000021</v>
      </c>
      <c r="BS44" s="143">
        <f t="shared" si="5"/>
        <v>151.4106399999946</v>
      </c>
      <c r="BT44" s="143">
        <f t="shared" si="5"/>
        <v>152.49964899999759</v>
      </c>
      <c r="BU44" s="143">
        <f t="shared" si="5"/>
        <v>141.88906699999643</v>
      </c>
      <c r="BV44" s="143">
        <f t="shared" si="5"/>
        <v>132.83175899999333</v>
      </c>
      <c r="BW44" s="143">
        <f t="shared" si="5"/>
        <v>141.50614099999802</v>
      </c>
      <c r="BX44" s="143">
        <f t="shared" si="5"/>
        <v>153.34195799999725</v>
      </c>
      <c r="BY44" s="143">
        <f t="shared" si="5"/>
        <v>141.41776900000696</v>
      </c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  <c r="CT44" s="147"/>
      <c r="CU44" s="147"/>
      <c r="CV44" s="147"/>
      <c r="CW44" s="147"/>
      <c r="CX44" s="147"/>
      <c r="CY44" s="147"/>
      <c r="CZ44" s="147"/>
      <c r="DA44" s="147"/>
      <c r="DB44" s="147"/>
      <c r="DC44" s="147"/>
      <c r="DD44" s="147"/>
      <c r="DE44" s="147"/>
      <c r="DF44" s="147"/>
      <c r="DG44" s="147"/>
      <c r="DH44" s="147"/>
      <c r="DI44" s="147"/>
      <c r="DJ44" s="147"/>
      <c r="DK44" s="147"/>
      <c r="DL44" s="147"/>
      <c r="DM44" s="147"/>
      <c r="DN44" s="147"/>
      <c r="DO44" s="147"/>
      <c r="DP44" s="147"/>
      <c r="DQ44" s="147"/>
      <c r="DR44" s="147"/>
      <c r="DS44" s="147"/>
      <c r="DT44" s="147"/>
      <c r="DU44" s="147"/>
      <c r="DV44" s="147"/>
      <c r="DW44" s="147"/>
      <c r="DX44" s="147"/>
      <c r="DY44" s="147"/>
      <c r="DZ44" s="147"/>
      <c r="EA44" s="147"/>
      <c r="EB44" s="147"/>
      <c r="EC44" s="147"/>
      <c r="ED44" s="147"/>
      <c r="EE44" s="147"/>
      <c r="EF44" s="147"/>
      <c r="EG44" s="147"/>
      <c r="EH44" s="147"/>
      <c r="EI44" s="147"/>
      <c r="EJ44" s="147"/>
      <c r="EK44" s="147"/>
      <c r="EL44" s="147"/>
      <c r="EM44" s="147"/>
      <c r="EN44" s="147"/>
      <c r="EO44" s="147"/>
      <c r="EP44" s="147"/>
      <c r="EQ44" s="147"/>
      <c r="ER44" s="147"/>
      <c r="ES44" s="147"/>
      <c r="ET44" s="147"/>
      <c r="EU44" s="147"/>
      <c r="EV44" s="147"/>
      <c r="EW44" s="147"/>
      <c r="EX44" s="147"/>
      <c r="EY44" s="147"/>
      <c r="EZ44" s="147"/>
      <c r="FA44" s="147"/>
      <c r="FB44" s="147"/>
      <c r="FC44" s="147"/>
      <c r="FD44" s="147"/>
      <c r="FE44" s="147"/>
      <c r="FF44" s="147"/>
      <c r="FG44" s="147"/>
      <c r="FH44" s="147"/>
      <c r="FI44" s="147"/>
      <c r="FJ44" s="147"/>
      <c r="FK44" s="147"/>
      <c r="FL44" s="147"/>
      <c r="FM44" s="147"/>
      <c r="FN44" s="147"/>
      <c r="FO44" s="147"/>
      <c r="FP44" s="147"/>
      <c r="FQ44" s="147"/>
      <c r="FR44" s="147"/>
      <c r="FS44" s="147"/>
      <c r="FT44" s="147"/>
      <c r="FU44" s="147"/>
      <c r="FV44" s="147"/>
      <c r="FW44" s="147"/>
      <c r="FX44" s="147"/>
      <c r="FY44" s="147"/>
      <c r="FZ44" s="147"/>
      <c r="GA44" s="147"/>
      <c r="GB44" s="147"/>
      <c r="GC44" s="147"/>
      <c r="GD44" s="147"/>
      <c r="GE44" s="147"/>
      <c r="GF44" s="147"/>
      <c r="GG44" s="147"/>
      <c r="GH44" s="147"/>
      <c r="GI44" s="147"/>
      <c r="GJ44" s="147"/>
      <c r="GK44" s="147"/>
      <c r="GL44" s="147"/>
      <c r="GM44" s="147"/>
      <c r="GN44" s="147"/>
      <c r="GO44" s="147"/>
      <c r="GP44" s="147"/>
      <c r="GQ44" s="147"/>
      <c r="GR44" s="147"/>
      <c r="GS44" s="147"/>
      <c r="GT44" s="147"/>
      <c r="GU44" s="147"/>
      <c r="GV44" s="147"/>
      <c r="GW44" s="147"/>
      <c r="GX44" s="147"/>
      <c r="GY44" s="147"/>
      <c r="GZ44" s="147"/>
      <c r="HA44" s="147"/>
      <c r="HB44" s="147"/>
      <c r="HC44" s="147"/>
      <c r="HD44" s="147"/>
      <c r="HE44" s="147"/>
      <c r="HF44" s="147"/>
      <c r="HG44" s="147"/>
      <c r="HH44" s="147"/>
      <c r="HI44" s="147"/>
      <c r="HJ44" s="147"/>
      <c r="HK44" s="147"/>
      <c r="HL44" s="147"/>
      <c r="HM44" s="147"/>
      <c r="HN44" s="147"/>
      <c r="HO44" s="147"/>
      <c r="HP44" s="147"/>
      <c r="HQ44" s="147"/>
      <c r="HR44" s="147"/>
      <c r="HS44" s="147"/>
      <c r="HT44" s="147"/>
      <c r="HU44" s="147"/>
      <c r="HV44" s="147"/>
      <c r="HW44" s="147"/>
      <c r="HX44" s="147"/>
      <c r="HY44" s="147"/>
      <c r="HZ44" s="147"/>
      <c r="IA44" s="147"/>
      <c r="IB44" s="147"/>
    </row>
    <row r="45" spans="1:236">
      <c r="A45" s="144" t="s">
        <v>170</v>
      </c>
      <c r="B45" s="140" t="s">
        <v>171</v>
      </c>
      <c r="C45" s="143">
        <f>C27-SUM(C29:C33)</f>
        <v>0</v>
      </c>
      <c r="D45" s="143">
        <f t="shared" ref="D45:BO45" si="6">D27-SUM(D29:D33)</f>
        <v>0</v>
      </c>
      <c r="E45" s="143">
        <f t="shared" si="6"/>
        <v>0</v>
      </c>
      <c r="F45" s="143">
        <f t="shared" si="6"/>
        <v>0</v>
      </c>
      <c r="G45" s="143">
        <f t="shared" si="6"/>
        <v>0</v>
      </c>
      <c r="H45" s="143">
        <f t="shared" si="6"/>
        <v>0</v>
      </c>
      <c r="I45" s="143">
        <f t="shared" si="6"/>
        <v>0</v>
      </c>
      <c r="J45" s="143">
        <f t="shared" si="6"/>
        <v>0</v>
      </c>
      <c r="K45" s="143">
        <f t="shared" si="6"/>
        <v>0</v>
      </c>
      <c r="L45" s="143">
        <f t="shared" si="6"/>
        <v>0</v>
      </c>
      <c r="M45" s="143">
        <f t="shared" si="6"/>
        <v>0</v>
      </c>
      <c r="N45" s="143">
        <f t="shared" si="6"/>
        <v>0</v>
      </c>
      <c r="O45" s="143">
        <f t="shared" si="6"/>
        <v>0</v>
      </c>
      <c r="P45" s="143">
        <f t="shared" si="6"/>
        <v>0</v>
      </c>
      <c r="Q45" s="143">
        <f t="shared" si="6"/>
        <v>0</v>
      </c>
      <c r="R45" s="143">
        <f t="shared" si="6"/>
        <v>0</v>
      </c>
      <c r="S45" s="143">
        <f t="shared" si="6"/>
        <v>0</v>
      </c>
      <c r="T45" s="143">
        <f t="shared" si="6"/>
        <v>0</v>
      </c>
      <c r="U45" s="143">
        <f t="shared" si="6"/>
        <v>0</v>
      </c>
      <c r="V45" s="143">
        <f t="shared" si="6"/>
        <v>0</v>
      </c>
      <c r="W45" s="143">
        <f t="shared" si="6"/>
        <v>0</v>
      </c>
      <c r="X45" s="143">
        <f t="shared" si="6"/>
        <v>0</v>
      </c>
      <c r="Y45" s="143">
        <f t="shared" si="6"/>
        <v>0</v>
      </c>
      <c r="Z45" s="143">
        <f t="shared" si="6"/>
        <v>0</v>
      </c>
      <c r="AA45" s="143">
        <f t="shared" si="6"/>
        <v>0</v>
      </c>
      <c r="AB45" s="143">
        <f t="shared" si="6"/>
        <v>0</v>
      </c>
      <c r="AC45" s="143">
        <f t="shared" si="6"/>
        <v>0</v>
      </c>
      <c r="AD45" s="143">
        <f t="shared" si="6"/>
        <v>0</v>
      </c>
      <c r="AE45" s="143">
        <f t="shared" si="6"/>
        <v>0</v>
      </c>
      <c r="AF45" s="143">
        <f t="shared" si="6"/>
        <v>0</v>
      </c>
      <c r="AG45" s="143">
        <f t="shared" si="6"/>
        <v>0</v>
      </c>
      <c r="AH45" s="143">
        <f t="shared" si="6"/>
        <v>0</v>
      </c>
      <c r="AI45" s="143">
        <f t="shared" si="6"/>
        <v>0</v>
      </c>
      <c r="AJ45" s="143">
        <f t="shared" si="6"/>
        <v>0</v>
      </c>
      <c r="AK45" s="143">
        <f t="shared" si="6"/>
        <v>0</v>
      </c>
      <c r="AL45" s="143">
        <f t="shared" si="6"/>
        <v>0</v>
      </c>
      <c r="AM45" s="143">
        <f t="shared" si="6"/>
        <v>0</v>
      </c>
      <c r="AN45" s="143">
        <f t="shared" si="6"/>
        <v>0</v>
      </c>
      <c r="AO45" s="143">
        <f t="shared" si="6"/>
        <v>0</v>
      </c>
      <c r="AP45" s="143">
        <f t="shared" si="6"/>
        <v>0</v>
      </c>
      <c r="AQ45" s="143">
        <f t="shared" si="6"/>
        <v>0</v>
      </c>
      <c r="AR45" s="143">
        <f t="shared" si="6"/>
        <v>0</v>
      </c>
      <c r="AS45" s="143">
        <f t="shared" si="6"/>
        <v>0</v>
      </c>
      <c r="AT45" s="143">
        <f t="shared" si="6"/>
        <v>0</v>
      </c>
      <c r="AU45" s="143">
        <f t="shared" si="6"/>
        <v>0</v>
      </c>
      <c r="AV45" s="143">
        <f t="shared" si="6"/>
        <v>0</v>
      </c>
      <c r="AW45" s="143">
        <f t="shared" si="6"/>
        <v>0</v>
      </c>
      <c r="AX45" s="143">
        <f t="shared" si="6"/>
        <v>0</v>
      </c>
      <c r="AY45" s="143">
        <f t="shared" si="6"/>
        <v>0</v>
      </c>
      <c r="AZ45" s="143">
        <f t="shared" si="6"/>
        <v>0</v>
      </c>
      <c r="BA45" s="143">
        <f t="shared" si="6"/>
        <v>0</v>
      </c>
      <c r="BB45" s="143">
        <f t="shared" si="6"/>
        <v>0</v>
      </c>
      <c r="BC45" s="143">
        <f t="shared" si="6"/>
        <v>0</v>
      </c>
      <c r="BD45" s="143">
        <f t="shared" si="6"/>
        <v>0</v>
      </c>
      <c r="BE45" s="143">
        <f t="shared" si="6"/>
        <v>0</v>
      </c>
      <c r="BF45" s="143">
        <f t="shared" si="6"/>
        <v>0</v>
      </c>
      <c r="BG45" s="143">
        <f t="shared" si="6"/>
        <v>0</v>
      </c>
      <c r="BH45" s="143">
        <f t="shared" si="6"/>
        <v>0</v>
      </c>
      <c r="BI45" s="143">
        <f t="shared" si="6"/>
        <v>0</v>
      </c>
      <c r="BJ45" s="143">
        <f t="shared" si="6"/>
        <v>0</v>
      </c>
      <c r="BK45" s="143">
        <f t="shared" si="6"/>
        <v>0</v>
      </c>
      <c r="BL45" s="143">
        <f t="shared" si="6"/>
        <v>0</v>
      </c>
      <c r="BM45" s="143">
        <f t="shared" si="6"/>
        <v>0</v>
      </c>
      <c r="BN45" s="143">
        <f t="shared" si="6"/>
        <v>0</v>
      </c>
      <c r="BO45" s="143">
        <f t="shared" si="6"/>
        <v>0</v>
      </c>
      <c r="BP45" s="143">
        <f t="shared" ref="BP45:BY45" si="7">BP27-SUM(BP29:BP33)</f>
        <v>0</v>
      </c>
      <c r="BQ45" s="143">
        <f t="shared" si="7"/>
        <v>0</v>
      </c>
      <c r="BR45" s="143">
        <f t="shared" si="7"/>
        <v>0</v>
      </c>
      <c r="BS45" s="143">
        <f t="shared" si="7"/>
        <v>0</v>
      </c>
      <c r="BT45" s="143">
        <f t="shared" si="7"/>
        <v>0</v>
      </c>
      <c r="BU45" s="143">
        <f t="shared" si="7"/>
        <v>0</v>
      </c>
      <c r="BV45" s="143">
        <f t="shared" si="7"/>
        <v>0</v>
      </c>
      <c r="BW45" s="143">
        <f t="shared" si="7"/>
        <v>0</v>
      </c>
      <c r="BX45" s="143">
        <f t="shared" si="7"/>
        <v>0</v>
      </c>
      <c r="BY45" s="143">
        <f t="shared" si="7"/>
        <v>0</v>
      </c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  <c r="CT45" s="147"/>
      <c r="CU45" s="147"/>
      <c r="CV45" s="147"/>
      <c r="CW45" s="147"/>
      <c r="CX45" s="147"/>
      <c r="CY45" s="147"/>
      <c r="CZ45" s="147"/>
      <c r="DA45" s="147"/>
      <c r="DB45" s="147"/>
      <c r="DC45" s="147"/>
      <c r="DD45" s="147"/>
      <c r="DE45" s="147"/>
      <c r="DF45" s="147"/>
      <c r="DG45" s="147"/>
      <c r="DH45" s="147"/>
      <c r="DI45" s="147"/>
      <c r="DJ45" s="147"/>
      <c r="DK45" s="147"/>
      <c r="DL45" s="147"/>
      <c r="DM45" s="147"/>
      <c r="DN45" s="147"/>
      <c r="DO45" s="147"/>
      <c r="DP45" s="147"/>
      <c r="DQ45" s="147"/>
      <c r="DR45" s="147"/>
      <c r="DS45" s="147"/>
      <c r="DT45" s="147"/>
      <c r="DU45" s="147"/>
      <c r="DV45" s="147"/>
      <c r="DW45" s="147"/>
      <c r="DX45" s="147"/>
      <c r="DY45" s="147"/>
      <c r="DZ45" s="147"/>
      <c r="EA45" s="147"/>
      <c r="EB45" s="147"/>
      <c r="EC45" s="147"/>
      <c r="ED45" s="147"/>
      <c r="EE45" s="147"/>
      <c r="EF45" s="147"/>
      <c r="EG45" s="147"/>
      <c r="EH45" s="147"/>
      <c r="EI45" s="147"/>
      <c r="EJ45" s="147"/>
      <c r="EK45" s="147"/>
      <c r="EL45" s="147"/>
      <c r="EM45" s="147"/>
      <c r="EN45" s="147"/>
      <c r="EO45" s="147"/>
      <c r="EP45" s="147"/>
      <c r="EQ45" s="147"/>
      <c r="ER45" s="147"/>
      <c r="ES45" s="147"/>
      <c r="ET45" s="147"/>
      <c r="EU45" s="147"/>
      <c r="EV45" s="147"/>
      <c r="EW45" s="147"/>
      <c r="EX45" s="147"/>
      <c r="EY45" s="147"/>
      <c r="EZ45" s="147"/>
      <c r="FA45" s="147"/>
      <c r="FB45" s="147"/>
      <c r="FC45" s="147"/>
      <c r="FD45" s="147"/>
      <c r="FE45" s="147"/>
      <c r="FF45" s="147"/>
      <c r="FG45" s="147"/>
      <c r="FH45" s="147"/>
      <c r="FI45" s="147"/>
      <c r="FJ45" s="147"/>
      <c r="FK45" s="147"/>
      <c r="FL45" s="147"/>
      <c r="FM45" s="147"/>
      <c r="FN45" s="147"/>
      <c r="FO45" s="147"/>
      <c r="FP45" s="147"/>
      <c r="FQ45" s="147"/>
      <c r="FR45" s="147"/>
      <c r="FS45" s="147"/>
      <c r="FT45" s="147"/>
      <c r="FU45" s="147"/>
      <c r="FV45" s="147"/>
      <c r="FW45" s="147"/>
      <c r="FX45" s="147"/>
      <c r="FY45" s="147"/>
      <c r="FZ45" s="147"/>
      <c r="GA45" s="147"/>
      <c r="GB45" s="147"/>
      <c r="GC45" s="147"/>
      <c r="GD45" s="147"/>
      <c r="GE45" s="147"/>
      <c r="GF45" s="147"/>
      <c r="GG45" s="147"/>
      <c r="GH45" s="147"/>
      <c r="GI45" s="147"/>
      <c r="GJ45" s="147"/>
      <c r="GK45" s="147"/>
      <c r="GL45" s="147"/>
      <c r="GM45" s="147"/>
      <c r="GN45" s="147"/>
      <c r="GO45" s="147"/>
      <c r="GP45" s="147"/>
      <c r="GQ45" s="147"/>
      <c r="GR45" s="147"/>
      <c r="GS45" s="147"/>
      <c r="GT45" s="147"/>
      <c r="GU45" s="147"/>
      <c r="GV45" s="147"/>
      <c r="GW45" s="147"/>
      <c r="GX45" s="147"/>
      <c r="GY45" s="147"/>
      <c r="GZ45" s="147"/>
      <c r="HA45" s="147"/>
      <c r="HB45" s="147"/>
      <c r="HC45" s="147"/>
      <c r="HD45" s="147"/>
      <c r="HE45" s="147"/>
      <c r="HF45" s="147"/>
      <c r="HG45" s="147"/>
      <c r="HH45" s="147"/>
      <c r="HI45" s="147"/>
      <c r="HJ45" s="147"/>
      <c r="HK45" s="147"/>
      <c r="HL45" s="147"/>
      <c r="HM45" s="147"/>
      <c r="HN45" s="147"/>
      <c r="HO45" s="147"/>
      <c r="HP45" s="147"/>
      <c r="HQ45" s="147"/>
      <c r="HR45" s="147"/>
      <c r="HS45" s="147"/>
      <c r="HT45" s="147"/>
      <c r="HU45" s="147"/>
      <c r="HV45" s="147"/>
      <c r="HW45" s="147"/>
      <c r="HX45" s="147"/>
      <c r="HY45" s="147"/>
      <c r="HZ45" s="147"/>
      <c r="IA45" s="147"/>
      <c r="IB45" s="147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8"/>
  <sheetViews>
    <sheetView workbookViewId="0">
      <selection activeCell="E6" sqref="E6"/>
    </sheetView>
  </sheetViews>
  <sheetFormatPr defaultRowHeight="12.75"/>
  <cols>
    <col min="1" max="1" width="7.42578125" style="150" customWidth="1"/>
    <col min="2" max="2" width="60.7109375" style="150" customWidth="1"/>
    <col min="3" max="3" width="5" style="142" customWidth="1"/>
    <col min="4" max="8" width="8.42578125" style="142" customWidth="1"/>
    <col min="9" max="10" width="9.140625" style="142"/>
    <col min="11" max="11" width="30.7109375" style="142" customWidth="1"/>
    <col min="12" max="16384" width="9.140625" style="142"/>
  </cols>
  <sheetData>
    <row r="1" spans="1:17" ht="14.25">
      <c r="A1" s="152" t="s">
        <v>163</v>
      </c>
      <c r="B1" s="152" t="s">
        <v>162</v>
      </c>
      <c r="C1" s="153">
        <v>3</v>
      </c>
      <c r="D1" s="153" t="s">
        <v>161</v>
      </c>
      <c r="E1" s="153" t="s">
        <v>145</v>
      </c>
      <c r="F1" s="153" t="s">
        <v>159</v>
      </c>
      <c r="G1" s="153" t="s">
        <v>160</v>
      </c>
      <c r="H1" s="153" t="s">
        <v>164</v>
      </c>
      <c r="J1" s="152" t="s">
        <v>163</v>
      </c>
      <c r="K1" s="152" t="s">
        <v>162</v>
      </c>
      <c r="L1" s="153">
        <v>3</v>
      </c>
      <c r="M1" s="153" t="s">
        <v>161</v>
      </c>
      <c r="N1" s="153" t="s">
        <v>172</v>
      </c>
      <c r="O1" s="153" t="s">
        <v>159</v>
      </c>
      <c r="P1" s="153" t="s">
        <v>160</v>
      </c>
      <c r="Q1" s="153" t="s">
        <v>164</v>
      </c>
    </row>
    <row r="2" spans="1:17">
      <c r="A2" s="154"/>
      <c r="B2" s="155" t="s">
        <v>0</v>
      </c>
      <c r="C2" s="153"/>
      <c r="D2" s="153"/>
      <c r="E2" s="153" t="s">
        <v>146</v>
      </c>
      <c r="F2" s="153"/>
      <c r="G2" s="153"/>
      <c r="H2" s="153">
        <v>0</v>
      </c>
      <c r="J2" s="175" t="s">
        <v>51</v>
      </c>
      <c r="K2" s="176"/>
      <c r="L2" s="153"/>
      <c r="M2" s="153"/>
      <c r="N2" s="153"/>
      <c r="O2" s="153"/>
      <c r="P2" s="153"/>
      <c r="Q2" s="153">
        <v>0</v>
      </c>
    </row>
    <row r="3" spans="1:17">
      <c r="A3" s="156" t="s">
        <v>36</v>
      </c>
      <c r="B3" s="157" t="s">
        <v>1</v>
      </c>
      <c r="C3" s="153"/>
      <c r="D3" s="153">
        <v>1</v>
      </c>
      <c r="E3" s="158" t="str">
        <f>$E$1&amp;A3</f>
        <v>asset.01.</v>
      </c>
      <c r="F3" s="153">
        <v>1</v>
      </c>
      <c r="G3" s="153"/>
      <c r="H3" s="153">
        <v>0</v>
      </c>
      <c r="J3" s="177" t="s">
        <v>36</v>
      </c>
      <c r="K3" s="178" t="s">
        <v>93</v>
      </c>
      <c r="L3" s="153"/>
      <c r="M3" s="153">
        <v>2</v>
      </c>
      <c r="N3" s="158" t="str">
        <f t="shared" ref="N3:N35" si="0">$N$1&amp;J3</f>
        <v>liab.01.</v>
      </c>
      <c r="O3" s="153">
        <v>1</v>
      </c>
      <c r="P3" s="153"/>
      <c r="Q3" s="153">
        <v>0</v>
      </c>
    </row>
    <row r="4" spans="1:17">
      <c r="A4" s="159" t="s">
        <v>37</v>
      </c>
      <c r="B4" s="160" t="s">
        <v>98</v>
      </c>
      <c r="C4" s="153"/>
      <c r="D4" s="153">
        <v>1</v>
      </c>
      <c r="E4" s="158" t="str">
        <f t="shared" ref="E4:E32" si="1">$E$1&amp;A4</f>
        <v>asset.01.1.</v>
      </c>
      <c r="F4" s="153"/>
      <c r="G4" s="153">
        <v>1</v>
      </c>
      <c r="H4" s="153">
        <v>0</v>
      </c>
      <c r="J4" s="179"/>
      <c r="K4" s="165" t="s">
        <v>76</v>
      </c>
      <c r="L4" s="153"/>
      <c r="M4" s="153">
        <v>2</v>
      </c>
      <c r="N4" s="158" t="str">
        <f t="shared" si="0"/>
        <v>liab.0</v>
      </c>
      <c r="O4" s="153"/>
      <c r="P4" s="153"/>
      <c r="Q4" s="153">
        <v>0</v>
      </c>
    </row>
    <row r="5" spans="1:17">
      <c r="A5" s="161" t="s">
        <v>81</v>
      </c>
      <c r="B5" s="162" t="s">
        <v>3</v>
      </c>
      <c r="C5" s="153"/>
      <c r="D5" s="153">
        <v>1</v>
      </c>
      <c r="E5" s="158" t="str">
        <f t="shared" si="1"/>
        <v>asset.02.</v>
      </c>
      <c r="F5" s="153">
        <v>1</v>
      </c>
      <c r="G5" s="153">
        <v>1</v>
      </c>
      <c r="H5" s="153">
        <v>0</v>
      </c>
      <c r="J5" s="179" t="s">
        <v>37</v>
      </c>
      <c r="K5" s="165" t="s">
        <v>52</v>
      </c>
      <c r="L5" s="153"/>
      <c r="M5" s="153">
        <v>2</v>
      </c>
      <c r="N5" s="158" t="str">
        <f t="shared" si="0"/>
        <v>liab.01.1.</v>
      </c>
      <c r="O5" s="153"/>
      <c r="P5" s="153">
        <v>1</v>
      </c>
      <c r="Q5" s="153">
        <v>0</v>
      </c>
    </row>
    <row r="6" spans="1:17">
      <c r="A6" s="163" t="s">
        <v>38</v>
      </c>
      <c r="B6" s="164" t="s">
        <v>99</v>
      </c>
      <c r="C6" s="153"/>
      <c r="D6" s="153">
        <v>1</v>
      </c>
      <c r="E6" s="158" t="str">
        <f t="shared" si="1"/>
        <v>asset.03.</v>
      </c>
      <c r="F6" s="153">
        <v>1</v>
      </c>
      <c r="G6" s="153"/>
      <c r="H6" s="153">
        <v>0</v>
      </c>
      <c r="J6" s="179" t="s">
        <v>53</v>
      </c>
      <c r="K6" s="165" t="s">
        <v>105</v>
      </c>
      <c r="L6" s="153"/>
      <c r="M6" s="153">
        <v>2</v>
      </c>
      <c r="N6" s="158" t="str">
        <f t="shared" si="0"/>
        <v>liab.01.2.</v>
      </c>
      <c r="O6" s="153"/>
      <c r="P6" s="153"/>
      <c r="Q6" s="153">
        <v>0</v>
      </c>
    </row>
    <row r="7" spans="1:17">
      <c r="A7" s="163"/>
      <c r="B7" s="164" t="s">
        <v>100</v>
      </c>
      <c r="C7" s="153"/>
      <c r="D7" s="153">
        <v>1</v>
      </c>
      <c r="E7" s="158" t="str">
        <f t="shared" si="1"/>
        <v>asset.0</v>
      </c>
      <c r="F7" s="153"/>
      <c r="G7" s="153"/>
      <c r="H7" s="153">
        <v>0</v>
      </c>
      <c r="J7" s="179"/>
      <c r="K7" s="164" t="s">
        <v>106</v>
      </c>
      <c r="L7" s="153"/>
      <c r="M7" s="153">
        <v>2</v>
      </c>
      <c r="N7" s="158" t="str">
        <f t="shared" si="0"/>
        <v>liab.0</v>
      </c>
      <c r="O7" s="153"/>
      <c r="P7" s="153"/>
      <c r="Q7" s="153">
        <v>0</v>
      </c>
    </row>
    <row r="8" spans="1:17">
      <c r="A8" s="163" t="s">
        <v>5</v>
      </c>
      <c r="B8" s="164" t="s">
        <v>6</v>
      </c>
      <c r="C8" s="153"/>
      <c r="D8" s="153">
        <v>1</v>
      </c>
      <c r="E8" s="158" t="str">
        <f t="shared" si="1"/>
        <v>asset.03.1.</v>
      </c>
      <c r="F8" s="153"/>
      <c r="G8" s="153">
        <v>1</v>
      </c>
      <c r="H8" s="153">
        <v>0</v>
      </c>
      <c r="J8" s="180" t="s">
        <v>54</v>
      </c>
      <c r="K8" s="181" t="s">
        <v>80</v>
      </c>
      <c r="L8" s="153"/>
      <c r="M8" s="153">
        <v>2</v>
      </c>
      <c r="N8" s="158" t="str">
        <f t="shared" si="0"/>
        <v>liab.01.2.1.</v>
      </c>
      <c r="O8" s="153"/>
      <c r="P8" s="153">
        <v>1</v>
      </c>
      <c r="Q8" s="153">
        <v>0</v>
      </c>
    </row>
    <row r="9" spans="1:17">
      <c r="A9" s="159" t="s">
        <v>39</v>
      </c>
      <c r="B9" s="160" t="s">
        <v>40</v>
      </c>
      <c r="C9" s="153"/>
      <c r="D9" s="153">
        <v>1</v>
      </c>
      <c r="E9" s="158" t="str">
        <f t="shared" si="1"/>
        <v>asset.03.2.</v>
      </c>
      <c r="F9" s="153"/>
      <c r="G9" s="153">
        <v>1</v>
      </c>
      <c r="H9" s="153">
        <v>0</v>
      </c>
      <c r="J9" s="182" t="s">
        <v>81</v>
      </c>
      <c r="K9" s="183" t="s">
        <v>55</v>
      </c>
      <c r="L9" s="153"/>
      <c r="M9" s="153">
        <v>2</v>
      </c>
      <c r="N9" s="158" t="str">
        <f t="shared" si="0"/>
        <v>liab.02.</v>
      </c>
      <c r="O9" s="153">
        <v>1</v>
      </c>
      <c r="P9" s="153">
        <v>1</v>
      </c>
      <c r="Q9" s="153">
        <v>0</v>
      </c>
    </row>
    <row r="10" spans="1:17">
      <c r="A10" s="163" t="s">
        <v>41</v>
      </c>
      <c r="B10" s="164" t="s">
        <v>42</v>
      </c>
      <c r="C10" s="153"/>
      <c r="D10" s="153">
        <v>1</v>
      </c>
      <c r="E10" s="158" t="str">
        <f t="shared" si="1"/>
        <v>asset.04.</v>
      </c>
      <c r="F10" s="153">
        <v>1</v>
      </c>
      <c r="G10" s="153"/>
      <c r="H10" s="153">
        <v>0</v>
      </c>
      <c r="J10" s="177" t="s">
        <v>38</v>
      </c>
      <c r="K10" s="178" t="s">
        <v>94</v>
      </c>
      <c r="L10" s="153"/>
      <c r="M10" s="153">
        <v>2</v>
      </c>
      <c r="N10" s="158" t="str">
        <f t="shared" si="0"/>
        <v>liab.03.</v>
      </c>
      <c r="O10" s="153">
        <v>1</v>
      </c>
      <c r="P10" s="153"/>
      <c r="Q10" s="153">
        <v>0</v>
      </c>
    </row>
    <row r="11" spans="1:17">
      <c r="A11" s="163"/>
      <c r="B11" s="164" t="s">
        <v>4</v>
      </c>
      <c r="C11" s="153"/>
      <c r="D11" s="153">
        <v>1</v>
      </c>
      <c r="E11" s="158" t="str">
        <f t="shared" si="1"/>
        <v>asset.0</v>
      </c>
      <c r="F11" s="153"/>
      <c r="G11" s="153"/>
      <c r="H11" s="153">
        <v>0</v>
      </c>
      <c r="J11" s="179"/>
      <c r="K11" s="164" t="s">
        <v>107</v>
      </c>
      <c r="L11" s="153"/>
      <c r="M11" s="153">
        <v>2</v>
      </c>
      <c r="N11" s="158" t="str">
        <f t="shared" si="0"/>
        <v>liab.0</v>
      </c>
      <c r="O11" s="153"/>
      <c r="P11" s="153"/>
      <c r="Q11" s="153">
        <v>0</v>
      </c>
    </row>
    <row r="12" spans="1:17">
      <c r="A12" s="163" t="s">
        <v>7</v>
      </c>
      <c r="B12" s="164" t="s">
        <v>8</v>
      </c>
      <c r="C12" s="153"/>
      <c r="D12" s="153">
        <v>1</v>
      </c>
      <c r="E12" s="158" t="str">
        <f t="shared" si="1"/>
        <v>asset.04.1.</v>
      </c>
      <c r="F12" s="153"/>
      <c r="G12" s="153">
        <v>1</v>
      </c>
      <c r="H12" s="153">
        <v>0</v>
      </c>
      <c r="J12" s="179" t="s">
        <v>5</v>
      </c>
      <c r="K12" s="165" t="s">
        <v>56</v>
      </c>
      <c r="L12" s="153"/>
      <c r="M12" s="153">
        <v>2</v>
      </c>
      <c r="N12" s="158" t="str">
        <f t="shared" si="0"/>
        <v>liab.03.1.</v>
      </c>
      <c r="O12" s="153"/>
      <c r="P12" s="153">
        <v>1</v>
      </c>
      <c r="Q12" s="153">
        <v>0</v>
      </c>
    </row>
    <row r="13" spans="1:17">
      <c r="A13" s="163" t="s">
        <v>43</v>
      </c>
      <c r="B13" s="165" t="s">
        <v>9</v>
      </c>
      <c r="C13" s="153"/>
      <c r="D13" s="153">
        <v>1</v>
      </c>
      <c r="E13" s="158" t="str">
        <f t="shared" si="1"/>
        <v>asset.04.2.</v>
      </c>
      <c r="F13" s="153"/>
      <c r="G13" s="153">
        <v>1</v>
      </c>
      <c r="H13" s="153">
        <v>0</v>
      </c>
      <c r="J13" s="180" t="s">
        <v>39</v>
      </c>
      <c r="K13" s="181" t="s">
        <v>57</v>
      </c>
      <c r="L13" s="153"/>
      <c r="M13" s="153">
        <v>2</v>
      </c>
      <c r="N13" s="158" t="str">
        <f t="shared" si="0"/>
        <v>liab.03.2.</v>
      </c>
      <c r="O13" s="153"/>
      <c r="P13" s="153">
        <v>1</v>
      </c>
      <c r="Q13" s="153">
        <v>0</v>
      </c>
    </row>
    <row r="14" spans="1:17">
      <c r="A14" s="163" t="s">
        <v>44</v>
      </c>
      <c r="B14" s="166" t="s">
        <v>10</v>
      </c>
      <c r="C14" s="153"/>
      <c r="D14" s="153">
        <v>1</v>
      </c>
      <c r="E14" s="158" t="str">
        <f t="shared" si="1"/>
        <v>asset.04.3.</v>
      </c>
      <c r="F14" s="153"/>
      <c r="G14" s="153">
        <v>1</v>
      </c>
      <c r="H14" s="153">
        <v>0</v>
      </c>
      <c r="J14" s="177" t="s">
        <v>41</v>
      </c>
      <c r="K14" s="178" t="s">
        <v>82</v>
      </c>
      <c r="L14" s="153"/>
      <c r="M14" s="153">
        <v>2</v>
      </c>
      <c r="N14" s="158" t="str">
        <f t="shared" si="0"/>
        <v>liab.04.</v>
      </c>
      <c r="O14" s="153">
        <v>1</v>
      </c>
      <c r="P14" s="153">
        <v>1</v>
      </c>
      <c r="Q14" s="153">
        <v>0</v>
      </c>
    </row>
    <row r="15" spans="1:17">
      <c r="A15" s="163" t="s">
        <v>11</v>
      </c>
      <c r="B15" s="165" t="s">
        <v>45</v>
      </c>
      <c r="C15" s="153"/>
      <c r="D15" s="153">
        <v>1</v>
      </c>
      <c r="E15" s="158" t="str">
        <f t="shared" si="1"/>
        <v>asset.04.4.</v>
      </c>
      <c r="F15" s="153"/>
      <c r="G15" s="153">
        <v>1</v>
      </c>
      <c r="H15" s="153">
        <v>0</v>
      </c>
      <c r="J15" s="177" t="s">
        <v>49</v>
      </c>
      <c r="K15" s="184" t="s">
        <v>108</v>
      </c>
      <c r="L15" s="153"/>
      <c r="M15" s="153">
        <v>2</v>
      </c>
      <c r="N15" s="158" t="str">
        <f t="shared" si="0"/>
        <v>liab.05.</v>
      </c>
      <c r="O15" s="153">
        <v>1</v>
      </c>
      <c r="P15" s="153"/>
      <c r="Q15" s="153">
        <v>0</v>
      </c>
    </row>
    <row r="16" spans="1:17">
      <c r="A16" s="167" t="s">
        <v>49</v>
      </c>
      <c r="B16" s="168" t="s">
        <v>12</v>
      </c>
      <c r="C16" s="153"/>
      <c r="D16" s="153">
        <v>1</v>
      </c>
      <c r="E16" s="158" t="str">
        <f t="shared" si="1"/>
        <v>asset.05.</v>
      </c>
      <c r="F16" s="153">
        <v>1</v>
      </c>
      <c r="G16" s="153">
        <v>1</v>
      </c>
      <c r="H16" s="153">
        <v>0</v>
      </c>
      <c r="J16" s="179"/>
      <c r="K16" s="164" t="s">
        <v>107</v>
      </c>
      <c r="L16" s="153"/>
      <c r="M16" s="153">
        <v>2</v>
      </c>
      <c r="N16" s="158" t="str">
        <f t="shared" si="0"/>
        <v>liab.0</v>
      </c>
      <c r="O16" s="153"/>
      <c r="P16" s="153"/>
      <c r="Q16" s="153">
        <v>0</v>
      </c>
    </row>
    <row r="17" spans="1:17">
      <c r="A17" s="169" t="s">
        <v>13</v>
      </c>
      <c r="B17" s="170" t="s">
        <v>14</v>
      </c>
      <c r="C17" s="153"/>
      <c r="D17" s="153">
        <v>1</v>
      </c>
      <c r="E17" s="158" t="str">
        <f t="shared" si="1"/>
        <v>asset.06.</v>
      </c>
      <c r="F17" s="153">
        <v>1</v>
      </c>
      <c r="G17" s="153">
        <v>1</v>
      </c>
      <c r="H17" s="153">
        <v>0</v>
      </c>
      <c r="J17" s="179" t="s">
        <v>58</v>
      </c>
      <c r="K17" s="185" t="s">
        <v>90</v>
      </c>
      <c r="L17" s="153"/>
      <c r="M17" s="153">
        <v>2</v>
      </c>
      <c r="N17" s="158" t="str">
        <f t="shared" si="0"/>
        <v>liab.05.1.</v>
      </c>
      <c r="O17" s="153"/>
      <c r="P17" s="153">
        <v>1</v>
      </c>
      <c r="Q17" s="153">
        <v>0</v>
      </c>
    </row>
    <row r="18" spans="1:17">
      <c r="A18" s="163" t="s">
        <v>89</v>
      </c>
      <c r="B18" s="164" t="s">
        <v>16</v>
      </c>
      <c r="C18" s="153"/>
      <c r="D18" s="153">
        <v>1</v>
      </c>
      <c r="E18" s="158" t="str">
        <f t="shared" si="1"/>
        <v>asset.07.</v>
      </c>
      <c r="F18" s="153">
        <v>1</v>
      </c>
      <c r="G18" s="153"/>
      <c r="H18" s="153">
        <v>0</v>
      </c>
      <c r="J18" s="179" t="s">
        <v>83</v>
      </c>
      <c r="K18" s="185" t="s">
        <v>95</v>
      </c>
      <c r="L18" s="153"/>
      <c r="M18" s="153">
        <v>2</v>
      </c>
      <c r="N18" s="158" t="str">
        <f t="shared" si="0"/>
        <v>liab.05.2.</v>
      </c>
      <c r="O18" s="153"/>
      <c r="P18" s="153">
        <v>1</v>
      </c>
      <c r="Q18" s="153">
        <v>0</v>
      </c>
    </row>
    <row r="19" spans="1:17">
      <c r="A19" s="163"/>
      <c r="B19" s="164" t="s">
        <v>100</v>
      </c>
      <c r="C19" s="153"/>
      <c r="D19" s="153">
        <v>1</v>
      </c>
      <c r="E19" s="158"/>
      <c r="F19" s="153"/>
      <c r="G19" s="153"/>
      <c r="H19" s="153">
        <v>0</v>
      </c>
      <c r="J19" s="179" t="s">
        <v>84</v>
      </c>
      <c r="K19" s="185" t="s">
        <v>91</v>
      </c>
      <c r="L19" s="153"/>
      <c r="M19" s="153">
        <v>2</v>
      </c>
      <c r="N19" s="158" t="str">
        <f t="shared" si="0"/>
        <v>liab.05.3.</v>
      </c>
      <c r="O19" s="153"/>
      <c r="P19" s="153">
        <v>1</v>
      </c>
      <c r="Q19" s="153">
        <v>0</v>
      </c>
    </row>
    <row r="20" spans="1:17">
      <c r="A20" s="163" t="s">
        <v>136</v>
      </c>
      <c r="B20" s="164" t="s">
        <v>18</v>
      </c>
      <c r="C20" s="153"/>
      <c r="D20" s="153">
        <v>1</v>
      </c>
      <c r="E20" s="158" t="str">
        <f t="shared" si="1"/>
        <v>asset.07.1.</v>
      </c>
      <c r="F20" s="153"/>
      <c r="G20" s="153"/>
      <c r="H20" s="153">
        <v>0</v>
      </c>
      <c r="J20" s="179" t="s">
        <v>59</v>
      </c>
      <c r="K20" s="185" t="s">
        <v>85</v>
      </c>
      <c r="L20" s="153"/>
      <c r="M20" s="153">
        <v>2</v>
      </c>
      <c r="N20" s="158" t="str">
        <f t="shared" si="0"/>
        <v>liab.05.4.</v>
      </c>
      <c r="O20" s="153"/>
      <c r="P20" s="153">
        <v>1</v>
      </c>
      <c r="Q20" s="153">
        <v>0</v>
      </c>
    </row>
    <row r="21" spans="1:17">
      <c r="A21" s="171" t="str">
        <f>A20&amp;"*"</f>
        <v>7.1.*</v>
      </c>
      <c r="B21" s="164" t="s">
        <v>101</v>
      </c>
      <c r="C21" s="153"/>
      <c r="D21" s="153">
        <v>1</v>
      </c>
      <c r="E21" s="158" t="str">
        <f t="shared" si="1"/>
        <v>asset.07.1.*</v>
      </c>
      <c r="F21" s="153"/>
      <c r="G21" s="153"/>
      <c r="H21" s="153">
        <v>0</v>
      </c>
      <c r="J21" s="179" t="s">
        <v>60</v>
      </c>
      <c r="K21" s="185" t="s">
        <v>61</v>
      </c>
      <c r="L21" s="153"/>
      <c r="M21" s="153">
        <v>2</v>
      </c>
      <c r="N21" s="158" t="str">
        <f t="shared" si="0"/>
        <v>liab.05.5.</v>
      </c>
      <c r="O21" s="153"/>
      <c r="P21" s="153">
        <v>1</v>
      </c>
      <c r="Q21" s="153">
        <v>0</v>
      </c>
    </row>
    <row r="22" spans="1:17">
      <c r="A22" s="163"/>
      <c r="B22" s="164" t="s">
        <v>102</v>
      </c>
      <c r="C22" s="153"/>
      <c r="D22" s="153">
        <v>1</v>
      </c>
      <c r="E22" s="158" t="str">
        <f t="shared" si="1"/>
        <v>asset.0</v>
      </c>
      <c r="F22" s="153"/>
      <c r="G22" s="153"/>
      <c r="H22" s="153">
        <v>0</v>
      </c>
      <c r="J22" s="179" t="s">
        <v>86</v>
      </c>
      <c r="K22" s="185" t="s">
        <v>87</v>
      </c>
      <c r="L22" s="153"/>
      <c r="M22" s="153">
        <v>2</v>
      </c>
      <c r="N22" s="158" t="str">
        <f t="shared" si="0"/>
        <v>liab.05.6.</v>
      </c>
      <c r="O22" s="153"/>
      <c r="P22" s="153">
        <v>1</v>
      </c>
      <c r="Q22" s="153">
        <v>0</v>
      </c>
    </row>
    <row r="23" spans="1:17">
      <c r="A23" s="163" t="s">
        <v>137</v>
      </c>
      <c r="B23" s="164" t="s">
        <v>46</v>
      </c>
      <c r="C23" s="153"/>
      <c r="D23" s="153">
        <v>1</v>
      </c>
      <c r="E23" s="158" t="str">
        <f t="shared" si="1"/>
        <v>asset.07.1.1.</v>
      </c>
      <c r="F23" s="153"/>
      <c r="G23" s="153">
        <v>1</v>
      </c>
      <c r="H23" s="153">
        <v>0</v>
      </c>
      <c r="J23" s="180" t="s">
        <v>88</v>
      </c>
      <c r="K23" s="186" t="s">
        <v>62</v>
      </c>
      <c r="L23" s="153"/>
      <c r="M23" s="153">
        <v>2</v>
      </c>
      <c r="N23" s="158" t="str">
        <f t="shared" si="0"/>
        <v>liab.05.7.</v>
      </c>
      <c r="O23" s="153"/>
      <c r="P23" s="153">
        <v>1</v>
      </c>
      <c r="Q23" s="153">
        <v>0</v>
      </c>
    </row>
    <row r="24" spans="1:17">
      <c r="A24" s="171" t="str">
        <f>A23&amp;"*"</f>
        <v>7.1.1.*</v>
      </c>
      <c r="B24" s="164" t="s">
        <v>101</v>
      </c>
      <c r="C24" s="153"/>
      <c r="D24" s="153">
        <v>1</v>
      </c>
      <c r="E24" s="158" t="str">
        <f t="shared" si="1"/>
        <v>asset.07.1.1.*</v>
      </c>
      <c r="F24" s="153"/>
      <c r="G24" s="153"/>
      <c r="H24" s="153">
        <v>0</v>
      </c>
      <c r="J24" s="182" t="s">
        <v>13</v>
      </c>
      <c r="K24" s="187" t="s">
        <v>63</v>
      </c>
      <c r="L24" s="153"/>
      <c r="M24" s="153">
        <v>2</v>
      </c>
      <c r="N24" s="158" t="str">
        <f t="shared" si="0"/>
        <v>liab.06.</v>
      </c>
      <c r="O24" s="153">
        <v>1</v>
      </c>
      <c r="P24" s="153">
        <v>1</v>
      </c>
      <c r="Q24" s="153">
        <v>0</v>
      </c>
    </row>
    <row r="25" spans="1:17">
      <c r="A25" s="163" t="s">
        <v>20</v>
      </c>
      <c r="B25" s="164" t="s">
        <v>47</v>
      </c>
      <c r="C25" s="153"/>
      <c r="D25" s="153">
        <v>1</v>
      </c>
      <c r="E25" s="158" t="str">
        <f t="shared" si="1"/>
        <v>asset.07.1.2.</v>
      </c>
      <c r="F25" s="153"/>
      <c r="G25" s="153">
        <v>1</v>
      </c>
      <c r="H25" s="153">
        <v>0</v>
      </c>
      <c r="J25" s="179" t="s">
        <v>89</v>
      </c>
      <c r="K25" s="185" t="s">
        <v>64</v>
      </c>
      <c r="L25" s="153"/>
      <c r="M25" s="153">
        <v>2</v>
      </c>
      <c r="N25" s="158" t="str">
        <f t="shared" si="0"/>
        <v>liab.07.</v>
      </c>
      <c r="O25" s="153">
        <v>1</v>
      </c>
      <c r="P25" s="153">
        <v>1</v>
      </c>
      <c r="Q25" s="153">
        <v>0</v>
      </c>
    </row>
    <row r="26" spans="1:17">
      <c r="A26" s="171" t="str">
        <f>A25&amp;"*"</f>
        <v>7.1.2.*</v>
      </c>
      <c r="B26" s="164" t="s">
        <v>101</v>
      </c>
      <c r="C26" s="153"/>
      <c r="D26" s="153">
        <v>1</v>
      </c>
      <c r="E26" s="158" t="str">
        <f t="shared" si="1"/>
        <v>asset.07.1.2.*</v>
      </c>
      <c r="F26" s="153"/>
      <c r="G26" s="153"/>
      <c r="H26" s="153">
        <v>0</v>
      </c>
      <c r="J26" s="182" t="s">
        <v>139</v>
      </c>
      <c r="K26" s="188" t="s">
        <v>14</v>
      </c>
      <c r="L26" s="153"/>
      <c r="M26" s="153">
        <v>2</v>
      </c>
      <c r="N26" s="158" t="str">
        <f t="shared" si="0"/>
        <v>liab.08.</v>
      </c>
      <c r="O26" s="153">
        <v>1</v>
      </c>
      <c r="P26" s="153">
        <v>1</v>
      </c>
      <c r="Q26" s="153">
        <v>0</v>
      </c>
    </row>
    <row r="27" spans="1:17">
      <c r="A27" s="163" t="s">
        <v>138</v>
      </c>
      <c r="B27" s="164" t="s">
        <v>48</v>
      </c>
      <c r="C27" s="153"/>
      <c r="D27" s="153">
        <v>1</v>
      </c>
      <c r="E27" s="158" t="str">
        <f t="shared" si="1"/>
        <v>asset.07.1.3.</v>
      </c>
      <c r="F27" s="153"/>
      <c r="G27" s="153">
        <v>1</v>
      </c>
      <c r="H27" s="153">
        <v>0</v>
      </c>
      <c r="J27" s="177" t="s">
        <v>65</v>
      </c>
      <c r="K27" s="189" t="s">
        <v>66</v>
      </c>
      <c r="L27" s="153"/>
      <c r="M27" s="153">
        <v>2</v>
      </c>
      <c r="N27" s="158" t="str">
        <f t="shared" si="0"/>
        <v>liab.09.</v>
      </c>
      <c r="O27" s="153">
        <v>1</v>
      </c>
      <c r="P27" s="153"/>
      <c r="Q27" s="153">
        <v>0</v>
      </c>
    </row>
    <row r="28" spans="1:17">
      <c r="A28" s="171" t="str">
        <f>A27&amp;"*"</f>
        <v>7.1.3.*</v>
      </c>
      <c r="B28" s="164" t="s">
        <v>101</v>
      </c>
      <c r="C28" s="153"/>
      <c r="D28" s="153">
        <v>1</v>
      </c>
      <c r="E28" s="158" t="str">
        <f t="shared" si="1"/>
        <v>asset.07.1.3.*</v>
      </c>
      <c r="F28" s="153"/>
      <c r="G28" s="153"/>
      <c r="H28" s="153">
        <v>0</v>
      </c>
      <c r="J28" s="179"/>
      <c r="K28" s="164" t="s">
        <v>107</v>
      </c>
      <c r="L28" s="153"/>
      <c r="M28" s="153">
        <v>2</v>
      </c>
      <c r="N28" s="158" t="str">
        <f t="shared" si="0"/>
        <v>liab.0</v>
      </c>
      <c r="O28" s="153"/>
      <c r="P28" s="153"/>
      <c r="Q28" s="153">
        <v>0</v>
      </c>
    </row>
    <row r="29" spans="1:17">
      <c r="A29" s="156" t="s">
        <v>139</v>
      </c>
      <c r="B29" s="157" t="s">
        <v>23</v>
      </c>
      <c r="C29" s="153"/>
      <c r="D29" s="153">
        <v>1</v>
      </c>
      <c r="E29" s="158" t="str">
        <f t="shared" si="1"/>
        <v>asset.08.</v>
      </c>
      <c r="F29" s="153">
        <v>1</v>
      </c>
      <c r="G29" s="153">
        <v>1</v>
      </c>
      <c r="H29" s="153">
        <v>0</v>
      </c>
      <c r="J29" s="179" t="s">
        <v>67</v>
      </c>
      <c r="K29" s="190" t="s">
        <v>68</v>
      </c>
      <c r="L29" s="153"/>
      <c r="M29" s="153">
        <v>2</v>
      </c>
      <c r="N29" s="158" t="str">
        <f t="shared" si="0"/>
        <v>liab.09.1.</v>
      </c>
      <c r="O29" s="153"/>
      <c r="P29" s="153">
        <v>1</v>
      </c>
      <c r="Q29" s="153">
        <v>0</v>
      </c>
    </row>
    <row r="30" spans="1:17">
      <c r="A30" s="172" t="s">
        <v>24</v>
      </c>
      <c r="B30" s="164" t="s">
        <v>103</v>
      </c>
      <c r="C30" s="153"/>
      <c r="D30" s="153">
        <v>1</v>
      </c>
      <c r="E30" s="158" t="str">
        <f t="shared" si="1"/>
        <v>asset.08.1</v>
      </c>
      <c r="F30" s="153"/>
      <c r="G30" s="153"/>
      <c r="H30" s="153">
        <v>0</v>
      </c>
      <c r="J30" s="179" t="s">
        <v>69</v>
      </c>
      <c r="K30" s="190" t="s">
        <v>30</v>
      </c>
      <c r="L30" s="153"/>
      <c r="M30" s="153">
        <v>2</v>
      </c>
      <c r="N30" s="158" t="str">
        <f t="shared" si="0"/>
        <v>liab.09.2.</v>
      </c>
      <c r="O30" s="153"/>
      <c r="P30" s="153">
        <v>1</v>
      </c>
      <c r="Q30" s="153">
        <v>0</v>
      </c>
    </row>
    <row r="31" spans="1:17">
      <c r="A31" s="156" t="s">
        <v>65</v>
      </c>
      <c r="B31" s="157" t="s">
        <v>26</v>
      </c>
      <c r="C31" s="153"/>
      <c r="D31" s="153">
        <v>1</v>
      </c>
      <c r="E31" s="158" t="str">
        <f t="shared" si="1"/>
        <v>asset.09.</v>
      </c>
      <c r="F31" s="153">
        <v>1</v>
      </c>
      <c r="G31" s="153">
        <v>1</v>
      </c>
      <c r="H31" s="153">
        <v>0</v>
      </c>
      <c r="J31" s="191" t="s">
        <v>70</v>
      </c>
      <c r="K31" s="190" t="s">
        <v>71</v>
      </c>
      <c r="L31" s="153"/>
      <c r="M31" s="153">
        <v>2</v>
      </c>
      <c r="N31" s="158" t="str">
        <f t="shared" si="0"/>
        <v>liab.09.3.</v>
      </c>
      <c r="O31" s="153"/>
      <c r="P31" s="153">
        <v>1</v>
      </c>
      <c r="Q31" s="153">
        <v>0</v>
      </c>
    </row>
    <row r="32" spans="1:17">
      <c r="A32" s="171" t="s">
        <v>67</v>
      </c>
      <c r="B32" s="170" t="s">
        <v>104</v>
      </c>
      <c r="C32" s="153"/>
      <c r="D32" s="153">
        <v>1</v>
      </c>
      <c r="E32" s="158" t="str">
        <f t="shared" si="1"/>
        <v>asset.09.1.</v>
      </c>
      <c r="F32" s="153"/>
      <c r="G32" s="153"/>
      <c r="H32" s="153">
        <v>0</v>
      </c>
      <c r="J32" s="191" t="s">
        <v>72</v>
      </c>
      <c r="K32" s="190" t="s">
        <v>73</v>
      </c>
      <c r="L32" s="153"/>
      <c r="M32" s="153">
        <v>2</v>
      </c>
      <c r="N32" s="158" t="str">
        <f t="shared" si="0"/>
        <v>liab.09.4.</v>
      </c>
      <c r="O32" s="153"/>
      <c r="P32" s="153">
        <v>1</v>
      </c>
      <c r="Q32" s="153">
        <v>0</v>
      </c>
    </row>
    <row r="33" spans="1:17">
      <c r="A33" s="163" t="s">
        <v>140</v>
      </c>
      <c r="B33" s="164" t="s">
        <v>28</v>
      </c>
      <c r="C33" s="153"/>
      <c r="D33" s="153">
        <v>1</v>
      </c>
      <c r="E33" s="158" t="str">
        <f>$E$2&amp;A33</f>
        <v>asset.10.</v>
      </c>
      <c r="F33" s="153">
        <v>1</v>
      </c>
      <c r="G33" s="153"/>
      <c r="H33" s="153">
        <v>0</v>
      </c>
      <c r="J33" s="191" t="s">
        <v>74</v>
      </c>
      <c r="K33" s="190" t="s">
        <v>75</v>
      </c>
      <c r="L33" s="153"/>
      <c r="M33" s="153">
        <v>2</v>
      </c>
      <c r="N33" s="158" t="str">
        <f t="shared" si="0"/>
        <v>liab.09.5.</v>
      </c>
      <c r="O33" s="153"/>
      <c r="P33" s="153">
        <v>1</v>
      </c>
      <c r="Q33" s="153">
        <v>0</v>
      </c>
    </row>
    <row r="34" spans="1:17">
      <c r="A34" s="163"/>
      <c r="B34" s="164" t="s">
        <v>102</v>
      </c>
      <c r="C34" s="153"/>
      <c r="D34" s="153">
        <v>1</v>
      </c>
      <c r="E34" s="158"/>
      <c r="F34" s="153"/>
      <c r="G34" s="153"/>
      <c r="H34" s="153">
        <v>0</v>
      </c>
      <c r="J34" s="191"/>
      <c r="K34" s="164" t="s">
        <v>107</v>
      </c>
      <c r="L34" s="153"/>
      <c r="M34" s="153">
        <v>2</v>
      </c>
      <c r="N34" s="158" t="str">
        <f t="shared" si="0"/>
        <v>liab.0</v>
      </c>
      <c r="O34" s="153"/>
      <c r="P34" s="153"/>
      <c r="Q34" s="153">
        <v>0</v>
      </c>
    </row>
    <row r="35" spans="1:17">
      <c r="A35" s="163" t="s">
        <v>29</v>
      </c>
      <c r="B35" s="164" t="s">
        <v>30</v>
      </c>
      <c r="C35" s="153"/>
      <c r="D35" s="153">
        <v>1</v>
      </c>
      <c r="E35" s="158" t="str">
        <f>$E$2&amp;A35</f>
        <v>asset.10.1.</v>
      </c>
      <c r="F35" s="153"/>
      <c r="G35" s="153">
        <v>1</v>
      </c>
      <c r="H35" s="153">
        <v>0</v>
      </c>
      <c r="J35" s="191" t="s">
        <v>173</v>
      </c>
      <c r="K35" s="192" t="s">
        <v>78</v>
      </c>
      <c r="L35" s="153"/>
      <c r="M35" s="153">
        <v>2</v>
      </c>
      <c r="N35" s="158" t="str">
        <f t="shared" si="0"/>
        <v>liab.09.5.1.</v>
      </c>
      <c r="O35" s="153"/>
      <c r="P35" s="153"/>
      <c r="Q35" s="153">
        <v>0</v>
      </c>
    </row>
    <row r="36" spans="1:17">
      <c r="A36" s="163" t="s">
        <v>141</v>
      </c>
      <c r="B36" s="164" t="s">
        <v>32</v>
      </c>
      <c r="C36" s="153"/>
      <c r="D36" s="153">
        <v>1</v>
      </c>
      <c r="E36" s="158" t="str">
        <f>$E$2&amp;A36</f>
        <v>asset.10.2.</v>
      </c>
      <c r="F36" s="153"/>
      <c r="G36" s="153">
        <v>1</v>
      </c>
      <c r="H36" s="153">
        <v>0</v>
      </c>
      <c r="J36" s="193" t="s">
        <v>144</v>
      </c>
      <c r="K36" s="193" t="s">
        <v>79</v>
      </c>
      <c r="L36" s="153"/>
      <c r="M36" s="153">
        <v>2</v>
      </c>
      <c r="N36" s="158" t="s">
        <v>174</v>
      </c>
      <c r="O36" s="153"/>
      <c r="P36" s="153"/>
      <c r="Q36" s="153">
        <v>1</v>
      </c>
    </row>
    <row r="37" spans="1:17">
      <c r="A37" s="163" t="s">
        <v>142</v>
      </c>
      <c r="B37" s="164" t="s">
        <v>34</v>
      </c>
      <c r="C37" s="153"/>
      <c r="D37" s="153">
        <v>1</v>
      </c>
      <c r="E37" s="158" t="str">
        <f>$E$2&amp;A37</f>
        <v>asset.10.3.</v>
      </c>
      <c r="F37" s="153"/>
      <c r="G37" s="153">
        <v>1</v>
      </c>
      <c r="H37" s="153">
        <v>0</v>
      </c>
      <c r="J37" s="194"/>
      <c r="K37" s="194"/>
      <c r="L37" s="153"/>
      <c r="M37" s="153">
        <v>2</v>
      </c>
      <c r="N37" s="158"/>
      <c r="O37" s="153"/>
      <c r="P37" s="153"/>
      <c r="Q37" s="153">
        <v>0</v>
      </c>
    </row>
    <row r="38" spans="1:17">
      <c r="A38" s="173" t="s">
        <v>143</v>
      </c>
      <c r="B38" s="173" t="s">
        <v>175</v>
      </c>
      <c r="C38" s="153"/>
      <c r="D38" s="153">
        <v>1</v>
      </c>
      <c r="E38" s="158" t="s">
        <v>147</v>
      </c>
      <c r="F38" s="153"/>
      <c r="G38" s="153"/>
      <c r="H38" s="153">
        <v>1</v>
      </c>
      <c r="J38" s="194"/>
      <c r="K38" s="194"/>
      <c r="L38" s="153"/>
      <c r="M38" s="153">
        <v>2</v>
      </c>
      <c r="N38" s="158"/>
      <c r="O38" s="153"/>
      <c r="P38" s="153"/>
      <c r="Q38" s="153">
        <v>0</v>
      </c>
    </row>
    <row r="39" spans="1:17">
      <c r="A39" s="174"/>
      <c r="B39" s="174"/>
      <c r="C39" s="153"/>
      <c r="D39" s="153">
        <v>1</v>
      </c>
      <c r="E39" s="153"/>
      <c r="F39" s="153"/>
      <c r="G39" s="153"/>
      <c r="H39" s="153">
        <v>0</v>
      </c>
      <c r="J39" s="195" t="str">
        <f ca="1">Пассивы!A39</f>
        <v>Департамент банковского надзора Банка России</v>
      </c>
      <c r="K39" s="195"/>
      <c r="L39" s="153"/>
      <c r="M39" s="153">
        <v>2</v>
      </c>
      <c r="N39" s="158"/>
      <c r="O39" s="153"/>
      <c r="P39" s="153"/>
      <c r="Q39" s="153">
        <v>0</v>
      </c>
    </row>
    <row r="40" spans="1:17">
      <c r="A40" s="174"/>
      <c r="B40" s="174"/>
      <c r="C40" s="153"/>
      <c r="D40" s="153">
        <v>1</v>
      </c>
      <c r="E40" s="153"/>
      <c r="F40" s="153"/>
      <c r="G40" s="153"/>
      <c r="H40" s="153">
        <v>0</v>
      </c>
      <c r="J40" s="195"/>
      <c r="K40" s="195"/>
      <c r="L40" s="153"/>
      <c r="M40" s="153">
        <v>2</v>
      </c>
      <c r="N40" s="158"/>
      <c r="O40" s="153"/>
      <c r="P40" s="153"/>
      <c r="Q40" s="153">
        <v>0</v>
      </c>
    </row>
    <row r="41" spans="1:17">
      <c r="A41" s="173" t="str">
        <f ca="1">Активы!A41</f>
        <v>Департамент банковского надзора Банка России</v>
      </c>
      <c r="B41" s="157"/>
      <c r="C41" s="153"/>
      <c r="D41" s="153">
        <v>1</v>
      </c>
      <c r="E41" s="153"/>
      <c r="F41" s="153"/>
      <c r="G41" s="153"/>
      <c r="H41" s="153">
        <v>0</v>
      </c>
      <c r="J41" s="195"/>
      <c r="K41" s="195"/>
      <c r="L41" s="153"/>
      <c r="M41" s="153">
        <v>2</v>
      </c>
      <c r="N41" s="158"/>
      <c r="O41" s="153"/>
      <c r="P41" s="153"/>
      <c r="Q41" s="153">
        <v>0</v>
      </c>
    </row>
    <row r="42" spans="1:17">
      <c r="A42" s="156"/>
      <c r="B42" s="157"/>
      <c r="C42" s="153"/>
      <c r="D42" s="153">
        <v>1</v>
      </c>
      <c r="E42" s="153"/>
      <c r="F42" s="153"/>
      <c r="G42" s="153"/>
      <c r="H42" s="153">
        <v>0</v>
      </c>
      <c r="J42" s="179" t="str">
        <f ca="1">Пассивы!A42</f>
        <v>1.2.2.</v>
      </c>
      <c r="K42" s="179" t="str">
        <f ca="1">Пассивы!B42</f>
        <v>Прибыль (убыток) прошлого года</v>
      </c>
      <c r="L42" s="153"/>
      <c r="M42" s="153">
        <v>2</v>
      </c>
      <c r="N42" s="158" t="str">
        <f>$N$1&amp;J42</f>
        <v>liab.01.2.2.</v>
      </c>
      <c r="O42" s="153"/>
      <c r="P42" s="153">
        <v>1</v>
      </c>
      <c r="Q42" s="153">
        <v>0</v>
      </c>
    </row>
    <row r="43" spans="1:17">
      <c r="A43" s="156" t="str">
        <f ca="1">Активы!A43</f>
        <v>1.2.</v>
      </c>
      <c r="B43" s="157" t="str">
        <f ca="1">Активы!B43</f>
        <v xml:space="preserve">Драгоценные металлы и камни </v>
      </c>
      <c r="C43" s="153"/>
      <c r="D43" s="153">
        <v>1</v>
      </c>
      <c r="E43" s="158" t="str">
        <f>$E$1&amp;A43</f>
        <v>asset.01.2.</v>
      </c>
      <c r="F43" s="153"/>
      <c r="G43" s="153">
        <v>1</v>
      </c>
      <c r="H43" s="153">
        <v>0</v>
      </c>
      <c r="J43" s="179" t="str">
        <f ca="1">Пассивы!A43</f>
        <v>3.3.</v>
      </c>
      <c r="K43" s="179" t="str">
        <f ca="1">Пассивы!B43</f>
        <v>Счета кредитных организаций - n.e.c.</v>
      </c>
      <c r="L43" s="153"/>
      <c r="M43" s="153">
        <v>2</v>
      </c>
      <c r="N43" s="158" t="str">
        <f>$N$1&amp;J43</f>
        <v>liab.03.3.</v>
      </c>
      <c r="O43" s="153"/>
      <c r="P43" s="153">
        <v>1</v>
      </c>
      <c r="Q43" s="153">
        <v>0</v>
      </c>
    </row>
    <row r="44" spans="1:17">
      <c r="A44" s="156" t="str">
        <f ca="1">Активы!A44</f>
        <v>3.3.</v>
      </c>
      <c r="B44" s="157" t="str">
        <f ca="1">Активы!B44</f>
        <v>Корреспондентские счета - n.e.c. (сальдо)</v>
      </c>
      <c r="C44" s="153"/>
      <c r="D44" s="153">
        <v>1</v>
      </c>
      <c r="E44" s="158" t="str">
        <f>$E$1&amp;A44</f>
        <v>asset.03.3.</v>
      </c>
      <c r="F44" s="153"/>
      <c r="G44" s="153">
        <v>1</v>
      </c>
      <c r="H44" s="153">
        <v>0</v>
      </c>
      <c r="J44" s="179" t="str">
        <f ca="1">Пассивы!A44</f>
        <v>5.8.</v>
      </c>
      <c r="K44" s="179" t="str">
        <f ca="1">Пассивы!B44</f>
        <v>Средства клиентов - n.e.c.</v>
      </c>
      <c r="L44" s="153"/>
      <c r="M44" s="153">
        <v>2</v>
      </c>
      <c r="N44" s="158" t="str">
        <f>$N$1&amp;J44</f>
        <v>liab.05.8.</v>
      </c>
      <c r="O44" s="153"/>
      <c r="P44" s="153">
        <v>1</v>
      </c>
      <c r="Q44" s="153">
        <v>0</v>
      </c>
    </row>
    <row r="45" spans="1:17">
      <c r="A45" s="156" t="str">
        <f ca="1">Активы!A45</f>
        <v>4.5.</v>
      </c>
      <c r="B45" s="157" t="str">
        <f ca="1">Активы!B45</f>
        <v>Ценные бумаги, приобретенные кредитными организациями - n.e.c.</v>
      </c>
      <c r="C45" s="153"/>
      <c r="D45" s="153">
        <v>1</v>
      </c>
      <c r="E45" s="158" t="str">
        <f>$E$1&amp;A45</f>
        <v>asset.04.5.</v>
      </c>
      <c r="F45" s="153"/>
      <c r="G45" s="153">
        <v>1</v>
      </c>
      <c r="H45" s="153">
        <v>0</v>
      </c>
      <c r="J45" s="179" t="s">
        <v>77</v>
      </c>
      <c r="K45" s="179" t="str">
        <f ca="1">Пассивы!B45</f>
        <v>Прочие пассивы - n.e.c.</v>
      </c>
      <c r="L45" s="153"/>
      <c r="M45" s="153">
        <v>2</v>
      </c>
      <c r="N45" s="158" t="str">
        <f>$N$1&amp;J45</f>
        <v>liab.09.6.</v>
      </c>
      <c r="O45" s="153"/>
      <c r="P45" s="153">
        <v>1</v>
      </c>
      <c r="Q45" s="153">
        <v>0</v>
      </c>
    </row>
    <row r="46" spans="1:17">
      <c r="A46" s="156" t="str">
        <f ca="1">Активы!A46</f>
        <v>7.2.</v>
      </c>
      <c r="B46" s="157" t="str">
        <f ca="1">Активы!B46</f>
        <v>Кредиты и прочие ссуды - n.e.c.</v>
      </c>
      <c r="C46" s="153"/>
      <c r="D46" s="153">
        <v>1</v>
      </c>
      <c r="E46" s="158" t="str">
        <f>$E$1&amp;A46</f>
        <v>asset.07.2.</v>
      </c>
      <c r="F46" s="153"/>
      <c r="G46" s="153">
        <v>1</v>
      </c>
      <c r="H46" s="153">
        <v>0</v>
      </c>
      <c r="J46" s="153"/>
      <c r="K46" s="153"/>
      <c r="L46" s="153"/>
      <c r="M46" s="153"/>
      <c r="N46" s="153"/>
      <c r="O46" s="153"/>
      <c r="P46" s="153"/>
      <c r="Q46" s="153">
        <v>0</v>
      </c>
    </row>
    <row r="47" spans="1:17">
      <c r="A47" s="156" t="str">
        <f ca="1">Активы!A47</f>
        <v>7.1.4.</v>
      </c>
      <c r="B47" s="157" t="str">
        <f ca="1">Активы!B47</f>
        <v>Кредиты, депозиты и прочие размещенные средства - n.e.c.</v>
      </c>
      <c r="C47" s="153"/>
      <c r="D47" s="153">
        <v>1</v>
      </c>
      <c r="E47" s="158" t="str">
        <f>$E$1&amp;A47</f>
        <v>asset.07.1.4.</v>
      </c>
      <c r="F47" s="153"/>
      <c r="G47" s="153">
        <v>1</v>
      </c>
      <c r="H47" s="153">
        <v>0</v>
      </c>
      <c r="J47" s="153"/>
      <c r="K47" s="153"/>
      <c r="L47" s="153"/>
      <c r="M47" s="153"/>
      <c r="N47" s="153"/>
      <c r="O47" s="153"/>
      <c r="P47" s="153"/>
      <c r="Q47" s="153">
        <v>0</v>
      </c>
    </row>
    <row r="48" spans="1:17">
      <c r="A48" s="167" t="str">
        <f ca="1">Активы!A48</f>
        <v>10.4.</v>
      </c>
      <c r="B48" s="168" t="str">
        <f ca="1">Активы!B48</f>
        <v>Прочие активы - n.е.с.</v>
      </c>
      <c r="C48" s="153"/>
      <c r="D48" s="153">
        <v>1</v>
      </c>
      <c r="E48" s="158" t="str">
        <f>$E$2&amp;A48</f>
        <v>asset.10.4.</v>
      </c>
      <c r="F48" s="153"/>
      <c r="G48" s="153">
        <v>1</v>
      </c>
      <c r="H48" s="153">
        <v>0</v>
      </c>
      <c r="J48" s="153"/>
      <c r="K48" s="153"/>
      <c r="L48" s="153"/>
      <c r="M48" s="153"/>
      <c r="N48" s="153"/>
      <c r="O48" s="153"/>
      <c r="P48" s="153"/>
      <c r="Q48" s="153">
        <v>0</v>
      </c>
    </row>
  </sheetData>
  <phoneticPr fontId="4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F108"/>
  <sheetViews>
    <sheetView workbookViewId="0">
      <pane xSplit="1" ySplit="2" topLeftCell="BO3" activePane="bottomRight" state="frozen"/>
      <selection pane="topRight" activeCell="B1" sqref="B1"/>
      <selection pane="bottomLeft" activeCell="A3" sqref="A3"/>
      <selection pane="bottomRight" activeCell="BT5" sqref="BT5"/>
    </sheetView>
  </sheetViews>
  <sheetFormatPr defaultRowHeight="11.25"/>
  <cols>
    <col min="1" max="1" width="9.140625" style="196"/>
    <col min="2" max="3" width="8.85546875" style="196" customWidth="1"/>
    <col min="4" max="4" width="4" style="196" customWidth="1"/>
    <col min="5" max="14" width="5.5703125" style="196" customWidth="1"/>
    <col min="15" max="15" width="6.5703125" style="196" customWidth="1"/>
    <col min="16" max="24" width="5.5703125" style="196" customWidth="1"/>
    <col min="25" max="25" width="9.140625" style="196"/>
    <col min="26" max="49" width="5.5703125" style="196" customWidth="1"/>
    <col min="50" max="16384" width="9.140625" style="196"/>
  </cols>
  <sheetData>
    <row r="1" spans="1:84">
      <c r="B1" s="196" t="s">
        <v>147</v>
      </c>
      <c r="C1" s="196" t="s">
        <v>174</v>
      </c>
      <c r="D1" s="196" t="s">
        <v>176</v>
      </c>
      <c r="E1" s="196" t="s">
        <v>177</v>
      </c>
      <c r="F1" s="196" t="s">
        <v>178</v>
      </c>
      <c r="G1" s="196" t="s">
        <v>179</v>
      </c>
      <c r="H1" s="196" t="s">
        <v>180</v>
      </c>
      <c r="I1" s="196" t="s">
        <v>181</v>
      </c>
      <c r="J1" s="196" t="s">
        <v>182</v>
      </c>
      <c r="K1" s="196" t="s">
        <v>183</v>
      </c>
      <c r="L1" s="196" t="s">
        <v>184</v>
      </c>
      <c r="M1" s="196" t="s">
        <v>185</v>
      </c>
      <c r="N1" s="196" t="s">
        <v>186</v>
      </c>
      <c r="O1" s="196" t="s">
        <v>176</v>
      </c>
      <c r="P1" s="196" t="s">
        <v>187</v>
      </c>
      <c r="Q1" s="196" t="s">
        <v>188</v>
      </c>
      <c r="R1" s="196" t="s">
        <v>189</v>
      </c>
      <c r="S1" s="196" t="s">
        <v>190</v>
      </c>
      <c r="T1" s="196" t="s">
        <v>191</v>
      </c>
      <c r="U1" s="196" t="s">
        <v>192</v>
      </c>
      <c r="V1" s="196" t="s">
        <v>193</v>
      </c>
      <c r="W1" s="196" t="s">
        <v>194</v>
      </c>
      <c r="X1" s="196" t="s">
        <v>195</v>
      </c>
      <c r="Y1" s="196" t="s">
        <v>176</v>
      </c>
      <c r="Z1" s="196" t="s">
        <v>196</v>
      </c>
      <c r="AA1" s="196" t="s">
        <v>178</v>
      </c>
      <c r="AB1" s="196" t="s">
        <v>197</v>
      </c>
      <c r="AC1" s="196" t="s">
        <v>198</v>
      </c>
      <c r="AD1" s="196" t="s">
        <v>199</v>
      </c>
      <c r="AE1" s="196" t="s">
        <v>200</v>
      </c>
      <c r="AF1" s="196" t="s">
        <v>201</v>
      </c>
      <c r="AG1" s="196" t="s">
        <v>202</v>
      </c>
      <c r="AH1" s="196" t="s">
        <v>181</v>
      </c>
      <c r="AI1" s="196" t="s">
        <v>182</v>
      </c>
      <c r="AJ1" s="196" t="s">
        <v>203</v>
      </c>
      <c r="AK1" s="196" t="s">
        <v>204</v>
      </c>
      <c r="AL1" s="196" t="s">
        <v>205</v>
      </c>
      <c r="AM1" s="196" t="s">
        <v>184</v>
      </c>
      <c r="AN1" s="196" t="s">
        <v>185</v>
      </c>
      <c r="AO1" s="196" t="s">
        <v>206</v>
      </c>
      <c r="AP1" s="196" t="s">
        <v>207</v>
      </c>
      <c r="AQ1" s="196" t="s">
        <v>208</v>
      </c>
      <c r="AR1" s="196" t="s">
        <v>209</v>
      </c>
      <c r="AS1" s="196" t="s">
        <v>210</v>
      </c>
      <c r="AT1" s="196" t="s">
        <v>211</v>
      </c>
      <c r="AU1" s="196" t="s">
        <v>212</v>
      </c>
      <c r="AV1" s="196" t="s">
        <v>213</v>
      </c>
      <c r="AW1" s="196" t="s">
        <v>214</v>
      </c>
      <c r="AX1" s="196" t="s">
        <v>176</v>
      </c>
      <c r="AY1" s="196" t="s">
        <v>215</v>
      </c>
      <c r="AZ1" s="196" t="s">
        <v>216</v>
      </c>
      <c r="BA1" s="196" t="s">
        <v>188</v>
      </c>
      <c r="BB1" s="196" t="s">
        <v>217</v>
      </c>
      <c r="BC1" s="196" t="s">
        <v>218</v>
      </c>
      <c r="BD1" s="196" t="s">
        <v>190</v>
      </c>
      <c r="BE1" s="196" t="s">
        <v>219</v>
      </c>
      <c r="BF1" s="196" t="s">
        <v>220</v>
      </c>
      <c r="BG1" s="196" t="s">
        <v>221</v>
      </c>
      <c r="BH1" s="196" t="s">
        <v>222</v>
      </c>
      <c r="BI1" s="196" t="s">
        <v>223</v>
      </c>
      <c r="BJ1" s="196" t="s">
        <v>224</v>
      </c>
      <c r="BK1" s="196" t="s">
        <v>225</v>
      </c>
      <c r="BL1" s="196" t="s">
        <v>192</v>
      </c>
      <c r="BM1" s="196" t="s">
        <v>193</v>
      </c>
      <c r="BN1" s="196" t="s">
        <v>194</v>
      </c>
      <c r="BO1" s="196" t="s">
        <v>226</v>
      </c>
      <c r="BP1" s="196" t="s">
        <v>227</v>
      </c>
      <c r="BQ1" s="196" t="s">
        <v>228</v>
      </c>
      <c r="BR1" s="196" t="s">
        <v>229</v>
      </c>
      <c r="BS1" s="196" t="s">
        <v>230</v>
      </c>
      <c r="BT1" s="196" t="s">
        <v>231</v>
      </c>
      <c r="BU1" s="196" t="s">
        <v>232</v>
      </c>
      <c r="BV1" s="196" t="s">
        <v>233</v>
      </c>
      <c r="BW1" s="196" t="s">
        <v>234</v>
      </c>
      <c r="BZ1" s="196" t="str">
        <f ca="1">OFFSET($A1,0,$CB$2)</f>
        <v>asset.total</v>
      </c>
      <c r="CA1" s="196" t="str">
        <f ca="1">OFFSET($A1,0,$CC$2)</f>
        <v>liab.09.5.</v>
      </c>
    </row>
    <row r="2" spans="1:84">
      <c r="B2" s="196" t="s">
        <v>175</v>
      </c>
      <c r="C2" s="196" t="s">
        <v>79</v>
      </c>
      <c r="D2" s="196" t="s">
        <v>131</v>
      </c>
      <c r="E2" s="196" t="s">
        <v>1</v>
      </c>
      <c r="F2" s="196" t="s">
        <v>3</v>
      </c>
      <c r="G2" s="196" t="s">
        <v>99</v>
      </c>
      <c r="H2" s="196" t="s">
        <v>42</v>
      </c>
      <c r="I2" s="196" t="s">
        <v>12</v>
      </c>
      <c r="J2" s="196" t="s">
        <v>14</v>
      </c>
      <c r="K2" s="196" t="s">
        <v>16</v>
      </c>
      <c r="L2" s="196" t="s">
        <v>23</v>
      </c>
      <c r="M2" s="196" t="s">
        <v>26</v>
      </c>
      <c r="N2" s="196" t="s">
        <v>28</v>
      </c>
      <c r="O2" s="196" t="s">
        <v>131</v>
      </c>
      <c r="P2" s="196" t="s">
        <v>93</v>
      </c>
      <c r="Q2" s="196" t="s">
        <v>55</v>
      </c>
      <c r="R2" s="196" t="s">
        <v>94</v>
      </c>
      <c r="S2" s="196" t="s">
        <v>82</v>
      </c>
      <c r="T2" s="196" t="s">
        <v>108</v>
      </c>
      <c r="U2" s="196" t="s">
        <v>63</v>
      </c>
      <c r="V2" s="196" t="s">
        <v>64</v>
      </c>
      <c r="W2" s="196" t="s">
        <v>14</v>
      </c>
      <c r="X2" s="196" t="s">
        <v>66</v>
      </c>
      <c r="Y2" s="196" t="s">
        <v>131</v>
      </c>
      <c r="Z2" s="196" t="s">
        <v>98</v>
      </c>
      <c r="AA2" s="196" t="s">
        <v>148</v>
      </c>
      <c r="AB2" s="196" t="s">
        <v>3</v>
      </c>
      <c r="AC2" s="196" t="s">
        <v>6</v>
      </c>
      <c r="AD2" s="196" t="s">
        <v>40</v>
      </c>
      <c r="AE2" s="196" t="s">
        <v>150</v>
      </c>
      <c r="AF2" s="196" t="s">
        <v>8</v>
      </c>
      <c r="AG2" s="196" t="s">
        <v>9</v>
      </c>
      <c r="AH2" s="196" t="s">
        <v>10</v>
      </c>
      <c r="AI2" s="196" t="s">
        <v>45</v>
      </c>
      <c r="AJ2" s="196" t="s">
        <v>152</v>
      </c>
      <c r="AK2" s="196" t="s">
        <v>12</v>
      </c>
      <c r="AL2" s="196" t="s">
        <v>14</v>
      </c>
      <c r="AM2" s="196" t="s">
        <v>46</v>
      </c>
      <c r="AN2" s="196" t="s">
        <v>47</v>
      </c>
      <c r="AO2" s="196" t="s">
        <v>48</v>
      </c>
      <c r="AP2" s="196" t="s">
        <v>156</v>
      </c>
      <c r="AQ2" s="196" t="s">
        <v>154</v>
      </c>
      <c r="AR2" s="196" t="s">
        <v>23</v>
      </c>
      <c r="AS2" s="196" t="s">
        <v>26</v>
      </c>
      <c r="AT2" s="196" t="s">
        <v>30</v>
      </c>
      <c r="AU2" s="196" t="s">
        <v>32</v>
      </c>
      <c r="AV2" s="196" t="s">
        <v>34</v>
      </c>
      <c r="AW2" s="196" t="s">
        <v>158</v>
      </c>
      <c r="AX2" s="196" t="s">
        <v>131</v>
      </c>
      <c r="AY2" s="196" t="s">
        <v>52</v>
      </c>
      <c r="AZ2" s="196" t="s">
        <v>80</v>
      </c>
      <c r="BA2" s="196" t="s">
        <v>166</v>
      </c>
      <c r="BB2" s="196" t="s">
        <v>55</v>
      </c>
      <c r="BC2" s="196" t="s">
        <v>56</v>
      </c>
      <c r="BD2" s="196" t="s">
        <v>57</v>
      </c>
      <c r="BE2" s="196" t="s">
        <v>167</v>
      </c>
      <c r="BF2" s="196" t="s">
        <v>82</v>
      </c>
      <c r="BG2" s="196" t="s">
        <v>90</v>
      </c>
      <c r="BH2" s="196" t="s">
        <v>95</v>
      </c>
      <c r="BI2" s="196" t="s">
        <v>91</v>
      </c>
      <c r="BJ2" s="196" t="s">
        <v>85</v>
      </c>
      <c r="BK2" s="196" t="s">
        <v>61</v>
      </c>
      <c r="BL2" s="196" t="s">
        <v>87</v>
      </c>
      <c r="BM2" s="196" t="s">
        <v>62</v>
      </c>
      <c r="BN2" s="196" t="s">
        <v>169</v>
      </c>
      <c r="BO2" s="196" t="s">
        <v>63</v>
      </c>
      <c r="BP2" s="196" t="s">
        <v>64</v>
      </c>
      <c r="BQ2" s="196" t="s">
        <v>14</v>
      </c>
      <c r="BR2" s="196" t="s">
        <v>68</v>
      </c>
      <c r="BS2" s="196" t="s">
        <v>30</v>
      </c>
      <c r="BT2" s="196" t="s">
        <v>71</v>
      </c>
      <c r="BU2" s="196" t="s">
        <v>73</v>
      </c>
      <c r="BV2" s="196" t="s">
        <v>75</v>
      </c>
      <c r="BW2" s="196" t="s">
        <v>171</v>
      </c>
      <c r="BZ2" s="196" t="str">
        <f t="shared" ref="BZ2:BZ65" ca="1" si="0">OFFSET($A2,0,$CB$2)</f>
        <v>Всего активов</v>
      </c>
      <c r="CA2" s="196" t="str">
        <f ca="1">OFFSET($A2,0,$CC$2)</f>
        <v>Средства в расчетах</v>
      </c>
      <c r="CB2" s="196">
        <v>1</v>
      </c>
      <c r="CC2" s="196">
        <v>70</v>
      </c>
    </row>
    <row r="3" spans="1:84">
      <c r="A3" s="199">
        <v>39479</v>
      </c>
      <c r="B3" s="197">
        <v>20145.599999999999</v>
      </c>
      <c r="C3" s="197">
        <v>20145.599999999999</v>
      </c>
      <c r="D3" s="198"/>
      <c r="E3" s="197">
        <v>389.5</v>
      </c>
      <c r="F3" s="197">
        <v>1065</v>
      </c>
      <c r="G3" s="197">
        <v>402.5</v>
      </c>
      <c r="H3" s="197">
        <v>2351.1</v>
      </c>
      <c r="I3" s="197">
        <v>25.7</v>
      </c>
      <c r="J3" s="197">
        <v>0</v>
      </c>
      <c r="K3" s="197">
        <v>14901.6</v>
      </c>
      <c r="L3" s="197">
        <v>448.2</v>
      </c>
      <c r="M3" s="197">
        <v>132.30000000000001</v>
      </c>
      <c r="N3" s="197">
        <v>429.6</v>
      </c>
      <c r="O3" s="197"/>
      <c r="P3" s="197">
        <v>2836.4</v>
      </c>
      <c r="Q3" s="197">
        <v>43.6</v>
      </c>
      <c r="R3" s="197">
        <v>190</v>
      </c>
      <c r="S3" s="197">
        <v>2813.5</v>
      </c>
      <c r="T3" s="197">
        <v>12208.5</v>
      </c>
      <c r="U3" s="197">
        <v>289.2</v>
      </c>
      <c r="V3" s="197">
        <v>787</v>
      </c>
      <c r="W3" s="197">
        <v>0</v>
      </c>
      <c r="X3" s="197">
        <v>977.4</v>
      </c>
      <c r="Y3" s="197"/>
      <c r="Z3" s="197">
        <v>374.6</v>
      </c>
      <c r="AA3" s="197">
        <v>14.8</v>
      </c>
      <c r="AB3" s="197">
        <v>1065</v>
      </c>
      <c r="AC3" s="197">
        <v>102.3</v>
      </c>
      <c r="AD3" s="197">
        <v>300.2</v>
      </c>
      <c r="AE3" s="197">
        <v>0</v>
      </c>
      <c r="AF3" s="197">
        <v>1674.7</v>
      </c>
      <c r="AG3" s="197">
        <v>286.5</v>
      </c>
      <c r="AH3" s="197">
        <v>245.4</v>
      </c>
      <c r="AI3" s="197">
        <v>144.5</v>
      </c>
      <c r="AJ3" s="197">
        <v>0</v>
      </c>
      <c r="AK3" s="197">
        <v>25.7</v>
      </c>
      <c r="AL3" s="197">
        <v>0</v>
      </c>
      <c r="AM3" s="197">
        <v>9699.1</v>
      </c>
      <c r="AN3" s="197">
        <v>3012.5</v>
      </c>
      <c r="AO3" s="197">
        <v>1509.7</v>
      </c>
      <c r="AP3" s="197">
        <v>650.1</v>
      </c>
      <c r="AQ3" s="197">
        <v>30.3</v>
      </c>
      <c r="AR3" s="197">
        <v>448.2</v>
      </c>
      <c r="AS3" s="197">
        <v>132.30000000000001</v>
      </c>
      <c r="AT3" s="197">
        <v>187.2</v>
      </c>
      <c r="AU3" s="197">
        <v>92.2</v>
      </c>
      <c r="AV3" s="197">
        <v>53.1</v>
      </c>
      <c r="AW3" s="197">
        <v>97.2</v>
      </c>
      <c r="AX3" s="197"/>
      <c r="AY3" s="197">
        <v>1664.7</v>
      </c>
      <c r="AZ3" s="197">
        <v>47.7</v>
      </c>
      <c r="BA3" s="197">
        <v>1124</v>
      </c>
      <c r="BB3" s="197">
        <v>43.6</v>
      </c>
      <c r="BC3" s="197">
        <v>119.9</v>
      </c>
      <c r="BD3" s="197">
        <v>18.5</v>
      </c>
      <c r="BE3" s="197">
        <v>51.6</v>
      </c>
      <c r="BF3" s="197">
        <v>2813.5</v>
      </c>
      <c r="BG3" s="197">
        <v>30.7</v>
      </c>
      <c r="BH3" s="197">
        <v>33.6</v>
      </c>
      <c r="BI3" s="197">
        <v>3236.5</v>
      </c>
      <c r="BJ3" s="197">
        <v>293.8</v>
      </c>
      <c r="BK3" s="197">
        <v>3450.1</v>
      </c>
      <c r="BL3" s="197">
        <v>5126.2</v>
      </c>
      <c r="BM3" s="197">
        <v>12</v>
      </c>
      <c r="BN3" s="197">
        <v>25.4</v>
      </c>
      <c r="BO3" s="197">
        <v>289.2</v>
      </c>
      <c r="BP3" s="197">
        <v>787</v>
      </c>
      <c r="BQ3" s="197">
        <v>0</v>
      </c>
      <c r="BR3" s="197">
        <v>607.5</v>
      </c>
      <c r="BS3" s="197">
        <v>195.7</v>
      </c>
      <c r="BT3" s="197">
        <v>39.700000000000003</v>
      </c>
      <c r="BU3" s="197">
        <v>1.4</v>
      </c>
      <c r="BV3" s="197">
        <v>133.19999999999999</v>
      </c>
      <c r="BW3" s="197">
        <v>0</v>
      </c>
      <c r="BX3" s="197"/>
      <c r="BY3" s="199">
        <f>A3</f>
        <v>39479</v>
      </c>
      <c r="BZ3" s="196">
        <f t="shared" ca="1" si="0"/>
        <v>20145.599999999999</v>
      </c>
      <c r="CA3" s="196">
        <f t="shared" ref="CA3:CA66" ca="1" si="1">OFFSET($A3,0,$CC$2)</f>
        <v>195.7</v>
      </c>
    </row>
    <row r="4" spans="1:84">
      <c r="A4" s="199">
        <v>39508</v>
      </c>
      <c r="B4" s="197">
        <v>20724.8</v>
      </c>
      <c r="C4" s="197">
        <v>20724.8</v>
      </c>
      <c r="D4" s="198"/>
      <c r="E4" s="197">
        <v>395</v>
      </c>
      <c r="F4" s="197">
        <v>1030.2</v>
      </c>
      <c r="G4" s="197">
        <v>360.3</v>
      </c>
      <c r="H4" s="197">
        <v>2383.6999999999998</v>
      </c>
      <c r="I4" s="197">
        <v>25.9</v>
      </c>
      <c r="J4" s="197">
        <v>0</v>
      </c>
      <c r="K4" s="197">
        <v>15478</v>
      </c>
      <c r="L4" s="197">
        <v>455.8</v>
      </c>
      <c r="M4" s="197">
        <v>144.80000000000001</v>
      </c>
      <c r="N4" s="197">
        <v>451</v>
      </c>
      <c r="O4" s="197"/>
      <c r="P4" s="197">
        <v>2882.3</v>
      </c>
      <c r="Q4" s="197">
        <v>198</v>
      </c>
      <c r="R4" s="197">
        <v>175.9</v>
      </c>
      <c r="S4" s="197">
        <v>2923.5</v>
      </c>
      <c r="T4" s="197">
        <v>12437.1</v>
      </c>
      <c r="U4" s="197">
        <v>316.8</v>
      </c>
      <c r="V4" s="197">
        <v>778.6</v>
      </c>
      <c r="W4" s="197">
        <v>0</v>
      </c>
      <c r="X4" s="197">
        <v>1012.6</v>
      </c>
      <c r="Y4" s="197"/>
      <c r="Z4" s="197">
        <v>381.1</v>
      </c>
      <c r="AA4" s="197">
        <v>14</v>
      </c>
      <c r="AB4" s="197">
        <v>1030.2</v>
      </c>
      <c r="AC4" s="197">
        <v>97.1</v>
      </c>
      <c r="AD4" s="197">
        <v>263.2</v>
      </c>
      <c r="AE4" s="197">
        <v>0</v>
      </c>
      <c r="AF4" s="197">
        <v>1722.3</v>
      </c>
      <c r="AG4" s="197">
        <v>266.89999999999998</v>
      </c>
      <c r="AH4" s="197">
        <v>251</v>
      </c>
      <c r="AI4" s="197">
        <v>143.5</v>
      </c>
      <c r="AJ4" s="197">
        <v>0</v>
      </c>
      <c r="AK4" s="197">
        <v>25.9</v>
      </c>
      <c r="AL4" s="197">
        <v>0</v>
      </c>
      <c r="AM4" s="197">
        <v>9888.5</v>
      </c>
      <c r="AN4" s="197">
        <v>3091.8</v>
      </c>
      <c r="AO4" s="197">
        <v>1792.4</v>
      </c>
      <c r="AP4" s="197">
        <v>672.2</v>
      </c>
      <c r="AQ4" s="197">
        <v>33.1</v>
      </c>
      <c r="AR4" s="197">
        <v>455.8</v>
      </c>
      <c r="AS4" s="197">
        <v>144.80000000000001</v>
      </c>
      <c r="AT4" s="197">
        <v>196.8</v>
      </c>
      <c r="AU4" s="197">
        <v>96.2</v>
      </c>
      <c r="AV4" s="197">
        <v>52.4</v>
      </c>
      <c r="AW4" s="197">
        <v>105.6</v>
      </c>
      <c r="AX4" s="197"/>
      <c r="AY4" s="197">
        <v>1676</v>
      </c>
      <c r="AZ4" s="197">
        <v>84.9</v>
      </c>
      <c r="BA4" s="197">
        <v>1121.4000000000001</v>
      </c>
      <c r="BB4" s="197">
        <v>198</v>
      </c>
      <c r="BC4" s="197">
        <v>91.7</v>
      </c>
      <c r="BD4" s="197">
        <v>17.2</v>
      </c>
      <c r="BE4" s="197">
        <v>67</v>
      </c>
      <c r="BF4" s="197">
        <v>2923.5</v>
      </c>
      <c r="BG4" s="197">
        <v>24</v>
      </c>
      <c r="BH4" s="197">
        <v>31.9</v>
      </c>
      <c r="BI4" s="197">
        <v>3228</v>
      </c>
      <c r="BJ4" s="197">
        <v>300</v>
      </c>
      <c r="BK4" s="197">
        <v>3583.7</v>
      </c>
      <c r="BL4" s="197">
        <v>5224.5</v>
      </c>
      <c r="BM4" s="197">
        <v>12.9</v>
      </c>
      <c r="BN4" s="197">
        <v>32.1</v>
      </c>
      <c r="BO4" s="197">
        <v>316.8</v>
      </c>
      <c r="BP4" s="197">
        <v>778.6</v>
      </c>
      <c r="BQ4" s="197">
        <v>0</v>
      </c>
      <c r="BR4" s="197">
        <v>620.4</v>
      </c>
      <c r="BS4" s="197">
        <v>203.1</v>
      </c>
      <c r="BT4" s="197">
        <v>45</v>
      </c>
      <c r="BU4" s="197">
        <v>1.6</v>
      </c>
      <c r="BV4" s="197">
        <v>142.5</v>
      </c>
      <c r="BW4" s="197">
        <v>0</v>
      </c>
      <c r="BX4" s="197"/>
      <c r="BY4" s="199">
        <f t="shared" ref="BY4:BY67" si="2">A4</f>
        <v>39508</v>
      </c>
      <c r="BZ4" s="196">
        <f t="shared" ca="1" si="0"/>
        <v>20724.8</v>
      </c>
      <c r="CA4" s="196">
        <f t="shared" ca="1" si="1"/>
        <v>203.1</v>
      </c>
    </row>
    <row r="5" spans="1:84">
      <c r="A5" s="199">
        <v>39539</v>
      </c>
      <c r="B5" s="197">
        <v>21323.4</v>
      </c>
      <c r="C5" s="197">
        <v>21323.4</v>
      </c>
      <c r="D5" s="198"/>
      <c r="E5" s="197">
        <v>412.9</v>
      </c>
      <c r="F5" s="197">
        <v>1056.8</v>
      </c>
      <c r="G5" s="197">
        <v>341.2</v>
      </c>
      <c r="H5" s="197">
        <v>2252.5</v>
      </c>
      <c r="I5" s="197">
        <v>26.7</v>
      </c>
      <c r="J5" s="197">
        <v>0</v>
      </c>
      <c r="K5" s="197">
        <v>16110.9</v>
      </c>
      <c r="L5" s="197">
        <v>467.1</v>
      </c>
      <c r="M5" s="197">
        <v>154.5</v>
      </c>
      <c r="N5" s="197">
        <v>500.8</v>
      </c>
      <c r="O5" s="197"/>
      <c r="P5" s="197">
        <v>2946.1</v>
      </c>
      <c r="Q5" s="197">
        <v>147.1</v>
      </c>
      <c r="R5" s="197">
        <v>179.1</v>
      </c>
      <c r="S5" s="197">
        <v>2999.2</v>
      </c>
      <c r="T5" s="197">
        <v>12896.2</v>
      </c>
      <c r="U5" s="197">
        <v>311.10000000000002</v>
      </c>
      <c r="V5" s="197">
        <v>815</v>
      </c>
      <c r="W5" s="197">
        <v>0</v>
      </c>
      <c r="X5" s="197">
        <v>1029.5999999999999</v>
      </c>
      <c r="Y5" s="197"/>
      <c r="Z5" s="197">
        <v>402.6</v>
      </c>
      <c r="AA5" s="197">
        <v>10.3</v>
      </c>
      <c r="AB5" s="197">
        <v>1056.8</v>
      </c>
      <c r="AC5" s="197">
        <v>106.2</v>
      </c>
      <c r="AD5" s="197">
        <v>234.9</v>
      </c>
      <c r="AE5" s="197">
        <v>0</v>
      </c>
      <c r="AF5" s="197">
        <v>1563.9</v>
      </c>
      <c r="AG5" s="197">
        <v>285.5</v>
      </c>
      <c r="AH5" s="197">
        <v>258.5</v>
      </c>
      <c r="AI5" s="197">
        <v>144.6</v>
      </c>
      <c r="AJ5" s="197">
        <v>0</v>
      </c>
      <c r="AK5" s="197">
        <v>26.7</v>
      </c>
      <c r="AL5" s="197">
        <v>0</v>
      </c>
      <c r="AM5" s="197">
        <v>10253.4</v>
      </c>
      <c r="AN5" s="197">
        <v>3198.6</v>
      </c>
      <c r="AO5" s="197">
        <v>1921.7</v>
      </c>
      <c r="AP5" s="197">
        <v>698.8</v>
      </c>
      <c r="AQ5" s="197">
        <v>38.5</v>
      </c>
      <c r="AR5" s="197">
        <v>467.1</v>
      </c>
      <c r="AS5" s="197">
        <v>154.5</v>
      </c>
      <c r="AT5" s="197">
        <v>242.1</v>
      </c>
      <c r="AU5" s="197">
        <v>99.1</v>
      </c>
      <c r="AV5" s="197">
        <v>57.7</v>
      </c>
      <c r="AW5" s="197">
        <v>101.9</v>
      </c>
      <c r="AX5" s="197"/>
      <c r="AY5" s="197">
        <v>1699.9</v>
      </c>
      <c r="AZ5" s="197">
        <v>134.6</v>
      </c>
      <c r="BA5" s="197">
        <v>1111.5999999999999</v>
      </c>
      <c r="BB5" s="197">
        <v>147.1</v>
      </c>
      <c r="BC5" s="197">
        <v>102.3</v>
      </c>
      <c r="BD5" s="197">
        <v>15.1</v>
      </c>
      <c r="BE5" s="197">
        <v>61.7</v>
      </c>
      <c r="BF5" s="197">
        <v>2999.2</v>
      </c>
      <c r="BG5" s="197">
        <v>24.6</v>
      </c>
      <c r="BH5" s="197">
        <v>34.1</v>
      </c>
      <c r="BI5" s="197">
        <v>3528.9</v>
      </c>
      <c r="BJ5" s="197">
        <v>334.1</v>
      </c>
      <c r="BK5" s="197">
        <v>3611.7</v>
      </c>
      <c r="BL5" s="197">
        <v>5313.6</v>
      </c>
      <c r="BM5" s="197">
        <v>13.3</v>
      </c>
      <c r="BN5" s="197">
        <v>35.700000000000003</v>
      </c>
      <c r="BO5" s="197">
        <v>311.10000000000002</v>
      </c>
      <c r="BP5" s="197">
        <v>815</v>
      </c>
      <c r="BQ5" s="197">
        <v>0</v>
      </c>
      <c r="BR5" s="197">
        <v>630.4</v>
      </c>
      <c r="BS5" s="197">
        <v>210</v>
      </c>
      <c r="BT5" s="197">
        <v>43.7</v>
      </c>
      <c r="BU5" s="197">
        <v>1.7</v>
      </c>
      <c r="BV5" s="197">
        <v>143.9</v>
      </c>
      <c r="BW5" s="197">
        <v>0</v>
      </c>
      <c r="BX5" s="197"/>
      <c r="BY5" s="199">
        <f t="shared" si="2"/>
        <v>39539</v>
      </c>
      <c r="BZ5" s="196">
        <f t="shared" ca="1" si="0"/>
        <v>21323.4</v>
      </c>
      <c r="CA5" s="196">
        <f t="shared" ca="1" si="1"/>
        <v>210</v>
      </c>
    </row>
    <row r="6" spans="1:84">
      <c r="A6" s="199">
        <v>39569</v>
      </c>
      <c r="B6" s="197">
        <v>21725</v>
      </c>
      <c r="C6" s="197">
        <v>21725</v>
      </c>
      <c r="D6" s="198"/>
      <c r="E6" s="197">
        <v>419.4</v>
      </c>
      <c r="F6" s="197">
        <v>1021.9</v>
      </c>
      <c r="G6" s="197">
        <v>337</v>
      </c>
      <c r="H6" s="197">
        <v>2268.4</v>
      </c>
      <c r="I6" s="197">
        <v>27.3</v>
      </c>
      <c r="J6" s="197">
        <v>0</v>
      </c>
      <c r="K6" s="197">
        <v>16494.7</v>
      </c>
      <c r="L6" s="197">
        <v>472.7</v>
      </c>
      <c r="M6" s="197">
        <v>164.8</v>
      </c>
      <c r="N6" s="197">
        <v>518.79999999999995</v>
      </c>
      <c r="O6" s="197"/>
      <c r="P6" s="197">
        <v>2989.529747</v>
      </c>
      <c r="Q6" s="197">
        <v>94.2</v>
      </c>
      <c r="R6" s="197">
        <v>179.8</v>
      </c>
      <c r="S6" s="197">
        <v>3249</v>
      </c>
      <c r="T6" s="197">
        <v>12952.3</v>
      </c>
      <c r="U6" s="197">
        <v>328.1</v>
      </c>
      <c r="V6" s="197">
        <v>862.3</v>
      </c>
      <c r="W6" s="197">
        <v>0</v>
      </c>
      <c r="X6" s="197">
        <v>1069.8</v>
      </c>
      <c r="Y6" s="197"/>
      <c r="Z6" s="197">
        <v>409.4</v>
      </c>
      <c r="AA6" s="197">
        <v>10.1</v>
      </c>
      <c r="AB6" s="197">
        <v>1021.9</v>
      </c>
      <c r="AC6" s="197">
        <v>96.3</v>
      </c>
      <c r="AD6" s="197">
        <v>240.7</v>
      </c>
      <c r="AE6" s="197">
        <v>0</v>
      </c>
      <c r="AF6" s="197">
        <v>1580.4</v>
      </c>
      <c r="AG6" s="197">
        <v>281.5</v>
      </c>
      <c r="AH6" s="197">
        <v>251.2</v>
      </c>
      <c r="AI6" s="197">
        <v>155.30000000000001</v>
      </c>
      <c r="AJ6" s="197">
        <v>0</v>
      </c>
      <c r="AK6" s="197">
        <v>27.3</v>
      </c>
      <c r="AL6" s="197">
        <v>0</v>
      </c>
      <c r="AM6" s="197">
        <v>10585.7</v>
      </c>
      <c r="AN6" s="197">
        <v>3342.6</v>
      </c>
      <c r="AO6" s="197">
        <v>1820.9</v>
      </c>
      <c r="AP6" s="197">
        <v>704.2</v>
      </c>
      <c r="AQ6" s="197">
        <v>41.3</v>
      </c>
      <c r="AR6" s="197">
        <v>472.7</v>
      </c>
      <c r="AS6" s="197">
        <v>164.8</v>
      </c>
      <c r="AT6" s="197">
        <v>242.5</v>
      </c>
      <c r="AU6" s="197">
        <v>102.4</v>
      </c>
      <c r="AV6" s="197">
        <v>63.4</v>
      </c>
      <c r="AW6" s="197">
        <v>110.6</v>
      </c>
      <c r="AX6" s="197"/>
      <c r="AY6" s="197">
        <v>1716.1</v>
      </c>
      <c r="AZ6" s="197">
        <v>177.5</v>
      </c>
      <c r="BA6" s="197">
        <v>1095.9000000000001</v>
      </c>
      <c r="BB6" s="197">
        <v>94.2</v>
      </c>
      <c r="BC6" s="197">
        <v>93</v>
      </c>
      <c r="BD6" s="197">
        <v>26.4</v>
      </c>
      <c r="BE6" s="197">
        <v>60.4</v>
      </c>
      <c r="BF6" s="197">
        <v>3249</v>
      </c>
      <c r="BG6" s="197">
        <v>23.5</v>
      </c>
      <c r="BH6" s="197">
        <v>33.700000000000003</v>
      </c>
      <c r="BI6" s="197">
        <v>3110</v>
      </c>
      <c r="BJ6" s="197">
        <v>339.9</v>
      </c>
      <c r="BK6" s="197">
        <v>3915.1</v>
      </c>
      <c r="BL6" s="197">
        <v>5479.7</v>
      </c>
      <c r="BM6" s="197">
        <v>14.9</v>
      </c>
      <c r="BN6" s="197">
        <v>35.5</v>
      </c>
      <c r="BO6" s="197">
        <v>328.1</v>
      </c>
      <c r="BP6" s="197">
        <v>862.3</v>
      </c>
      <c r="BQ6" s="197">
        <v>0</v>
      </c>
      <c r="BR6" s="197">
        <v>648.1</v>
      </c>
      <c r="BS6" s="197">
        <v>232.9</v>
      </c>
      <c r="BT6" s="197">
        <v>37</v>
      </c>
      <c r="BU6" s="197">
        <v>2.2000000000000002</v>
      </c>
      <c r="BV6" s="197">
        <v>149.6</v>
      </c>
      <c r="BW6" s="197">
        <v>0</v>
      </c>
      <c r="BX6" s="197"/>
      <c r="BY6" s="199">
        <f t="shared" si="2"/>
        <v>39569</v>
      </c>
      <c r="BZ6" s="196">
        <f t="shared" ca="1" si="0"/>
        <v>21725</v>
      </c>
      <c r="CA6" s="196">
        <f t="shared" ca="1" si="1"/>
        <v>232.9</v>
      </c>
      <c r="CE6" s="196" t="s">
        <v>147</v>
      </c>
      <c r="CF6" s="196" t="s">
        <v>175</v>
      </c>
    </row>
    <row r="7" spans="1:84">
      <c r="A7" s="199">
        <v>39600</v>
      </c>
      <c r="B7" s="197">
        <v>22432.7</v>
      </c>
      <c r="C7" s="197">
        <v>22432.7</v>
      </c>
      <c r="D7" s="198"/>
      <c r="E7" s="197">
        <v>416.4</v>
      </c>
      <c r="F7" s="197">
        <v>1128.9000000000001</v>
      </c>
      <c r="G7" s="197">
        <v>369.2</v>
      </c>
      <c r="H7" s="197">
        <v>2301.5</v>
      </c>
      <c r="I7" s="197">
        <v>27.9</v>
      </c>
      <c r="J7" s="197">
        <v>0</v>
      </c>
      <c r="K7" s="197">
        <v>16991.900000000001</v>
      </c>
      <c r="L7" s="197">
        <v>476.2</v>
      </c>
      <c r="M7" s="197">
        <v>162.4</v>
      </c>
      <c r="N7" s="197">
        <v>558.29999999999995</v>
      </c>
      <c r="O7" s="197"/>
      <c r="P7" s="197">
        <v>3031.9</v>
      </c>
      <c r="Q7" s="197">
        <v>50.1</v>
      </c>
      <c r="R7" s="197">
        <v>175.5</v>
      </c>
      <c r="S7" s="197">
        <v>3232.4</v>
      </c>
      <c r="T7" s="197">
        <v>13590.3</v>
      </c>
      <c r="U7" s="197">
        <v>328.4</v>
      </c>
      <c r="V7" s="197">
        <v>888</v>
      </c>
      <c r="W7" s="197">
        <v>0</v>
      </c>
      <c r="X7" s="197">
        <v>1136.3</v>
      </c>
      <c r="Y7" s="197"/>
      <c r="Z7" s="197">
        <v>405.1</v>
      </c>
      <c r="AA7" s="197">
        <v>11.3</v>
      </c>
      <c r="AB7" s="197">
        <v>1128.9000000000001</v>
      </c>
      <c r="AC7" s="197">
        <v>94.4</v>
      </c>
      <c r="AD7" s="197">
        <v>274.8</v>
      </c>
      <c r="AE7" s="197">
        <v>0</v>
      </c>
      <c r="AF7" s="197">
        <v>1582.7</v>
      </c>
      <c r="AG7" s="197">
        <v>287</v>
      </c>
      <c r="AH7" s="197">
        <v>262.39999999999998</v>
      </c>
      <c r="AI7" s="197">
        <v>169.5</v>
      </c>
      <c r="AJ7" s="197">
        <v>0</v>
      </c>
      <c r="AK7" s="197">
        <v>27.9</v>
      </c>
      <c r="AL7" s="197">
        <v>0</v>
      </c>
      <c r="AM7" s="197">
        <v>10844.4</v>
      </c>
      <c r="AN7" s="197">
        <v>3464.9</v>
      </c>
      <c r="AO7" s="197">
        <v>1888.1</v>
      </c>
      <c r="AP7" s="197">
        <v>750.4</v>
      </c>
      <c r="AQ7" s="197">
        <v>44.1</v>
      </c>
      <c r="AR7" s="197">
        <v>476.2</v>
      </c>
      <c r="AS7" s="197">
        <v>162.4</v>
      </c>
      <c r="AT7" s="197">
        <v>259.39999999999998</v>
      </c>
      <c r="AU7" s="197">
        <v>104.9</v>
      </c>
      <c r="AV7" s="197">
        <v>65.2</v>
      </c>
      <c r="AW7" s="197">
        <v>128.80000000000001</v>
      </c>
      <c r="AX7" s="197"/>
      <c r="AY7" s="197">
        <v>1728.3</v>
      </c>
      <c r="AZ7" s="197">
        <v>232.6</v>
      </c>
      <c r="BA7" s="197">
        <v>1071</v>
      </c>
      <c r="BB7" s="197">
        <v>50.1</v>
      </c>
      <c r="BC7" s="197">
        <v>92.1</v>
      </c>
      <c r="BD7" s="197">
        <v>28.8</v>
      </c>
      <c r="BE7" s="197">
        <v>54.6</v>
      </c>
      <c r="BF7" s="197">
        <v>3232.4</v>
      </c>
      <c r="BG7" s="197">
        <v>25.3</v>
      </c>
      <c r="BH7" s="197">
        <v>36</v>
      </c>
      <c r="BI7" s="197">
        <v>3276.9</v>
      </c>
      <c r="BJ7" s="197">
        <v>354.8</v>
      </c>
      <c r="BK7" s="197">
        <v>4192.7</v>
      </c>
      <c r="BL7" s="197">
        <v>5654.2</v>
      </c>
      <c r="BM7" s="197">
        <v>14.6</v>
      </c>
      <c r="BN7" s="197">
        <v>35.6</v>
      </c>
      <c r="BO7" s="197">
        <v>328.4</v>
      </c>
      <c r="BP7" s="197">
        <v>888</v>
      </c>
      <c r="BQ7" s="197">
        <v>0</v>
      </c>
      <c r="BR7" s="197">
        <v>678.2</v>
      </c>
      <c r="BS7" s="197">
        <v>252.9</v>
      </c>
      <c r="BT7" s="197">
        <v>46.8</v>
      </c>
      <c r="BU7" s="197">
        <v>2.2000000000000002</v>
      </c>
      <c r="BV7" s="197">
        <v>156.19999999999999</v>
      </c>
      <c r="BW7" s="197">
        <v>0</v>
      </c>
      <c r="BX7" s="197"/>
      <c r="BY7" s="199">
        <f t="shared" si="2"/>
        <v>39600</v>
      </c>
      <c r="BZ7" s="196">
        <f t="shared" ca="1" si="0"/>
        <v>22432.7</v>
      </c>
      <c r="CA7" s="196">
        <f t="shared" ca="1" si="1"/>
        <v>252.9</v>
      </c>
      <c r="CE7" s="196" t="s">
        <v>174</v>
      </c>
      <c r="CF7" s="196" t="s">
        <v>79</v>
      </c>
    </row>
    <row r="8" spans="1:84">
      <c r="A8" s="199">
        <v>39630</v>
      </c>
      <c r="B8" s="197">
        <v>23058.7</v>
      </c>
      <c r="C8" s="197">
        <v>23058.7</v>
      </c>
      <c r="D8" s="198"/>
      <c r="E8" s="197">
        <v>450.8</v>
      </c>
      <c r="F8" s="197">
        <v>1318</v>
      </c>
      <c r="G8" s="197">
        <v>396.4</v>
      </c>
      <c r="H8" s="197">
        <v>2347.5</v>
      </c>
      <c r="I8" s="197">
        <v>28.7</v>
      </c>
      <c r="J8" s="197">
        <v>0</v>
      </c>
      <c r="K8" s="197">
        <v>17366.400000000001</v>
      </c>
      <c r="L8" s="197">
        <v>491.1</v>
      </c>
      <c r="M8" s="197">
        <v>88</v>
      </c>
      <c r="N8" s="197">
        <v>571.79999999999995</v>
      </c>
      <c r="O8" s="197"/>
      <c r="P8" s="197">
        <v>2981.4</v>
      </c>
      <c r="Q8" s="197">
        <v>50.3</v>
      </c>
      <c r="R8" s="197">
        <v>199.5</v>
      </c>
      <c r="S8" s="197">
        <v>3321.5</v>
      </c>
      <c r="T8" s="197">
        <v>14078.3</v>
      </c>
      <c r="U8" s="197">
        <v>362.3</v>
      </c>
      <c r="V8" s="197">
        <v>890.4</v>
      </c>
      <c r="W8" s="197">
        <v>0</v>
      </c>
      <c r="X8" s="197">
        <v>1175.0999999999999</v>
      </c>
      <c r="Y8" s="197"/>
      <c r="Z8" s="197">
        <v>432.9</v>
      </c>
      <c r="AA8" s="197">
        <v>17.899999999999999</v>
      </c>
      <c r="AB8" s="197">
        <v>1318</v>
      </c>
      <c r="AC8" s="197">
        <v>108.9</v>
      </c>
      <c r="AD8" s="197">
        <v>287.60000000000002</v>
      </c>
      <c r="AE8" s="197">
        <v>0</v>
      </c>
      <c r="AF8" s="197">
        <v>1608.6</v>
      </c>
      <c r="AG8" s="197">
        <v>290.89999999999998</v>
      </c>
      <c r="AH8" s="197">
        <v>271.10000000000002</v>
      </c>
      <c r="AI8" s="197">
        <v>176.9</v>
      </c>
      <c r="AJ8" s="197">
        <v>0</v>
      </c>
      <c r="AK8" s="197">
        <v>28.7</v>
      </c>
      <c r="AL8" s="197">
        <v>0</v>
      </c>
      <c r="AM8" s="197">
        <v>11126.5</v>
      </c>
      <c r="AN8" s="197">
        <v>3589.8</v>
      </c>
      <c r="AO8" s="197">
        <v>1801.7</v>
      </c>
      <c r="AP8" s="197">
        <v>802.3</v>
      </c>
      <c r="AQ8" s="197">
        <v>46.1</v>
      </c>
      <c r="AR8" s="197">
        <v>491.1</v>
      </c>
      <c r="AS8" s="197">
        <v>88</v>
      </c>
      <c r="AT8" s="197">
        <v>283.7</v>
      </c>
      <c r="AU8" s="197">
        <v>110.9</v>
      </c>
      <c r="AV8" s="197">
        <v>66.400000000000006</v>
      </c>
      <c r="AW8" s="197">
        <v>110.9</v>
      </c>
      <c r="AX8" s="197"/>
      <c r="AY8" s="197">
        <v>1757.5</v>
      </c>
      <c r="AZ8" s="197">
        <v>284.5</v>
      </c>
      <c r="BA8" s="197">
        <v>939.4</v>
      </c>
      <c r="BB8" s="197">
        <v>50.3</v>
      </c>
      <c r="BC8" s="197">
        <v>107.9</v>
      </c>
      <c r="BD8" s="197">
        <v>21.6</v>
      </c>
      <c r="BE8" s="197">
        <v>69.900000000000006</v>
      </c>
      <c r="BF8" s="197">
        <v>3321.5</v>
      </c>
      <c r="BG8" s="197">
        <v>22</v>
      </c>
      <c r="BH8" s="197">
        <v>32.5</v>
      </c>
      <c r="BI8" s="197">
        <v>3517.7</v>
      </c>
      <c r="BJ8" s="197">
        <v>374</v>
      </c>
      <c r="BK8" s="197">
        <v>4306.5</v>
      </c>
      <c r="BL8" s="197">
        <v>5771.4</v>
      </c>
      <c r="BM8" s="197">
        <v>16.5</v>
      </c>
      <c r="BN8" s="197">
        <v>37.799999999999997</v>
      </c>
      <c r="BO8" s="197">
        <v>362.3</v>
      </c>
      <c r="BP8" s="197">
        <v>890.4</v>
      </c>
      <c r="BQ8" s="197">
        <v>0</v>
      </c>
      <c r="BR8" s="197">
        <v>687.8</v>
      </c>
      <c r="BS8" s="197">
        <v>247.6</v>
      </c>
      <c r="BT8" s="197">
        <v>88.5</v>
      </c>
      <c r="BU8" s="197">
        <v>2.5</v>
      </c>
      <c r="BV8" s="197">
        <v>148.80000000000001</v>
      </c>
      <c r="BW8" s="197">
        <v>0</v>
      </c>
      <c r="BX8" s="197"/>
      <c r="BY8" s="199">
        <f t="shared" si="2"/>
        <v>39630</v>
      </c>
      <c r="BZ8" s="196">
        <f t="shared" ca="1" si="0"/>
        <v>23058.7</v>
      </c>
      <c r="CA8" s="196">
        <f t="shared" ca="1" si="1"/>
        <v>247.6</v>
      </c>
      <c r="CE8" s="196" t="s">
        <v>176</v>
      </c>
      <c r="CF8" s="196" t="s">
        <v>235</v>
      </c>
    </row>
    <row r="9" spans="1:84">
      <c r="A9" s="199">
        <v>39661</v>
      </c>
      <c r="B9" s="197">
        <v>23282.400000000001</v>
      </c>
      <c r="C9" s="197">
        <v>23282.400000000001</v>
      </c>
      <c r="D9" s="198"/>
      <c r="E9" s="197">
        <v>439.1</v>
      </c>
      <c r="F9" s="197">
        <v>1095.7</v>
      </c>
      <c r="G9" s="197">
        <v>398.5</v>
      </c>
      <c r="H9" s="197">
        <v>2373.9</v>
      </c>
      <c r="I9" s="197">
        <v>31.6</v>
      </c>
      <c r="J9" s="197">
        <v>0</v>
      </c>
      <c r="K9" s="197">
        <v>17773.599999999999</v>
      </c>
      <c r="L9" s="197">
        <v>496.3</v>
      </c>
      <c r="M9" s="197">
        <v>83.9</v>
      </c>
      <c r="N9" s="197">
        <v>589.9</v>
      </c>
      <c r="O9" s="197"/>
      <c r="P9" s="197">
        <v>3008.4</v>
      </c>
      <c r="Q9" s="197">
        <v>64.900000000000006</v>
      </c>
      <c r="R9" s="197">
        <v>201.9</v>
      </c>
      <c r="S9" s="197">
        <v>3601.5</v>
      </c>
      <c r="T9" s="197">
        <v>13974.9</v>
      </c>
      <c r="U9" s="197">
        <v>377.9</v>
      </c>
      <c r="V9" s="197">
        <v>863.6</v>
      </c>
      <c r="W9" s="197">
        <v>0</v>
      </c>
      <c r="X9" s="197">
        <v>1189.3</v>
      </c>
      <c r="Y9" s="197"/>
      <c r="Z9" s="197">
        <v>419.9</v>
      </c>
      <c r="AA9" s="197">
        <v>19.2</v>
      </c>
      <c r="AB9" s="197">
        <v>1095.7</v>
      </c>
      <c r="AC9" s="197">
        <v>103.6</v>
      </c>
      <c r="AD9" s="197">
        <v>294.89999999999998</v>
      </c>
      <c r="AE9" s="197">
        <v>0</v>
      </c>
      <c r="AF9" s="197">
        <v>1664.3</v>
      </c>
      <c r="AG9" s="197">
        <v>267.39999999999998</v>
      </c>
      <c r="AH9" s="197">
        <v>264.10000000000002</v>
      </c>
      <c r="AI9" s="197">
        <v>178.1</v>
      </c>
      <c r="AJ9" s="197">
        <v>0</v>
      </c>
      <c r="AK9" s="197">
        <v>31.6</v>
      </c>
      <c r="AL9" s="197">
        <v>0</v>
      </c>
      <c r="AM9" s="197">
        <v>11432.6</v>
      </c>
      <c r="AN9" s="197">
        <v>3738.9</v>
      </c>
      <c r="AO9" s="197">
        <v>1762.8</v>
      </c>
      <c r="AP9" s="197">
        <v>792.5</v>
      </c>
      <c r="AQ9" s="197">
        <v>46.7</v>
      </c>
      <c r="AR9" s="197">
        <v>496.3</v>
      </c>
      <c r="AS9" s="197">
        <v>83.9</v>
      </c>
      <c r="AT9" s="197">
        <v>270.8</v>
      </c>
      <c r="AU9" s="197">
        <v>127.7</v>
      </c>
      <c r="AV9" s="197">
        <v>67</v>
      </c>
      <c r="AW9" s="197">
        <v>124.3</v>
      </c>
      <c r="AX9" s="197"/>
      <c r="AY9" s="197">
        <v>1775.8</v>
      </c>
      <c r="AZ9" s="197">
        <v>319.3</v>
      </c>
      <c r="BA9" s="197">
        <v>913.3</v>
      </c>
      <c r="BB9" s="197">
        <v>64.900000000000006</v>
      </c>
      <c r="BC9" s="197">
        <v>102.4</v>
      </c>
      <c r="BD9" s="197">
        <v>35.799999999999997</v>
      </c>
      <c r="BE9" s="197">
        <v>63.7</v>
      </c>
      <c r="BF9" s="197">
        <v>3601.5</v>
      </c>
      <c r="BG9" s="197">
        <v>20.3</v>
      </c>
      <c r="BH9" s="197">
        <v>32</v>
      </c>
      <c r="BI9" s="197">
        <v>3200.8</v>
      </c>
      <c r="BJ9" s="197">
        <v>351.8</v>
      </c>
      <c r="BK9" s="197">
        <v>4465.1000000000004</v>
      </c>
      <c r="BL9" s="197">
        <v>5850.4</v>
      </c>
      <c r="BM9" s="197">
        <v>15.4</v>
      </c>
      <c r="BN9" s="197">
        <v>39</v>
      </c>
      <c r="BO9" s="197">
        <v>377.9</v>
      </c>
      <c r="BP9" s="197">
        <v>863.6</v>
      </c>
      <c r="BQ9" s="197">
        <v>0</v>
      </c>
      <c r="BR9" s="197">
        <v>704.9</v>
      </c>
      <c r="BS9" s="197">
        <v>248</v>
      </c>
      <c r="BT9" s="197">
        <v>69.5</v>
      </c>
      <c r="BU9" s="197">
        <v>3</v>
      </c>
      <c r="BV9" s="197">
        <v>163.9</v>
      </c>
      <c r="BW9" s="197">
        <v>0</v>
      </c>
      <c r="BX9" s="197"/>
      <c r="BY9" s="199">
        <f t="shared" si="2"/>
        <v>39661</v>
      </c>
      <c r="BZ9" s="196">
        <f t="shared" ca="1" si="0"/>
        <v>23282.400000000001</v>
      </c>
      <c r="CA9" s="196">
        <f t="shared" ca="1" si="1"/>
        <v>248</v>
      </c>
      <c r="CE9" s="196" t="s">
        <v>177</v>
      </c>
      <c r="CF9" s="196" t="s">
        <v>1</v>
      </c>
    </row>
    <row r="10" spans="1:84">
      <c r="A10" s="199">
        <v>39692</v>
      </c>
      <c r="B10" s="197">
        <v>24033</v>
      </c>
      <c r="C10" s="197">
        <v>24033</v>
      </c>
      <c r="D10" s="198"/>
      <c r="E10" s="197">
        <v>445.9</v>
      </c>
      <c r="F10" s="197">
        <v>1087.4000000000001</v>
      </c>
      <c r="G10" s="197">
        <v>452.3</v>
      </c>
      <c r="H10" s="197">
        <v>2317.5</v>
      </c>
      <c r="I10" s="197">
        <v>30</v>
      </c>
      <c r="J10" s="197">
        <v>0</v>
      </c>
      <c r="K10" s="197">
        <v>18493.8</v>
      </c>
      <c r="L10" s="197">
        <v>500.7</v>
      </c>
      <c r="M10" s="197">
        <v>95.1</v>
      </c>
      <c r="N10" s="197">
        <v>610.29999999999995</v>
      </c>
      <c r="O10" s="197"/>
      <c r="P10" s="197">
        <v>3081.7</v>
      </c>
      <c r="Q10" s="197">
        <v>159.4</v>
      </c>
      <c r="R10" s="197">
        <v>206.1</v>
      </c>
      <c r="S10" s="197">
        <v>3616.2</v>
      </c>
      <c r="T10" s="197">
        <v>14540.2</v>
      </c>
      <c r="U10" s="197">
        <v>381.9</v>
      </c>
      <c r="V10" s="197">
        <v>833.6</v>
      </c>
      <c r="W10" s="197">
        <v>0</v>
      </c>
      <c r="X10" s="197">
        <v>1213.9000000000001</v>
      </c>
      <c r="Y10" s="197"/>
      <c r="Z10" s="197">
        <v>426.3</v>
      </c>
      <c r="AA10" s="197">
        <v>19.5</v>
      </c>
      <c r="AB10" s="197">
        <v>1087.4000000000001</v>
      </c>
      <c r="AC10" s="197">
        <v>114</v>
      </c>
      <c r="AD10" s="197">
        <v>338.3</v>
      </c>
      <c r="AE10" s="197">
        <v>0</v>
      </c>
      <c r="AF10" s="197">
        <v>1649.2</v>
      </c>
      <c r="AG10" s="197">
        <v>231.7</v>
      </c>
      <c r="AH10" s="197">
        <v>248.4</v>
      </c>
      <c r="AI10" s="197">
        <v>188.1</v>
      </c>
      <c r="AJ10" s="197">
        <v>0</v>
      </c>
      <c r="AK10" s="197">
        <v>30</v>
      </c>
      <c r="AL10" s="197">
        <v>0</v>
      </c>
      <c r="AM10" s="197">
        <v>11822.7</v>
      </c>
      <c r="AN10" s="197">
        <v>3890.3</v>
      </c>
      <c r="AO10" s="197">
        <v>1936.7</v>
      </c>
      <c r="AP10" s="197">
        <v>795.1</v>
      </c>
      <c r="AQ10" s="197">
        <v>49.1</v>
      </c>
      <c r="AR10" s="197">
        <v>500.7</v>
      </c>
      <c r="AS10" s="197">
        <v>95.1</v>
      </c>
      <c r="AT10" s="197">
        <v>280.2</v>
      </c>
      <c r="AU10" s="197">
        <v>116.1</v>
      </c>
      <c r="AV10" s="197">
        <v>64.5</v>
      </c>
      <c r="AW10" s="197">
        <v>149.4</v>
      </c>
      <c r="AX10" s="197"/>
      <c r="AY10" s="197">
        <v>1815.2</v>
      </c>
      <c r="AZ10" s="197">
        <v>353.5</v>
      </c>
      <c r="BA10" s="197">
        <v>913.1</v>
      </c>
      <c r="BB10" s="197">
        <v>159.4</v>
      </c>
      <c r="BC10" s="197">
        <v>111.5</v>
      </c>
      <c r="BD10" s="197">
        <v>35.700000000000003</v>
      </c>
      <c r="BE10" s="197">
        <v>58.9</v>
      </c>
      <c r="BF10" s="197">
        <v>3616.2</v>
      </c>
      <c r="BG10" s="197">
        <v>23.3</v>
      </c>
      <c r="BH10" s="197">
        <v>33.799999999999997</v>
      </c>
      <c r="BI10" s="197">
        <v>3264.4</v>
      </c>
      <c r="BJ10" s="197">
        <v>364</v>
      </c>
      <c r="BK10" s="197">
        <v>4821.3</v>
      </c>
      <c r="BL10" s="197">
        <v>5978</v>
      </c>
      <c r="BM10" s="197">
        <v>15.8</v>
      </c>
      <c r="BN10" s="197">
        <v>39.5</v>
      </c>
      <c r="BO10" s="197">
        <v>381.9</v>
      </c>
      <c r="BP10" s="197">
        <v>833.6</v>
      </c>
      <c r="BQ10" s="197">
        <v>0</v>
      </c>
      <c r="BR10" s="197">
        <v>726.4</v>
      </c>
      <c r="BS10" s="197">
        <v>240.7</v>
      </c>
      <c r="BT10" s="197">
        <v>58.4</v>
      </c>
      <c r="BU10" s="197">
        <v>3.2</v>
      </c>
      <c r="BV10" s="197">
        <v>185.3</v>
      </c>
      <c r="BW10" s="197">
        <v>0</v>
      </c>
      <c r="BX10" s="197"/>
      <c r="BY10" s="199">
        <f t="shared" si="2"/>
        <v>39692</v>
      </c>
      <c r="BZ10" s="196">
        <f t="shared" ca="1" si="0"/>
        <v>24033</v>
      </c>
      <c r="CA10" s="196">
        <f t="shared" ca="1" si="1"/>
        <v>240.7</v>
      </c>
      <c r="CE10" s="196" t="s">
        <v>178</v>
      </c>
      <c r="CF10" s="196" t="s">
        <v>3</v>
      </c>
    </row>
    <row r="11" spans="1:84">
      <c r="A11" s="199">
        <v>39722</v>
      </c>
      <c r="B11" s="197">
        <v>24572.3</v>
      </c>
      <c r="C11" s="197">
        <v>24572.3</v>
      </c>
      <c r="D11" s="198"/>
      <c r="E11" s="197">
        <v>488.9</v>
      </c>
      <c r="F11" s="197">
        <v>1013.9</v>
      </c>
      <c r="G11" s="197">
        <v>516.20000000000005</v>
      </c>
      <c r="H11" s="197">
        <v>2195</v>
      </c>
      <c r="I11" s="197">
        <v>31.8</v>
      </c>
      <c r="J11" s="197">
        <v>0</v>
      </c>
      <c r="K11" s="197">
        <v>19078.599999999999</v>
      </c>
      <c r="L11" s="197">
        <v>507.9</v>
      </c>
      <c r="M11" s="197">
        <v>104.6</v>
      </c>
      <c r="N11" s="197">
        <v>635.5</v>
      </c>
      <c r="O11" s="197"/>
      <c r="P11" s="197">
        <v>3112.6</v>
      </c>
      <c r="Q11" s="197">
        <v>233.4</v>
      </c>
      <c r="R11" s="197">
        <v>214.1</v>
      </c>
      <c r="S11" s="197">
        <v>3623</v>
      </c>
      <c r="T11" s="197">
        <v>14936.9</v>
      </c>
      <c r="U11" s="197">
        <v>378.9</v>
      </c>
      <c r="V11" s="197">
        <v>811.2</v>
      </c>
      <c r="W11" s="197">
        <v>0</v>
      </c>
      <c r="X11" s="197">
        <v>1262.2</v>
      </c>
      <c r="Y11" s="197"/>
      <c r="Z11" s="197">
        <v>468.6</v>
      </c>
      <c r="AA11" s="197">
        <v>20.3</v>
      </c>
      <c r="AB11" s="197">
        <v>1013.9</v>
      </c>
      <c r="AC11" s="197">
        <v>117.9</v>
      </c>
      <c r="AD11" s="197">
        <v>398.3</v>
      </c>
      <c r="AE11" s="197">
        <v>0</v>
      </c>
      <c r="AF11" s="197">
        <v>1577.2</v>
      </c>
      <c r="AG11" s="197">
        <v>209.3</v>
      </c>
      <c r="AH11" s="197">
        <v>213.2</v>
      </c>
      <c r="AI11" s="197">
        <v>195.2</v>
      </c>
      <c r="AJ11" s="197">
        <v>0</v>
      </c>
      <c r="AK11" s="197">
        <v>31.8</v>
      </c>
      <c r="AL11" s="197">
        <v>0</v>
      </c>
      <c r="AM11" s="197">
        <v>12028.2</v>
      </c>
      <c r="AN11" s="197">
        <v>4017.6</v>
      </c>
      <c r="AO11" s="197">
        <v>2170.3000000000002</v>
      </c>
      <c r="AP11" s="197">
        <v>813.1</v>
      </c>
      <c r="AQ11" s="197">
        <v>49.5</v>
      </c>
      <c r="AR11" s="197">
        <v>507.9</v>
      </c>
      <c r="AS11" s="197">
        <v>104.6</v>
      </c>
      <c r="AT11" s="197">
        <v>321.39999999999998</v>
      </c>
      <c r="AU11" s="197">
        <v>122</v>
      </c>
      <c r="AV11" s="197">
        <v>64.3</v>
      </c>
      <c r="AW11" s="197">
        <v>127.8</v>
      </c>
      <c r="AX11" s="197"/>
      <c r="AY11" s="197">
        <v>1845</v>
      </c>
      <c r="AZ11" s="197">
        <v>354.8</v>
      </c>
      <c r="BA11" s="197">
        <v>912.8</v>
      </c>
      <c r="BB11" s="197">
        <v>233.4</v>
      </c>
      <c r="BC11" s="197">
        <v>113.2</v>
      </c>
      <c r="BD11" s="197">
        <v>35.6</v>
      </c>
      <c r="BE11" s="197">
        <v>65.3</v>
      </c>
      <c r="BF11" s="197">
        <v>3623</v>
      </c>
      <c r="BG11" s="197">
        <v>22.7</v>
      </c>
      <c r="BH11" s="197">
        <v>34.700000000000003</v>
      </c>
      <c r="BI11" s="197">
        <v>3392.2</v>
      </c>
      <c r="BJ11" s="197">
        <v>364</v>
      </c>
      <c r="BK11" s="197">
        <v>5175.3999999999996</v>
      </c>
      <c r="BL11" s="197">
        <v>5890.1</v>
      </c>
      <c r="BM11" s="197">
        <v>14.6</v>
      </c>
      <c r="BN11" s="197">
        <v>43.2</v>
      </c>
      <c r="BO11" s="197">
        <v>378.9</v>
      </c>
      <c r="BP11" s="197">
        <v>811.2</v>
      </c>
      <c r="BQ11" s="197">
        <v>0</v>
      </c>
      <c r="BR11" s="197">
        <v>753.9</v>
      </c>
      <c r="BS11" s="197">
        <v>249.7</v>
      </c>
      <c r="BT11" s="197">
        <v>74.8</v>
      </c>
      <c r="BU11" s="197">
        <v>3.4</v>
      </c>
      <c r="BV11" s="197">
        <v>180.4</v>
      </c>
      <c r="BW11" s="197">
        <v>0</v>
      </c>
      <c r="BX11" s="197"/>
      <c r="BY11" s="199">
        <f t="shared" si="2"/>
        <v>39722</v>
      </c>
      <c r="BZ11" s="196">
        <f t="shared" ca="1" si="0"/>
        <v>24572.3</v>
      </c>
      <c r="CA11" s="196">
        <f t="shared" ca="1" si="1"/>
        <v>249.7</v>
      </c>
      <c r="CE11" s="196" t="s">
        <v>179</v>
      </c>
      <c r="CF11" s="196" t="s">
        <v>99</v>
      </c>
    </row>
    <row r="12" spans="1:84">
      <c r="A12" s="199">
        <v>39753</v>
      </c>
      <c r="B12" s="197">
        <v>25276.3</v>
      </c>
      <c r="C12" s="197">
        <v>25276.3</v>
      </c>
      <c r="D12" s="198"/>
      <c r="E12" s="197">
        <v>631.4</v>
      </c>
      <c r="F12" s="197">
        <v>867.9</v>
      </c>
      <c r="G12" s="197">
        <v>681.1</v>
      </c>
      <c r="H12" s="197">
        <v>2164.6999999999998</v>
      </c>
      <c r="I12" s="197">
        <v>33.799999999999997</v>
      </c>
      <c r="J12" s="197">
        <v>0</v>
      </c>
      <c r="K12" s="197">
        <v>19582.5</v>
      </c>
      <c r="L12" s="197">
        <v>511.7</v>
      </c>
      <c r="M12" s="197">
        <v>99.1</v>
      </c>
      <c r="N12" s="197">
        <v>704.1</v>
      </c>
      <c r="O12" s="197"/>
      <c r="P12" s="197">
        <v>3076.1</v>
      </c>
      <c r="Q12" s="197">
        <v>1178</v>
      </c>
      <c r="R12" s="197">
        <v>194.8</v>
      </c>
      <c r="S12" s="197">
        <v>3785.2</v>
      </c>
      <c r="T12" s="197">
        <v>14534.7</v>
      </c>
      <c r="U12" s="197">
        <v>377.3</v>
      </c>
      <c r="V12" s="197">
        <v>781.7</v>
      </c>
      <c r="W12" s="197">
        <v>0</v>
      </c>
      <c r="X12" s="197">
        <v>1348.5</v>
      </c>
      <c r="Y12" s="197"/>
      <c r="Z12" s="197">
        <v>611.1</v>
      </c>
      <c r="AA12" s="197">
        <v>20.3</v>
      </c>
      <c r="AB12" s="197">
        <v>867.9</v>
      </c>
      <c r="AC12" s="197">
        <v>120.5</v>
      </c>
      <c r="AD12" s="197">
        <v>560.6</v>
      </c>
      <c r="AE12" s="197">
        <v>0</v>
      </c>
      <c r="AF12" s="197">
        <v>1590.5</v>
      </c>
      <c r="AG12" s="197">
        <v>186.6</v>
      </c>
      <c r="AH12" s="197">
        <v>197.3</v>
      </c>
      <c r="AI12" s="197">
        <v>190.2</v>
      </c>
      <c r="AJ12" s="197">
        <v>0</v>
      </c>
      <c r="AK12" s="197">
        <v>33.799999999999997</v>
      </c>
      <c r="AL12" s="197">
        <v>0</v>
      </c>
      <c r="AM12" s="197">
        <v>12268.5</v>
      </c>
      <c r="AN12" s="197">
        <v>4083</v>
      </c>
      <c r="AO12" s="197">
        <v>2380.3000000000002</v>
      </c>
      <c r="AP12" s="197">
        <v>798.9</v>
      </c>
      <c r="AQ12" s="197">
        <v>51.9</v>
      </c>
      <c r="AR12" s="197">
        <v>511.7</v>
      </c>
      <c r="AS12" s="197">
        <v>99.1</v>
      </c>
      <c r="AT12" s="197">
        <v>346.6</v>
      </c>
      <c r="AU12" s="197">
        <v>141.9</v>
      </c>
      <c r="AV12" s="197">
        <v>63.8</v>
      </c>
      <c r="AW12" s="197">
        <v>151.80000000000001</v>
      </c>
      <c r="AX12" s="197"/>
      <c r="AY12" s="197">
        <v>1849.7</v>
      </c>
      <c r="AZ12" s="197">
        <v>314.7</v>
      </c>
      <c r="BA12" s="197">
        <v>911.7</v>
      </c>
      <c r="BB12" s="197">
        <v>1178</v>
      </c>
      <c r="BC12" s="197">
        <v>111.7</v>
      </c>
      <c r="BD12" s="197">
        <v>50.4</v>
      </c>
      <c r="BE12" s="197">
        <v>32.700000000000003</v>
      </c>
      <c r="BF12" s="197">
        <v>3785.2</v>
      </c>
      <c r="BG12" s="197">
        <v>27.4</v>
      </c>
      <c r="BH12" s="197">
        <v>37.200000000000003</v>
      </c>
      <c r="BI12" s="197">
        <v>3113.1</v>
      </c>
      <c r="BJ12" s="197">
        <v>340.1</v>
      </c>
      <c r="BK12" s="197">
        <v>5409.7</v>
      </c>
      <c r="BL12" s="197">
        <v>5535.6</v>
      </c>
      <c r="BM12" s="197">
        <v>13.4</v>
      </c>
      <c r="BN12" s="197">
        <v>58.2</v>
      </c>
      <c r="BO12" s="197">
        <v>377.3</v>
      </c>
      <c r="BP12" s="197">
        <v>781.7</v>
      </c>
      <c r="BQ12" s="197">
        <v>0</v>
      </c>
      <c r="BR12" s="197">
        <v>833.4</v>
      </c>
      <c r="BS12" s="197">
        <v>270.3</v>
      </c>
      <c r="BT12" s="197">
        <v>49.6</v>
      </c>
      <c r="BU12" s="197">
        <v>3.5</v>
      </c>
      <c r="BV12" s="197">
        <v>191.6</v>
      </c>
      <c r="BW12" s="197">
        <v>0</v>
      </c>
      <c r="BX12" s="197"/>
      <c r="BY12" s="199">
        <f t="shared" si="2"/>
        <v>39753</v>
      </c>
      <c r="BZ12" s="196">
        <f t="shared" ca="1" si="0"/>
        <v>25276.3</v>
      </c>
      <c r="CA12" s="196">
        <f t="shared" ca="1" si="1"/>
        <v>270.3</v>
      </c>
      <c r="CE12" s="196" t="s">
        <v>180</v>
      </c>
      <c r="CF12" s="196" t="s">
        <v>42</v>
      </c>
    </row>
    <row r="13" spans="1:84">
      <c r="A13" s="199">
        <v>39783</v>
      </c>
      <c r="B13" s="197">
        <v>25923.9</v>
      </c>
      <c r="C13" s="197">
        <v>25923.9</v>
      </c>
      <c r="D13" s="198"/>
      <c r="E13" s="197">
        <v>590.4</v>
      </c>
      <c r="F13" s="197">
        <v>1005.5</v>
      </c>
      <c r="G13" s="197">
        <v>810.1</v>
      </c>
      <c r="H13" s="197">
        <v>2254.5</v>
      </c>
      <c r="I13" s="197">
        <v>42.2</v>
      </c>
      <c r="J13" s="197">
        <v>0</v>
      </c>
      <c r="K13" s="197">
        <v>19809.400000000001</v>
      </c>
      <c r="L13" s="197">
        <v>515.20000000000005</v>
      </c>
      <c r="M13" s="197">
        <v>104.6</v>
      </c>
      <c r="N13" s="197">
        <v>791.9</v>
      </c>
      <c r="O13" s="197"/>
      <c r="P13" s="197">
        <v>3048</v>
      </c>
      <c r="Q13" s="197">
        <v>2123.4</v>
      </c>
      <c r="R13" s="197">
        <v>242.7</v>
      </c>
      <c r="S13" s="197">
        <v>3879</v>
      </c>
      <c r="T13" s="197">
        <v>13914.2</v>
      </c>
      <c r="U13" s="197">
        <v>370.1</v>
      </c>
      <c r="V13" s="197">
        <v>792.6</v>
      </c>
      <c r="W13" s="197">
        <v>0</v>
      </c>
      <c r="X13" s="197">
        <v>1553.8</v>
      </c>
      <c r="Y13" s="197"/>
      <c r="Z13" s="197">
        <v>565.9</v>
      </c>
      <c r="AA13" s="197">
        <v>24.5</v>
      </c>
      <c r="AB13" s="197">
        <v>1005.5</v>
      </c>
      <c r="AC13" s="197">
        <v>297.60000000000002</v>
      </c>
      <c r="AD13" s="197">
        <v>512.5</v>
      </c>
      <c r="AE13" s="197">
        <v>0</v>
      </c>
      <c r="AF13" s="197">
        <v>1647.7</v>
      </c>
      <c r="AG13" s="197">
        <v>181.1</v>
      </c>
      <c r="AH13" s="197">
        <v>232.3</v>
      </c>
      <c r="AI13" s="197">
        <v>193.3</v>
      </c>
      <c r="AJ13" s="197">
        <v>0</v>
      </c>
      <c r="AK13" s="197">
        <v>42.2</v>
      </c>
      <c r="AL13" s="197">
        <v>0</v>
      </c>
      <c r="AM13" s="197">
        <v>12355.9</v>
      </c>
      <c r="AN13" s="197">
        <v>4054.8</v>
      </c>
      <c r="AO13" s="197">
        <v>2517.3000000000002</v>
      </c>
      <c r="AP13" s="197">
        <v>829</v>
      </c>
      <c r="AQ13" s="197">
        <v>52.5</v>
      </c>
      <c r="AR13" s="197">
        <v>515.20000000000005</v>
      </c>
      <c r="AS13" s="197">
        <v>104.6</v>
      </c>
      <c r="AT13" s="197">
        <v>415.2</v>
      </c>
      <c r="AU13" s="197">
        <v>140.6</v>
      </c>
      <c r="AV13" s="197">
        <v>62.8</v>
      </c>
      <c r="AW13" s="197">
        <v>173.3</v>
      </c>
      <c r="AX13" s="197"/>
      <c r="AY13" s="197">
        <v>1821.1</v>
      </c>
      <c r="AZ13" s="197">
        <v>314</v>
      </c>
      <c r="BA13" s="197">
        <v>912.9</v>
      </c>
      <c r="BB13" s="197">
        <v>2123.4</v>
      </c>
      <c r="BC13" s="197">
        <v>162.5</v>
      </c>
      <c r="BD13" s="197">
        <v>49.7</v>
      </c>
      <c r="BE13" s="197">
        <v>30.6</v>
      </c>
      <c r="BF13" s="197">
        <v>3879</v>
      </c>
      <c r="BG13" s="197">
        <v>30.9</v>
      </c>
      <c r="BH13" s="197">
        <v>31.3</v>
      </c>
      <c r="BI13" s="197">
        <v>3063.5</v>
      </c>
      <c r="BJ13" s="197">
        <v>350.8</v>
      </c>
      <c r="BK13" s="197">
        <v>4849.7</v>
      </c>
      <c r="BL13" s="197">
        <v>5523.8</v>
      </c>
      <c r="BM13" s="197">
        <v>12.2</v>
      </c>
      <c r="BN13" s="197">
        <v>51.8</v>
      </c>
      <c r="BO13" s="197">
        <v>370.1</v>
      </c>
      <c r="BP13" s="197">
        <v>792.6</v>
      </c>
      <c r="BQ13" s="197">
        <v>0</v>
      </c>
      <c r="BR13" s="197">
        <v>956.2</v>
      </c>
      <c r="BS13" s="197">
        <v>339.4</v>
      </c>
      <c r="BT13" s="197">
        <v>53.8</v>
      </c>
      <c r="BU13" s="197">
        <v>3.6</v>
      </c>
      <c r="BV13" s="197">
        <v>200.8</v>
      </c>
      <c r="BW13" s="197">
        <v>0</v>
      </c>
      <c r="BX13" s="197"/>
      <c r="BY13" s="199">
        <f t="shared" si="2"/>
        <v>39783</v>
      </c>
      <c r="BZ13" s="196">
        <f t="shared" ca="1" si="0"/>
        <v>25923.9</v>
      </c>
      <c r="CA13" s="196">
        <f t="shared" ca="1" si="1"/>
        <v>339.4</v>
      </c>
      <c r="CE13" s="196" t="s">
        <v>181</v>
      </c>
      <c r="CF13" s="196" t="s">
        <v>12</v>
      </c>
    </row>
    <row r="14" spans="1:84">
      <c r="A14" s="199">
        <v>39814</v>
      </c>
      <c r="B14" s="197">
        <v>28022.3</v>
      </c>
      <c r="C14" s="197">
        <v>28022.3</v>
      </c>
      <c r="D14" s="198"/>
      <c r="E14" s="197">
        <v>829.3</v>
      </c>
      <c r="F14" s="197">
        <v>2078.6999999999998</v>
      </c>
      <c r="G14" s="197">
        <v>1238.8</v>
      </c>
      <c r="H14" s="197">
        <v>2365.1999999999998</v>
      </c>
      <c r="I14" s="197">
        <v>45.1</v>
      </c>
      <c r="J14" s="197">
        <v>0</v>
      </c>
      <c r="K14" s="197">
        <v>19941</v>
      </c>
      <c r="L14" s="197">
        <v>544.1</v>
      </c>
      <c r="M14" s="197">
        <v>109.8</v>
      </c>
      <c r="N14" s="197">
        <v>870.4</v>
      </c>
      <c r="O14" s="197"/>
      <c r="P14" s="197">
        <v>3109.2</v>
      </c>
      <c r="Q14" s="197">
        <v>3370.4</v>
      </c>
      <c r="R14" s="197">
        <v>346</v>
      </c>
      <c r="S14" s="197">
        <v>3639.6</v>
      </c>
      <c r="T14" s="197">
        <v>14748.5</v>
      </c>
      <c r="U14" s="197">
        <v>375.3</v>
      </c>
      <c r="V14" s="197">
        <v>756.3</v>
      </c>
      <c r="W14" s="197">
        <v>0</v>
      </c>
      <c r="X14" s="197">
        <v>1677</v>
      </c>
      <c r="Y14" s="197"/>
      <c r="Z14" s="197">
        <v>795.1</v>
      </c>
      <c r="AA14" s="197">
        <v>34.200000000000003</v>
      </c>
      <c r="AB14" s="197">
        <v>2078.6999999999998</v>
      </c>
      <c r="AC14" s="197">
        <v>395.8</v>
      </c>
      <c r="AD14" s="197">
        <v>843</v>
      </c>
      <c r="AE14" s="197">
        <v>0</v>
      </c>
      <c r="AF14" s="197">
        <v>1760.3</v>
      </c>
      <c r="AG14" s="197">
        <v>193.4</v>
      </c>
      <c r="AH14" s="197">
        <v>199.5</v>
      </c>
      <c r="AI14" s="197">
        <v>212</v>
      </c>
      <c r="AJ14" s="197">
        <v>0</v>
      </c>
      <c r="AK14" s="197">
        <v>45.1</v>
      </c>
      <c r="AL14" s="197">
        <v>0</v>
      </c>
      <c r="AM14" s="197">
        <v>12509.7</v>
      </c>
      <c r="AN14" s="197">
        <v>4017.2</v>
      </c>
      <c r="AO14" s="197">
        <v>2501.1999999999998</v>
      </c>
      <c r="AP14" s="197">
        <v>856.6</v>
      </c>
      <c r="AQ14" s="197">
        <v>56.2</v>
      </c>
      <c r="AR14" s="197">
        <v>544.1</v>
      </c>
      <c r="AS14" s="197">
        <v>109.8</v>
      </c>
      <c r="AT14" s="197">
        <v>520.29999999999995</v>
      </c>
      <c r="AU14" s="197">
        <v>129.30000000000001</v>
      </c>
      <c r="AV14" s="197">
        <v>69</v>
      </c>
      <c r="AW14" s="197">
        <v>151.69999999999999</v>
      </c>
      <c r="AX14" s="197"/>
      <c r="AY14" s="197">
        <v>1789.4</v>
      </c>
      <c r="AZ14" s="197">
        <v>409.2</v>
      </c>
      <c r="BA14" s="197">
        <v>910.6</v>
      </c>
      <c r="BB14" s="197">
        <v>3370.4</v>
      </c>
      <c r="BC14" s="197">
        <v>252.4</v>
      </c>
      <c r="BD14" s="197">
        <v>77.7</v>
      </c>
      <c r="BE14" s="197">
        <v>15.9</v>
      </c>
      <c r="BF14" s="197">
        <v>3639.6</v>
      </c>
      <c r="BG14" s="197">
        <v>15.6</v>
      </c>
      <c r="BH14" s="197">
        <v>14.2</v>
      </c>
      <c r="BI14" s="197">
        <v>3521</v>
      </c>
      <c r="BJ14" s="197">
        <v>281.5</v>
      </c>
      <c r="BK14" s="197">
        <v>4945.3999999999996</v>
      </c>
      <c r="BL14" s="197">
        <v>5907</v>
      </c>
      <c r="BM14" s="197">
        <v>10.7</v>
      </c>
      <c r="BN14" s="197">
        <v>53</v>
      </c>
      <c r="BO14" s="197">
        <v>375.3</v>
      </c>
      <c r="BP14" s="197">
        <v>756.3</v>
      </c>
      <c r="BQ14" s="197">
        <v>0</v>
      </c>
      <c r="BR14" s="197">
        <v>1022.7</v>
      </c>
      <c r="BS14" s="197">
        <v>431.6</v>
      </c>
      <c r="BT14" s="197">
        <v>33.9</v>
      </c>
      <c r="BU14" s="197">
        <v>4.7</v>
      </c>
      <c r="BV14" s="197">
        <v>184.1</v>
      </c>
      <c r="BW14" s="197">
        <v>0</v>
      </c>
      <c r="BX14" s="197"/>
      <c r="BY14" s="199">
        <f t="shared" si="2"/>
        <v>39814</v>
      </c>
      <c r="BZ14" s="196">
        <f t="shared" ca="1" si="0"/>
        <v>28022.3</v>
      </c>
      <c r="CA14" s="196">
        <f t="shared" ca="1" si="1"/>
        <v>431.6</v>
      </c>
      <c r="CE14" s="196" t="s">
        <v>182</v>
      </c>
      <c r="CF14" s="196" t="s">
        <v>14</v>
      </c>
    </row>
    <row r="15" spans="1:84">
      <c r="A15" s="199">
        <v>39845</v>
      </c>
      <c r="B15" s="197">
        <v>29756.7</v>
      </c>
      <c r="C15" s="197">
        <v>29756.7</v>
      </c>
      <c r="D15" s="198"/>
      <c r="E15" s="197">
        <v>762.3</v>
      </c>
      <c r="F15" s="197">
        <v>2177.8000000000002</v>
      </c>
      <c r="G15" s="197">
        <v>1233.4000000000001</v>
      </c>
      <c r="H15" s="197">
        <v>2568.1</v>
      </c>
      <c r="I15" s="197">
        <v>45.7</v>
      </c>
      <c r="J15" s="197">
        <v>0</v>
      </c>
      <c r="K15" s="197">
        <v>21261.200000000001</v>
      </c>
      <c r="L15" s="197">
        <v>627.20000000000005</v>
      </c>
      <c r="M15" s="197">
        <v>119.1</v>
      </c>
      <c r="N15" s="197">
        <v>961.8</v>
      </c>
      <c r="O15" s="197"/>
      <c r="P15" s="197">
        <v>3247</v>
      </c>
      <c r="Q15" s="197">
        <v>3653.6</v>
      </c>
      <c r="R15" s="197">
        <v>316.60000000000002</v>
      </c>
      <c r="S15" s="197">
        <v>4024.9</v>
      </c>
      <c r="T15" s="197">
        <v>15260.3</v>
      </c>
      <c r="U15" s="197">
        <v>374</v>
      </c>
      <c r="V15" s="197">
        <v>917.7</v>
      </c>
      <c r="W15" s="197">
        <v>0</v>
      </c>
      <c r="X15" s="197">
        <v>1962.5</v>
      </c>
      <c r="Y15" s="197"/>
      <c r="Z15" s="197">
        <v>721.1</v>
      </c>
      <c r="AA15" s="197">
        <v>41.2</v>
      </c>
      <c r="AB15" s="197">
        <v>2177.8000000000002</v>
      </c>
      <c r="AC15" s="197">
        <v>403.5</v>
      </c>
      <c r="AD15" s="197">
        <v>829.9</v>
      </c>
      <c r="AE15" s="197">
        <v>0</v>
      </c>
      <c r="AF15" s="197">
        <v>1951.2</v>
      </c>
      <c r="AG15" s="197">
        <v>194.1</v>
      </c>
      <c r="AH15" s="197">
        <v>198.1</v>
      </c>
      <c r="AI15" s="197">
        <v>224.8</v>
      </c>
      <c r="AJ15" s="197">
        <v>0</v>
      </c>
      <c r="AK15" s="197">
        <v>45.7</v>
      </c>
      <c r="AL15" s="197">
        <v>0</v>
      </c>
      <c r="AM15" s="197">
        <v>13375.3</v>
      </c>
      <c r="AN15" s="197">
        <v>4036.9</v>
      </c>
      <c r="AO15" s="197">
        <v>2863.7</v>
      </c>
      <c r="AP15" s="197">
        <v>928.3</v>
      </c>
      <c r="AQ15" s="197">
        <v>57.1</v>
      </c>
      <c r="AR15" s="197">
        <v>627.20000000000005</v>
      </c>
      <c r="AS15" s="197">
        <v>119.1</v>
      </c>
      <c r="AT15" s="197">
        <v>568.4</v>
      </c>
      <c r="AU15" s="197">
        <v>135.5</v>
      </c>
      <c r="AV15" s="197">
        <v>65.3</v>
      </c>
      <c r="AW15" s="197">
        <v>192.6</v>
      </c>
      <c r="AX15" s="197"/>
      <c r="AY15" s="197">
        <v>1870.9</v>
      </c>
      <c r="AZ15" s="197">
        <v>67.400000000000006</v>
      </c>
      <c r="BA15" s="197">
        <v>1308.8</v>
      </c>
      <c r="BB15" s="197">
        <v>3653.6</v>
      </c>
      <c r="BC15" s="197">
        <v>253.2</v>
      </c>
      <c r="BD15" s="197">
        <v>55.4</v>
      </c>
      <c r="BE15" s="197">
        <v>7.9</v>
      </c>
      <c r="BF15" s="197">
        <v>4024.9</v>
      </c>
      <c r="BG15" s="197">
        <v>28.5</v>
      </c>
      <c r="BH15" s="197">
        <v>26.2</v>
      </c>
      <c r="BI15" s="197">
        <v>3557.9</v>
      </c>
      <c r="BJ15" s="197">
        <v>350.8</v>
      </c>
      <c r="BK15" s="197">
        <v>5100.1000000000004</v>
      </c>
      <c r="BL15" s="197">
        <v>6115.3</v>
      </c>
      <c r="BM15" s="197">
        <v>9.6999999999999993</v>
      </c>
      <c r="BN15" s="197">
        <v>71.7</v>
      </c>
      <c r="BO15" s="197">
        <v>374</v>
      </c>
      <c r="BP15" s="197">
        <v>917.7</v>
      </c>
      <c r="BQ15" s="197">
        <v>0</v>
      </c>
      <c r="BR15" s="197">
        <v>1222.9000000000001</v>
      </c>
      <c r="BS15" s="197">
        <v>464</v>
      </c>
      <c r="BT15" s="197">
        <v>41.4</v>
      </c>
      <c r="BU15" s="197">
        <v>4.4000000000000004</v>
      </c>
      <c r="BV15" s="197">
        <v>229.8</v>
      </c>
      <c r="BW15" s="197">
        <v>0</v>
      </c>
      <c r="BX15" s="197"/>
      <c r="BY15" s="199">
        <f t="shared" si="2"/>
        <v>39845</v>
      </c>
      <c r="BZ15" s="196">
        <f t="shared" ca="1" si="0"/>
        <v>29756.7</v>
      </c>
      <c r="CA15" s="196">
        <f t="shared" ca="1" si="1"/>
        <v>464</v>
      </c>
      <c r="CE15" s="196" t="s">
        <v>183</v>
      </c>
      <c r="CF15" s="196" t="s">
        <v>16</v>
      </c>
    </row>
    <row r="16" spans="1:84">
      <c r="A16" s="199">
        <v>39873</v>
      </c>
      <c r="B16" s="197">
        <v>29196.400000000001</v>
      </c>
      <c r="C16" s="197">
        <v>29196.400000000001</v>
      </c>
      <c r="D16" s="198"/>
      <c r="E16" s="197">
        <v>726.3</v>
      </c>
      <c r="F16" s="197">
        <v>2131.1999999999998</v>
      </c>
      <c r="G16" s="197">
        <v>991.1</v>
      </c>
      <c r="H16" s="197">
        <v>2627.9</v>
      </c>
      <c r="I16" s="197">
        <v>48.3</v>
      </c>
      <c r="J16" s="197">
        <v>0</v>
      </c>
      <c r="K16" s="197">
        <v>20962.8</v>
      </c>
      <c r="L16" s="197">
        <v>639</v>
      </c>
      <c r="M16" s="197">
        <v>112.7</v>
      </c>
      <c r="N16" s="197">
        <v>957.2</v>
      </c>
      <c r="O16" s="197"/>
      <c r="P16" s="197">
        <v>3260.1</v>
      </c>
      <c r="Q16" s="197">
        <v>3447.5</v>
      </c>
      <c r="R16" s="197">
        <v>263.60000000000002</v>
      </c>
      <c r="S16" s="197">
        <v>3919.8</v>
      </c>
      <c r="T16" s="197">
        <v>15218.4</v>
      </c>
      <c r="U16" s="197">
        <v>370.7</v>
      </c>
      <c r="V16" s="197">
        <v>700.9</v>
      </c>
      <c r="W16" s="197">
        <v>0</v>
      </c>
      <c r="X16" s="197">
        <v>2015.5</v>
      </c>
      <c r="Y16" s="197"/>
      <c r="Z16" s="197">
        <v>685.5</v>
      </c>
      <c r="AA16" s="197">
        <v>40.799999999999997</v>
      </c>
      <c r="AB16" s="197">
        <v>2131.1999999999998</v>
      </c>
      <c r="AC16" s="197">
        <v>321.10000000000002</v>
      </c>
      <c r="AD16" s="197">
        <v>670</v>
      </c>
      <c r="AE16" s="197">
        <v>0</v>
      </c>
      <c r="AF16" s="197">
        <v>1983.9</v>
      </c>
      <c r="AG16" s="197">
        <v>209</v>
      </c>
      <c r="AH16" s="197">
        <v>207.9</v>
      </c>
      <c r="AI16" s="197">
        <v>227.1</v>
      </c>
      <c r="AJ16" s="197">
        <v>0</v>
      </c>
      <c r="AK16" s="197">
        <v>48.3</v>
      </c>
      <c r="AL16" s="197">
        <v>0</v>
      </c>
      <c r="AM16" s="197">
        <v>13321.4</v>
      </c>
      <c r="AN16" s="197">
        <v>3971.3</v>
      </c>
      <c r="AO16" s="197">
        <v>2690.1</v>
      </c>
      <c r="AP16" s="197">
        <v>926.1</v>
      </c>
      <c r="AQ16" s="197">
        <v>53.8</v>
      </c>
      <c r="AR16" s="197">
        <v>639</v>
      </c>
      <c r="AS16" s="197">
        <v>112.7</v>
      </c>
      <c r="AT16" s="197">
        <v>562.70000000000005</v>
      </c>
      <c r="AU16" s="197">
        <v>119</v>
      </c>
      <c r="AV16" s="197">
        <v>62.9</v>
      </c>
      <c r="AW16" s="197">
        <v>212.6</v>
      </c>
      <c r="AX16" s="197"/>
      <c r="AY16" s="197">
        <v>1897.2</v>
      </c>
      <c r="AZ16" s="197">
        <v>66.099999999999994</v>
      </c>
      <c r="BA16" s="197">
        <v>1296.9000000000001</v>
      </c>
      <c r="BB16" s="197">
        <v>3447.5</v>
      </c>
      <c r="BC16" s="197">
        <v>203.5</v>
      </c>
      <c r="BD16" s="197">
        <v>51.9</v>
      </c>
      <c r="BE16" s="197">
        <v>8.1999999999999993</v>
      </c>
      <c r="BF16" s="197">
        <v>3919.8</v>
      </c>
      <c r="BG16" s="197">
        <v>19.5</v>
      </c>
      <c r="BH16" s="197">
        <v>26</v>
      </c>
      <c r="BI16" s="197">
        <v>3401.1</v>
      </c>
      <c r="BJ16" s="197">
        <v>325</v>
      </c>
      <c r="BK16" s="197">
        <v>5146.6000000000004</v>
      </c>
      <c r="BL16" s="197">
        <v>6217.7</v>
      </c>
      <c r="BM16" s="197">
        <v>9.6999999999999993</v>
      </c>
      <c r="BN16" s="197">
        <v>72.8</v>
      </c>
      <c r="BO16" s="197">
        <v>370.7</v>
      </c>
      <c r="BP16" s="197">
        <v>700.9</v>
      </c>
      <c r="BQ16" s="197">
        <v>0</v>
      </c>
      <c r="BR16" s="197">
        <v>1291</v>
      </c>
      <c r="BS16" s="197">
        <v>421.5</v>
      </c>
      <c r="BT16" s="197">
        <v>45.1</v>
      </c>
      <c r="BU16" s="197">
        <v>4.5</v>
      </c>
      <c r="BV16" s="197">
        <v>253.4</v>
      </c>
      <c r="BW16" s="197">
        <v>0</v>
      </c>
      <c r="BX16" s="197"/>
      <c r="BY16" s="199">
        <f t="shared" si="2"/>
        <v>39873</v>
      </c>
      <c r="BZ16" s="196">
        <f t="shared" ca="1" si="0"/>
        <v>29196.400000000001</v>
      </c>
      <c r="CA16" s="196">
        <f t="shared" ca="1" si="1"/>
        <v>421.5</v>
      </c>
      <c r="CE16" s="196" t="s">
        <v>184</v>
      </c>
      <c r="CF16" s="196" t="s">
        <v>23</v>
      </c>
    </row>
    <row r="17" spans="1:84">
      <c r="A17" s="199">
        <v>39904</v>
      </c>
      <c r="B17" s="197">
        <v>28527.1</v>
      </c>
      <c r="C17" s="197">
        <v>28527.1</v>
      </c>
      <c r="D17" s="198"/>
      <c r="E17" s="197">
        <v>675.6</v>
      </c>
      <c r="F17" s="197">
        <v>1902.8</v>
      </c>
      <c r="G17" s="197">
        <v>956</v>
      </c>
      <c r="H17" s="197">
        <v>2650</v>
      </c>
      <c r="I17" s="197">
        <v>48.6</v>
      </c>
      <c r="J17" s="197">
        <v>0</v>
      </c>
      <c r="K17" s="197">
        <v>20604.5</v>
      </c>
      <c r="L17" s="197">
        <v>658.2</v>
      </c>
      <c r="M17" s="197">
        <v>55.5</v>
      </c>
      <c r="N17" s="197">
        <v>975.9</v>
      </c>
      <c r="O17" s="197"/>
      <c r="P17" s="197">
        <v>3236.5</v>
      </c>
      <c r="Q17" s="197">
        <v>3293.5</v>
      </c>
      <c r="R17" s="197">
        <v>217.6</v>
      </c>
      <c r="S17" s="197">
        <v>3700.4</v>
      </c>
      <c r="T17" s="197">
        <v>15013.5</v>
      </c>
      <c r="U17" s="197">
        <v>371.9</v>
      </c>
      <c r="V17" s="197">
        <v>653.1</v>
      </c>
      <c r="W17" s="197">
        <v>0</v>
      </c>
      <c r="X17" s="197">
        <v>2040.6</v>
      </c>
      <c r="Y17" s="197"/>
      <c r="Z17" s="197">
        <v>636.29999999999995</v>
      </c>
      <c r="AA17" s="197">
        <v>39.299999999999997</v>
      </c>
      <c r="AB17" s="197">
        <v>1902.8</v>
      </c>
      <c r="AC17" s="197">
        <v>288.8</v>
      </c>
      <c r="AD17" s="197">
        <v>667.2</v>
      </c>
      <c r="AE17" s="197">
        <v>0</v>
      </c>
      <c r="AF17" s="197">
        <v>1994.4</v>
      </c>
      <c r="AG17" s="197">
        <v>228.4</v>
      </c>
      <c r="AH17" s="197">
        <v>201.6</v>
      </c>
      <c r="AI17" s="197">
        <v>225.6</v>
      </c>
      <c r="AJ17" s="197">
        <v>0</v>
      </c>
      <c r="AK17" s="197">
        <v>48.6</v>
      </c>
      <c r="AL17" s="197">
        <v>0</v>
      </c>
      <c r="AM17" s="197">
        <v>13115.8</v>
      </c>
      <c r="AN17" s="197">
        <v>3871.7</v>
      </c>
      <c r="AO17" s="197">
        <v>2664.6</v>
      </c>
      <c r="AP17" s="197">
        <v>909.1</v>
      </c>
      <c r="AQ17" s="197">
        <v>43.2</v>
      </c>
      <c r="AR17" s="197">
        <v>658.2</v>
      </c>
      <c r="AS17" s="197">
        <v>55.5</v>
      </c>
      <c r="AT17" s="197">
        <v>573.5</v>
      </c>
      <c r="AU17" s="197">
        <v>135.69999999999999</v>
      </c>
      <c r="AV17" s="197">
        <v>61.4</v>
      </c>
      <c r="AW17" s="197">
        <v>205.3</v>
      </c>
      <c r="AX17" s="197"/>
      <c r="AY17" s="197">
        <v>1947.3</v>
      </c>
      <c r="AZ17" s="197">
        <v>58.3</v>
      </c>
      <c r="BA17" s="197">
        <v>1230.9000000000001</v>
      </c>
      <c r="BB17" s="197">
        <v>3293.5</v>
      </c>
      <c r="BC17" s="197">
        <v>164.4</v>
      </c>
      <c r="BD17" s="197">
        <v>47.4</v>
      </c>
      <c r="BE17" s="197">
        <v>5.7</v>
      </c>
      <c r="BF17" s="197">
        <v>3700.4</v>
      </c>
      <c r="BG17" s="197">
        <v>19.2</v>
      </c>
      <c r="BH17" s="197">
        <v>24.5</v>
      </c>
      <c r="BI17" s="197">
        <v>3474.5</v>
      </c>
      <c r="BJ17" s="197">
        <v>308.89999999999998</v>
      </c>
      <c r="BK17" s="197">
        <v>4912.7</v>
      </c>
      <c r="BL17" s="197">
        <v>6197.3</v>
      </c>
      <c r="BM17" s="197">
        <v>8.9</v>
      </c>
      <c r="BN17" s="197">
        <v>67.400000000000006</v>
      </c>
      <c r="BO17" s="197">
        <v>371.9</v>
      </c>
      <c r="BP17" s="197">
        <v>653.1</v>
      </c>
      <c r="BQ17" s="197">
        <v>0</v>
      </c>
      <c r="BR17" s="197">
        <v>1325.1</v>
      </c>
      <c r="BS17" s="197">
        <v>405.2</v>
      </c>
      <c r="BT17" s="197">
        <v>44.3</v>
      </c>
      <c r="BU17" s="197">
        <v>4.9000000000000004</v>
      </c>
      <c r="BV17" s="197">
        <v>261.2</v>
      </c>
      <c r="BW17" s="197">
        <v>0</v>
      </c>
      <c r="BX17" s="197"/>
      <c r="BY17" s="199">
        <f t="shared" si="2"/>
        <v>39904</v>
      </c>
      <c r="BZ17" s="196">
        <f t="shared" ca="1" si="0"/>
        <v>28527.1</v>
      </c>
      <c r="CA17" s="196">
        <f t="shared" ca="1" si="1"/>
        <v>405.2</v>
      </c>
      <c r="CE17" s="196" t="s">
        <v>185</v>
      </c>
      <c r="CF17" s="196" t="s">
        <v>26</v>
      </c>
    </row>
    <row r="18" spans="1:84">
      <c r="A18" s="199">
        <v>39934</v>
      </c>
      <c r="B18" s="197">
        <v>28047.8</v>
      </c>
      <c r="C18" s="197">
        <v>28047.8</v>
      </c>
      <c r="D18" s="198"/>
      <c r="E18" s="197">
        <v>661.2</v>
      </c>
      <c r="F18" s="197">
        <v>1622.2</v>
      </c>
      <c r="G18" s="197">
        <v>885.1</v>
      </c>
      <c r="H18" s="197">
        <v>2836.2</v>
      </c>
      <c r="I18" s="197">
        <v>49.2</v>
      </c>
      <c r="J18" s="197">
        <v>0</v>
      </c>
      <c r="K18" s="197">
        <v>20368.099999999999</v>
      </c>
      <c r="L18" s="197">
        <v>662.8</v>
      </c>
      <c r="M18" s="197">
        <v>50.6</v>
      </c>
      <c r="N18" s="197">
        <v>912.4</v>
      </c>
      <c r="O18" s="197"/>
      <c r="P18" s="197">
        <v>3305.9</v>
      </c>
      <c r="Q18" s="197">
        <v>2822.8</v>
      </c>
      <c r="R18" s="197">
        <v>196.7</v>
      </c>
      <c r="S18" s="197">
        <v>3544.8</v>
      </c>
      <c r="T18" s="197">
        <v>15072.5</v>
      </c>
      <c r="U18" s="197">
        <v>363.5</v>
      </c>
      <c r="V18" s="197">
        <v>660.1</v>
      </c>
      <c r="W18" s="197">
        <v>0</v>
      </c>
      <c r="X18" s="197">
        <v>2081.5</v>
      </c>
      <c r="Y18" s="197"/>
      <c r="Z18" s="197">
        <v>622</v>
      </c>
      <c r="AA18" s="197">
        <v>39.200000000000003</v>
      </c>
      <c r="AB18" s="197">
        <v>1622.2</v>
      </c>
      <c r="AC18" s="197">
        <v>276.5</v>
      </c>
      <c r="AD18" s="197">
        <v>608.6</v>
      </c>
      <c r="AE18" s="197">
        <v>0</v>
      </c>
      <c r="AF18" s="197">
        <v>2119.8000000000002</v>
      </c>
      <c r="AG18" s="197">
        <v>287.8</v>
      </c>
      <c r="AH18" s="197">
        <v>209.8</v>
      </c>
      <c r="AI18" s="197">
        <v>218.9</v>
      </c>
      <c r="AJ18" s="197">
        <v>0</v>
      </c>
      <c r="AK18" s="197">
        <v>49.2</v>
      </c>
      <c r="AL18" s="197">
        <v>0</v>
      </c>
      <c r="AM18" s="197">
        <v>13175.1</v>
      </c>
      <c r="AN18" s="197">
        <v>3810.6</v>
      </c>
      <c r="AO18" s="197">
        <v>2446.3000000000002</v>
      </c>
      <c r="AP18" s="197">
        <v>897.1</v>
      </c>
      <c r="AQ18" s="197">
        <v>39</v>
      </c>
      <c r="AR18" s="197">
        <v>662.8</v>
      </c>
      <c r="AS18" s="197">
        <v>50.6</v>
      </c>
      <c r="AT18" s="197">
        <v>477.7</v>
      </c>
      <c r="AU18" s="197">
        <v>148.5</v>
      </c>
      <c r="AV18" s="197">
        <v>61.8</v>
      </c>
      <c r="AW18" s="197">
        <v>224.4</v>
      </c>
      <c r="AX18" s="197"/>
      <c r="AY18" s="197">
        <v>2076.1</v>
      </c>
      <c r="AZ18" s="197">
        <v>32.299999999999997</v>
      </c>
      <c r="BA18" s="197">
        <v>1197.5</v>
      </c>
      <c r="BB18" s="197">
        <v>2822.8</v>
      </c>
      <c r="BC18" s="197">
        <v>142.6</v>
      </c>
      <c r="BD18" s="197">
        <v>50.2</v>
      </c>
      <c r="BE18" s="197">
        <v>4</v>
      </c>
      <c r="BF18" s="197">
        <v>3544.8</v>
      </c>
      <c r="BG18" s="197">
        <v>21.6</v>
      </c>
      <c r="BH18" s="197">
        <v>25.3</v>
      </c>
      <c r="BI18" s="197">
        <v>3302.6</v>
      </c>
      <c r="BJ18" s="197">
        <v>295.7</v>
      </c>
      <c r="BK18" s="197">
        <v>5060.3999999999996</v>
      </c>
      <c r="BL18" s="197">
        <v>6295</v>
      </c>
      <c r="BM18" s="197">
        <v>10.199999999999999</v>
      </c>
      <c r="BN18" s="197">
        <v>61.7</v>
      </c>
      <c r="BO18" s="197">
        <v>363.5</v>
      </c>
      <c r="BP18" s="197">
        <v>660.1</v>
      </c>
      <c r="BQ18" s="197">
        <v>0</v>
      </c>
      <c r="BR18" s="197">
        <v>1400.7</v>
      </c>
      <c r="BS18" s="197">
        <v>365</v>
      </c>
      <c r="BT18" s="197">
        <v>35.799999999999997</v>
      </c>
      <c r="BU18" s="197">
        <v>5.0999999999999996</v>
      </c>
      <c r="BV18" s="197">
        <v>274.8</v>
      </c>
      <c r="BW18" s="197">
        <v>0</v>
      </c>
      <c r="BX18" s="197"/>
      <c r="BY18" s="199">
        <f t="shared" si="2"/>
        <v>39934</v>
      </c>
      <c r="BZ18" s="196">
        <f t="shared" ca="1" si="0"/>
        <v>28047.8</v>
      </c>
      <c r="CA18" s="196">
        <f t="shared" ca="1" si="1"/>
        <v>365</v>
      </c>
      <c r="CE18" s="196" t="s">
        <v>186</v>
      </c>
      <c r="CF18" s="196" t="s">
        <v>28</v>
      </c>
    </row>
    <row r="19" spans="1:84">
      <c r="A19" s="199">
        <v>39965</v>
      </c>
      <c r="B19" s="197">
        <v>27407.5</v>
      </c>
      <c r="C19" s="197">
        <v>27407.5</v>
      </c>
      <c r="D19" s="198"/>
      <c r="E19" s="197">
        <v>615</v>
      </c>
      <c r="F19" s="197">
        <v>1360.3</v>
      </c>
      <c r="G19" s="197">
        <v>930.9</v>
      </c>
      <c r="H19" s="197">
        <v>2843.7</v>
      </c>
      <c r="I19" s="197">
        <v>55.1</v>
      </c>
      <c r="J19" s="197">
        <v>0</v>
      </c>
      <c r="K19" s="197">
        <v>19959</v>
      </c>
      <c r="L19" s="197">
        <v>671.8</v>
      </c>
      <c r="M19" s="197">
        <v>50</v>
      </c>
      <c r="N19" s="197">
        <v>921.6</v>
      </c>
      <c r="O19" s="197"/>
      <c r="P19" s="197">
        <v>3324.5</v>
      </c>
      <c r="Q19" s="197">
        <v>2269.9</v>
      </c>
      <c r="R19" s="197">
        <v>199.1</v>
      </c>
      <c r="S19" s="197">
        <v>3372.2</v>
      </c>
      <c r="T19" s="197">
        <v>15144.7</v>
      </c>
      <c r="U19" s="197">
        <v>352.8</v>
      </c>
      <c r="V19" s="197">
        <v>628.1</v>
      </c>
      <c r="W19" s="197">
        <v>0</v>
      </c>
      <c r="X19" s="197">
        <v>2116.1</v>
      </c>
      <c r="Y19" s="197"/>
      <c r="Z19" s="197">
        <v>572.6</v>
      </c>
      <c r="AA19" s="197">
        <v>42.3</v>
      </c>
      <c r="AB19" s="197">
        <v>1360.3</v>
      </c>
      <c r="AC19" s="197">
        <v>265.2</v>
      </c>
      <c r="AD19" s="197">
        <v>665.7</v>
      </c>
      <c r="AE19" s="197">
        <v>0</v>
      </c>
      <c r="AF19" s="197">
        <v>2109.6999999999998</v>
      </c>
      <c r="AG19" s="197">
        <v>306.39999999999998</v>
      </c>
      <c r="AH19" s="197">
        <v>210.6</v>
      </c>
      <c r="AI19" s="197">
        <v>216.9</v>
      </c>
      <c r="AJ19" s="197">
        <v>0</v>
      </c>
      <c r="AK19" s="197">
        <v>55.1</v>
      </c>
      <c r="AL19" s="197">
        <v>0</v>
      </c>
      <c r="AM19" s="197">
        <v>12982.4</v>
      </c>
      <c r="AN19" s="197">
        <v>3738.3</v>
      </c>
      <c r="AO19" s="197">
        <v>2314</v>
      </c>
      <c r="AP19" s="197">
        <v>887.5</v>
      </c>
      <c r="AQ19" s="197">
        <v>36.799999999999997</v>
      </c>
      <c r="AR19" s="197">
        <v>671.8</v>
      </c>
      <c r="AS19" s="197">
        <v>50</v>
      </c>
      <c r="AT19" s="197">
        <v>457.7</v>
      </c>
      <c r="AU19" s="197">
        <v>145.80000000000001</v>
      </c>
      <c r="AV19" s="197">
        <v>61.2</v>
      </c>
      <c r="AW19" s="197">
        <v>256.89999999999998</v>
      </c>
      <c r="AX19" s="197"/>
      <c r="AY19" s="197">
        <v>2104.1999999999998</v>
      </c>
      <c r="AZ19" s="197">
        <v>37</v>
      </c>
      <c r="BA19" s="197">
        <v>1183.3</v>
      </c>
      <c r="BB19" s="197">
        <v>2269.9</v>
      </c>
      <c r="BC19" s="197">
        <v>134.1</v>
      </c>
      <c r="BD19" s="197">
        <v>52.7</v>
      </c>
      <c r="BE19" s="197">
        <v>12.3</v>
      </c>
      <c r="BF19" s="197">
        <v>3372.2</v>
      </c>
      <c r="BG19" s="197">
        <v>18.7</v>
      </c>
      <c r="BH19" s="197">
        <v>26.9</v>
      </c>
      <c r="BI19" s="197">
        <v>3292.5</v>
      </c>
      <c r="BJ19" s="197">
        <v>294.2</v>
      </c>
      <c r="BK19" s="197">
        <v>5126</v>
      </c>
      <c r="BL19" s="197">
        <v>6316.1</v>
      </c>
      <c r="BM19" s="197">
        <v>9.6999999999999993</v>
      </c>
      <c r="BN19" s="197">
        <v>60.5</v>
      </c>
      <c r="BO19" s="197">
        <v>352.8</v>
      </c>
      <c r="BP19" s="197">
        <v>628.1</v>
      </c>
      <c r="BQ19" s="197">
        <v>0</v>
      </c>
      <c r="BR19" s="197">
        <v>1453.3</v>
      </c>
      <c r="BS19" s="197">
        <v>332.7</v>
      </c>
      <c r="BT19" s="197">
        <v>47.3</v>
      </c>
      <c r="BU19" s="197">
        <v>5</v>
      </c>
      <c r="BV19" s="197">
        <v>277.89999999999998</v>
      </c>
      <c r="BW19" s="197">
        <v>0</v>
      </c>
      <c r="BX19" s="197"/>
      <c r="BY19" s="199">
        <f t="shared" si="2"/>
        <v>39965</v>
      </c>
      <c r="BZ19" s="196">
        <f t="shared" ca="1" si="0"/>
        <v>27407.5</v>
      </c>
      <c r="CA19" s="196">
        <f t="shared" ca="1" si="1"/>
        <v>332.7</v>
      </c>
      <c r="CE19" s="196" t="s">
        <v>176</v>
      </c>
      <c r="CF19" s="196" t="s">
        <v>236</v>
      </c>
    </row>
    <row r="20" spans="1:84">
      <c r="A20" s="199">
        <v>39995</v>
      </c>
      <c r="B20" s="197">
        <v>27776.2</v>
      </c>
      <c r="C20" s="197">
        <v>27776.2</v>
      </c>
      <c r="D20" s="198"/>
      <c r="E20" s="197">
        <v>598.6</v>
      </c>
      <c r="F20" s="197">
        <v>1720.8</v>
      </c>
      <c r="G20" s="197">
        <v>905.4</v>
      </c>
      <c r="H20" s="197">
        <v>2908.6</v>
      </c>
      <c r="I20" s="197">
        <v>61.2</v>
      </c>
      <c r="J20" s="197">
        <v>0</v>
      </c>
      <c r="K20" s="197">
        <v>19915.2</v>
      </c>
      <c r="L20" s="197">
        <v>678.7</v>
      </c>
      <c r="M20" s="197">
        <v>55.7</v>
      </c>
      <c r="N20" s="197">
        <v>931.9</v>
      </c>
      <c r="O20" s="197"/>
      <c r="P20" s="197">
        <v>3280.7</v>
      </c>
      <c r="Q20" s="197">
        <v>2002.8</v>
      </c>
      <c r="R20" s="197">
        <v>201.3</v>
      </c>
      <c r="S20" s="197">
        <v>3409.3</v>
      </c>
      <c r="T20" s="197">
        <v>15687.1</v>
      </c>
      <c r="U20" s="197">
        <v>341.8</v>
      </c>
      <c r="V20" s="197">
        <v>626.1</v>
      </c>
      <c r="W20" s="197">
        <v>0</v>
      </c>
      <c r="X20" s="197">
        <v>2227.1</v>
      </c>
      <c r="Y20" s="197"/>
      <c r="Z20" s="197">
        <v>552.4</v>
      </c>
      <c r="AA20" s="197">
        <v>46.3</v>
      </c>
      <c r="AB20" s="197">
        <v>1720.8</v>
      </c>
      <c r="AC20" s="197">
        <v>192.9</v>
      </c>
      <c r="AD20" s="197">
        <v>712.5</v>
      </c>
      <c r="AE20" s="197">
        <v>0</v>
      </c>
      <c r="AF20" s="197">
        <v>2225.9</v>
      </c>
      <c r="AG20" s="197">
        <v>296</v>
      </c>
      <c r="AH20" s="197">
        <v>167.8</v>
      </c>
      <c r="AI20" s="197">
        <v>219</v>
      </c>
      <c r="AJ20" s="197">
        <v>0</v>
      </c>
      <c r="AK20" s="197">
        <v>61.2</v>
      </c>
      <c r="AL20" s="197">
        <v>0</v>
      </c>
      <c r="AM20" s="197">
        <v>12829.3</v>
      </c>
      <c r="AN20" s="197">
        <v>3697.9</v>
      </c>
      <c r="AO20" s="197">
        <v>2376.8000000000002</v>
      </c>
      <c r="AP20" s="197">
        <v>975</v>
      </c>
      <c r="AQ20" s="197">
        <v>36.200000000000003</v>
      </c>
      <c r="AR20" s="197">
        <v>678.7</v>
      </c>
      <c r="AS20" s="197">
        <v>55.7</v>
      </c>
      <c r="AT20" s="197">
        <v>491.6</v>
      </c>
      <c r="AU20" s="197">
        <v>138.9</v>
      </c>
      <c r="AV20" s="197">
        <v>60.1</v>
      </c>
      <c r="AW20" s="197">
        <v>241.3</v>
      </c>
      <c r="AX20" s="197"/>
      <c r="AY20" s="197">
        <v>2114.5</v>
      </c>
      <c r="AZ20" s="197">
        <v>6.8</v>
      </c>
      <c r="BA20" s="197">
        <v>1159.4000000000001</v>
      </c>
      <c r="BB20" s="197">
        <v>2002.8</v>
      </c>
      <c r="BC20" s="197">
        <v>145.80000000000001</v>
      </c>
      <c r="BD20" s="197">
        <v>49.1</v>
      </c>
      <c r="BE20" s="197">
        <v>6.3</v>
      </c>
      <c r="BF20" s="197">
        <v>3409.3</v>
      </c>
      <c r="BG20" s="197">
        <v>22.2</v>
      </c>
      <c r="BH20" s="197">
        <v>23.6</v>
      </c>
      <c r="BI20" s="197">
        <v>3602.5</v>
      </c>
      <c r="BJ20" s="197">
        <v>299.2</v>
      </c>
      <c r="BK20" s="197">
        <v>5180.1000000000004</v>
      </c>
      <c r="BL20" s="197">
        <v>6491.2</v>
      </c>
      <c r="BM20" s="197">
        <v>9.5</v>
      </c>
      <c r="BN20" s="197">
        <v>58.8</v>
      </c>
      <c r="BO20" s="197">
        <v>341.8</v>
      </c>
      <c r="BP20" s="197">
        <v>626.1</v>
      </c>
      <c r="BQ20" s="197">
        <v>0</v>
      </c>
      <c r="BR20" s="197">
        <v>1572.2</v>
      </c>
      <c r="BS20" s="197">
        <v>358.6</v>
      </c>
      <c r="BT20" s="197">
        <v>61.7</v>
      </c>
      <c r="BU20" s="197">
        <v>3.5</v>
      </c>
      <c r="BV20" s="197">
        <v>231.1</v>
      </c>
      <c r="BW20" s="197">
        <v>0</v>
      </c>
      <c r="BX20" s="197"/>
      <c r="BY20" s="199">
        <f t="shared" si="2"/>
        <v>39995</v>
      </c>
      <c r="BZ20" s="196">
        <f t="shared" ca="1" si="0"/>
        <v>27776.2</v>
      </c>
      <c r="CA20" s="196">
        <f t="shared" ca="1" si="1"/>
        <v>358.6</v>
      </c>
      <c r="CE20" s="196" t="s">
        <v>187</v>
      </c>
      <c r="CF20" s="196" t="s">
        <v>93</v>
      </c>
    </row>
    <row r="21" spans="1:84">
      <c r="A21" s="199">
        <v>40026</v>
      </c>
      <c r="B21" s="197">
        <v>27829.5</v>
      </c>
      <c r="C21" s="197">
        <v>27829.5</v>
      </c>
      <c r="D21" s="198"/>
      <c r="E21" s="197">
        <v>586.20000000000005</v>
      </c>
      <c r="F21" s="197">
        <v>1214.0999999999999</v>
      </c>
      <c r="G21" s="197">
        <v>934.9</v>
      </c>
      <c r="H21" s="197">
        <v>3166.7</v>
      </c>
      <c r="I21" s="197">
        <v>61.5</v>
      </c>
      <c r="J21" s="197">
        <v>0</v>
      </c>
      <c r="K21" s="197">
        <v>20253.599999999999</v>
      </c>
      <c r="L21" s="197">
        <v>684.1</v>
      </c>
      <c r="M21" s="197">
        <v>48</v>
      </c>
      <c r="N21" s="197">
        <v>880.3</v>
      </c>
      <c r="O21" s="197"/>
      <c r="P21" s="197">
        <v>3327.7</v>
      </c>
      <c r="Q21" s="197">
        <v>1936.5</v>
      </c>
      <c r="R21" s="197">
        <v>209.3</v>
      </c>
      <c r="S21" s="197">
        <v>3308.4</v>
      </c>
      <c r="T21" s="197">
        <v>15750.5</v>
      </c>
      <c r="U21" s="197">
        <v>348.3</v>
      </c>
      <c r="V21" s="197">
        <v>664</v>
      </c>
      <c r="W21" s="197">
        <v>0</v>
      </c>
      <c r="X21" s="197">
        <v>2284.9</v>
      </c>
      <c r="Y21" s="197"/>
      <c r="Z21" s="197">
        <v>539.6</v>
      </c>
      <c r="AA21" s="197">
        <v>46.6</v>
      </c>
      <c r="AB21" s="197">
        <v>1214.0999999999999</v>
      </c>
      <c r="AC21" s="197">
        <v>195.3</v>
      </c>
      <c r="AD21" s="197">
        <v>739.6</v>
      </c>
      <c r="AE21" s="197">
        <v>0</v>
      </c>
      <c r="AF21" s="197">
        <v>2462.6999999999998</v>
      </c>
      <c r="AG21" s="197">
        <v>304.10000000000002</v>
      </c>
      <c r="AH21" s="197">
        <v>184.8</v>
      </c>
      <c r="AI21" s="197">
        <v>215.2</v>
      </c>
      <c r="AJ21" s="197">
        <v>0</v>
      </c>
      <c r="AK21" s="197">
        <v>61.5</v>
      </c>
      <c r="AL21" s="197">
        <v>0</v>
      </c>
      <c r="AM21" s="197">
        <v>12805.2</v>
      </c>
      <c r="AN21" s="197">
        <v>3682.2</v>
      </c>
      <c r="AO21" s="197">
        <v>2800.6</v>
      </c>
      <c r="AP21" s="197">
        <v>928.2</v>
      </c>
      <c r="AQ21" s="197">
        <v>37.4</v>
      </c>
      <c r="AR21" s="197">
        <v>684.1</v>
      </c>
      <c r="AS21" s="197">
        <v>48</v>
      </c>
      <c r="AT21" s="197">
        <v>397.9</v>
      </c>
      <c r="AU21" s="197">
        <v>153.19999999999999</v>
      </c>
      <c r="AV21" s="197">
        <v>64.5</v>
      </c>
      <c r="AW21" s="197">
        <v>264.7</v>
      </c>
      <c r="AX21" s="197"/>
      <c r="AY21" s="197">
        <v>2156.3000000000002</v>
      </c>
      <c r="AZ21" s="197">
        <v>31.3</v>
      </c>
      <c r="BA21" s="197">
        <v>1140</v>
      </c>
      <c r="BB21" s="197">
        <v>1936.5</v>
      </c>
      <c r="BC21" s="197">
        <v>150</v>
      </c>
      <c r="BD21" s="197">
        <v>53.7</v>
      </c>
      <c r="BE21" s="197">
        <v>5.6</v>
      </c>
      <c r="BF21" s="197">
        <v>3308.4</v>
      </c>
      <c r="BG21" s="197">
        <v>24.3</v>
      </c>
      <c r="BH21" s="197">
        <v>23.9</v>
      </c>
      <c r="BI21" s="197">
        <v>3542.5</v>
      </c>
      <c r="BJ21" s="197">
        <v>270.2</v>
      </c>
      <c r="BK21" s="197">
        <v>5206.5</v>
      </c>
      <c r="BL21" s="197">
        <v>6613.6</v>
      </c>
      <c r="BM21" s="197">
        <v>9.6</v>
      </c>
      <c r="BN21" s="197">
        <v>60</v>
      </c>
      <c r="BO21" s="197">
        <v>348.3</v>
      </c>
      <c r="BP21" s="197">
        <v>664</v>
      </c>
      <c r="BQ21" s="197">
        <v>0</v>
      </c>
      <c r="BR21" s="197">
        <v>1667.8</v>
      </c>
      <c r="BS21" s="197">
        <v>330.4</v>
      </c>
      <c r="BT21" s="197">
        <v>48.3</v>
      </c>
      <c r="BU21" s="197">
        <v>3.7</v>
      </c>
      <c r="BV21" s="197">
        <v>234.6</v>
      </c>
      <c r="BW21" s="197">
        <v>0</v>
      </c>
      <c r="BX21" s="197"/>
      <c r="BY21" s="199">
        <f t="shared" si="2"/>
        <v>40026</v>
      </c>
      <c r="BZ21" s="196">
        <f t="shared" ca="1" si="0"/>
        <v>27829.5</v>
      </c>
      <c r="CA21" s="196">
        <f t="shared" ca="1" si="1"/>
        <v>330.4</v>
      </c>
      <c r="CE21" s="196" t="s">
        <v>188</v>
      </c>
      <c r="CF21" s="196" t="s">
        <v>55</v>
      </c>
    </row>
    <row r="22" spans="1:84">
      <c r="A22" s="199">
        <v>40057</v>
      </c>
      <c r="B22" s="197">
        <v>28331.9</v>
      </c>
      <c r="C22" s="197">
        <v>28331.9</v>
      </c>
      <c r="D22" s="198"/>
      <c r="E22" s="197">
        <v>595.79999999999995</v>
      </c>
      <c r="F22" s="197">
        <v>1265</v>
      </c>
      <c r="G22" s="197">
        <v>910.7</v>
      </c>
      <c r="H22" s="197">
        <v>3402.3</v>
      </c>
      <c r="I22" s="197">
        <v>61.7</v>
      </c>
      <c r="J22" s="197">
        <v>0</v>
      </c>
      <c r="K22" s="197">
        <v>20425.099999999999</v>
      </c>
      <c r="L22" s="197">
        <v>688.5</v>
      </c>
      <c r="M22" s="197">
        <v>52.4</v>
      </c>
      <c r="N22" s="197">
        <v>930.4</v>
      </c>
      <c r="O22" s="197"/>
      <c r="P22" s="197">
        <v>3317.7</v>
      </c>
      <c r="Q22" s="197">
        <v>1930.7</v>
      </c>
      <c r="R22" s="197">
        <v>212.8</v>
      </c>
      <c r="S22" s="197">
        <v>3296.8</v>
      </c>
      <c r="T22" s="197">
        <v>15930.6</v>
      </c>
      <c r="U22" s="197">
        <v>358</v>
      </c>
      <c r="V22" s="197">
        <v>684.6</v>
      </c>
      <c r="W22" s="197">
        <v>0</v>
      </c>
      <c r="X22" s="197">
        <v>2600.8000000000002</v>
      </c>
      <c r="Y22" s="197"/>
      <c r="Z22" s="197">
        <v>551.70000000000005</v>
      </c>
      <c r="AA22" s="197">
        <v>44.1</v>
      </c>
      <c r="AB22" s="197">
        <v>1265</v>
      </c>
      <c r="AC22" s="197">
        <v>187.5</v>
      </c>
      <c r="AD22" s="197">
        <v>723.2</v>
      </c>
      <c r="AE22" s="197">
        <v>0</v>
      </c>
      <c r="AF22" s="197">
        <v>2619.6999999999998</v>
      </c>
      <c r="AG22" s="197">
        <v>376.3</v>
      </c>
      <c r="AH22" s="197">
        <v>186.8</v>
      </c>
      <c r="AI22" s="197">
        <v>219.6</v>
      </c>
      <c r="AJ22" s="197">
        <v>0</v>
      </c>
      <c r="AK22" s="197">
        <v>61.7</v>
      </c>
      <c r="AL22" s="197">
        <v>0</v>
      </c>
      <c r="AM22" s="197">
        <v>12810.4</v>
      </c>
      <c r="AN22" s="197">
        <v>3659.8</v>
      </c>
      <c r="AO22" s="197">
        <v>3009.3</v>
      </c>
      <c r="AP22" s="197">
        <v>909.3</v>
      </c>
      <c r="AQ22" s="197">
        <v>36.4</v>
      </c>
      <c r="AR22" s="197">
        <v>688.5</v>
      </c>
      <c r="AS22" s="197">
        <v>52.4</v>
      </c>
      <c r="AT22" s="197">
        <v>425.7</v>
      </c>
      <c r="AU22" s="197">
        <v>141.6</v>
      </c>
      <c r="AV22" s="197">
        <v>66.2</v>
      </c>
      <c r="AW22" s="197">
        <v>296.89999999999998</v>
      </c>
      <c r="AX22" s="197"/>
      <c r="AY22" s="197">
        <v>2169.1</v>
      </c>
      <c r="AZ22" s="197">
        <v>12.6</v>
      </c>
      <c r="BA22" s="197">
        <v>1136</v>
      </c>
      <c r="BB22" s="197">
        <v>1930.7</v>
      </c>
      <c r="BC22" s="197">
        <v>147.4</v>
      </c>
      <c r="BD22" s="197">
        <v>52</v>
      </c>
      <c r="BE22" s="197">
        <v>13.4</v>
      </c>
      <c r="BF22" s="197">
        <v>3296.8</v>
      </c>
      <c r="BG22" s="197">
        <v>27.2</v>
      </c>
      <c r="BH22" s="197">
        <v>23</v>
      </c>
      <c r="BI22" s="197">
        <v>3676</v>
      </c>
      <c r="BJ22" s="197">
        <v>270.60000000000002</v>
      </c>
      <c r="BK22" s="197">
        <v>5193.6000000000004</v>
      </c>
      <c r="BL22" s="197">
        <v>6670.7</v>
      </c>
      <c r="BM22" s="197">
        <v>8.4</v>
      </c>
      <c r="BN22" s="197">
        <v>61.1</v>
      </c>
      <c r="BO22" s="197">
        <v>358</v>
      </c>
      <c r="BP22" s="197">
        <v>684.6</v>
      </c>
      <c r="BQ22" s="197">
        <v>0</v>
      </c>
      <c r="BR22" s="197">
        <v>1768.6</v>
      </c>
      <c r="BS22" s="197">
        <v>338.9</v>
      </c>
      <c r="BT22" s="197">
        <v>235.1</v>
      </c>
      <c r="BU22" s="197">
        <v>3.7</v>
      </c>
      <c r="BV22" s="197">
        <v>254.4</v>
      </c>
      <c r="BW22" s="197">
        <v>0</v>
      </c>
      <c r="BX22" s="197"/>
      <c r="BY22" s="199">
        <f t="shared" si="2"/>
        <v>40057</v>
      </c>
      <c r="BZ22" s="196">
        <f t="shared" ca="1" si="0"/>
        <v>28331.9</v>
      </c>
      <c r="CA22" s="196">
        <f t="shared" ca="1" si="1"/>
        <v>338.9</v>
      </c>
      <c r="CE22" s="196" t="s">
        <v>189</v>
      </c>
      <c r="CF22" s="196" t="s">
        <v>94</v>
      </c>
    </row>
    <row r="23" spans="1:84">
      <c r="A23" s="199">
        <v>40087</v>
      </c>
      <c r="B23" s="197">
        <v>28181.8</v>
      </c>
      <c r="C23" s="197">
        <v>28181.8</v>
      </c>
      <c r="D23" s="198"/>
      <c r="E23" s="197">
        <v>586.6</v>
      </c>
      <c r="F23" s="197">
        <v>1070.2</v>
      </c>
      <c r="G23" s="197">
        <v>976.1</v>
      </c>
      <c r="H23" s="197">
        <v>3636.8</v>
      </c>
      <c r="I23" s="197">
        <v>63.2</v>
      </c>
      <c r="J23" s="197">
        <v>0</v>
      </c>
      <c r="K23" s="197">
        <v>20215</v>
      </c>
      <c r="L23" s="197">
        <v>693.9</v>
      </c>
      <c r="M23" s="197">
        <v>59.3</v>
      </c>
      <c r="N23" s="197">
        <v>880.7</v>
      </c>
      <c r="O23" s="197"/>
      <c r="P23" s="197">
        <v>3605.2</v>
      </c>
      <c r="Q23" s="197">
        <v>1589.1</v>
      </c>
      <c r="R23" s="197">
        <v>212.3</v>
      </c>
      <c r="S23" s="197">
        <v>3119.4</v>
      </c>
      <c r="T23" s="197">
        <v>16128.9</v>
      </c>
      <c r="U23" s="197">
        <v>361.5</v>
      </c>
      <c r="V23" s="197">
        <v>680.2</v>
      </c>
      <c r="W23" s="197">
        <v>0</v>
      </c>
      <c r="X23" s="197">
        <v>2485.3000000000002</v>
      </c>
      <c r="Y23" s="197"/>
      <c r="Z23" s="197">
        <v>537.29999999999995</v>
      </c>
      <c r="AA23" s="197">
        <v>49.3</v>
      </c>
      <c r="AB23" s="197">
        <v>1070.2</v>
      </c>
      <c r="AC23" s="197">
        <v>178.3</v>
      </c>
      <c r="AD23" s="197">
        <v>797.8</v>
      </c>
      <c r="AE23" s="197">
        <v>0</v>
      </c>
      <c r="AF23" s="197">
        <v>2807.6</v>
      </c>
      <c r="AG23" s="197">
        <v>396.6</v>
      </c>
      <c r="AH23" s="197">
        <v>188.9</v>
      </c>
      <c r="AI23" s="197">
        <v>243.7</v>
      </c>
      <c r="AJ23" s="197">
        <v>0</v>
      </c>
      <c r="AK23" s="197">
        <v>63.2</v>
      </c>
      <c r="AL23" s="197">
        <v>0</v>
      </c>
      <c r="AM23" s="197">
        <v>12715.9</v>
      </c>
      <c r="AN23" s="197">
        <v>3618.6</v>
      </c>
      <c r="AO23" s="197">
        <v>2907.7</v>
      </c>
      <c r="AP23" s="197">
        <v>935.9</v>
      </c>
      <c r="AQ23" s="197">
        <v>37</v>
      </c>
      <c r="AR23" s="197">
        <v>693.9</v>
      </c>
      <c r="AS23" s="197">
        <v>59.3</v>
      </c>
      <c r="AT23" s="197">
        <v>397.5</v>
      </c>
      <c r="AU23" s="197">
        <v>138.30000000000001</v>
      </c>
      <c r="AV23" s="197">
        <v>64.900000000000006</v>
      </c>
      <c r="AW23" s="197">
        <v>280</v>
      </c>
      <c r="AX23" s="197"/>
      <c r="AY23" s="197">
        <v>2440.4</v>
      </c>
      <c r="AZ23" s="197">
        <v>31.2</v>
      </c>
      <c r="BA23" s="197">
        <v>1133.5999999999999</v>
      </c>
      <c r="BB23" s="197">
        <v>1589.1</v>
      </c>
      <c r="BC23" s="197">
        <v>145.19999999999999</v>
      </c>
      <c r="BD23" s="197">
        <v>63.3</v>
      </c>
      <c r="BE23" s="197">
        <v>3.7</v>
      </c>
      <c r="BF23" s="197">
        <v>3119.4</v>
      </c>
      <c r="BG23" s="197">
        <v>26</v>
      </c>
      <c r="BH23" s="197">
        <v>22.2</v>
      </c>
      <c r="BI23" s="197">
        <v>3721.3</v>
      </c>
      <c r="BJ23" s="197">
        <v>273.89999999999998</v>
      </c>
      <c r="BK23" s="197">
        <v>5311.5</v>
      </c>
      <c r="BL23" s="197">
        <v>6704.7</v>
      </c>
      <c r="BM23" s="197">
        <v>9.1</v>
      </c>
      <c r="BN23" s="197">
        <v>60.2</v>
      </c>
      <c r="BO23" s="197">
        <v>361.5</v>
      </c>
      <c r="BP23" s="197">
        <v>680.2</v>
      </c>
      <c r="BQ23" s="197">
        <v>0</v>
      </c>
      <c r="BR23" s="197">
        <v>1824.4</v>
      </c>
      <c r="BS23" s="197">
        <v>365.5</v>
      </c>
      <c r="BT23" s="197">
        <v>51.7</v>
      </c>
      <c r="BU23" s="197">
        <v>3.8</v>
      </c>
      <c r="BV23" s="197">
        <v>239.9</v>
      </c>
      <c r="BW23" s="197">
        <v>0</v>
      </c>
      <c r="BX23" s="197"/>
      <c r="BY23" s="199">
        <f t="shared" si="2"/>
        <v>40087</v>
      </c>
      <c r="BZ23" s="196">
        <f t="shared" ca="1" si="0"/>
        <v>28181.8</v>
      </c>
      <c r="CA23" s="196">
        <f t="shared" ca="1" si="1"/>
        <v>365.5</v>
      </c>
      <c r="CE23" s="196" t="s">
        <v>190</v>
      </c>
      <c r="CF23" s="196" t="s">
        <v>82</v>
      </c>
    </row>
    <row r="24" spans="1:84">
      <c r="A24" s="199">
        <v>40118</v>
      </c>
      <c r="B24" s="197">
        <v>27999.4</v>
      </c>
      <c r="C24" s="197">
        <v>27999.4</v>
      </c>
      <c r="D24" s="198"/>
      <c r="E24" s="197">
        <v>609.4</v>
      </c>
      <c r="F24" s="197">
        <v>1165.3</v>
      </c>
      <c r="G24" s="197">
        <v>894.3</v>
      </c>
      <c r="H24" s="197">
        <v>3716.6</v>
      </c>
      <c r="I24" s="197">
        <v>63.8</v>
      </c>
      <c r="J24" s="197">
        <v>0</v>
      </c>
      <c r="K24" s="197">
        <v>19853</v>
      </c>
      <c r="L24" s="197">
        <v>756.5</v>
      </c>
      <c r="M24" s="197">
        <v>60.6</v>
      </c>
      <c r="N24" s="197">
        <v>879.9</v>
      </c>
      <c r="O24" s="197"/>
      <c r="P24" s="197">
        <v>3687.4</v>
      </c>
      <c r="Q24" s="197">
        <v>1305.3</v>
      </c>
      <c r="R24" s="197">
        <v>197.8</v>
      </c>
      <c r="S24" s="197">
        <v>3179.6</v>
      </c>
      <c r="T24" s="197">
        <v>16024.6</v>
      </c>
      <c r="U24" s="197">
        <v>364</v>
      </c>
      <c r="V24" s="197">
        <v>695.1</v>
      </c>
      <c r="W24" s="197">
        <v>0</v>
      </c>
      <c r="X24" s="197">
        <v>2545.6</v>
      </c>
      <c r="Y24" s="197"/>
      <c r="Z24" s="197">
        <v>558.1</v>
      </c>
      <c r="AA24" s="197">
        <v>51.3</v>
      </c>
      <c r="AB24" s="197">
        <v>1165.3</v>
      </c>
      <c r="AC24" s="197">
        <v>156.9</v>
      </c>
      <c r="AD24" s="197">
        <v>737.4</v>
      </c>
      <c r="AE24" s="197">
        <v>0</v>
      </c>
      <c r="AF24" s="197">
        <v>2850.7</v>
      </c>
      <c r="AG24" s="197">
        <v>403.9</v>
      </c>
      <c r="AH24" s="197">
        <v>214.9</v>
      </c>
      <c r="AI24" s="197">
        <v>247.1</v>
      </c>
      <c r="AJ24" s="197">
        <v>0</v>
      </c>
      <c r="AK24" s="197">
        <v>63.8</v>
      </c>
      <c r="AL24" s="197">
        <v>0</v>
      </c>
      <c r="AM24" s="197">
        <v>12656.8</v>
      </c>
      <c r="AN24" s="197">
        <v>3593.5</v>
      </c>
      <c r="AO24" s="197">
        <v>2639.4</v>
      </c>
      <c r="AP24" s="197">
        <v>926.8</v>
      </c>
      <c r="AQ24" s="197">
        <v>36.6</v>
      </c>
      <c r="AR24" s="197">
        <v>756.5</v>
      </c>
      <c r="AS24" s="197">
        <v>60.6</v>
      </c>
      <c r="AT24" s="197">
        <v>371.7</v>
      </c>
      <c r="AU24" s="197">
        <v>140.1</v>
      </c>
      <c r="AV24" s="197">
        <v>66.8</v>
      </c>
      <c r="AW24" s="197">
        <v>301.3</v>
      </c>
      <c r="AX24" s="197"/>
      <c r="AY24" s="197">
        <v>2485.5</v>
      </c>
      <c r="AZ24" s="197">
        <v>67.7</v>
      </c>
      <c r="BA24" s="197">
        <v>1134.2</v>
      </c>
      <c r="BB24" s="197">
        <v>1305.3</v>
      </c>
      <c r="BC24" s="197">
        <v>126.4</v>
      </c>
      <c r="BD24" s="197">
        <v>57.9</v>
      </c>
      <c r="BE24" s="197">
        <v>13.5</v>
      </c>
      <c r="BF24" s="197">
        <v>3179.6</v>
      </c>
      <c r="BG24" s="197">
        <v>27.8</v>
      </c>
      <c r="BH24" s="197">
        <v>25.1</v>
      </c>
      <c r="BI24" s="197">
        <v>3542.5</v>
      </c>
      <c r="BJ24" s="197">
        <v>273.5</v>
      </c>
      <c r="BK24" s="197">
        <v>5284.1</v>
      </c>
      <c r="BL24" s="197">
        <v>6801.2</v>
      </c>
      <c r="BM24" s="197">
        <v>8.8000000000000007</v>
      </c>
      <c r="BN24" s="197">
        <v>61.6</v>
      </c>
      <c r="BO24" s="197">
        <v>364</v>
      </c>
      <c r="BP24" s="197">
        <v>695.1</v>
      </c>
      <c r="BQ24" s="197">
        <v>0</v>
      </c>
      <c r="BR24" s="197">
        <v>1881.2</v>
      </c>
      <c r="BS24" s="197">
        <v>363.3</v>
      </c>
      <c r="BT24" s="197">
        <v>53.9</v>
      </c>
      <c r="BU24" s="197">
        <v>3.5</v>
      </c>
      <c r="BV24" s="197">
        <v>243.7</v>
      </c>
      <c r="BW24" s="197">
        <v>0</v>
      </c>
      <c r="BX24" s="197"/>
      <c r="BY24" s="199">
        <f t="shared" si="2"/>
        <v>40118</v>
      </c>
      <c r="BZ24" s="196">
        <f t="shared" ca="1" si="0"/>
        <v>27999.4</v>
      </c>
      <c r="CA24" s="196">
        <f t="shared" ca="1" si="1"/>
        <v>363.3</v>
      </c>
      <c r="CE24" s="196" t="s">
        <v>191</v>
      </c>
      <c r="CF24" s="196" t="s">
        <v>108</v>
      </c>
    </row>
    <row r="25" spans="1:84">
      <c r="A25" s="199">
        <v>40148</v>
      </c>
      <c r="B25" s="197">
        <v>28691.9</v>
      </c>
      <c r="C25" s="197">
        <v>28691.9</v>
      </c>
      <c r="D25" s="198"/>
      <c r="E25" s="197">
        <v>646.29999999999995</v>
      </c>
      <c r="F25" s="197">
        <v>1210.9000000000001</v>
      </c>
      <c r="G25" s="197">
        <v>908.8</v>
      </c>
      <c r="H25" s="197">
        <v>4025</v>
      </c>
      <c r="I25" s="197">
        <v>64.3</v>
      </c>
      <c r="J25" s="197">
        <v>0</v>
      </c>
      <c r="K25" s="197">
        <v>20081</v>
      </c>
      <c r="L25" s="197">
        <v>760</v>
      </c>
      <c r="M25" s="197">
        <v>65</v>
      </c>
      <c r="N25" s="197">
        <v>930.6</v>
      </c>
      <c r="O25" s="197"/>
      <c r="P25" s="197">
        <v>3735.3</v>
      </c>
      <c r="Q25" s="197">
        <v>1238.5999999999999</v>
      </c>
      <c r="R25" s="197">
        <v>197.9</v>
      </c>
      <c r="S25" s="197">
        <v>3262.3</v>
      </c>
      <c r="T25" s="197">
        <v>16465.8</v>
      </c>
      <c r="U25" s="197">
        <v>390.8</v>
      </c>
      <c r="V25" s="197">
        <v>722.1</v>
      </c>
      <c r="W25" s="197">
        <v>0</v>
      </c>
      <c r="X25" s="197">
        <v>2679</v>
      </c>
      <c r="Y25" s="197"/>
      <c r="Z25" s="197">
        <v>585.4</v>
      </c>
      <c r="AA25" s="197">
        <v>60.9</v>
      </c>
      <c r="AB25" s="197">
        <v>1210.9000000000001</v>
      </c>
      <c r="AC25" s="197">
        <v>134</v>
      </c>
      <c r="AD25" s="197">
        <v>774.8</v>
      </c>
      <c r="AE25" s="197">
        <v>0</v>
      </c>
      <c r="AF25" s="197">
        <v>3121.6</v>
      </c>
      <c r="AG25" s="197">
        <v>415.5</v>
      </c>
      <c r="AH25" s="197">
        <v>236.5</v>
      </c>
      <c r="AI25" s="197">
        <v>251.4</v>
      </c>
      <c r="AJ25" s="197">
        <v>0</v>
      </c>
      <c r="AK25" s="197">
        <v>64.3</v>
      </c>
      <c r="AL25" s="197">
        <v>0</v>
      </c>
      <c r="AM25" s="197">
        <v>12697.8</v>
      </c>
      <c r="AN25" s="197">
        <v>3586.2</v>
      </c>
      <c r="AO25" s="197">
        <v>2823</v>
      </c>
      <c r="AP25" s="197">
        <v>940.3</v>
      </c>
      <c r="AQ25" s="197">
        <v>33.700000000000003</v>
      </c>
      <c r="AR25" s="197">
        <v>760</v>
      </c>
      <c r="AS25" s="197">
        <v>65</v>
      </c>
      <c r="AT25" s="197">
        <v>394.2</v>
      </c>
      <c r="AU25" s="197">
        <v>144.19999999999999</v>
      </c>
      <c r="AV25" s="197">
        <v>69.5</v>
      </c>
      <c r="AW25" s="197">
        <v>322.7</v>
      </c>
      <c r="AX25" s="197"/>
      <c r="AY25" s="197">
        <v>2505.4</v>
      </c>
      <c r="AZ25" s="197">
        <v>96.4</v>
      </c>
      <c r="BA25" s="197">
        <v>1133.5</v>
      </c>
      <c r="BB25" s="197">
        <v>1238.5999999999999</v>
      </c>
      <c r="BC25" s="197">
        <v>130.6</v>
      </c>
      <c r="BD25" s="197">
        <v>64.2</v>
      </c>
      <c r="BE25" s="197">
        <v>3.2</v>
      </c>
      <c r="BF25" s="197">
        <v>3262.3</v>
      </c>
      <c r="BG25" s="197">
        <v>26.7</v>
      </c>
      <c r="BH25" s="197">
        <v>26.2</v>
      </c>
      <c r="BI25" s="197">
        <v>3828</v>
      </c>
      <c r="BJ25" s="197">
        <v>277.89999999999998</v>
      </c>
      <c r="BK25" s="197">
        <v>5227.3</v>
      </c>
      <c r="BL25" s="197">
        <v>6998.8</v>
      </c>
      <c r="BM25" s="197">
        <v>9.6999999999999993</v>
      </c>
      <c r="BN25" s="197">
        <v>71.3</v>
      </c>
      <c r="BO25" s="197">
        <v>390.8</v>
      </c>
      <c r="BP25" s="197">
        <v>722.1</v>
      </c>
      <c r="BQ25" s="197">
        <v>0</v>
      </c>
      <c r="BR25" s="197">
        <v>1959.9</v>
      </c>
      <c r="BS25" s="197">
        <v>416</v>
      </c>
      <c r="BT25" s="197">
        <v>56.3</v>
      </c>
      <c r="BU25" s="197">
        <v>4.0999999999999996</v>
      </c>
      <c r="BV25" s="197">
        <v>242.7</v>
      </c>
      <c r="BW25" s="197">
        <v>0</v>
      </c>
      <c r="BX25" s="197"/>
      <c r="BY25" s="199">
        <f t="shared" si="2"/>
        <v>40148</v>
      </c>
      <c r="BZ25" s="196">
        <f t="shared" ca="1" si="0"/>
        <v>28691.9</v>
      </c>
      <c r="CA25" s="196">
        <f t="shared" ca="1" si="1"/>
        <v>416</v>
      </c>
      <c r="CE25" s="196" t="s">
        <v>192</v>
      </c>
      <c r="CF25" s="196" t="s">
        <v>63</v>
      </c>
    </row>
    <row r="26" spans="1:84">
      <c r="A26" s="199">
        <v>40179</v>
      </c>
      <c r="B26" s="197">
        <v>29430</v>
      </c>
      <c r="C26" s="197">
        <v>29430</v>
      </c>
      <c r="D26" s="198"/>
      <c r="E26" s="197">
        <v>795.8</v>
      </c>
      <c r="F26" s="197">
        <v>1755.2</v>
      </c>
      <c r="G26" s="197">
        <v>839.2</v>
      </c>
      <c r="H26" s="197">
        <v>4309.3999999999996</v>
      </c>
      <c r="I26" s="197">
        <v>72.599999999999994</v>
      </c>
      <c r="J26" s="197">
        <v>0</v>
      </c>
      <c r="K26" s="197">
        <v>19878.400000000001</v>
      </c>
      <c r="L26" s="197">
        <v>790.7</v>
      </c>
      <c r="M26" s="197">
        <v>71.400000000000006</v>
      </c>
      <c r="N26" s="197">
        <v>917.4</v>
      </c>
      <c r="O26" s="197"/>
      <c r="P26" s="197">
        <v>3766.4</v>
      </c>
      <c r="Q26" s="197">
        <v>1423.1</v>
      </c>
      <c r="R26" s="197">
        <v>273.10000000000002</v>
      </c>
      <c r="S26" s="197">
        <v>3117.3</v>
      </c>
      <c r="T26" s="197">
        <v>17131.400000000001</v>
      </c>
      <c r="U26" s="197">
        <v>412.7</v>
      </c>
      <c r="V26" s="197">
        <v>748.6</v>
      </c>
      <c r="W26" s="197">
        <v>0</v>
      </c>
      <c r="X26" s="197">
        <v>2557.4</v>
      </c>
      <c r="Y26" s="197"/>
      <c r="Z26" s="197">
        <v>747</v>
      </c>
      <c r="AA26" s="197">
        <v>48.8</v>
      </c>
      <c r="AB26" s="197">
        <v>1755.2</v>
      </c>
      <c r="AC26" s="197">
        <v>171.7</v>
      </c>
      <c r="AD26" s="197">
        <v>667.6</v>
      </c>
      <c r="AE26" s="197">
        <v>0</v>
      </c>
      <c r="AF26" s="197">
        <v>3379.1</v>
      </c>
      <c r="AG26" s="197">
        <v>411.8</v>
      </c>
      <c r="AH26" s="197">
        <v>234</v>
      </c>
      <c r="AI26" s="197">
        <v>284.5</v>
      </c>
      <c r="AJ26" s="197">
        <v>0</v>
      </c>
      <c r="AK26" s="197">
        <v>72.599999999999994</v>
      </c>
      <c r="AL26" s="197">
        <v>0</v>
      </c>
      <c r="AM26" s="197">
        <v>12541.7</v>
      </c>
      <c r="AN26" s="197">
        <v>3573.8</v>
      </c>
      <c r="AO26" s="197">
        <v>2725.9</v>
      </c>
      <c r="AP26" s="197">
        <v>1005.7</v>
      </c>
      <c r="AQ26" s="197">
        <v>31.2</v>
      </c>
      <c r="AR26" s="197">
        <v>790.7</v>
      </c>
      <c r="AS26" s="197">
        <v>71.400000000000006</v>
      </c>
      <c r="AT26" s="197">
        <v>434.3</v>
      </c>
      <c r="AU26" s="197">
        <v>125.8</v>
      </c>
      <c r="AV26" s="197">
        <v>74.400000000000006</v>
      </c>
      <c r="AW26" s="197">
        <v>282.89999999999998</v>
      </c>
      <c r="AX26" s="197"/>
      <c r="AY26" s="197">
        <v>2432.8000000000002</v>
      </c>
      <c r="AZ26" s="197">
        <v>205.1</v>
      </c>
      <c r="BA26" s="197">
        <v>1128.4000000000001</v>
      </c>
      <c r="BB26" s="197">
        <v>1423.1</v>
      </c>
      <c r="BC26" s="197">
        <v>168</v>
      </c>
      <c r="BD26" s="197">
        <v>97.1</v>
      </c>
      <c r="BE26" s="197">
        <v>7.9</v>
      </c>
      <c r="BF26" s="197">
        <v>3117.3</v>
      </c>
      <c r="BG26" s="197">
        <v>20.399999999999999</v>
      </c>
      <c r="BH26" s="197">
        <v>13.7</v>
      </c>
      <c r="BI26" s="197">
        <v>3857.4</v>
      </c>
      <c r="BJ26" s="197">
        <v>209.7</v>
      </c>
      <c r="BK26" s="197">
        <v>5466.6</v>
      </c>
      <c r="BL26" s="197">
        <v>7485</v>
      </c>
      <c r="BM26" s="197">
        <v>10.1</v>
      </c>
      <c r="BN26" s="197">
        <v>68.7</v>
      </c>
      <c r="BO26" s="197">
        <v>412.7</v>
      </c>
      <c r="BP26" s="197">
        <v>748.6</v>
      </c>
      <c r="BQ26" s="197">
        <v>0</v>
      </c>
      <c r="BR26" s="197">
        <v>2050.6</v>
      </c>
      <c r="BS26" s="197">
        <v>257.89999999999998</v>
      </c>
      <c r="BT26" s="197">
        <v>45.2</v>
      </c>
      <c r="BU26" s="197">
        <v>4.9000000000000004</v>
      </c>
      <c r="BV26" s="197">
        <v>198.9</v>
      </c>
      <c r="BW26" s="197">
        <v>0</v>
      </c>
      <c r="BX26" s="197"/>
      <c r="BY26" s="199">
        <f t="shared" si="2"/>
        <v>40179</v>
      </c>
      <c r="BZ26" s="196">
        <f t="shared" ca="1" si="0"/>
        <v>29430</v>
      </c>
      <c r="CA26" s="196">
        <f t="shared" ca="1" si="1"/>
        <v>257.89999999999998</v>
      </c>
      <c r="CE26" s="196" t="s">
        <v>193</v>
      </c>
      <c r="CF26" s="196" t="s">
        <v>64</v>
      </c>
    </row>
    <row r="27" spans="1:84">
      <c r="A27" s="199">
        <v>40210</v>
      </c>
      <c r="B27" s="197">
        <v>29196.2</v>
      </c>
      <c r="C27" s="197">
        <v>29196.2</v>
      </c>
      <c r="D27" s="198"/>
      <c r="E27" s="197">
        <v>638.5</v>
      </c>
      <c r="F27" s="197">
        <v>1092.8</v>
      </c>
      <c r="G27" s="197">
        <v>819.8</v>
      </c>
      <c r="H27" s="197">
        <v>4643.3999999999996</v>
      </c>
      <c r="I27" s="197">
        <v>72.599999999999994</v>
      </c>
      <c r="J27" s="197">
        <v>0</v>
      </c>
      <c r="K27" s="197">
        <v>20099.7</v>
      </c>
      <c r="L27" s="197">
        <v>792.3</v>
      </c>
      <c r="M27" s="197">
        <v>73.5</v>
      </c>
      <c r="N27" s="197">
        <v>963.5</v>
      </c>
      <c r="O27" s="197"/>
      <c r="P27" s="197">
        <v>3821.2</v>
      </c>
      <c r="Q27" s="197">
        <v>1124.2</v>
      </c>
      <c r="R27" s="197">
        <v>232.5</v>
      </c>
      <c r="S27" s="197">
        <v>3159</v>
      </c>
      <c r="T27" s="197">
        <v>17021.7</v>
      </c>
      <c r="U27" s="197">
        <v>411.5</v>
      </c>
      <c r="V27" s="197">
        <v>760.4</v>
      </c>
      <c r="W27" s="197">
        <v>0</v>
      </c>
      <c r="X27" s="197">
        <v>2665.7</v>
      </c>
      <c r="Y27" s="197"/>
      <c r="Z27" s="197">
        <v>590.6</v>
      </c>
      <c r="AA27" s="197">
        <v>47.9</v>
      </c>
      <c r="AB27" s="197">
        <v>1092.8</v>
      </c>
      <c r="AC27" s="197">
        <v>141.9</v>
      </c>
      <c r="AD27" s="197">
        <v>677.9</v>
      </c>
      <c r="AE27" s="197">
        <v>0</v>
      </c>
      <c r="AF27" s="197">
        <v>3641.7</v>
      </c>
      <c r="AG27" s="197">
        <v>448.2</v>
      </c>
      <c r="AH27" s="197">
        <v>268.3</v>
      </c>
      <c r="AI27" s="197">
        <v>285.3</v>
      </c>
      <c r="AJ27" s="197">
        <v>0</v>
      </c>
      <c r="AK27" s="197">
        <v>72.599999999999994</v>
      </c>
      <c r="AL27" s="197">
        <v>0</v>
      </c>
      <c r="AM27" s="197">
        <v>12504.5</v>
      </c>
      <c r="AN27" s="197">
        <v>3545.5</v>
      </c>
      <c r="AO27" s="197">
        <v>3037.9</v>
      </c>
      <c r="AP27" s="197">
        <v>983.1</v>
      </c>
      <c r="AQ27" s="197">
        <v>28.7</v>
      </c>
      <c r="AR27" s="197">
        <v>792.3</v>
      </c>
      <c r="AS27" s="197">
        <v>73.5</v>
      </c>
      <c r="AT27" s="197">
        <v>453.8</v>
      </c>
      <c r="AU27" s="197">
        <v>128.5</v>
      </c>
      <c r="AV27" s="197">
        <v>73.3</v>
      </c>
      <c r="AW27" s="197">
        <v>307.89999999999998</v>
      </c>
      <c r="AX27" s="197"/>
      <c r="AY27" s="197">
        <v>2465</v>
      </c>
      <c r="AZ27" s="197">
        <v>41.9</v>
      </c>
      <c r="BA27" s="197">
        <v>1314.3</v>
      </c>
      <c r="BB27" s="197">
        <v>1124.2</v>
      </c>
      <c r="BC27" s="197">
        <v>141.5</v>
      </c>
      <c r="BD27" s="197">
        <v>83.5</v>
      </c>
      <c r="BE27" s="197">
        <v>7.6</v>
      </c>
      <c r="BF27" s="197">
        <v>3159</v>
      </c>
      <c r="BG27" s="197">
        <v>29.6</v>
      </c>
      <c r="BH27" s="197">
        <v>23.7</v>
      </c>
      <c r="BI27" s="197">
        <v>4020.5</v>
      </c>
      <c r="BJ27" s="197">
        <v>249.2</v>
      </c>
      <c r="BK27" s="197">
        <v>5118.3</v>
      </c>
      <c r="BL27" s="197">
        <v>7502.6</v>
      </c>
      <c r="BM27" s="197">
        <v>9.1999999999999993</v>
      </c>
      <c r="BN27" s="197">
        <v>68.599999999999994</v>
      </c>
      <c r="BO27" s="197">
        <v>411.5</v>
      </c>
      <c r="BP27" s="197">
        <v>760.4</v>
      </c>
      <c r="BQ27" s="197">
        <v>0</v>
      </c>
      <c r="BR27" s="197">
        <v>2108.6999999999998</v>
      </c>
      <c r="BS27" s="197">
        <v>278.2</v>
      </c>
      <c r="BT27" s="197">
        <v>51.7</v>
      </c>
      <c r="BU27" s="197">
        <v>4.3</v>
      </c>
      <c r="BV27" s="197">
        <v>222.7</v>
      </c>
      <c r="BW27" s="197">
        <v>0</v>
      </c>
      <c r="BX27" s="197"/>
      <c r="BY27" s="199">
        <f t="shared" si="2"/>
        <v>40210</v>
      </c>
      <c r="BZ27" s="196">
        <f t="shared" ca="1" si="0"/>
        <v>29196.2</v>
      </c>
      <c r="CA27" s="196">
        <f t="shared" ca="1" si="1"/>
        <v>278.2</v>
      </c>
      <c r="CE27" s="196" t="s">
        <v>194</v>
      </c>
      <c r="CF27" s="196" t="s">
        <v>14</v>
      </c>
    </row>
    <row r="28" spans="1:84">
      <c r="A28" s="199">
        <v>40238</v>
      </c>
      <c r="B28" s="197">
        <v>29082.2</v>
      </c>
      <c r="C28" s="197">
        <v>29082.2</v>
      </c>
      <c r="D28" s="198"/>
      <c r="E28" s="197">
        <v>640.9</v>
      </c>
      <c r="F28" s="197">
        <v>1173.7</v>
      </c>
      <c r="G28" s="197">
        <v>786.4</v>
      </c>
      <c r="H28" s="197">
        <v>4646.8</v>
      </c>
      <c r="I28" s="197">
        <v>77.400000000000006</v>
      </c>
      <c r="J28" s="197">
        <v>0</v>
      </c>
      <c r="K28" s="197">
        <v>19935.7</v>
      </c>
      <c r="L28" s="197">
        <v>787.9</v>
      </c>
      <c r="M28" s="197">
        <v>70.900000000000006</v>
      </c>
      <c r="N28" s="197">
        <v>962.3</v>
      </c>
      <c r="O28" s="197"/>
      <c r="P28" s="197">
        <v>3834.3</v>
      </c>
      <c r="Q28" s="197">
        <v>927.2</v>
      </c>
      <c r="R28" s="197">
        <v>223.4</v>
      </c>
      <c r="S28" s="197">
        <v>3077</v>
      </c>
      <c r="T28" s="197">
        <v>17105.400000000001</v>
      </c>
      <c r="U28" s="197">
        <v>415.3</v>
      </c>
      <c r="V28" s="197">
        <v>774.2</v>
      </c>
      <c r="W28" s="197">
        <v>0</v>
      </c>
      <c r="X28" s="197">
        <v>2725.4</v>
      </c>
      <c r="Y28" s="197"/>
      <c r="Z28" s="197">
        <v>590.79999999999995</v>
      </c>
      <c r="AA28" s="197">
        <v>50.1</v>
      </c>
      <c r="AB28" s="197">
        <v>1173.7</v>
      </c>
      <c r="AC28" s="197">
        <v>125.9</v>
      </c>
      <c r="AD28" s="197">
        <v>660.5</v>
      </c>
      <c r="AE28" s="197">
        <v>0</v>
      </c>
      <c r="AF28" s="197">
        <v>3611.9</v>
      </c>
      <c r="AG28" s="197">
        <v>455.6</v>
      </c>
      <c r="AH28" s="197">
        <v>295.3</v>
      </c>
      <c r="AI28" s="197">
        <v>284</v>
      </c>
      <c r="AJ28" s="197">
        <v>0</v>
      </c>
      <c r="AK28" s="197">
        <v>77.400000000000006</v>
      </c>
      <c r="AL28" s="197">
        <v>0</v>
      </c>
      <c r="AM28" s="197">
        <v>12421.6</v>
      </c>
      <c r="AN28" s="197">
        <v>3525.8</v>
      </c>
      <c r="AO28" s="197">
        <v>2993.1</v>
      </c>
      <c r="AP28" s="197">
        <v>968.5</v>
      </c>
      <c r="AQ28" s="197">
        <v>26.7</v>
      </c>
      <c r="AR28" s="197">
        <v>787.9</v>
      </c>
      <c r="AS28" s="197">
        <v>70.900000000000006</v>
      </c>
      <c r="AT28" s="197">
        <v>396.9</v>
      </c>
      <c r="AU28" s="197">
        <v>163.80000000000001</v>
      </c>
      <c r="AV28" s="197">
        <v>73</v>
      </c>
      <c r="AW28" s="197">
        <v>328.6</v>
      </c>
      <c r="AX28" s="197"/>
      <c r="AY28" s="197">
        <v>2470.1999999999998</v>
      </c>
      <c r="AZ28" s="197">
        <v>65.900000000000006</v>
      </c>
      <c r="BA28" s="197">
        <v>1298.2</v>
      </c>
      <c r="BB28" s="197">
        <v>927.2</v>
      </c>
      <c r="BC28" s="197">
        <v>125.7</v>
      </c>
      <c r="BD28" s="197">
        <v>89</v>
      </c>
      <c r="BE28" s="197">
        <v>8.6999999999999993</v>
      </c>
      <c r="BF28" s="197">
        <v>3077</v>
      </c>
      <c r="BG28" s="197">
        <v>27.6</v>
      </c>
      <c r="BH28" s="197">
        <v>22.6</v>
      </c>
      <c r="BI28" s="197">
        <v>4066.6</v>
      </c>
      <c r="BJ28" s="197">
        <v>239.5</v>
      </c>
      <c r="BK28" s="197">
        <v>5001.8999999999996</v>
      </c>
      <c r="BL28" s="197">
        <v>7671.7</v>
      </c>
      <c r="BM28" s="197">
        <v>7.8</v>
      </c>
      <c r="BN28" s="197">
        <v>67.7</v>
      </c>
      <c r="BO28" s="197">
        <v>415.3</v>
      </c>
      <c r="BP28" s="197">
        <v>774.2</v>
      </c>
      <c r="BQ28" s="197">
        <v>0</v>
      </c>
      <c r="BR28" s="197">
        <v>2149.3000000000002</v>
      </c>
      <c r="BS28" s="197">
        <v>285.8</v>
      </c>
      <c r="BT28" s="197">
        <v>52.3</v>
      </c>
      <c r="BU28" s="197">
        <v>4.2</v>
      </c>
      <c r="BV28" s="197">
        <v>233.8</v>
      </c>
      <c r="BW28" s="197">
        <v>0</v>
      </c>
      <c r="BX28" s="197"/>
      <c r="BY28" s="199">
        <f t="shared" si="2"/>
        <v>40238</v>
      </c>
      <c r="BZ28" s="196">
        <f t="shared" ca="1" si="0"/>
        <v>29082.2</v>
      </c>
      <c r="CA28" s="196">
        <f t="shared" ca="1" si="1"/>
        <v>285.8</v>
      </c>
      <c r="CE28" s="196" t="s">
        <v>195</v>
      </c>
      <c r="CF28" s="196" t="s">
        <v>66</v>
      </c>
    </row>
    <row r="29" spans="1:84">
      <c r="A29" s="199">
        <v>40269</v>
      </c>
      <c r="B29" s="197">
        <v>29284.2</v>
      </c>
      <c r="C29" s="197">
        <v>29284.2</v>
      </c>
      <c r="D29" s="198"/>
      <c r="E29" s="197">
        <v>621.79999999999995</v>
      </c>
      <c r="F29" s="197">
        <v>1231.4000000000001</v>
      </c>
      <c r="G29" s="197">
        <v>775.3</v>
      </c>
      <c r="H29" s="197">
        <v>4981</v>
      </c>
      <c r="I29" s="197">
        <v>111.7</v>
      </c>
      <c r="J29" s="197">
        <v>0</v>
      </c>
      <c r="K29" s="197">
        <v>19757.2</v>
      </c>
      <c r="L29" s="197">
        <v>787.8</v>
      </c>
      <c r="M29" s="197">
        <v>47.5</v>
      </c>
      <c r="N29" s="197">
        <v>970.5</v>
      </c>
      <c r="O29" s="197"/>
      <c r="P29" s="197">
        <v>3870.2</v>
      </c>
      <c r="Q29" s="197">
        <v>685.9</v>
      </c>
      <c r="R29" s="197">
        <v>184.4</v>
      </c>
      <c r="S29" s="197">
        <v>3097.6</v>
      </c>
      <c r="T29" s="197">
        <v>17487.8</v>
      </c>
      <c r="U29" s="197">
        <v>426.6</v>
      </c>
      <c r="V29" s="197">
        <v>808.4</v>
      </c>
      <c r="W29" s="197">
        <v>0</v>
      </c>
      <c r="X29" s="197">
        <v>2723.4</v>
      </c>
      <c r="Y29" s="197"/>
      <c r="Z29" s="197">
        <v>584.9</v>
      </c>
      <c r="AA29" s="197">
        <v>36.9</v>
      </c>
      <c r="AB29" s="197">
        <v>1231.4000000000001</v>
      </c>
      <c r="AC29" s="197">
        <v>129.1</v>
      </c>
      <c r="AD29" s="197">
        <v>646.29999999999995</v>
      </c>
      <c r="AE29" s="197">
        <v>0</v>
      </c>
      <c r="AF29" s="197">
        <v>3885.6</v>
      </c>
      <c r="AG29" s="197">
        <v>493.2</v>
      </c>
      <c r="AH29" s="197">
        <v>320.3</v>
      </c>
      <c r="AI29" s="197">
        <v>281.89999999999998</v>
      </c>
      <c r="AJ29" s="197">
        <v>0</v>
      </c>
      <c r="AK29" s="197">
        <v>111.7</v>
      </c>
      <c r="AL29" s="197">
        <v>0</v>
      </c>
      <c r="AM29" s="197">
        <v>12424</v>
      </c>
      <c r="AN29" s="197">
        <v>3536.3</v>
      </c>
      <c r="AO29" s="197">
        <v>2779.5</v>
      </c>
      <c r="AP29" s="197">
        <v>986.8</v>
      </c>
      <c r="AQ29" s="197">
        <v>30.6</v>
      </c>
      <c r="AR29" s="197">
        <v>787.8</v>
      </c>
      <c r="AS29" s="197">
        <v>47.5</v>
      </c>
      <c r="AT29" s="197">
        <v>439.1</v>
      </c>
      <c r="AU29" s="197">
        <v>134.80000000000001</v>
      </c>
      <c r="AV29" s="197">
        <v>76.3</v>
      </c>
      <c r="AW29" s="197">
        <v>320.3</v>
      </c>
      <c r="AX29" s="197"/>
      <c r="AY29" s="197">
        <v>2511.3000000000002</v>
      </c>
      <c r="AZ29" s="197">
        <v>116.7</v>
      </c>
      <c r="BA29" s="197">
        <v>1242.2</v>
      </c>
      <c r="BB29" s="197">
        <v>685.9</v>
      </c>
      <c r="BC29" s="197">
        <v>125.8</v>
      </c>
      <c r="BD29" s="197">
        <v>53.1</v>
      </c>
      <c r="BE29" s="197">
        <v>5.4</v>
      </c>
      <c r="BF29" s="197">
        <v>3097.6</v>
      </c>
      <c r="BG29" s="197">
        <v>37.200000000000003</v>
      </c>
      <c r="BH29" s="197">
        <v>21.2</v>
      </c>
      <c r="BI29" s="197">
        <v>4050.9</v>
      </c>
      <c r="BJ29" s="197">
        <v>232</v>
      </c>
      <c r="BK29" s="197">
        <v>5275.1</v>
      </c>
      <c r="BL29" s="197">
        <v>7797.7</v>
      </c>
      <c r="BM29" s="197">
        <v>8.1</v>
      </c>
      <c r="BN29" s="197">
        <v>65.599999999999994</v>
      </c>
      <c r="BO29" s="197">
        <v>426.6</v>
      </c>
      <c r="BP29" s="197">
        <v>808.4</v>
      </c>
      <c r="BQ29" s="197">
        <v>0</v>
      </c>
      <c r="BR29" s="197">
        <v>2144.1999999999998</v>
      </c>
      <c r="BS29" s="197">
        <v>296.8</v>
      </c>
      <c r="BT29" s="197">
        <v>45.2</v>
      </c>
      <c r="BU29" s="197">
        <v>4.3</v>
      </c>
      <c r="BV29" s="197">
        <v>232.9</v>
      </c>
      <c r="BW29" s="197">
        <v>0</v>
      </c>
      <c r="BX29" s="197"/>
      <c r="BY29" s="199">
        <f t="shared" si="2"/>
        <v>40269</v>
      </c>
      <c r="BZ29" s="196">
        <f t="shared" ca="1" si="0"/>
        <v>29284.2</v>
      </c>
      <c r="CA29" s="196">
        <f t="shared" ca="1" si="1"/>
        <v>296.8</v>
      </c>
      <c r="CE29" s="196" t="s">
        <v>176</v>
      </c>
      <c r="CF29" s="196" t="s">
        <v>238</v>
      </c>
    </row>
    <row r="30" spans="1:84">
      <c r="A30" s="199">
        <v>40299</v>
      </c>
      <c r="B30" s="197">
        <v>29566</v>
      </c>
      <c r="C30" s="197">
        <v>29566</v>
      </c>
      <c r="D30" s="198"/>
      <c r="E30" s="197">
        <v>660.5</v>
      </c>
      <c r="F30" s="197">
        <v>1324.2</v>
      </c>
      <c r="G30" s="197">
        <v>670.2</v>
      </c>
      <c r="H30" s="197">
        <v>5175.7</v>
      </c>
      <c r="I30" s="197">
        <v>113.7</v>
      </c>
      <c r="J30" s="197">
        <v>0</v>
      </c>
      <c r="K30" s="197">
        <v>19831.2</v>
      </c>
      <c r="L30" s="197">
        <v>792.7</v>
      </c>
      <c r="M30" s="197">
        <v>55.1</v>
      </c>
      <c r="N30" s="197">
        <v>942.9</v>
      </c>
      <c r="O30" s="197"/>
      <c r="P30" s="197">
        <v>3870.6</v>
      </c>
      <c r="Q30" s="197">
        <v>645.5</v>
      </c>
      <c r="R30" s="197">
        <v>184.5</v>
      </c>
      <c r="S30" s="197">
        <v>3087.2</v>
      </c>
      <c r="T30" s="197">
        <v>17810.3</v>
      </c>
      <c r="U30" s="197">
        <v>430.2</v>
      </c>
      <c r="V30" s="197">
        <v>817.1</v>
      </c>
      <c r="W30" s="197">
        <v>0</v>
      </c>
      <c r="X30" s="197">
        <v>2720.5</v>
      </c>
      <c r="Y30" s="197"/>
      <c r="Z30" s="197">
        <v>619.9</v>
      </c>
      <c r="AA30" s="197">
        <v>40.6</v>
      </c>
      <c r="AB30" s="197">
        <v>1324.2</v>
      </c>
      <c r="AC30" s="197">
        <v>122.8</v>
      </c>
      <c r="AD30" s="197">
        <v>547.4</v>
      </c>
      <c r="AE30" s="197">
        <v>0</v>
      </c>
      <c r="AF30" s="197">
        <v>4007.9</v>
      </c>
      <c r="AG30" s="197">
        <v>528.29999999999995</v>
      </c>
      <c r="AH30" s="197">
        <v>352</v>
      </c>
      <c r="AI30" s="197">
        <v>287.39999999999998</v>
      </c>
      <c r="AJ30" s="197">
        <v>0</v>
      </c>
      <c r="AK30" s="197">
        <v>113.7</v>
      </c>
      <c r="AL30" s="197">
        <v>0</v>
      </c>
      <c r="AM30" s="197">
        <v>12531.8</v>
      </c>
      <c r="AN30" s="197">
        <v>3571.7</v>
      </c>
      <c r="AO30" s="197">
        <v>2748</v>
      </c>
      <c r="AP30" s="197">
        <v>949.9</v>
      </c>
      <c r="AQ30" s="197">
        <v>29.8</v>
      </c>
      <c r="AR30" s="197">
        <v>792.7</v>
      </c>
      <c r="AS30" s="197">
        <v>55.1</v>
      </c>
      <c r="AT30" s="197">
        <v>394.5</v>
      </c>
      <c r="AU30" s="197">
        <v>135.30000000000001</v>
      </c>
      <c r="AV30" s="197">
        <v>78.3</v>
      </c>
      <c r="AW30" s="197">
        <v>334.8</v>
      </c>
      <c r="AX30" s="197"/>
      <c r="AY30" s="197">
        <v>2507.9</v>
      </c>
      <c r="AZ30" s="197">
        <v>163.9</v>
      </c>
      <c r="BA30" s="197">
        <v>1198.8</v>
      </c>
      <c r="BB30" s="197">
        <v>645.5</v>
      </c>
      <c r="BC30" s="197">
        <v>120.4</v>
      </c>
      <c r="BD30" s="197">
        <v>56.6</v>
      </c>
      <c r="BE30" s="197">
        <v>7.6</v>
      </c>
      <c r="BF30" s="197">
        <v>3087.2</v>
      </c>
      <c r="BG30" s="197">
        <v>46.8</v>
      </c>
      <c r="BH30" s="197">
        <v>20.6</v>
      </c>
      <c r="BI30" s="197">
        <v>3909.1</v>
      </c>
      <c r="BJ30" s="197">
        <v>236.2</v>
      </c>
      <c r="BK30" s="197">
        <v>5485.3</v>
      </c>
      <c r="BL30" s="197">
        <v>8037.4</v>
      </c>
      <c r="BM30" s="197">
        <v>7.5</v>
      </c>
      <c r="BN30" s="197">
        <v>67.3</v>
      </c>
      <c r="BO30" s="197">
        <v>430.2</v>
      </c>
      <c r="BP30" s="197">
        <v>817.1</v>
      </c>
      <c r="BQ30" s="197">
        <v>0</v>
      </c>
      <c r="BR30" s="197">
        <v>2163.8000000000002</v>
      </c>
      <c r="BS30" s="197">
        <v>269.60000000000002</v>
      </c>
      <c r="BT30" s="197">
        <v>37.799999999999997</v>
      </c>
      <c r="BU30" s="197">
        <v>4.3</v>
      </c>
      <c r="BV30" s="197">
        <v>244.9</v>
      </c>
      <c r="BW30" s="197">
        <v>0</v>
      </c>
      <c r="BX30" s="197"/>
      <c r="BY30" s="199">
        <f t="shared" si="2"/>
        <v>40299</v>
      </c>
      <c r="BZ30" s="196">
        <f t="shared" ca="1" si="0"/>
        <v>29566</v>
      </c>
      <c r="CA30" s="196">
        <f t="shared" ca="1" si="1"/>
        <v>269.60000000000002</v>
      </c>
      <c r="CE30" s="196" t="s">
        <v>196</v>
      </c>
      <c r="CF30" s="196" t="s">
        <v>98</v>
      </c>
    </row>
    <row r="31" spans="1:84">
      <c r="A31" s="199">
        <v>40330</v>
      </c>
      <c r="B31" s="197">
        <v>29725</v>
      </c>
      <c r="C31" s="197">
        <v>29725</v>
      </c>
      <c r="D31" s="198"/>
      <c r="E31" s="197">
        <v>664.3</v>
      </c>
      <c r="F31" s="197">
        <v>1297.3</v>
      </c>
      <c r="G31" s="197">
        <v>672.6</v>
      </c>
      <c r="H31" s="197">
        <v>5104.5</v>
      </c>
      <c r="I31" s="197">
        <v>113.5</v>
      </c>
      <c r="J31" s="197">
        <v>0</v>
      </c>
      <c r="K31" s="197">
        <v>19996.900000000001</v>
      </c>
      <c r="L31" s="197">
        <v>795.1</v>
      </c>
      <c r="M31" s="197">
        <v>64.900000000000006</v>
      </c>
      <c r="N31" s="197">
        <v>1016</v>
      </c>
      <c r="O31" s="197"/>
      <c r="P31" s="197">
        <v>3859.4</v>
      </c>
      <c r="Q31" s="197">
        <v>434.9</v>
      </c>
      <c r="R31" s="197">
        <v>200.3</v>
      </c>
      <c r="S31" s="197">
        <v>3093.4</v>
      </c>
      <c r="T31" s="197">
        <v>18130.400000000001</v>
      </c>
      <c r="U31" s="197">
        <v>423.7</v>
      </c>
      <c r="V31" s="197">
        <v>792.3</v>
      </c>
      <c r="W31" s="197">
        <v>0</v>
      </c>
      <c r="X31" s="197">
        <v>2790.6</v>
      </c>
      <c r="Y31" s="197"/>
      <c r="Z31" s="197">
        <v>637.4</v>
      </c>
      <c r="AA31" s="197">
        <v>26.8</v>
      </c>
      <c r="AB31" s="197">
        <v>1297.3</v>
      </c>
      <c r="AC31" s="197">
        <v>122.2</v>
      </c>
      <c r="AD31" s="197">
        <v>550.4</v>
      </c>
      <c r="AE31" s="197">
        <v>0</v>
      </c>
      <c r="AF31" s="197">
        <v>3944.8</v>
      </c>
      <c r="AG31" s="197">
        <v>542.70000000000005</v>
      </c>
      <c r="AH31" s="197">
        <v>329.7</v>
      </c>
      <c r="AI31" s="197">
        <v>287.3</v>
      </c>
      <c r="AJ31" s="197">
        <v>0</v>
      </c>
      <c r="AK31" s="197">
        <v>113.5</v>
      </c>
      <c r="AL31" s="197">
        <v>0</v>
      </c>
      <c r="AM31" s="197">
        <v>12769.3</v>
      </c>
      <c r="AN31" s="197">
        <v>3613.7</v>
      </c>
      <c r="AO31" s="197">
        <v>2655.7</v>
      </c>
      <c r="AP31" s="197">
        <v>926.7</v>
      </c>
      <c r="AQ31" s="197">
        <v>31.5</v>
      </c>
      <c r="AR31" s="197">
        <v>795.1</v>
      </c>
      <c r="AS31" s="197">
        <v>64.900000000000006</v>
      </c>
      <c r="AT31" s="197">
        <v>433.6</v>
      </c>
      <c r="AU31" s="197">
        <v>139.9</v>
      </c>
      <c r="AV31" s="197">
        <v>74.8</v>
      </c>
      <c r="AW31" s="197">
        <v>367.7</v>
      </c>
      <c r="AX31" s="197"/>
      <c r="AY31" s="197">
        <v>2478.3000000000002</v>
      </c>
      <c r="AZ31" s="197">
        <v>198.2</v>
      </c>
      <c r="BA31" s="197">
        <v>1182.8</v>
      </c>
      <c r="BB31" s="197">
        <v>434.9</v>
      </c>
      <c r="BC31" s="197">
        <v>121.5</v>
      </c>
      <c r="BD31" s="197">
        <v>63.7</v>
      </c>
      <c r="BE31" s="197">
        <v>15.1</v>
      </c>
      <c r="BF31" s="197">
        <v>3093.4</v>
      </c>
      <c r="BG31" s="197">
        <v>34.6</v>
      </c>
      <c r="BH31" s="197">
        <v>21.9</v>
      </c>
      <c r="BI31" s="197">
        <v>4079.3</v>
      </c>
      <c r="BJ31" s="197">
        <v>246.4</v>
      </c>
      <c r="BK31" s="197">
        <v>5492.6</v>
      </c>
      <c r="BL31" s="197">
        <v>8176</v>
      </c>
      <c r="BM31" s="197">
        <v>8</v>
      </c>
      <c r="BN31" s="197">
        <v>71.5</v>
      </c>
      <c r="BO31" s="197">
        <v>423.7</v>
      </c>
      <c r="BP31" s="197">
        <v>792.3</v>
      </c>
      <c r="BQ31" s="197">
        <v>0</v>
      </c>
      <c r="BR31" s="197">
        <v>2200.9</v>
      </c>
      <c r="BS31" s="197">
        <v>287.7</v>
      </c>
      <c r="BT31" s="197">
        <v>52.8</v>
      </c>
      <c r="BU31" s="197">
        <v>4.2</v>
      </c>
      <c r="BV31" s="197">
        <v>245</v>
      </c>
      <c r="BW31" s="197">
        <v>0</v>
      </c>
      <c r="BX31" s="197"/>
      <c r="BY31" s="199">
        <f t="shared" si="2"/>
        <v>40330</v>
      </c>
      <c r="BZ31" s="196">
        <f t="shared" ca="1" si="0"/>
        <v>29725</v>
      </c>
      <c r="CA31" s="196">
        <f t="shared" ca="1" si="1"/>
        <v>287.7</v>
      </c>
      <c r="CE31" s="196" t="s">
        <v>178</v>
      </c>
      <c r="CF31" s="196" t="s">
        <v>148</v>
      </c>
    </row>
    <row r="32" spans="1:84">
      <c r="A32" s="199">
        <v>40360</v>
      </c>
      <c r="B32" s="197">
        <v>30416.7</v>
      </c>
      <c r="C32" s="197">
        <v>30416.7</v>
      </c>
      <c r="D32" s="198"/>
      <c r="E32" s="197">
        <v>645.6</v>
      </c>
      <c r="F32" s="197">
        <v>1415.5</v>
      </c>
      <c r="G32" s="197">
        <v>634.9</v>
      </c>
      <c r="H32" s="197">
        <v>5308.4</v>
      </c>
      <c r="I32" s="197">
        <v>113.7</v>
      </c>
      <c r="J32" s="197">
        <v>0</v>
      </c>
      <c r="K32" s="197">
        <v>20395.599999999999</v>
      </c>
      <c r="L32" s="197">
        <v>812.7</v>
      </c>
      <c r="M32" s="197">
        <v>77.8</v>
      </c>
      <c r="N32" s="197">
        <v>1012.6</v>
      </c>
      <c r="O32" s="197"/>
      <c r="P32" s="197">
        <v>3905.8</v>
      </c>
      <c r="Q32" s="197">
        <v>510.3</v>
      </c>
      <c r="R32" s="197">
        <v>215.2</v>
      </c>
      <c r="S32" s="197">
        <v>3237.7</v>
      </c>
      <c r="T32" s="197">
        <v>18487.099999999999</v>
      </c>
      <c r="U32" s="197">
        <v>425.7</v>
      </c>
      <c r="V32" s="197">
        <v>809</v>
      </c>
      <c r="W32" s="197">
        <v>0</v>
      </c>
      <c r="X32" s="197">
        <v>2825.9</v>
      </c>
      <c r="Y32" s="197"/>
      <c r="Z32" s="197">
        <v>607.1</v>
      </c>
      <c r="AA32" s="197">
        <v>38.5</v>
      </c>
      <c r="AB32" s="197">
        <v>1415.5</v>
      </c>
      <c r="AC32" s="197">
        <v>128.9</v>
      </c>
      <c r="AD32" s="197">
        <v>506</v>
      </c>
      <c r="AE32" s="197">
        <v>0</v>
      </c>
      <c r="AF32" s="197">
        <v>4082.5</v>
      </c>
      <c r="AG32" s="197">
        <v>573.20000000000005</v>
      </c>
      <c r="AH32" s="197">
        <v>360.8</v>
      </c>
      <c r="AI32" s="197">
        <v>291.8</v>
      </c>
      <c r="AJ32" s="197">
        <v>0</v>
      </c>
      <c r="AK32" s="197">
        <v>113.7</v>
      </c>
      <c r="AL32" s="197">
        <v>0</v>
      </c>
      <c r="AM32" s="197">
        <v>13032.3</v>
      </c>
      <c r="AN32" s="197">
        <v>3672.4</v>
      </c>
      <c r="AO32" s="197">
        <v>2709.4</v>
      </c>
      <c r="AP32" s="197">
        <v>951.8</v>
      </c>
      <c r="AQ32" s="197">
        <v>29.6</v>
      </c>
      <c r="AR32" s="197">
        <v>812.7</v>
      </c>
      <c r="AS32" s="197">
        <v>77.8</v>
      </c>
      <c r="AT32" s="197">
        <v>439.6</v>
      </c>
      <c r="AU32" s="197">
        <v>144.80000000000001</v>
      </c>
      <c r="AV32" s="197">
        <v>73.7</v>
      </c>
      <c r="AW32" s="197">
        <v>354.4</v>
      </c>
      <c r="AX32" s="197"/>
      <c r="AY32" s="197">
        <v>2492.8000000000002</v>
      </c>
      <c r="AZ32" s="197">
        <v>249.6</v>
      </c>
      <c r="BA32" s="197">
        <v>1163.4000000000001</v>
      </c>
      <c r="BB32" s="197">
        <v>510.3</v>
      </c>
      <c r="BC32" s="197">
        <v>128.69999999999999</v>
      </c>
      <c r="BD32" s="197">
        <v>77.400000000000006</v>
      </c>
      <c r="BE32" s="197">
        <v>9.1</v>
      </c>
      <c r="BF32" s="197">
        <v>3237.7</v>
      </c>
      <c r="BG32" s="197">
        <v>31.5</v>
      </c>
      <c r="BH32" s="197">
        <v>19.399999999999999</v>
      </c>
      <c r="BI32" s="197">
        <v>4280.3999999999996</v>
      </c>
      <c r="BJ32" s="197">
        <v>239.3</v>
      </c>
      <c r="BK32" s="197">
        <v>5396.4</v>
      </c>
      <c r="BL32" s="197">
        <v>8435.2999999999993</v>
      </c>
      <c r="BM32" s="197">
        <v>8.1999999999999993</v>
      </c>
      <c r="BN32" s="197">
        <v>76.599999999999994</v>
      </c>
      <c r="BO32" s="197">
        <v>425.7</v>
      </c>
      <c r="BP32" s="197">
        <v>809</v>
      </c>
      <c r="BQ32" s="197">
        <v>0</v>
      </c>
      <c r="BR32" s="197">
        <v>2241.1999999999998</v>
      </c>
      <c r="BS32" s="197">
        <v>283.2</v>
      </c>
      <c r="BT32" s="197">
        <v>71.400000000000006</v>
      </c>
      <c r="BU32" s="197">
        <v>4.5</v>
      </c>
      <c r="BV32" s="197">
        <v>225.5</v>
      </c>
      <c r="BW32" s="197">
        <v>0</v>
      </c>
      <c r="BX32" s="197"/>
      <c r="BY32" s="199">
        <f t="shared" si="2"/>
        <v>40360</v>
      </c>
      <c r="BZ32" s="196">
        <f t="shared" ca="1" si="0"/>
        <v>30416.7</v>
      </c>
      <c r="CA32" s="196">
        <f t="shared" ca="1" si="1"/>
        <v>283.2</v>
      </c>
      <c r="CE32" s="196" t="s">
        <v>197</v>
      </c>
      <c r="CF32" s="196" t="s">
        <v>3</v>
      </c>
    </row>
    <row r="33" spans="1:84">
      <c r="A33" s="199">
        <v>40391</v>
      </c>
      <c r="B33" s="197">
        <v>30606.5</v>
      </c>
      <c r="C33" s="197">
        <v>30606.5</v>
      </c>
      <c r="D33" s="198"/>
      <c r="E33" s="197">
        <v>651.29999999999995</v>
      </c>
      <c r="F33" s="197">
        <v>1134.5</v>
      </c>
      <c r="G33" s="197">
        <v>742.3</v>
      </c>
      <c r="H33" s="197">
        <v>5493.4</v>
      </c>
      <c r="I33" s="197">
        <v>116.6</v>
      </c>
      <c r="J33" s="197">
        <v>0</v>
      </c>
      <c r="K33" s="197">
        <v>20557.400000000001</v>
      </c>
      <c r="L33" s="197">
        <v>816.4</v>
      </c>
      <c r="M33" s="197">
        <v>73.7</v>
      </c>
      <c r="N33" s="197">
        <v>1020.9</v>
      </c>
      <c r="O33" s="197"/>
      <c r="P33" s="197">
        <v>3972.7</v>
      </c>
      <c r="Q33" s="197">
        <v>397</v>
      </c>
      <c r="R33" s="197">
        <v>210.5</v>
      </c>
      <c r="S33" s="197">
        <v>3301.6</v>
      </c>
      <c r="T33" s="197">
        <v>18581</v>
      </c>
      <c r="U33" s="197">
        <v>437.9</v>
      </c>
      <c r="V33" s="197">
        <v>848.7</v>
      </c>
      <c r="W33" s="197">
        <v>0</v>
      </c>
      <c r="X33" s="197">
        <v>2857.2</v>
      </c>
      <c r="Y33" s="197"/>
      <c r="Z33" s="197">
        <v>619.79999999999995</v>
      </c>
      <c r="AA33" s="197">
        <v>31.5</v>
      </c>
      <c r="AB33" s="197">
        <v>1134.5</v>
      </c>
      <c r="AC33" s="197">
        <v>124.2</v>
      </c>
      <c r="AD33" s="197">
        <v>618.1</v>
      </c>
      <c r="AE33" s="197">
        <v>0</v>
      </c>
      <c r="AF33" s="197">
        <v>4204.8999999999996</v>
      </c>
      <c r="AG33" s="197">
        <v>612.29999999999995</v>
      </c>
      <c r="AH33" s="197">
        <v>386</v>
      </c>
      <c r="AI33" s="197">
        <v>290.2</v>
      </c>
      <c r="AJ33" s="197">
        <v>0</v>
      </c>
      <c r="AK33" s="197">
        <v>116.6</v>
      </c>
      <c r="AL33" s="197">
        <v>0</v>
      </c>
      <c r="AM33" s="197">
        <v>13077.8</v>
      </c>
      <c r="AN33" s="197">
        <v>3731.7</v>
      </c>
      <c r="AO33" s="197">
        <v>2729.5</v>
      </c>
      <c r="AP33" s="197">
        <v>989.8</v>
      </c>
      <c r="AQ33" s="197">
        <v>28.6</v>
      </c>
      <c r="AR33" s="197">
        <v>816.4</v>
      </c>
      <c r="AS33" s="197">
        <v>73.7</v>
      </c>
      <c r="AT33" s="197">
        <v>416.8</v>
      </c>
      <c r="AU33" s="197">
        <v>162.5</v>
      </c>
      <c r="AV33" s="197">
        <v>75.5</v>
      </c>
      <c r="AW33" s="197">
        <v>366.1</v>
      </c>
      <c r="AX33" s="197"/>
      <c r="AY33" s="197">
        <v>2540.5</v>
      </c>
      <c r="AZ33" s="197">
        <v>274.5</v>
      </c>
      <c r="BA33" s="197">
        <v>1157.5999999999999</v>
      </c>
      <c r="BB33" s="197">
        <v>397</v>
      </c>
      <c r="BC33" s="197">
        <v>124.6</v>
      </c>
      <c r="BD33" s="197">
        <v>80.099999999999994</v>
      </c>
      <c r="BE33" s="197">
        <v>5.8</v>
      </c>
      <c r="BF33" s="197">
        <v>3301.6</v>
      </c>
      <c r="BG33" s="197">
        <v>35.5</v>
      </c>
      <c r="BH33" s="197">
        <v>19.899999999999999</v>
      </c>
      <c r="BI33" s="197">
        <v>4108</v>
      </c>
      <c r="BJ33" s="197">
        <v>256.39999999999998</v>
      </c>
      <c r="BK33" s="197">
        <v>5463.1</v>
      </c>
      <c r="BL33" s="197">
        <v>8616.6</v>
      </c>
      <c r="BM33" s="197">
        <v>8.1999999999999993</v>
      </c>
      <c r="BN33" s="197">
        <v>73.2</v>
      </c>
      <c r="BO33" s="197">
        <v>437.9</v>
      </c>
      <c r="BP33" s="197">
        <v>848.7</v>
      </c>
      <c r="BQ33" s="197">
        <v>0</v>
      </c>
      <c r="BR33" s="197">
        <v>2274.4</v>
      </c>
      <c r="BS33" s="197">
        <v>282</v>
      </c>
      <c r="BT33" s="197">
        <v>55.7</v>
      </c>
      <c r="BU33" s="197">
        <v>4.4000000000000004</v>
      </c>
      <c r="BV33" s="197">
        <v>240.8</v>
      </c>
      <c r="BW33" s="197">
        <v>0</v>
      </c>
      <c r="BX33" s="197"/>
      <c r="BY33" s="199">
        <f t="shared" si="2"/>
        <v>40391</v>
      </c>
      <c r="BZ33" s="196">
        <f t="shared" ca="1" si="0"/>
        <v>30606.5</v>
      </c>
      <c r="CA33" s="196">
        <f t="shared" ca="1" si="1"/>
        <v>282</v>
      </c>
      <c r="CE33" s="196" t="s">
        <v>198</v>
      </c>
      <c r="CF33" s="196" t="s">
        <v>6</v>
      </c>
    </row>
    <row r="34" spans="1:84">
      <c r="A34" s="199">
        <v>40422</v>
      </c>
      <c r="B34" s="197">
        <v>30953.7</v>
      </c>
      <c r="C34" s="197">
        <v>30953.7</v>
      </c>
      <c r="D34" s="198"/>
      <c r="E34" s="197">
        <v>665.6</v>
      </c>
      <c r="F34" s="197">
        <v>1252</v>
      </c>
      <c r="G34" s="197">
        <v>651</v>
      </c>
      <c r="H34" s="197">
        <v>5582.9</v>
      </c>
      <c r="I34" s="197">
        <v>118</v>
      </c>
      <c r="J34" s="197">
        <v>0</v>
      </c>
      <c r="K34" s="197">
        <v>20739.8</v>
      </c>
      <c r="L34" s="197">
        <v>818.8</v>
      </c>
      <c r="M34" s="197">
        <v>83.4</v>
      </c>
      <c r="N34" s="197">
        <v>1042.3</v>
      </c>
      <c r="O34" s="197"/>
      <c r="P34" s="197">
        <v>4017.2</v>
      </c>
      <c r="Q34" s="197">
        <v>382.5</v>
      </c>
      <c r="R34" s="197">
        <v>222.7</v>
      </c>
      <c r="S34" s="197">
        <v>3265</v>
      </c>
      <c r="T34" s="197">
        <v>18872</v>
      </c>
      <c r="U34" s="197">
        <v>442.7</v>
      </c>
      <c r="V34" s="197">
        <v>841.9</v>
      </c>
      <c r="W34" s="197">
        <v>0</v>
      </c>
      <c r="X34" s="197">
        <v>2909.6</v>
      </c>
      <c r="Y34" s="197"/>
      <c r="Z34" s="197">
        <v>621.4</v>
      </c>
      <c r="AA34" s="197">
        <v>44.2</v>
      </c>
      <c r="AB34" s="197">
        <v>1252</v>
      </c>
      <c r="AC34" s="197">
        <v>130.9</v>
      </c>
      <c r="AD34" s="197">
        <v>520.1</v>
      </c>
      <c r="AE34" s="197">
        <v>0</v>
      </c>
      <c r="AF34" s="197">
        <v>4257.3999999999996</v>
      </c>
      <c r="AG34" s="197">
        <v>636.79999999999995</v>
      </c>
      <c r="AH34" s="197">
        <v>399.7</v>
      </c>
      <c r="AI34" s="197">
        <v>289</v>
      </c>
      <c r="AJ34" s="197">
        <v>0</v>
      </c>
      <c r="AK34" s="197">
        <v>118</v>
      </c>
      <c r="AL34" s="197">
        <v>0</v>
      </c>
      <c r="AM34" s="197">
        <v>13239.1</v>
      </c>
      <c r="AN34" s="197">
        <v>3804.5</v>
      </c>
      <c r="AO34" s="197">
        <v>2692.4</v>
      </c>
      <c r="AP34" s="197">
        <v>976.4</v>
      </c>
      <c r="AQ34" s="197">
        <v>27.3</v>
      </c>
      <c r="AR34" s="197">
        <v>818.8</v>
      </c>
      <c r="AS34" s="197">
        <v>83.4</v>
      </c>
      <c r="AT34" s="197">
        <v>416.9</v>
      </c>
      <c r="AU34" s="197">
        <v>160.9</v>
      </c>
      <c r="AV34" s="197">
        <v>74.400000000000006</v>
      </c>
      <c r="AW34" s="197">
        <v>390.1</v>
      </c>
      <c r="AX34" s="197"/>
      <c r="AY34" s="197">
        <v>2539.6999999999998</v>
      </c>
      <c r="AZ34" s="197">
        <v>320.10000000000002</v>
      </c>
      <c r="BA34" s="197">
        <v>1157.4000000000001</v>
      </c>
      <c r="BB34" s="197">
        <v>382.5</v>
      </c>
      <c r="BC34" s="197">
        <v>131.4</v>
      </c>
      <c r="BD34" s="197">
        <v>80.599999999999994</v>
      </c>
      <c r="BE34" s="197">
        <v>10.7</v>
      </c>
      <c r="BF34" s="197">
        <v>3265</v>
      </c>
      <c r="BG34" s="197">
        <v>34.1</v>
      </c>
      <c r="BH34" s="197">
        <v>20</v>
      </c>
      <c r="BI34" s="197">
        <v>4207.8</v>
      </c>
      <c r="BJ34" s="197">
        <v>255</v>
      </c>
      <c r="BK34" s="197">
        <v>5544.6</v>
      </c>
      <c r="BL34" s="197">
        <v>8721.9</v>
      </c>
      <c r="BM34" s="197">
        <v>9.3000000000000007</v>
      </c>
      <c r="BN34" s="197">
        <v>79.400000000000006</v>
      </c>
      <c r="BO34" s="197">
        <v>442.7</v>
      </c>
      <c r="BP34" s="197">
        <v>841.9</v>
      </c>
      <c r="BQ34" s="197">
        <v>0</v>
      </c>
      <c r="BR34" s="197">
        <v>2316.1</v>
      </c>
      <c r="BS34" s="197">
        <v>275.8</v>
      </c>
      <c r="BT34" s="197">
        <v>56.6</v>
      </c>
      <c r="BU34" s="197">
        <v>4.3</v>
      </c>
      <c r="BV34" s="197">
        <v>256.8</v>
      </c>
      <c r="BW34" s="197">
        <v>0</v>
      </c>
      <c r="BX34" s="197"/>
      <c r="BY34" s="199">
        <f t="shared" si="2"/>
        <v>40422</v>
      </c>
      <c r="BZ34" s="196">
        <f t="shared" ca="1" si="0"/>
        <v>30953.7</v>
      </c>
      <c r="CA34" s="196">
        <f t="shared" ca="1" si="1"/>
        <v>275.8</v>
      </c>
      <c r="CE34" s="196" t="s">
        <v>199</v>
      </c>
      <c r="CF34" s="196" t="s">
        <v>40</v>
      </c>
    </row>
    <row r="35" spans="1:84">
      <c r="A35" s="199">
        <v>40452</v>
      </c>
      <c r="B35" s="197">
        <v>31721.7</v>
      </c>
      <c r="C35" s="197">
        <v>31721.7</v>
      </c>
      <c r="D35" s="198"/>
      <c r="E35" s="197">
        <v>684.9</v>
      </c>
      <c r="F35" s="197">
        <v>1290.5</v>
      </c>
      <c r="G35" s="197">
        <v>721.3</v>
      </c>
      <c r="H35" s="197">
        <v>5562.8</v>
      </c>
      <c r="I35" s="197">
        <v>117</v>
      </c>
      <c r="J35" s="197">
        <v>0</v>
      </c>
      <c r="K35" s="197">
        <v>21357.5</v>
      </c>
      <c r="L35" s="197">
        <v>825</v>
      </c>
      <c r="M35" s="197">
        <v>100</v>
      </c>
      <c r="N35" s="197">
        <v>1062.8</v>
      </c>
      <c r="O35" s="197"/>
      <c r="P35" s="197">
        <v>4076.6</v>
      </c>
      <c r="Q35" s="197">
        <v>373.4</v>
      </c>
      <c r="R35" s="197">
        <v>266.7</v>
      </c>
      <c r="S35" s="197">
        <v>3461.8</v>
      </c>
      <c r="T35" s="197">
        <v>19314</v>
      </c>
      <c r="U35" s="197">
        <v>479.4</v>
      </c>
      <c r="V35" s="197">
        <v>838.8</v>
      </c>
      <c r="W35" s="197">
        <v>0</v>
      </c>
      <c r="X35" s="197">
        <v>2911</v>
      </c>
      <c r="Y35" s="197"/>
      <c r="Z35" s="197">
        <v>640.6</v>
      </c>
      <c r="AA35" s="197">
        <v>44.2</v>
      </c>
      <c r="AB35" s="197">
        <v>1290.5</v>
      </c>
      <c r="AC35" s="197">
        <v>130.6</v>
      </c>
      <c r="AD35" s="197">
        <v>590.70000000000005</v>
      </c>
      <c r="AE35" s="197">
        <v>0</v>
      </c>
      <c r="AF35" s="197">
        <v>4190.7</v>
      </c>
      <c r="AG35" s="197">
        <v>674.8</v>
      </c>
      <c r="AH35" s="197">
        <v>384.3</v>
      </c>
      <c r="AI35" s="197">
        <v>313</v>
      </c>
      <c r="AJ35" s="197">
        <v>0</v>
      </c>
      <c r="AK35" s="197">
        <v>117</v>
      </c>
      <c r="AL35" s="197">
        <v>0</v>
      </c>
      <c r="AM35" s="197">
        <v>13629.4</v>
      </c>
      <c r="AN35" s="197">
        <v>3871.6</v>
      </c>
      <c r="AO35" s="197">
        <v>2859.5</v>
      </c>
      <c r="AP35" s="197">
        <v>970.6</v>
      </c>
      <c r="AQ35" s="197">
        <v>26.4</v>
      </c>
      <c r="AR35" s="197">
        <v>825</v>
      </c>
      <c r="AS35" s="197">
        <v>100</v>
      </c>
      <c r="AT35" s="197">
        <v>435.1</v>
      </c>
      <c r="AU35" s="197">
        <v>173.1</v>
      </c>
      <c r="AV35" s="197">
        <v>76</v>
      </c>
      <c r="AW35" s="197">
        <v>378.6</v>
      </c>
      <c r="AX35" s="197"/>
      <c r="AY35" s="197">
        <v>2542.4</v>
      </c>
      <c r="AZ35" s="197">
        <v>359.7</v>
      </c>
      <c r="BA35" s="197">
        <v>1174.5</v>
      </c>
      <c r="BB35" s="197">
        <v>373.4</v>
      </c>
      <c r="BC35" s="197">
        <v>130.69999999999999</v>
      </c>
      <c r="BD35" s="197">
        <v>115.3</v>
      </c>
      <c r="BE35" s="197">
        <v>20.7</v>
      </c>
      <c r="BF35" s="197">
        <v>3461.8</v>
      </c>
      <c r="BG35" s="197">
        <v>34.200000000000003</v>
      </c>
      <c r="BH35" s="197">
        <v>19.600000000000001</v>
      </c>
      <c r="BI35" s="197">
        <v>4510</v>
      </c>
      <c r="BJ35" s="197">
        <v>257.39999999999998</v>
      </c>
      <c r="BK35" s="197">
        <v>5518.2</v>
      </c>
      <c r="BL35" s="197">
        <v>8879.2999999999993</v>
      </c>
      <c r="BM35" s="197">
        <v>10.4</v>
      </c>
      <c r="BN35" s="197">
        <v>84.8</v>
      </c>
      <c r="BO35" s="197">
        <v>479.4</v>
      </c>
      <c r="BP35" s="197">
        <v>838.8</v>
      </c>
      <c r="BQ35" s="197">
        <v>0</v>
      </c>
      <c r="BR35" s="197">
        <v>2311.1</v>
      </c>
      <c r="BS35" s="197">
        <v>273.5</v>
      </c>
      <c r="BT35" s="197">
        <v>68.7</v>
      </c>
      <c r="BU35" s="197">
        <v>4.7</v>
      </c>
      <c r="BV35" s="197">
        <v>253.1</v>
      </c>
      <c r="BW35" s="197">
        <v>0</v>
      </c>
      <c r="BX35" s="197"/>
      <c r="BY35" s="199">
        <f t="shared" si="2"/>
        <v>40452</v>
      </c>
      <c r="BZ35" s="196">
        <f t="shared" ca="1" si="0"/>
        <v>31721.7</v>
      </c>
      <c r="CA35" s="196">
        <f t="shared" ca="1" si="1"/>
        <v>273.5</v>
      </c>
      <c r="CE35" s="196" t="s">
        <v>200</v>
      </c>
      <c r="CF35" s="196" t="s">
        <v>150</v>
      </c>
    </row>
    <row r="36" spans="1:84">
      <c r="A36" s="199">
        <v>40483</v>
      </c>
      <c r="B36" s="197">
        <v>31907.9</v>
      </c>
      <c r="C36" s="197">
        <v>31907.9</v>
      </c>
      <c r="D36" s="198"/>
      <c r="E36" s="197">
        <v>694.8</v>
      </c>
      <c r="F36" s="197">
        <v>993.2</v>
      </c>
      <c r="G36" s="197">
        <v>663.3</v>
      </c>
      <c r="H36" s="197">
        <v>5825.9</v>
      </c>
      <c r="I36" s="197">
        <v>115.2</v>
      </c>
      <c r="J36" s="197">
        <v>0</v>
      </c>
      <c r="K36" s="197">
        <v>21600.9</v>
      </c>
      <c r="L36" s="197">
        <v>830</v>
      </c>
      <c r="M36" s="197">
        <v>110.8</v>
      </c>
      <c r="N36" s="197">
        <v>1073.8</v>
      </c>
      <c r="O36" s="197"/>
      <c r="P36" s="197">
        <v>4139.1000000000004</v>
      </c>
      <c r="Q36" s="197">
        <v>330</v>
      </c>
      <c r="R36" s="197">
        <v>230.7</v>
      </c>
      <c r="S36" s="197">
        <v>3603</v>
      </c>
      <c r="T36" s="197">
        <v>19373.2</v>
      </c>
      <c r="U36" s="197">
        <v>484.2</v>
      </c>
      <c r="V36" s="197">
        <v>804.4</v>
      </c>
      <c r="W36" s="197">
        <v>0</v>
      </c>
      <c r="X36" s="197">
        <v>2943.3</v>
      </c>
      <c r="Y36" s="197"/>
      <c r="Z36" s="197">
        <v>655.7</v>
      </c>
      <c r="AA36" s="197">
        <v>39.1</v>
      </c>
      <c r="AB36" s="197">
        <v>993.2</v>
      </c>
      <c r="AC36" s="197">
        <v>130.80000000000001</v>
      </c>
      <c r="AD36" s="197">
        <v>532.4</v>
      </c>
      <c r="AE36" s="197">
        <v>0</v>
      </c>
      <c r="AF36" s="197">
        <v>4434.3</v>
      </c>
      <c r="AG36" s="197">
        <v>699.3</v>
      </c>
      <c r="AH36" s="197">
        <v>369</v>
      </c>
      <c r="AI36" s="197">
        <v>323.39999999999998</v>
      </c>
      <c r="AJ36" s="197">
        <v>0</v>
      </c>
      <c r="AK36" s="197">
        <v>115.2</v>
      </c>
      <c r="AL36" s="197">
        <v>0</v>
      </c>
      <c r="AM36" s="197">
        <v>13691</v>
      </c>
      <c r="AN36" s="197">
        <v>3938.1</v>
      </c>
      <c r="AO36" s="197">
        <v>2954.9</v>
      </c>
      <c r="AP36" s="197">
        <v>989.5</v>
      </c>
      <c r="AQ36" s="197">
        <v>27.4</v>
      </c>
      <c r="AR36" s="197">
        <v>830</v>
      </c>
      <c r="AS36" s="197">
        <v>110.8</v>
      </c>
      <c r="AT36" s="197">
        <v>437.3</v>
      </c>
      <c r="AU36" s="197">
        <v>173.8</v>
      </c>
      <c r="AV36" s="197">
        <v>74.8</v>
      </c>
      <c r="AW36" s="197">
        <v>387.9</v>
      </c>
      <c r="AX36" s="197"/>
      <c r="AY36" s="197">
        <v>2525.9</v>
      </c>
      <c r="AZ36" s="197">
        <v>441.1</v>
      </c>
      <c r="BA36" s="197">
        <v>1172.0999999999999</v>
      </c>
      <c r="BB36" s="197">
        <v>330</v>
      </c>
      <c r="BC36" s="197">
        <v>130.80000000000001</v>
      </c>
      <c r="BD36" s="197">
        <v>88.3</v>
      </c>
      <c r="BE36" s="197">
        <v>11.6</v>
      </c>
      <c r="BF36" s="197">
        <v>3603</v>
      </c>
      <c r="BG36" s="197">
        <v>34.6</v>
      </c>
      <c r="BH36" s="197">
        <v>21</v>
      </c>
      <c r="BI36" s="197">
        <v>4235.3999999999996</v>
      </c>
      <c r="BJ36" s="197">
        <v>302.39999999999998</v>
      </c>
      <c r="BK36" s="197">
        <v>5594.6</v>
      </c>
      <c r="BL36" s="197">
        <v>9080.7000000000007</v>
      </c>
      <c r="BM36" s="197">
        <v>12.5</v>
      </c>
      <c r="BN36" s="197">
        <v>92.1</v>
      </c>
      <c r="BO36" s="197">
        <v>484.2</v>
      </c>
      <c r="BP36" s="197">
        <v>804.4</v>
      </c>
      <c r="BQ36" s="197">
        <v>0</v>
      </c>
      <c r="BR36" s="197">
        <v>2268.1999999999998</v>
      </c>
      <c r="BS36" s="197">
        <v>342.3</v>
      </c>
      <c r="BT36" s="197">
        <v>72.099999999999994</v>
      </c>
      <c r="BU36" s="197">
        <v>4.5</v>
      </c>
      <c r="BV36" s="197">
        <v>256.3</v>
      </c>
      <c r="BW36" s="197">
        <v>0</v>
      </c>
      <c r="BX36" s="197"/>
      <c r="BY36" s="199">
        <f t="shared" si="2"/>
        <v>40483</v>
      </c>
      <c r="BZ36" s="196">
        <f t="shared" ca="1" si="0"/>
        <v>31907.9</v>
      </c>
      <c r="CA36" s="196">
        <f t="shared" ca="1" si="1"/>
        <v>342.3</v>
      </c>
      <c r="CE36" s="196" t="s">
        <v>201</v>
      </c>
      <c r="CF36" s="196" t="s">
        <v>8</v>
      </c>
    </row>
    <row r="37" spans="1:84">
      <c r="A37" s="199">
        <v>40513</v>
      </c>
      <c r="B37" s="197">
        <v>32671.8</v>
      </c>
      <c r="C37" s="197">
        <v>32671.8</v>
      </c>
      <c r="D37" s="198"/>
      <c r="E37" s="197">
        <v>716.2</v>
      </c>
      <c r="F37" s="197">
        <v>930.5</v>
      </c>
      <c r="G37" s="197">
        <v>681.5</v>
      </c>
      <c r="H37" s="197">
        <v>5923.1</v>
      </c>
      <c r="I37" s="197">
        <v>124.7</v>
      </c>
      <c r="J37" s="197">
        <v>0</v>
      </c>
      <c r="K37" s="197">
        <v>22254</v>
      </c>
      <c r="L37" s="197">
        <v>848.2</v>
      </c>
      <c r="M37" s="197">
        <v>121.3</v>
      </c>
      <c r="N37" s="197">
        <v>1072.3</v>
      </c>
      <c r="O37" s="197"/>
      <c r="P37" s="197">
        <v>4201.2</v>
      </c>
      <c r="Q37" s="197">
        <v>362.9</v>
      </c>
      <c r="R37" s="197">
        <v>216.3</v>
      </c>
      <c r="S37" s="197">
        <v>3685.6</v>
      </c>
      <c r="T37" s="197">
        <v>19954</v>
      </c>
      <c r="U37" s="197">
        <v>522.70000000000005</v>
      </c>
      <c r="V37" s="197">
        <v>773.8</v>
      </c>
      <c r="W37" s="197">
        <v>0</v>
      </c>
      <c r="X37" s="197">
        <v>2955.4</v>
      </c>
      <c r="Y37" s="197"/>
      <c r="Z37" s="197">
        <v>674.2</v>
      </c>
      <c r="AA37" s="197">
        <v>42</v>
      </c>
      <c r="AB37" s="197">
        <v>930.5</v>
      </c>
      <c r="AC37" s="197">
        <v>121.2</v>
      </c>
      <c r="AD37" s="197">
        <v>560.20000000000005</v>
      </c>
      <c r="AE37" s="197">
        <v>0</v>
      </c>
      <c r="AF37" s="197">
        <v>4516.7</v>
      </c>
      <c r="AG37" s="197">
        <v>714.4</v>
      </c>
      <c r="AH37" s="197">
        <v>358.8</v>
      </c>
      <c r="AI37" s="197">
        <v>333.3</v>
      </c>
      <c r="AJ37" s="197">
        <v>0</v>
      </c>
      <c r="AK37" s="197">
        <v>124.7</v>
      </c>
      <c r="AL37" s="197">
        <v>0</v>
      </c>
      <c r="AM37" s="197">
        <v>13904</v>
      </c>
      <c r="AN37" s="197">
        <v>3997.7</v>
      </c>
      <c r="AO37" s="197">
        <v>3283.4</v>
      </c>
      <c r="AP37" s="197">
        <v>1043.2</v>
      </c>
      <c r="AQ37" s="197">
        <v>25.7</v>
      </c>
      <c r="AR37" s="197">
        <v>848.2</v>
      </c>
      <c r="AS37" s="197">
        <v>121.3</v>
      </c>
      <c r="AT37" s="197">
        <v>437</v>
      </c>
      <c r="AU37" s="197">
        <v>169</v>
      </c>
      <c r="AV37" s="197">
        <v>72.599999999999994</v>
      </c>
      <c r="AW37" s="197">
        <v>393.7</v>
      </c>
      <c r="AX37" s="197"/>
      <c r="AY37" s="197">
        <v>2532</v>
      </c>
      <c r="AZ37" s="197">
        <v>495.3</v>
      </c>
      <c r="BA37" s="197">
        <v>1174</v>
      </c>
      <c r="BB37" s="197">
        <v>362.9</v>
      </c>
      <c r="BC37" s="197">
        <v>121.4</v>
      </c>
      <c r="BD37" s="197">
        <v>87.9</v>
      </c>
      <c r="BE37" s="197">
        <v>7</v>
      </c>
      <c r="BF37" s="197">
        <v>3685.6</v>
      </c>
      <c r="BG37" s="197">
        <v>43.7</v>
      </c>
      <c r="BH37" s="197">
        <v>21.5</v>
      </c>
      <c r="BI37" s="197">
        <v>4611.8999999999996</v>
      </c>
      <c r="BJ37" s="197">
        <v>293.89999999999998</v>
      </c>
      <c r="BK37" s="197">
        <v>5620</v>
      </c>
      <c r="BL37" s="197">
        <v>9250.4</v>
      </c>
      <c r="BM37" s="197">
        <v>13.9</v>
      </c>
      <c r="BN37" s="197">
        <v>98.8</v>
      </c>
      <c r="BO37" s="197">
        <v>522.70000000000005</v>
      </c>
      <c r="BP37" s="197">
        <v>773.8</v>
      </c>
      <c r="BQ37" s="197">
        <v>0</v>
      </c>
      <c r="BR37" s="197">
        <v>2279.6999999999998</v>
      </c>
      <c r="BS37" s="197">
        <v>305.7</v>
      </c>
      <c r="BT37" s="197">
        <v>118.3</v>
      </c>
      <c r="BU37" s="197">
        <v>4.7</v>
      </c>
      <c r="BV37" s="197">
        <v>246.9</v>
      </c>
      <c r="BW37" s="197">
        <v>0</v>
      </c>
      <c r="BX37" s="197"/>
      <c r="BY37" s="199">
        <f t="shared" si="2"/>
        <v>40513</v>
      </c>
      <c r="BZ37" s="196">
        <f t="shared" ca="1" si="0"/>
        <v>32671.8</v>
      </c>
      <c r="CA37" s="196">
        <f t="shared" ca="1" si="1"/>
        <v>305.7</v>
      </c>
      <c r="CE37" s="196" t="s">
        <v>202</v>
      </c>
      <c r="CF37" s="196" t="s">
        <v>9</v>
      </c>
    </row>
    <row r="38" spans="1:84">
      <c r="A38" s="199">
        <v>40544</v>
      </c>
      <c r="B38" s="197">
        <v>33804.6</v>
      </c>
      <c r="C38" s="197">
        <v>33804.6</v>
      </c>
      <c r="D38" s="198"/>
      <c r="E38" s="197">
        <v>912.6</v>
      </c>
      <c r="F38" s="197">
        <v>1809</v>
      </c>
      <c r="G38" s="197">
        <v>853.6</v>
      </c>
      <c r="H38" s="197">
        <v>5829</v>
      </c>
      <c r="I38" s="197">
        <v>132.1</v>
      </c>
      <c r="J38" s="197">
        <v>0</v>
      </c>
      <c r="K38" s="197">
        <v>22166.7</v>
      </c>
      <c r="L38" s="197">
        <v>864.6</v>
      </c>
      <c r="M38" s="197">
        <v>132.1</v>
      </c>
      <c r="N38" s="197">
        <v>1105</v>
      </c>
      <c r="O38" s="197"/>
      <c r="P38" s="197">
        <v>4339.1000000000004</v>
      </c>
      <c r="Q38" s="197">
        <v>325.7</v>
      </c>
      <c r="R38" s="197">
        <v>255.7</v>
      </c>
      <c r="S38" s="197">
        <v>3754.9</v>
      </c>
      <c r="T38" s="197">
        <v>21080.9</v>
      </c>
      <c r="U38" s="197">
        <v>537.9</v>
      </c>
      <c r="V38" s="197">
        <v>797.3</v>
      </c>
      <c r="W38" s="197">
        <v>0</v>
      </c>
      <c r="X38" s="197">
        <v>2713</v>
      </c>
      <c r="Y38" s="197"/>
      <c r="Z38" s="197">
        <v>862.4</v>
      </c>
      <c r="AA38" s="197">
        <v>50.3</v>
      </c>
      <c r="AB38" s="197">
        <v>1809</v>
      </c>
      <c r="AC38" s="197">
        <v>164.3</v>
      </c>
      <c r="AD38" s="197">
        <v>689.3</v>
      </c>
      <c r="AE38" s="197">
        <v>0</v>
      </c>
      <c r="AF38" s="197">
        <v>4419.8999999999996</v>
      </c>
      <c r="AG38" s="197">
        <v>710.9</v>
      </c>
      <c r="AH38" s="197">
        <v>330</v>
      </c>
      <c r="AI38" s="197">
        <v>368.2</v>
      </c>
      <c r="AJ38" s="197">
        <v>0</v>
      </c>
      <c r="AK38" s="197">
        <v>132.1</v>
      </c>
      <c r="AL38" s="197">
        <v>0</v>
      </c>
      <c r="AM38" s="197">
        <v>14062.9</v>
      </c>
      <c r="AN38" s="197">
        <v>4084.8</v>
      </c>
      <c r="AO38" s="197">
        <v>2921.1</v>
      </c>
      <c r="AP38" s="197">
        <v>1071.4000000000001</v>
      </c>
      <c r="AQ38" s="197">
        <v>26.5</v>
      </c>
      <c r="AR38" s="197">
        <v>864.6</v>
      </c>
      <c r="AS38" s="197">
        <v>132.1</v>
      </c>
      <c r="AT38" s="197">
        <v>524.6</v>
      </c>
      <c r="AU38" s="197">
        <v>154.5</v>
      </c>
      <c r="AV38" s="197">
        <v>77.900000000000006</v>
      </c>
      <c r="AW38" s="197">
        <v>348</v>
      </c>
      <c r="AX38" s="197"/>
      <c r="AY38" s="197">
        <v>2599.6</v>
      </c>
      <c r="AZ38" s="197">
        <v>573.4</v>
      </c>
      <c r="BA38" s="197">
        <v>1166.2</v>
      </c>
      <c r="BB38" s="197">
        <v>325.7</v>
      </c>
      <c r="BC38" s="197">
        <v>154.4</v>
      </c>
      <c r="BD38" s="197">
        <v>93.9</v>
      </c>
      <c r="BE38" s="197">
        <v>7.4</v>
      </c>
      <c r="BF38" s="197">
        <v>3754.9</v>
      </c>
      <c r="BG38" s="197">
        <v>32.700000000000003</v>
      </c>
      <c r="BH38" s="197">
        <v>12</v>
      </c>
      <c r="BI38" s="197">
        <v>4845.1000000000004</v>
      </c>
      <c r="BJ38" s="197">
        <v>220.6</v>
      </c>
      <c r="BK38" s="197">
        <v>6035.6</v>
      </c>
      <c r="BL38" s="197">
        <v>9818</v>
      </c>
      <c r="BM38" s="197">
        <v>15.7</v>
      </c>
      <c r="BN38" s="197">
        <v>101.3</v>
      </c>
      <c r="BO38" s="197">
        <v>537.9</v>
      </c>
      <c r="BP38" s="197">
        <v>797.3</v>
      </c>
      <c r="BQ38" s="197">
        <v>0</v>
      </c>
      <c r="BR38" s="197">
        <v>2192</v>
      </c>
      <c r="BS38" s="197">
        <v>255.1</v>
      </c>
      <c r="BT38" s="197">
        <v>44.7</v>
      </c>
      <c r="BU38" s="197">
        <v>5.5</v>
      </c>
      <c r="BV38" s="197">
        <v>215.7</v>
      </c>
      <c r="BW38" s="197">
        <v>0</v>
      </c>
      <c r="BX38" s="197"/>
      <c r="BY38" s="199">
        <f t="shared" si="2"/>
        <v>40544</v>
      </c>
      <c r="BZ38" s="196">
        <f t="shared" ca="1" si="0"/>
        <v>33804.6</v>
      </c>
      <c r="CA38" s="196">
        <f t="shared" ca="1" si="1"/>
        <v>255.1</v>
      </c>
      <c r="CE38" s="196" t="s">
        <v>181</v>
      </c>
      <c r="CF38" s="196" t="s">
        <v>10</v>
      </c>
    </row>
    <row r="39" spans="1:84">
      <c r="A39" s="199">
        <v>40575</v>
      </c>
      <c r="B39" s="197">
        <v>33207.4</v>
      </c>
      <c r="C39" s="197">
        <v>33207.4</v>
      </c>
      <c r="D39" s="198"/>
      <c r="E39" s="197">
        <v>770.3</v>
      </c>
      <c r="F39" s="197">
        <v>1460.2</v>
      </c>
      <c r="G39" s="197">
        <v>776.8</v>
      </c>
      <c r="H39" s="197">
        <v>5856.7</v>
      </c>
      <c r="I39" s="197">
        <v>152.80000000000001</v>
      </c>
      <c r="J39" s="197">
        <v>0</v>
      </c>
      <c r="K39" s="197">
        <v>22112.5</v>
      </c>
      <c r="L39" s="197">
        <v>869.7</v>
      </c>
      <c r="M39" s="197">
        <v>133.9</v>
      </c>
      <c r="N39" s="197">
        <v>1074.5999999999999</v>
      </c>
      <c r="O39" s="197"/>
      <c r="P39" s="197">
        <v>4411.7</v>
      </c>
      <c r="Q39" s="197">
        <v>322.2</v>
      </c>
      <c r="R39" s="197">
        <v>223.9</v>
      </c>
      <c r="S39" s="197">
        <v>3623.2</v>
      </c>
      <c r="T39" s="197">
        <v>20557.599999999999</v>
      </c>
      <c r="U39" s="197">
        <v>533.6</v>
      </c>
      <c r="V39" s="197">
        <v>770.4</v>
      </c>
      <c r="W39" s="197">
        <v>0</v>
      </c>
      <c r="X39" s="197">
        <v>2764.8</v>
      </c>
      <c r="Y39" s="197"/>
      <c r="Z39" s="197">
        <v>721.9</v>
      </c>
      <c r="AA39" s="197">
        <v>48.4</v>
      </c>
      <c r="AB39" s="197">
        <v>1460.2</v>
      </c>
      <c r="AC39" s="197">
        <v>139.69999999999999</v>
      </c>
      <c r="AD39" s="197">
        <v>637.1</v>
      </c>
      <c r="AE39" s="197">
        <v>0</v>
      </c>
      <c r="AF39" s="197">
        <v>4424.8</v>
      </c>
      <c r="AG39" s="197">
        <v>710.1</v>
      </c>
      <c r="AH39" s="197">
        <v>344.5</v>
      </c>
      <c r="AI39" s="197">
        <v>377.3</v>
      </c>
      <c r="AJ39" s="197">
        <v>0</v>
      </c>
      <c r="AK39" s="197">
        <v>152.80000000000001</v>
      </c>
      <c r="AL39" s="197">
        <v>0</v>
      </c>
      <c r="AM39" s="197">
        <v>14136.4</v>
      </c>
      <c r="AN39" s="197">
        <v>4080</v>
      </c>
      <c r="AO39" s="197">
        <v>2803.2</v>
      </c>
      <c r="AP39" s="197">
        <v>1064.7</v>
      </c>
      <c r="AQ39" s="197">
        <v>28.2</v>
      </c>
      <c r="AR39" s="197">
        <v>869.7</v>
      </c>
      <c r="AS39" s="197">
        <v>133.9</v>
      </c>
      <c r="AT39" s="197">
        <v>471.2</v>
      </c>
      <c r="AU39" s="197">
        <v>154.80000000000001</v>
      </c>
      <c r="AV39" s="197">
        <v>76</v>
      </c>
      <c r="AW39" s="197">
        <v>372.7</v>
      </c>
      <c r="AX39" s="197"/>
      <c r="AY39" s="197">
        <v>2614.1</v>
      </c>
      <c r="AZ39" s="197">
        <v>76.8</v>
      </c>
      <c r="BA39" s="197">
        <v>1720.9</v>
      </c>
      <c r="BB39" s="197">
        <v>322.2</v>
      </c>
      <c r="BC39" s="197">
        <v>131</v>
      </c>
      <c r="BD39" s="197">
        <v>84.9</v>
      </c>
      <c r="BE39" s="197">
        <v>8.1</v>
      </c>
      <c r="BF39" s="197">
        <v>3623.2</v>
      </c>
      <c r="BG39" s="197">
        <v>44.7</v>
      </c>
      <c r="BH39" s="197">
        <v>19.8</v>
      </c>
      <c r="BI39" s="197">
        <v>4952.3</v>
      </c>
      <c r="BJ39" s="197">
        <v>265.39999999999998</v>
      </c>
      <c r="BK39" s="197">
        <v>5435.9</v>
      </c>
      <c r="BL39" s="197">
        <v>9729.7000000000007</v>
      </c>
      <c r="BM39" s="197">
        <v>14.2</v>
      </c>
      <c r="BN39" s="197">
        <v>95.6</v>
      </c>
      <c r="BO39" s="197">
        <v>533.6</v>
      </c>
      <c r="BP39" s="197">
        <v>770.4</v>
      </c>
      <c r="BQ39" s="197">
        <v>0</v>
      </c>
      <c r="BR39" s="197">
        <v>2198.5</v>
      </c>
      <c r="BS39" s="197">
        <v>272</v>
      </c>
      <c r="BT39" s="197">
        <v>55</v>
      </c>
      <c r="BU39" s="197">
        <v>4.5999999999999996</v>
      </c>
      <c r="BV39" s="197">
        <v>234.5</v>
      </c>
      <c r="BW39" s="197">
        <v>0</v>
      </c>
      <c r="BX39" s="197"/>
      <c r="BY39" s="199">
        <f t="shared" si="2"/>
        <v>40575</v>
      </c>
      <c r="BZ39" s="196">
        <f t="shared" ca="1" si="0"/>
        <v>33207.4</v>
      </c>
      <c r="CA39" s="196">
        <f t="shared" ca="1" si="1"/>
        <v>272</v>
      </c>
      <c r="CE39" s="196" t="s">
        <v>182</v>
      </c>
      <c r="CF39" s="196" t="s">
        <v>45</v>
      </c>
    </row>
    <row r="40" spans="1:84">
      <c r="A40" s="199">
        <v>40603</v>
      </c>
      <c r="B40" s="197">
        <v>33857.800000000003</v>
      </c>
      <c r="C40" s="197">
        <v>33857.800000000003</v>
      </c>
      <c r="D40" s="198"/>
      <c r="E40" s="197">
        <v>779.9</v>
      </c>
      <c r="F40" s="197">
        <v>1319.6</v>
      </c>
      <c r="G40" s="197">
        <v>757.3</v>
      </c>
      <c r="H40" s="197">
        <v>6180.5</v>
      </c>
      <c r="I40" s="197">
        <v>154.69999999999999</v>
      </c>
      <c r="J40" s="197">
        <v>0</v>
      </c>
      <c r="K40" s="197">
        <v>22601.599999999999</v>
      </c>
      <c r="L40" s="197">
        <v>869.7</v>
      </c>
      <c r="M40" s="197">
        <v>121.9</v>
      </c>
      <c r="N40" s="197">
        <v>1072.5999999999999</v>
      </c>
      <c r="O40" s="197"/>
      <c r="P40" s="197">
        <v>4451.3999999999996</v>
      </c>
      <c r="Q40" s="197">
        <v>316</v>
      </c>
      <c r="R40" s="197">
        <v>236</v>
      </c>
      <c r="S40" s="197">
        <v>3734.7</v>
      </c>
      <c r="T40" s="197">
        <v>20991</v>
      </c>
      <c r="U40" s="197">
        <v>537.9</v>
      </c>
      <c r="V40" s="197">
        <v>796.1</v>
      </c>
      <c r="W40" s="197">
        <v>0</v>
      </c>
      <c r="X40" s="197">
        <v>2794.7</v>
      </c>
      <c r="Y40" s="197"/>
      <c r="Z40" s="197">
        <v>731.3</v>
      </c>
      <c r="AA40" s="197">
        <v>48.5</v>
      </c>
      <c r="AB40" s="197">
        <v>1319.6</v>
      </c>
      <c r="AC40" s="197">
        <v>140</v>
      </c>
      <c r="AD40" s="197">
        <v>617.29999999999995</v>
      </c>
      <c r="AE40" s="197">
        <v>0</v>
      </c>
      <c r="AF40" s="197">
        <v>4579.7</v>
      </c>
      <c r="AG40" s="197">
        <v>727.8</v>
      </c>
      <c r="AH40" s="197">
        <v>385.9</v>
      </c>
      <c r="AI40" s="197">
        <v>487.1</v>
      </c>
      <c r="AJ40" s="197">
        <v>0</v>
      </c>
      <c r="AK40" s="197">
        <v>154.69999999999999</v>
      </c>
      <c r="AL40" s="197">
        <v>0</v>
      </c>
      <c r="AM40" s="197">
        <v>14186.4</v>
      </c>
      <c r="AN40" s="197">
        <v>4103</v>
      </c>
      <c r="AO40" s="197">
        <v>3200.7</v>
      </c>
      <c r="AP40" s="197">
        <v>1085.7</v>
      </c>
      <c r="AQ40" s="197">
        <v>25.8</v>
      </c>
      <c r="AR40" s="197">
        <v>869.7</v>
      </c>
      <c r="AS40" s="197">
        <v>121.9</v>
      </c>
      <c r="AT40" s="197">
        <v>458</v>
      </c>
      <c r="AU40" s="197">
        <v>158.9</v>
      </c>
      <c r="AV40" s="197">
        <v>77.400000000000006</v>
      </c>
      <c r="AW40" s="197">
        <v>378.3</v>
      </c>
      <c r="AX40" s="197"/>
      <c r="AY40" s="197">
        <v>2632.4</v>
      </c>
      <c r="AZ40" s="197">
        <v>138.30000000000001</v>
      </c>
      <c r="BA40" s="197">
        <v>1680.7</v>
      </c>
      <c r="BB40" s="197">
        <v>316</v>
      </c>
      <c r="BC40" s="197">
        <v>130.5</v>
      </c>
      <c r="BD40" s="197">
        <v>100</v>
      </c>
      <c r="BE40" s="197">
        <v>5.5</v>
      </c>
      <c r="BF40" s="197">
        <v>3734.7</v>
      </c>
      <c r="BG40" s="197">
        <v>37.1</v>
      </c>
      <c r="BH40" s="197">
        <v>18.100000000000001</v>
      </c>
      <c r="BI40" s="197">
        <v>5051.3</v>
      </c>
      <c r="BJ40" s="197">
        <v>281.5</v>
      </c>
      <c r="BK40" s="197">
        <v>5568.3</v>
      </c>
      <c r="BL40" s="197">
        <v>9920.7000000000007</v>
      </c>
      <c r="BM40" s="197">
        <v>13.2</v>
      </c>
      <c r="BN40" s="197">
        <v>100.8</v>
      </c>
      <c r="BO40" s="197">
        <v>537.9</v>
      </c>
      <c r="BP40" s="197">
        <v>796.1</v>
      </c>
      <c r="BQ40" s="197">
        <v>0</v>
      </c>
      <c r="BR40" s="197">
        <v>2211.5</v>
      </c>
      <c r="BS40" s="197">
        <v>274.39999999999998</v>
      </c>
      <c r="BT40" s="197">
        <v>54.6</v>
      </c>
      <c r="BU40" s="197">
        <v>4.5999999999999996</v>
      </c>
      <c r="BV40" s="197">
        <v>249.6</v>
      </c>
      <c r="BW40" s="197">
        <v>0</v>
      </c>
      <c r="BX40" s="197"/>
      <c r="BY40" s="199">
        <f t="shared" si="2"/>
        <v>40603</v>
      </c>
      <c r="BZ40" s="196">
        <f t="shared" ca="1" si="0"/>
        <v>33857.800000000003</v>
      </c>
      <c r="CA40" s="196">
        <f t="shared" ca="1" si="1"/>
        <v>274.39999999999998</v>
      </c>
      <c r="CE40" s="196" t="s">
        <v>203</v>
      </c>
      <c r="CF40" s="196" t="s">
        <v>152</v>
      </c>
    </row>
    <row r="41" spans="1:84">
      <c r="A41" s="199">
        <v>40634</v>
      </c>
      <c r="B41" s="197">
        <v>34009.4</v>
      </c>
      <c r="C41" s="197">
        <v>34009.4</v>
      </c>
      <c r="D41" s="198"/>
      <c r="E41" s="197">
        <v>747.2</v>
      </c>
      <c r="F41" s="197">
        <v>1599.1</v>
      </c>
      <c r="G41" s="197">
        <v>824.6</v>
      </c>
      <c r="H41" s="197">
        <v>5983.7</v>
      </c>
      <c r="I41" s="197">
        <v>155.5</v>
      </c>
      <c r="J41" s="197">
        <v>0</v>
      </c>
      <c r="K41" s="197">
        <v>22696.5</v>
      </c>
      <c r="L41" s="197">
        <v>871.2</v>
      </c>
      <c r="M41" s="197">
        <v>53.6</v>
      </c>
      <c r="N41" s="197">
        <v>1077.9000000000001</v>
      </c>
      <c r="O41" s="197"/>
      <c r="P41" s="197">
        <v>4351.5</v>
      </c>
      <c r="Q41" s="197">
        <v>312.3</v>
      </c>
      <c r="R41" s="197">
        <v>195.6</v>
      </c>
      <c r="S41" s="197">
        <v>3613.2</v>
      </c>
      <c r="T41" s="197">
        <v>21344.6</v>
      </c>
      <c r="U41" s="197">
        <v>547.70000000000005</v>
      </c>
      <c r="V41" s="197">
        <v>807.6</v>
      </c>
      <c r="W41" s="197">
        <v>0</v>
      </c>
      <c r="X41" s="197">
        <v>2836.9</v>
      </c>
      <c r="Y41" s="197"/>
      <c r="Z41" s="197">
        <v>707.8</v>
      </c>
      <c r="AA41" s="197">
        <v>39.4</v>
      </c>
      <c r="AB41" s="197">
        <v>1599.1</v>
      </c>
      <c r="AC41" s="197">
        <v>135</v>
      </c>
      <c r="AD41" s="197">
        <v>689.7</v>
      </c>
      <c r="AE41" s="197">
        <v>0</v>
      </c>
      <c r="AF41" s="197">
        <v>4483.8</v>
      </c>
      <c r="AG41" s="197">
        <v>692.2</v>
      </c>
      <c r="AH41" s="197">
        <v>349.6</v>
      </c>
      <c r="AI41" s="197">
        <v>458</v>
      </c>
      <c r="AJ41" s="197">
        <v>0</v>
      </c>
      <c r="AK41" s="197">
        <v>155.5</v>
      </c>
      <c r="AL41" s="197">
        <v>0</v>
      </c>
      <c r="AM41" s="197">
        <v>14368.6</v>
      </c>
      <c r="AN41" s="197">
        <v>4192.8</v>
      </c>
      <c r="AO41" s="197">
        <v>2983.1</v>
      </c>
      <c r="AP41" s="197">
        <v>1121.7</v>
      </c>
      <c r="AQ41" s="197">
        <v>30.2</v>
      </c>
      <c r="AR41" s="197">
        <v>871.2</v>
      </c>
      <c r="AS41" s="197">
        <v>53.6</v>
      </c>
      <c r="AT41" s="197">
        <v>462</v>
      </c>
      <c r="AU41" s="197">
        <v>162.69999999999999</v>
      </c>
      <c r="AV41" s="197">
        <v>79.5</v>
      </c>
      <c r="AW41" s="197">
        <v>373.7</v>
      </c>
      <c r="AX41" s="197"/>
      <c r="AY41" s="197">
        <v>2603.3000000000002</v>
      </c>
      <c r="AZ41" s="197">
        <v>214.3</v>
      </c>
      <c r="BA41" s="197">
        <v>1533.9</v>
      </c>
      <c r="BB41" s="197">
        <v>312.3</v>
      </c>
      <c r="BC41" s="197">
        <v>122.9</v>
      </c>
      <c r="BD41" s="197">
        <v>67.8</v>
      </c>
      <c r="BE41" s="197">
        <v>4.8</v>
      </c>
      <c r="BF41" s="197">
        <v>3613.2</v>
      </c>
      <c r="BG41" s="197">
        <v>37.700000000000003</v>
      </c>
      <c r="BH41" s="197">
        <v>16.8</v>
      </c>
      <c r="BI41" s="197">
        <v>4897.8</v>
      </c>
      <c r="BJ41" s="197">
        <v>269.2</v>
      </c>
      <c r="BK41" s="197">
        <v>5994</v>
      </c>
      <c r="BL41" s="197">
        <v>10018</v>
      </c>
      <c r="BM41" s="197">
        <v>14.4</v>
      </c>
      <c r="BN41" s="197">
        <v>96.7</v>
      </c>
      <c r="BO41" s="197">
        <v>547.70000000000005</v>
      </c>
      <c r="BP41" s="197">
        <v>807.6</v>
      </c>
      <c r="BQ41" s="197">
        <v>0</v>
      </c>
      <c r="BR41" s="197">
        <v>2217.5</v>
      </c>
      <c r="BS41" s="197">
        <v>303.60000000000002</v>
      </c>
      <c r="BT41" s="197">
        <v>64.3</v>
      </c>
      <c r="BU41" s="197">
        <v>4.7</v>
      </c>
      <c r="BV41" s="197">
        <v>246.8</v>
      </c>
      <c r="BW41" s="197">
        <v>0</v>
      </c>
      <c r="BX41" s="197"/>
      <c r="BY41" s="199">
        <f t="shared" si="2"/>
        <v>40634</v>
      </c>
      <c r="BZ41" s="196">
        <f t="shared" ca="1" si="0"/>
        <v>34009.4</v>
      </c>
      <c r="CA41" s="196">
        <f t="shared" ca="1" si="1"/>
        <v>303.60000000000002</v>
      </c>
      <c r="CE41" s="196" t="s">
        <v>204</v>
      </c>
      <c r="CF41" s="196" t="s">
        <v>12</v>
      </c>
    </row>
    <row r="42" spans="1:84">
      <c r="A42" s="199">
        <v>40664</v>
      </c>
      <c r="B42" s="197">
        <v>34182.800000000003</v>
      </c>
      <c r="C42" s="197">
        <v>34182.800000000003</v>
      </c>
      <c r="D42" s="198"/>
      <c r="E42" s="197">
        <v>783.1</v>
      </c>
      <c r="F42" s="197">
        <v>1158.9000000000001</v>
      </c>
      <c r="G42" s="197">
        <v>840.3</v>
      </c>
      <c r="H42" s="197">
        <v>6044.4</v>
      </c>
      <c r="I42" s="197">
        <v>159.69999999999999</v>
      </c>
      <c r="J42" s="197">
        <v>0</v>
      </c>
      <c r="K42" s="197">
        <v>23165.3</v>
      </c>
      <c r="L42" s="197">
        <v>872.7</v>
      </c>
      <c r="M42" s="197">
        <v>66.900000000000006</v>
      </c>
      <c r="N42" s="197">
        <v>1091.5999999999999</v>
      </c>
      <c r="O42" s="197"/>
      <c r="P42" s="197">
        <v>4392</v>
      </c>
      <c r="Q42" s="197">
        <v>320.2</v>
      </c>
      <c r="R42" s="197">
        <v>197.8</v>
      </c>
      <c r="S42" s="197">
        <v>3658.1</v>
      </c>
      <c r="T42" s="197">
        <v>21404.9</v>
      </c>
      <c r="U42" s="197">
        <v>573.9</v>
      </c>
      <c r="V42" s="197">
        <v>808.9</v>
      </c>
      <c r="W42" s="197">
        <v>0</v>
      </c>
      <c r="X42" s="197">
        <v>2827</v>
      </c>
      <c r="Y42" s="197"/>
      <c r="Z42" s="197">
        <v>749</v>
      </c>
      <c r="AA42" s="197">
        <v>34.1</v>
      </c>
      <c r="AB42" s="197">
        <v>1158.9000000000001</v>
      </c>
      <c r="AC42" s="197">
        <v>128.19999999999999</v>
      </c>
      <c r="AD42" s="197">
        <v>712.1</v>
      </c>
      <c r="AE42" s="197">
        <v>0</v>
      </c>
      <c r="AF42" s="197">
        <v>4574.6000000000004</v>
      </c>
      <c r="AG42" s="197">
        <v>668.3</v>
      </c>
      <c r="AH42" s="197">
        <v>346</v>
      </c>
      <c r="AI42" s="197">
        <v>455.5</v>
      </c>
      <c r="AJ42" s="197">
        <v>0</v>
      </c>
      <c r="AK42" s="197">
        <v>159.69999999999999</v>
      </c>
      <c r="AL42" s="197">
        <v>0</v>
      </c>
      <c r="AM42" s="197">
        <v>14610.8</v>
      </c>
      <c r="AN42" s="197">
        <v>4310</v>
      </c>
      <c r="AO42" s="197">
        <v>3134.6</v>
      </c>
      <c r="AP42" s="197">
        <v>1077.8</v>
      </c>
      <c r="AQ42" s="197">
        <v>32.1</v>
      </c>
      <c r="AR42" s="197">
        <v>872.7</v>
      </c>
      <c r="AS42" s="197">
        <v>66.900000000000006</v>
      </c>
      <c r="AT42" s="197">
        <v>457.7</v>
      </c>
      <c r="AU42" s="197">
        <v>167</v>
      </c>
      <c r="AV42" s="197">
        <v>79.8</v>
      </c>
      <c r="AW42" s="197">
        <v>387.1</v>
      </c>
      <c r="AX42" s="197"/>
      <c r="AY42" s="197">
        <v>2599.8000000000002</v>
      </c>
      <c r="AZ42" s="197">
        <v>291.10000000000002</v>
      </c>
      <c r="BA42" s="197">
        <v>1501.1</v>
      </c>
      <c r="BB42" s="197">
        <v>320.2</v>
      </c>
      <c r="BC42" s="197">
        <v>117.1</v>
      </c>
      <c r="BD42" s="197">
        <v>73.099999999999994</v>
      </c>
      <c r="BE42" s="197">
        <v>7.6</v>
      </c>
      <c r="BF42" s="197">
        <v>3658.1</v>
      </c>
      <c r="BG42" s="197">
        <v>35.5</v>
      </c>
      <c r="BH42" s="197">
        <v>17.399999999999999</v>
      </c>
      <c r="BI42" s="197">
        <v>4559.2</v>
      </c>
      <c r="BJ42" s="197">
        <v>291.8</v>
      </c>
      <c r="BK42" s="197">
        <v>6152.4</v>
      </c>
      <c r="BL42" s="197">
        <v>10230.4</v>
      </c>
      <c r="BM42" s="197">
        <v>13.5</v>
      </c>
      <c r="BN42" s="197">
        <v>104.7</v>
      </c>
      <c r="BO42" s="197">
        <v>573.9</v>
      </c>
      <c r="BP42" s="197">
        <v>808.9</v>
      </c>
      <c r="BQ42" s="197">
        <v>0</v>
      </c>
      <c r="BR42" s="197">
        <v>2192.6</v>
      </c>
      <c r="BS42" s="197">
        <v>302.39999999999998</v>
      </c>
      <c r="BT42" s="197">
        <v>68.2</v>
      </c>
      <c r="BU42" s="197">
        <v>4.7</v>
      </c>
      <c r="BV42" s="197">
        <v>259.10000000000002</v>
      </c>
      <c r="BW42" s="197">
        <v>0</v>
      </c>
      <c r="BX42" s="197"/>
      <c r="BY42" s="199">
        <f t="shared" si="2"/>
        <v>40664</v>
      </c>
      <c r="BZ42" s="196">
        <f t="shared" ca="1" si="0"/>
        <v>34182.800000000003</v>
      </c>
      <c r="CA42" s="196">
        <f t="shared" ca="1" si="1"/>
        <v>302.39999999999998</v>
      </c>
      <c r="CE42" s="196" t="s">
        <v>205</v>
      </c>
      <c r="CF42" s="196" t="s">
        <v>14</v>
      </c>
    </row>
    <row r="43" spans="1:84">
      <c r="A43" s="199">
        <v>40695</v>
      </c>
      <c r="B43" s="197">
        <v>34752.300000000003</v>
      </c>
      <c r="C43" s="197">
        <v>34752.300000000003</v>
      </c>
      <c r="D43" s="198"/>
      <c r="E43" s="197">
        <v>773.4</v>
      </c>
      <c r="F43" s="197">
        <v>1134.0999999999999</v>
      </c>
      <c r="G43" s="197">
        <v>878.5</v>
      </c>
      <c r="H43" s="197">
        <v>6100.5</v>
      </c>
      <c r="I43" s="197">
        <v>162.69999999999999</v>
      </c>
      <c r="J43" s="197">
        <v>0</v>
      </c>
      <c r="K43" s="197">
        <v>23639.1</v>
      </c>
      <c r="L43" s="197">
        <v>876.7</v>
      </c>
      <c r="M43" s="197">
        <v>74.2</v>
      </c>
      <c r="N43" s="197">
        <v>1113.2</v>
      </c>
      <c r="O43" s="197"/>
      <c r="P43" s="197">
        <v>4438</v>
      </c>
      <c r="Q43" s="197">
        <v>311.3</v>
      </c>
      <c r="R43" s="197">
        <v>216.8</v>
      </c>
      <c r="S43" s="197">
        <v>3687.8</v>
      </c>
      <c r="T43" s="197">
        <v>21857.7</v>
      </c>
      <c r="U43" s="197">
        <v>573.29999999999995</v>
      </c>
      <c r="V43" s="197">
        <v>824.1</v>
      </c>
      <c r="W43" s="197">
        <v>0</v>
      </c>
      <c r="X43" s="197">
        <v>2843.4</v>
      </c>
      <c r="Y43" s="197"/>
      <c r="Z43" s="197">
        <v>736.6</v>
      </c>
      <c r="AA43" s="197">
        <v>36.799999999999997</v>
      </c>
      <c r="AB43" s="197">
        <v>1134.0999999999999</v>
      </c>
      <c r="AC43" s="197">
        <v>131.5</v>
      </c>
      <c r="AD43" s="197">
        <v>746.9</v>
      </c>
      <c r="AE43" s="197">
        <v>0</v>
      </c>
      <c r="AF43" s="197">
        <v>4594.3999999999996</v>
      </c>
      <c r="AG43" s="197">
        <v>725</v>
      </c>
      <c r="AH43" s="197">
        <v>341.7</v>
      </c>
      <c r="AI43" s="197">
        <v>439.4</v>
      </c>
      <c r="AJ43" s="197">
        <v>0</v>
      </c>
      <c r="AK43" s="197">
        <v>162.69999999999999</v>
      </c>
      <c r="AL43" s="197">
        <v>0</v>
      </c>
      <c r="AM43" s="197">
        <v>14883.9</v>
      </c>
      <c r="AN43" s="197">
        <v>4441.8999999999996</v>
      </c>
      <c r="AO43" s="197">
        <v>3189.8</v>
      </c>
      <c r="AP43" s="197">
        <v>1091.2</v>
      </c>
      <c r="AQ43" s="197">
        <v>32.5</v>
      </c>
      <c r="AR43" s="197">
        <v>876.7</v>
      </c>
      <c r="AS43" s="197">
        <v>74.2</v>
      </c>
      <c r="AT43" s="197">
        <v>463.5</v>
      </c>
      <c r="AU43" s="197">
        <v>162.80000000000001</v>
      </c>
      <c r="AV43" s="197">
        <v>80.599999999999994</v>
      </c>
      <c r="AW43" s="197">
        <v>406.3</v>
      </c>
      <c r="AX43" s="197"/>
      <c r="AY43" s="197">
        <v>2598.1999999999998</v>
      </c>
      <c r="AZ43" s="197">
        <v>365.9</v>
      </c>
      <c r="BA43" s="197">
        <v>1473.9</v>
      </c>
      <c r="BB43" s="197">
        <v>311.3</v>
      </c>
      <c r="BC43" s="197">
        <v>124.6</v>
      </c>
      <c r="BD43" s="197">
        <v>84.9</v>
      </c>
      <c r="BE43" s="197">
        <v>7.3</v>
      </c>
      <c r="BF43" s="197">
        <v>3687.8</v>
      </c>
      <c r="BG43" s="197">
        <v>37.9</v>
      </c>
      <c r="BH43" s="197">
        <v>19.100000000000001</v>
      </c>
      <c r="BI43" s="197">
        <v>4859.8999999999996</v>
      </c>
      <c r="BJ43" s="197">
        <v>262.5</v>
      </c>
      <c r="BK43" s="197">
        <v>6279.2</v>
      </c>
      <c r="BL43" s="197">
        <v>10280.299999999999</v>
      </c>
      <c r="BM43" s="197">
        <v>14.7</v>
      </c>
      <c r="BN43" s="197">
        <v>104.2</v>
      </c>
      <c r="BO43" s="197">
        <v>573.29999999999995</v>
      </c>
      <c r="BP43" s="197">
        <v>824.1</v>
      </c>
      <c r="BQ43" s="197">
        <v>0</v>
      </c>
      <c r="BR43" s="197">
        <v>2219.1999999999998</v>
      </c>
      <c r="BS43" s="197">
        <v>281.39999999999998</v>
      </c>
      <c r="BT43" s="197">
        <v>65.2</v>
      </c>
      <c r="BU43" s="197">
        <v>4.8</v>
      </c>
      <c r="BV43" s="197">
        <v>272.8</v>
      </c>
      <c r="BW43" s="197">
        <v>0</v>
      </c>
      <c r="BX43" s="197"/>
      <c r="BY43" s="199">
        <f t="shared" si="2"/>
        <v>40695</v>
      </c>
      <c r="BZ43" s="196">
        <f t="shared" ca="1" si="0"/>
        <v>34752.300000000003</v>
      </c>
      <c r="CA43" s="196">
        <f t="shared" ca="1" si="1"/>
        <v>281.39999999999998</v>
      </c>
      <c r="CE43" s="196" t="s">
        <v>184</v>
      </c>
      <c r="CF43" s="196" t="s">
        <v>46</v>
      </c>
    </row>
    <row r="44" spans="1:84">
      <c r="A44" s="199">
        <v>40725</v>
      </c>
      <c r="B44" s="197">
        <v>35236.6</v>
      </c>
      <c r="C44" s="197">
        <v>35236.6</v>
      </c>
      <c r="D44" s="198"/>
      <c r="E44" s="197">
        <v>788.2</v>
      </c>
      <c r="F44" s="197">
        <v>1559</v>
      </c>
      <c r="G44" s="197">
        <v>773.4</v>
      </c>
      <c r="H44" s="197">
        <v>5810.7</v>
      </c>
      <c r="I44" s="197">
        <v>177</v>
      </c>
      <c r="J44" s="197">
        <v>0</v>
      </c>
      <c r="K44" s="197">
        <v>24045.9</v>
      </c>
      <c r="L44" s="197">
        <v>881</v>
      </c>
      <c r="M44" s="197">
        <v>89.1</v>
      </c>
      <c r="N44" s="197">
        <v>1112.3</v>
      </c>
      <c r="O44" s="197"/>
      <c r="P44" s="197">
        <v>4441.6000000000004</v>
      </c>
      <c r="Q44" s="197">
        <v>312.2</v>
      </c>
      <c r="R44" s="197">
        <v>252.7</v>
      </c>
      <c r="S44" s="197">
        <v>3537.4</v>
      </c>
      <c r="T44" s="197">
        <v>22422.400000000001</v>
      </c>
      <c r="U44" s="197">
        <v>574.79999999999995</v>
      </c>
      <c r="V44" s="197">
        <v>811.9</v>
      </c>
      <c r="W44" s="197">
        <v>0</v>
      </c>
      <c r="X44" s="197">
        <v>2883.6</v>
      </c>
      <c r="Y44" s="197"/>
      <c r="Z44" s="197">
        <v>740.6</v>
      </c>
      <c r="AA44" s="197">
        <v>47.5</v>
      </c>
      <c r="AB44" s="197">
        <v>1559</v>
      </c>
      <c r="AC44" s="197">
        <v>139.19999999999999</v>
      </c>
      <c r="AD44" s="197">
        <v>634.20000000000005</v>
      </c>
      <c r="AE44" s="197">
        <v>0</v>
      </c>
      <c r="AF44" s="197">
        <v>4269.5</v>
      </c>
      <c r="AG44" s="197">
        <v>770.3</v>
      </c>
      <c r="AH44" s="197">
        <v>331</v>
      </c>
      <c r="AI44" s="197">
        <v>439.9</v>
      </c>
      <c r="AJ44" s="197">
        <v>0</v>
      </c>
      <c r="AK44" s="197">
        <v>177</v>
      </c>
      <c r="AL44" s="197">
        <v>0</v>
      </c>
      <c r="AM44" s="197">
        <v>15120.5</v>
      </c>
      <c r="AN44" s="197">
        <v>4552.8999999999996</v>
      </c>
      <c r="AO44" s="197">
        <v>3212.8</v>
      </c>
      <c r="AP44" s="197">
        <v>1121.8</v>
      </c>
      <c r="AQ44" s="197">
        <v>37.799999999999997</v>
      </c>
      <c r="AR44" s="197">
        <v>881</v>
      </c>
      <c r="AS44" s="197">
        <v>89.1</v>
      </c>
      <c r="AT44" s="197">
        <v>474.5</v>
      </c>
      <c r="AU44" s="197">
        <v>169.4</v>
      </c>
      <c r="AV44" s="197">
        <v>80.5</v>
      </c>
      <c r="AW44" s="197">
        <v>388</v>
      </c>
      <c r="AX44" s="197"/>
      <c r="AY44" s="197">
        <v>2606.3000000000002</v>
      </c>
      <c r="AZ44" s="197">
        <v>444.2</v>
      </c>
      <c r="BA44" s="197">
        <v>1391</v>
      </c>
      <c r="BB44" s="197">
        <v>312.2</v>
      </c>
      <c r="BC44" s="197">
        <v>136.9</v>
      </c>
      <c r="BD44" s="197">
        <v>108.8</v>
      </c>
      <c r="BE44" s="197">
        <v>7</v>
      </c>
      <c r="BF44" s="197">
        <v>3537.4</v>
      </c>
      <c r="BG44" s="197">
        <v>36.299999999999997</v>
      </c>
      <c r="BH44" s="197">
        <v>17.5</v>
      </c>
      <c r="BI44" s="197">
        <v>4926.3</v>
      </c>
      <c r="BJ44" s="197">
        <v>274.60000000000002</v>
      </c>
      <c r="BK44" s="197">
        <v>6535.7</v>
      </c>
      <c r="BL44" s="197">
        <v>10516.5</v>
      </c>
      <c r="BM44" s="197">
        <v>14.1</v>
      </c>
      <c r="BN44" s="197">
        <v>101.4</v>
      </c>
      <c r="BO44" s="197">
        <v>574.79999999999995</v>
      </c>
      <c r="BP44" s="197">
        <v>811.9</v>
      </c>
      <c r="BQ44" s="197">
        <v>0</v>
      </c>
      <c r="BR44" s="197">
        <v>2255.6</v>
      </c>
      <c r="BS44" s="197">
        <v>288.39999999999998</v>
      </c>
      <c r="BT44" s="197">
        <v>80.5</v>
      </c>
      <c r="BU44" s="197">
        <v>5.0999999999999996</v>
      </c>
      <c r="BV44" s="197">
        <v>253.9</v>
      </c>
      <c r="BW44" s="197">
        <v>0</v>
      </c>
      <c r="BX44" s="197"/>
      <c r="BY44" s="199">
        <f t="shared" si="2"/>
        <v>40725</v>
      </c>
      <c r="BZ44" s="196">
        <f t="shared" ca="1" si="0"/>
        <v>35236.6</v>
      </c>
      <c r="CA44" s="196">
        <f t="shared" ca="1" si="1"/>
        <v>288.39999999999998</v>
      </c>
      <c r="CE44" s="196" t="s">
        <v>185</v>
      </c>
      <c r="CF44" s="196" t="s">
        <v>47</v>
      </c>
    </row>
    <row r="45" spans="1:84">
      <c r="A45" s="199">
        <v>40756</v>
      </c>
      <c r="B45" s="197">
        <v>35589.9</v>
      </c>
      <c r="C45" s="197">
        <v>35589.9</v>
      </c>
      <c r="D45" s="198"/>
      <c r="E45" s="197">
        <v>814.3</v>
      </c>
      <c r="F45" s="197">
        <v>1191.4000000000001</v>
      </c>
      <c r="G45" s="197">
        <v>772.3</v>
      </c>
      <c r="H45" s="197">
        <v>5941.3</v>
      </c>
      <c r="I45" s="197">
        <v>177.7</v>
      </c>
      <c r="J45" s="197">
        <v>0</v>
      </c>
      <c r="K45" s="197">
        <v>24539.200000000001</v>
      </c>
      <c r="L45" s="197">
        <v>887.2</v>
      </c>
      <c r="M45" s="197">
        <v>108.9</v>
      </c>
      <c r="N45" s="197">
        <v>1157.5999999999999</v>
      </c>
      <c r="O45" s="197"/>
      <c r="P45" s="197">
        <v>4546.6000000000004</v>
      </c>
      <c r="Q45" s="197">
        <v>311.3</v>
      </c>
      <c r="R45" s="197">
        <v>211.5</v>
      </c>
      <c r="S45" s="197">
        <v>3777.5</v>
      </c>
      <c r="T45" s="197">
        <v>22438.9</v>
      </c>
      <c r="U45" s="197">
        <v>609.4</v>
      </c>
      <c r="V45" s="197">
        <v>814.3</v>
      </c>
      <c r="W45" s="197">
        <v>0</v>
      </c>
      <c r="X45" s="197">
        <v>2880.6</v>
      </c>
      <c r="Y45" s="197"/>
      <c r="Z45" s="197">
        <v>752.5</v>
      </c>
      <c r="AA45" s="197">
        <v>61.8</v>
      </c>
      <c r="AB45" s="197">
        <v>1191.4000000000001</v>
      </c>
      <c r="AC45" s="197">
        <v>134.1</v>
      </c>
      <c r="AD45" s="197">
        <v>638.20000000000005</v>
      </c>
      <c r="AE45" s="197">
        <v>0</v>
      </c>
      <c r="AF45" s="197">
        <v>4345.8999999999996</v>
      </c>
      <c r="AG45" s="197">
        <v>813.1</v>
      </c>
      <c r="AH45" s="197">
        <v>328.1</v>
      </c>
      <c r="AI45" s="197">
        <v>454.2</v>
      </c>
      <c r="AJ45" s="197">
        <v>0</v>
      </c>
      <c r="AK45" s="197">
        <v>177.7</v>
      </c>
      <c r="AL45" s="197">
        <v>0</v>
      </c>
      <c r="AM45" s="197">
        <v>15370.7</v>
      </c>
      <c r="AN45" s="197">
        <v>4721.8</v>
      </c>
      <c r="AO45" s="197">
        <v>3259.9</v>
      </c>
      <c r="AP45" s="197">
        <v>1146.5999999999999</v>
      </c>
      <c r="AQ45" s="197">
        <v>40.1</v>
      </c>
      <c r="AR45" s="197">
        <v>887.2</v>
      </c>
      <c r="AS45" s="197">
        <v>108.9</v>
      </c>
      <c r="AT45" s="197">
        <v>489.6</v>
      </c>
      <c r="AU45" s="197">
        <v>188.7</v>
      </c>
      <c r="AV45" s="197">
        <v>81.2</v>
      </c>
      <c r="AW45" s="197">
        <v>398.1</v>
      </c>
      <c r="AX45" s="197"/>
      <c r="AY45" s="197">
        <v>2620.6999999999998</v>
      </c>
      <c r="AZ45" s="197">
        <v>528.5</v>
      </c>
      <c r="BA45" s="197">
        <v>1397.3</v>
      </c>
      <c r="BB45" s="197">
        <v>311.3</v>
      </c>
      <c r="BC45" s="197">
        <v>130.69999999999999</v>
      </c>
      <c r="BD45" s="197">
        <v>66.599999999999994</v>
      </c>
      <c r="BE45" s="197">
        <v>14.1</v>
      </c>
      <c r="BF45" s="197">
        <v>3777.5</v>
      </c>
      <c r="BG45" s="197">
        <v>47.9</v>
      </c>
      <c r="BH45" s="197">
        <v>17.899999999999999</v>
      </c>
      <c r="BI45" s="197">
        <v>4731.7</v>
      </c>
      <c r="BJ45" s="197">
        <v>271.60000000000002</v>
      </c>
      <c r="BK45" s="197">
        <v>6624.5</v>
      </c>
      <c r="BL45" s="197">
        <v>10618.9</v>
      </c>
      <c r="BM45" s="197">
        <v>14.2</v>
      </c>
      <c r="BN45" s="197">
        <v>112.2</v>
      </c>
      <c r="BO45" s="197">
        <v>609.4</v>
      </c>
      <c r="BP45" s="197">
        <v>814.3</v>
      </c>
      <c r="BQ45" s="197">
        <v>0</v>
      </c>
      <c r="BR45" s="197">
        <v>2248.6</v>
      </c>
      <c r="BS45" s="197">
        <v>286.39999999999998</v>
      </c>
      <c r="BT45" s="197">
        <v>77.2</v>
      </c>
      <c r="BU45" s="197">
        <v>4.9000000000000004</v>
      </c>
      <c r="BV45" s="197">
        <v>263.5</v>
      </c>
      <c r="BW45" s="197">
        <v>0</v>
      </c>
      <c r="BX45" s="197"/>
      <c r="BY45" s="199">
        <f t="shared" si="2"/>
        <v>40756</v>
      </c>
      <c r="BZ45" s="196">
        <f t="shared" ca="1" si="0"/>
        <v>35589.9</v>
      </c>
      <c r="CA45" s="196">
        <f t="shared" ca="1" si="1"/>
        <v>286.39999999999998</v>
      </c>
      <c r="CE45" s="196" t="s">
        <v>206</v>
      </c>
      <c r="CF45" s="196" t="s">
        <v>48</v>
      </c>
    </row>
    <row r="46" spans="1:84">
      <c r="A46" s="199">
        <v>40787</v>
      </c>
      <c r="B46" s="197">
        <v>36427.699999999997</v>
      </c>
      <c r="C46" s="197">
        <v>36427.699999999997</v>
      </c>
      <c r="D46" s="198"/>
      <c r="E46" s="197">
        <v>862.7</v>
      </c>
      <c r="F46" s="197">
        <v>1181.4000000000001</v>
      </c>
      <c r="G46" s="197">
        <v>699.1</v>
      </c>
      <c r="H46" s="197">
        <v>5977</v>
      </c>
      <c r="I46" s="197">
        <v>178.7</v>
      </c>
      <c r="J46" s="197">
        <v>0</v>
      </c>
      <c r="K46" s="197">
        <v>25318.3</v>
      </c>
      <c r="L46" s="197">
        <v>889.7</v>
      </c>
      <c r="M46" s="197">
        <v>122.9</v>
      </c>
      <c r="N46" s="197">
        <v>1197.9000000000001</v>
      </c>
      <c r="O46" s="197"/>
      <c r="P46" s="197">
        <v>4563.2</v>
      </c>
      <c r="Q46" s="197">
        <v>309</v>
      </c>
      <c r="R46" s="197">
        <v>235.7</v>
      </c>
      <c r="S46" s="197">
        <v>3914.2</v>
      </c>
      <c r="T46" s="197">
        <v>23042.2</v>
      </c>
      <c r="U46" s="197">
        <v>626.4</v>
      </c>
      <c r="V46" s="197">
        <v>786.7</v>
      </c>
      <c r="W46" s="197">
        <v>0</v>
      </c>
      <c r="X46" s="197">
        <v>2950.3</v>
      </c>
      <c r="Y46" s="197"/>
      <c r="Z46" s="197">
        <v>776.9</v>
      </c>
      <c r="AA46" s="197">
        <v>85.8</v>
      </c>
      <c r="AB46" s="197">
        <v>1181.4000000000001</v>
      </c>
      <c r="AC46" s="197">
        <v>136.1</v>
      </c>
      <c r="AD46" s="197">
        <v>563</v>
      </c>
      <c r="AE46" s="197">
        <v>0</v>
      </c>
      <c r="AF46" s="197">
        <v>4387.1000000000004</v>
      </c>
      <c r="AG46" s="197">
        <v>822.1</v>
      </c>
      <c r="AH46" s="197">
        <v>291.39999999999998</v>
      </c>
      <c r="AI46" s="197">
        <v>476.4</v>
      </c>
      <c r="AJ46" s="197">
        <v>0</v>
      </c>
      <c r="AK46" s="197">
        <v>178.7</v>
      </c>
      <c r="AL46" s="197">
        <v>0</v>
      </c>
      <c r="AM46" s="197">
        <v>15887.8</v>
      </c>
      <c r="AN46" s="197">
        <v>4887</v>
      </c>
      <c r="AO46" s="197">
        <v>3351.1</v>
      </c>
      <c r="AP46" s="197">
        <v>1149.7</v>
      </c>
      <c r="AQ46" s="197">
        <v>42.7</v>
      </c>
      <c r="AR46" s="197">
        <v>889.7</v>
      </c>
      <c r="AS46" s="197">
        <v>122.9</v>
      </c>
      <c r="AT46" s="197">
        <v>499.3</v>
      </c>
      <c r="AU46" s="197">
        <v>195.1</v>
      </c>
      <c r="AV46" s="197">
        <v>79.3</v>
      </c>
      <c r="AW46" s="197">
        <v>424.3</v>
      </c>
      <c r="AX46" s="197"/>
      <c r="AY46" s="197">
        <v>2591.5</v>
      </c>
      <c r="AZ46" s="197">
        <v>575.9</v>
      </c>
      <c r="BA46" s="197">
        <v>1395.8</v>
      </c>
      <c r="BB46" s="197">
        <v>309</v>
      </c>
      <c r="BC46" s="197">
        <v>138.5</v>
      </c>
      <c r="BD46" s="197">
        <v>88.2</v>
      </c>
      <c r="BE46" s="197">
        <v>9.1</v>
      </c>
      <c r="BF46" s="197">
        <v>3914.2</v>
      </c>
      <c r="BG46" s="197">
        <v>46.7</v>
      </c>
      <c r="BH46" s="197">
        <v>19.2</v>
      </c>
      <c r="BI46" s="197">
        <v>4843.8</v>
      </c>
      <c r="BJ46" s="197">
        <v>280.60000000000002</v>
      </c>
      <c r="BK46" s="197">
        <v>6978.9</v>
      </c>
      <c r="BL46" s="197">
        <v>10720.9</v>
      </c>
      <c r="BM46" s="197">
        <v>14.3</v>
      </c>
      <c r="BN46" s="197">
        <v>137.69999999999999</v>
      </c>
      <c r="BO46" s="197">
        <v>626.4</v>
      </c>
      <c r="BP46" s="197">
        <v>786.7</v>
      </c>
      <c r="BQ46" s="197">
        <v>0</v>
      </c>
      <c r="BR46" s="197">
        <v>2273.6999999999998</v>
      </c>
      <c r="BS46" s="197">
        <v>313.7</v>
      </c>
      <c r="BT46" s="197">
        <v>75.7</v>
      </c>
      <c r="BU46" s="197">
        <v>4.9000000000000004</v>
      </c>
      <c r="BV46" s="197">
        <v>282.3</v>
      </c>
      <c r="BW46" s="197">
        <v>0</v>
      </c>
      <c r="BX46" s="197"/>
      <c r="BY46" s="199">
        <f t="shared" si="2"/>
        <v>40787</v>
      </c>
      <c r="BZ46" s="196">
        <f t="shared" ca="1" si="0"/>
        <v>36427.699999999997</v>
      </c>
      <c r="CA46" s="196">
        <f t="shared" ca="1" si="1"/>
        <v>313.7</v>
      </c>
      <c r="CE46" s="196" t="s">
        <v>207</v>
      </c>
      <c r="CF46" s="196" t="s">
        <v>156</v>
      </c>
    </row>
    <row r="47" spans="1:84">
      <c r="A47" s="199">
        <v>40817</v>
      </c>
      <c r="B47" s="197">
        <v>38442.800000000003</v>
      </c>
      <c r="C47" s="197">
        <v>38442.800000000003</v>
      </c>
      <c r="D47" s="198"/>
      <c r="E47" s="197">
        <v>890.9</v>
      </c>
      <c r="F47" s="197">
        <v>1333.1</v>
      </c>
      <c r="G47" s="197">
        <v>885.6</v>
      </c>
      <c r="H47" s="197">
        <v>6160.8</v>
      </c>
      <c r="I47" s="197">
        <v>290.10000000000002</v>
      </c>
      <c r="J47" s="197">
        <v>0</v>
      </c>
      <c r="K47" s="197">
        <v>26635.3</v>
      </c>
      <c r="L47" s="197">
        <v>914.7</v>
      </c>
      <c r="M47" s="197">
        <v>138.69999999999999</v>
      </c>
      <c r="N47" s="197">
        <v>1193.5999999999999</v>
      </c>
      <c r="O47" s="197"/>
      <c r="P47" s="197">
        <v>4553.7</v>
      </c>
      <c r="Q47" s="197">
        <v>506.8</v>
      </c>
      <c r="R47" s="197">
        <v>274.89999999999998</v>
      </c>
      <c r="S47" s="197">
        <v>4170.3</v>
      </c>
      <c r="T47" s="197">
        <v>24485</v>
      </c>
      <c r="U47" s="197">
        <v>631.5</v>
      </c>
      <c r="V47" s="197">
        <v>809.4</v>
      </c>
      <c r="W47" s="197">
        <v>0</v>
      </c>
      <c r="X47" s="197">
        <v>3011.2</v>
      </c>
      <c r="Y47" s="197"/>
      <c r="Z47" s="197">
        <v>799.8</v>
      </c>
      <c r="AA47" s="197">
        <v>91.1</v>
      </c>
      <c r="AB47" s="197">
        <v>1333.1</v>
      </c>
      <c r="AC47" s="197">
        <v>185.1</v>
      </c>
      <c r="AD47" s="197">
        <v>700.6</v>
      </c>
      <c r="AE47" s="197">
        <v>0</v>
      </c>
      <c r="AF47" s="197">
        <v>4684</v>
      </c>
      <c r="AG47" s="197">
        <v>815.9</v>
      </c>
      <c r="AH47" s="197">
        <v>265.5</v>
      </c>
      <c r="AI47" s="197">
        <v>395.4</v>
      </c>
      <c r="AJ47" s="197">
        <v>0</v>
      </c>
      <c r="AK47" s="197">
        <v>290.10000000000002</v>
      </c>
      <c r="AL47" s="197">
        <v>0</v>
      </c>
      <c r="AM47" s="197">
        <v>16682.7</v>
      </c>
      <c r="AN47" s="197">
        <v>5065.1000000000004</v>
      </c>
      <c r="AO47" s="197">
        <v>3633.5</v>
      </c>
      <c r="AP47" s="197">
        <v>1212.5</v>
      </c>
      <c r="AQ47" s="197">
        <v>41.6</v>
      </c>
      <c r="AR47" s="197">
        <v>914.7</v>
      </c>
      <c r="AS47" s="197">
        <v>138.69999999999999</v>
      </c>
      <c r="AT47" s="197">
        <v>524.20000000000005</v>
      </c>
      <c r="AU47" s="197">
        <v>179.8</v>
      </c>
      <c r="AV47" s="197">
        <v>79.099999999999994</v>
      </c>
      <c r="AW47" s="197">
        <v>410.5</v>
      </c>
      <c r="AX47" s="197"/>
      <c r="AY47" s="197">
        <v>2534.3000000000002</v>
      </c>
      <c r="AZ47" s="197">
        <v>624.20000000000005</v>
      </c>
      <c r="BA47" s="197">
        <v>1395.1</v>
      </c>
      <c r="BB47" s="197">
        <v>506.8</v>
      </c>
      <c r="BC47" s="197">
        <v>183.8</v>
      </c>
      <c r="BD47" s="197">
        <v>85.1</v>
      </c>
      <c r="BE47" s="197">
        <v>6</v>
      </c>
      <c r="BF47" s="197">
        <v>4170.3</v>
      </c>
      <c r="BG47" s="197">
        <v>47.2</v>
      </c>
      <c r="BH47" s="197">
        <v>20.100000000000001</v>
      </c>
      <c r="BI47" s="197">
        <v>5070.1000000000004</v>
      </c>
      <c r="BJ47" s="197">
        <v>297.2</v>
      </c>
      <c r="BK47" s="197">
        <v>7963.6</v>
      </c>
      <c r="BL47" s="197">
        <v>10920.2</v>
      </c>
      <c r="BM47" s="197">
        <v>15.1</v>
      </c>
      <c r="BN47" s="197">
        <v>151.5</v>
      </c>
      <c r="BO47" s="197">
        <v>631.5</v>
      </c>
      <c r="BP47" s="197">
        <v>809.4</v>
      </c>
      <c r="BQ47" s="197">
        <v>0</v>
      </c>
      <c r="BR47" s="197">
        <v>2327.8000000000002</v>
      </c>
      <c r="BS47" s="197">
        <v>328.3</v>
      </c>
      <c r="BT47" s="197">
        <v>76.5</v>
      </c>
      <c r="BU47" s="197">
        <v>5</v>
      </c>
      <c r="BV47" s="197">
        <v>273.60000000000002</v>
      </c>
      <c r="BW47" s="197">
        <v>0</v>
      </c>
      <c r="BX47" s="197"/>
      <c r="BY47" s="199">
        <f t="shared" si="2"/>
        <v>40817</v>
      </c>
      <c r="BZ47" s="196">
        <f t="shared" ca="1" si="0"/>
        <v>38442.800000000003</v>
      </c>
      <c r="CA47" s="196">
        <f t="shared" ca="1" si="1"/>
        <v>328.3</v>
      </c>
      <c r="CE47" s="196" t="s">
        <v>208</v>
      </c>
      <c r="CF47" s="196" t="s">
        <v>154</v>
      </c>
    </row>
    <row r="48" spans="1:84">
      <c r="A48" s="199">
        <v>40848</v>
      </c>
      <c r="B48" s="197">
        <v>38464.400000000001</v>
      </c>
      <c r="C48" s="197">
        <v>38464.400000000001</v>
      </c>
      <c r="D48" s="198"/>
      <c r="E48" s="197">
        <v>920.6</v>
      </c>
      <c r="F48" s="197">
        <v>1158.8</v>
      </c>
      <c r="G48" s="197">
        <v>922.6</v>
      </c>
      <c r="H48" s="197">
        <v>6028.3</v>
      </c>
      <c r="I48" s="197">
        <v>290.3</v>
      </c>
      <c r="J48" s="197">
        <v>0</v>
      </c>
      <c r="K48" s="197">
        <v>26844.799999999999</v>
      </c>
      <c r="L48" s="197">
        <v>925</v>
      </c>
      <c r="M48" s="197">
        <v>143.80000000000001</v>
      </c>
      <c r="N48" s="197">
        <v>1230.2</v>
      </c>
      <c r="O48" s="197"/>
      <c r="P48" s="197">
        <v>4642.1000000000004</v>
      </c>
      <c r="Q48" s="197">
        <v>971</v>
      </c>
      <c r="R48" s="197">
        <v>282.10000000000002</v>
      </c>
      <c r="S48" s="197">
        <v>4064</v>
      </c>
      <c r="T48" s="197">
        <v>24118.1</v>
      </c>
      <c r="U48" s="197">
        <v>601.79999999999995</v>
      </c>
      <c r="V48" s="197">
        <v>754.6</v>
      </c>
      <c r="W48" s="197">
        <v>0</v>
      </c>
      <c r="X48" s="197">
        <v>3030.7</v>
      </c>
      <c r="Y48" s="197"/>
      <c r="Z48" s="197">
        <v>835.3</v>
      </c>
      <c r="AA48" s="197">
        <v>85.3</v>
      </c>
      <c r="AB48" s="197">
        <v>1158.8</v>
      </c>
      <c r="AC48" s="197">
        <v>183.4</v>
      </c>
      <c r="AD48" s="197">
        <v>739.3</v>
      </c>
      <c r="AE48" s="197">
        <v>0</v>
      </c>
      <c r="AF48" s="197">
        <v>4583.8999999999996</v>
      </c>
      <c r="AG48" s="197">
        <v>808.9</v>
      </c>
      <c r="AH48" s="197">
        <v>249.5</v>
      </c>
      <c r="AI48" s="197">
        <v>386</v>
      </c>
      <c r="AJ48" s="197">
        <v>0</v>
      </c>
      <c r="AK48" s="197">
        <v>290.3</v>
      </c>
      <c r="AL48" s="197">
        <v>0</v>
      </c>
      <c r="AM48" s="197">
        <v>16883.2</v>
      </c>
      <c r="AN48" s="197">
        <v>5176.6000000000004</v>
      </c>
      <c r="AO48" s="197">
        <v>3560</v>
      </c>
      <c r="AP48" s="197">
        <v>1181.5999999999999</v>
      </c>
      <c r="AQ48" s="197">
        <v>43.5</v>
      </c>
      <c r="AR48" s="197">
        <v>925</v>
      </c>
      <c r="AS48" s="197">
        <v>143.80000000000001</v>
      </c>
      <c r="AT48" s="197">
        <v>543.29999999999995</v>
      </c>
      <c r="AU48" s="197">
        <v>192.4</v>
      </c>
      <c r="AV48" s="197">
        <v>78.8</v>
      </c>
      <c r="AW48" s="197">
        <v>415.8</v>
      </c>
      <c r="AX48" s="197"/>
      <c r="AY48" s="197">
        <v>2571.1999999999998</v>
      </c>
      <c r="AZ48" s="197">
        <v>676</v>
      </c>
      <c r="BA48" s="197">
        <v>1394.9</v>
      </c>
      <c r="BB48" s="197">
        <v>971</v>
      </c>
      <c r="BC48" s="197">
        <v>180.6</v>
      </c>
      <c r="BD48" s="197">
        <v>89.7</v>
      </c>
      <c r="BE48" s="197">
        <v>11.7</v>
      </c>
      <c r="BF48" s="197">
        <v>4064</v>
      </c>
      <c r="BG48" s="197">
        <v>44.8</v>
      </c>
      <c r="BH48" s="197">
        <v>22.1</v>
      </c>
      <c r="BI48" s="197">
        <v>4860.5</v>
      </c>
      <c r="BJ48" s="197">
        <v>317.8</v>
      </c>
      <c r="BK48" s="197">
        <v>7819.1</v>
      </c>
      <c r="BL48" s="197">
        <v>10876.1</v>
      </c>
      <c r="BM48" s="197">
        <v>16.100000000000001</v>
      </c>
      <c r="BN48" s="197">
        <v>161.6</v>
      </c>
      <c r="BO48" s="197">
        <v>601.79999999999995</v>
      </c>
      <c r="BP48" s="197">
        <v>754.6</v>
      </c>
      <c r="BQ48" s="197">
        <v>0</v>
      </c>
      <c r="BR48" s="197">
        <v>2311.9</v>
      </c>
      <c r="BS48" s="197">
        <v>367.3</v>
      </c>
      <c r="BT48" s="197">
        <v>74.3</v>
      </c>
      <c r="BU48" s="197">
        <v>4.7</v>
      </c>
      <c r="BV48" s="197">
        <v>272.5</v>
      </c>
      <c r="BW48" s="197">
        <v>0</v>
      </c>
      <c r="BX48" s="197"/>
      <c r="BY48" s="199">
        <f t="shared" si="2"/>
        <v>40848</v>
      </c>
      <c r="BZ48" s="196">
        <f t="shared" ca="1" si="0"/>
        <v>38464.400000000001</v>
      </c>
      <c r="CA48" s="196">
        <f t="shared" ca="1" si="1"/>
        <v>367.3</v>
      </c>
      <c r="CE48" s="196" t="s">
        <v>209</v>
      </c>
      <c r="CF48" s="196" t="s">
        <v>23</v>
      </c>
    </row>
    <row r="49" spans="1:84">
      <c r="A49" s="199">
        <v>40878</v>
      </c>
      <c r="B49" s="197">
        <v>39880</v>
      </c>
      <c r="C49" s="197">
        <v>39880</v>
      </c>
      <c r="D49" s="198"/>
      <c r="E49" s="197">
        <v>926.3</v>
      </c>
      <c r="F49" s="197">
        <v>1329.3</v>
      </c>
      <c r="G49" s="197">
        <v>970.3</v>
      </c>
      <c r="H49" s="197">
        <v>6078.2</v>
      </c>
      <c r="I49" s="197">
        <v>291.3</v>
      </c>
      <c r="J49" s="197">
        <v>0</v>
      </c>
      <c r="K49" s="197">
        <v>27945.4</v>
      </c>
      <c r="L49" s="197">
        <v>937.1</v>
      </c>
      <c r="M49" s="197">
        <v>156.4</v>
      </c>
      <c r="N49" s="197">
        <v>1245.5999999999999</v>
      </c>
      <c r="O49" s="197"/>
      <c r="P49" s="197">
        <v>4726</v>
      </c>
      <c r="Q49" s="197">
        <v>1191.5999999999999</v>
      </c>
      <c r="R49" s="197">
        <v>303.89999999999998</v>
      </c>
      <c r="S49" s="197">
        <v>4326.3</v>
      </c>
      <c r="T49" s="197">
        <v>24896.3</v>
      </c>
      <c r="U49" s="197">
        <v>641.6</v>
      </c>
      <c r="V49" s="197">
        <v>736.9</v>
      </c>
      <c r="W49" s="197">
        <v>0</v>
      </c>
      <c r="X49" s="197">
        <v>3057.4</v>
      </c>
      <c r="Y49" s="197"/>
      <c r="Z49" s="197">
        <v>826.6</v>
      </c>
      <c r="AA49" s="197">
        <v>99.6</v>
      </c>
      <c r="AB49" s="197">
        <v>1329.3</v>
      </c>
      <c r="AC49" s="197">
        <v>191</v>
      </c>
      <c r="AD49" s="197">
        <v>779.3</v>
      </c>
      <c r="AE49" s="197">
        <v>0</v>
      </c>
      <c r="AF49" s="197">
        <v>4635.8</v>
      </c>
      <c r="AG49" s="197">
        <v>809.1</v>
      </c>
      <c r="AH49" s="197">
        <v>247.9</v>
      </c>
      <c r="AI49" s="197">
        <v>385.4</v>
      </c>
      <c r="AJ49" s="197">
        <v>0</v>
      </c>
      <c r="AK49" s="197">
        <v>291.3</v>
      </c>
      <c r="AL49" s="197">
        <v>0</v>
      </c>
      <c r="AM49" s="197">
        <v>17458.5</v>
      </c>
      <c r="AN49" s="197">
        <v>5336</v>
      </c>
      <c r="AO49" s="197">
        <v>3856.6</v>
      </c>
      <c r="AP49" s="197">
        <v>1249.0999999999999</v>
      </c>
      <c r="AQ49" s="197">
        <v>45.2</v>
      </c>
      <c r="AR49" s="197">
        <v>937.1</v>
      </c>
      <c r="AS49" s="197">
        <v>156.4</v>
      </c>
      <c r="AT49" s="197">
        <v>534.79999999999995</v>
      </c>
      <c r="AU49" s="197">
        <v>189.5</v>
      </c>
      <c r="AV49" s="197">
        <v>78.400000000000006</v>
      </c>
      <c r="AW49" s="197">
        <v>442.9</v>
      </c>
      <c r="AX49" s="197"/>
      <c r="AY49" s="197">
        <v>2574.1</v>
      </c>
      <c r="AZ49" s="197">
        <v>758</v>
      </c>
      <c r="BA49" s="197">
        <v>1393.9</v>
      </c>
      <c r="BB49" s="197">
        <v>1191.5999999999999</v>
      </c>
      <c r="BC49" s="197">
        <v>189.2</v>
      </c>
      <c r="BD49" s="197">
        <v>111.9</v>
      </c>
      <c r="BE49" s="197">
        <v>2.7</v>
      </c>
      <c r="BF49" s="197">
        <v>4326.3</v>
      </c>
      <c r="BG49" s="197">
        <v>46</v>
      </c>
      <c r="BH49" s="197">
        <v>25.3</v>
      </c>
      <c r="BI49" s="197">
        <v>5108.6000000000004</v>
      </c>
      <c r="BJ49" s="197">
        <v>340.1</v>
      </c>
      <c r="BK49" s="197">
        <v>8127.8</v>
      </c>
      <c r="BL49" s="197">
        <v>11061.4</v>
      </c>
      <c r="BM49" s="197">
        <v>18.399999999999999</v>
      </c>
      <c r="BN49" s="197">
        <v>168.7</v>
      </c>
      <c r="BO49" s="197">
        <v>641.6</v>
      </c>
      <c r="BP49" s="197">
        <v>736.9</v>
      </c>
      <c r="BQ49" s="197">
        <v>0</v>
      </c>
      <c r="BR49" s="197">
        <v>2345.5</v>
      </c>
      <c r="BS49" s="197">
        <v>355.5</v>
      </c>
      <c r="BT49" s="197">
        <v>78.400000000000006</v>
      </c>
      <c r="BU49" s="197">
        <v>4.5999999999999996</v>
      </c>
      <c r="BV49" s="197">
        <v>273.3</v>
      </c>
      <c r="BW49" s="197">
        <v>0</v>
      </c>
      <c r="BX49" s="197"/>
      <c r="BY49" s="199">
        <f t="shared" si="2"/>
        <v>40878</v>
      </c>
      <c r="BZ49" s="196">
        <f t="shared" ca="1" si="0"/>
        <v>39880</v>
      </c>
      <c r="CA49" s="196">
        <f t="shared" ca="1" si="1"/>
        <v>355.5</v>
      </c>
      <c r="CE49" s="196" t="s">
        <v>210</v>
      </c>
      <c r="CF49" s="196" t="s">
        <v>26</v>
      </c>
    </row>
    <row r="50" spans="1:84">
      <c r="A50" s="199">
        <v>40909</v>
      </c>
      <c r="B50" s="197">
        <v>41627.5</v>
      </c>
      <c r="C50" s="197">
        <v>41627.5</v>
      </c>
      <c r="D50" s="198"/>
      <c r="E50" s="197">
        <v>1225.5999999999999</v>
      </c>
      <c r="F50" s="197">
        <v>1747.4</v>
      </c>
      <c r="G50" s="197">
        <v>1000.6</v>
      </c>
      <c r="H50" s="197">
        <v>6211.7</v>
      </c>
      <c r="I50" s="197">
        <v>291.89999999999998</v>
      </c>
      <c r="J50" s="197">
        <v>0</v>
      </c>
      <c r="K50" s="197">
        <v>28737</v>
      </c>
      <c r="L50" s="197">
        <v>973.8</v>
      </c>
      <c r="M50" s="197">
        <v>173.2</v>
      </c>
      <c r="N50" s="197">
        <v>1266.4000000000001</v>
      </c>
      <c r="O50" s="197"/>
      <c r="P50" s="197">
        <v>4963</v>
      </c>
      <c r="Q50" s="197">
        <v>1212.0999999999999</v>
      </c>
      <c r="R50" s="197">
        <v>336.4</v>
      </c>
      <c r="S50" s="197">
        <v>4560.2</v>
      </c>
      <c r="T50" s="197">
        <v>26082.1</v>
      </c>
      <c r="U50" s="197">
        <v>666.7</v>
      </c>
      <c r="V50" s="197">
        <v>859.5</v>
      </c>
      <c r="W50" s="197">
        <v>0</v>
      </c>
      <c r="X50" s="197">
        <v>2947.5</v>
      </c>
      <c r="Y50" s="197"/>
      <c r="Z50" s="197">
        <v>1125</v>
      </c>
      <c r="AA50" s="197">
        <v>100.6</v>
      </c>
      <c r="AB50" s="197">
        <v>1747.4</v>
      </c>
      <c r="AC50" s="197">
        <v>227.4</v>
      </c>
      <c r="AD50" s="197">
        <v>773.1</v>
      </c>
      <c r="AE50" s="197">
        <v>0</v>
      </c>
      <c r="AF50" s="197">
        <v>4676.2</v>
      </c>
      <c r="AG50" s="197">
        <v>914.4</v>
      </c>
      <c r="AH50" s="197">
        <v>233.9</v>
      </c>
      <c r="AI50" s="197">
        <v>387.3</v>
      </c>
      <c r="AJ50" s="197">
        <v>0</v>
      </c>
      <c r="AK50" s="197">
        <v>291.89999999999998</v>
      </c>
      <c r="AL50" s="197">
        <v>0</v>
      </c>
      <c r="AM50" s="197">
        <v>17715.3</v>
      </c>
      <c r="AN50" s="197">
        <v>5550.9</v>
      </c>
      <c r="AO50" s="197">
        <v>3958</v>
      </c>
      <c r="AP50" s="197">
        <v>1475</v>
      </c>
      <c r="AQ50" s="197">
        <v>37.799999999999997</v>
      </c>
      <c r="AR50" s="197">
        <v>973.8</v>
      </c>
      <c r="AS50" s="197">
        <v>173.2</v>
      </c>
      <c r="AT50" s="197">
        <v>589.79999999999995</v>
      </c>
      <c r="AU50" s="197">
        <v>181</v>
      </c>
      <c r="AV50" s="197">
        <v>94.3</v>
      </c>
      <c r="AW50" s="197">
        <v>401.2</v>
      </c>
      <c r="AX50" s="197"/>
      <c r="AY50" s="197">
        <v>2719.9</v>
      </c>
      <c r="AZ50" s="197">
        <v>848.2</v>
      </c>
      <c r="BA50" s="197">
        <v>1394.9</v>
      </c>
      <c r="BB50" s="197">
        <v>1212.0999999999999</v>
      </c>
      <c r="BC50" s="197">
        <v>216.6</v>
      </c>
      <c r="BD50" s="197">
        <v>105.5</v>
      </c>
      <c r="BE50" s="197">
        <v>14.4</v>
      </c>
      <c r="BF50" s="197">
        <v>4560.2</v>
      </c>
      <c r="BG50" s="197">
        <v>37.799999999999997</v>
      </c>
      <c r="BH50" s="197">
        <v>7.1</v>
      </c>
      <c r="BI50" s="197">
        <v>5326.7</v>
      </c>
      <c r="BJ50" s="197">
        <v>288.10000000000002</v>
      </c>
      <c r="BK50" s="197">
        <v>8367.4</v>
      </c>
      <c r="BL50" s="197">
        <v>11871.4</v>
      </c>
      <c r="BM50" s="197">
        <v>21.9</v>
      </c>
      <c r="BN50" s="197">
        <v>161.80000000000001</v>
      </c>
      <c r="BO50" s="197">
        <v>666.7</v>
      </c>
      <c r="BP50" s="197">
        <v>859.5</v>
      </c>
      <c r="BQ50" s="197">
        <v>0</v>
      </c>
      <c r="BR50" s="197">
        <v>2318.8000000000002</v>
      </c>
      <c r="BS50" s="197">
        <v>325</v>
      </c>
      <c r="BT50" s="197">
        <v>46.4</v>
      </c>
      <c r="BU50" s="197">
        <v>5.5</v>
      </c>
      <c r="BV50" s="197">
        <v>251.7</v>
      </c>
      <c r="BW50" s="197">
        <v>0</v>
      </c>
      <c r="BX50" s="197"/>
      <c r="BY50" s="199">
        <f t="shared" si="2"/>
        <v>40909</v>
      </c>
      <c r="BZ50" s="196">
        <f t="shared" ca="1" si="0"/>
        <v>41627.5</v>
      </c>
      <c r="CA50" s="196">
        <f t="shared" ca="1" si="1"/>
        <v>325</v>
      </c>
      <c r="CE50" s="196" t="s">
        <v>211</v>
      </c>
      <c r="CF50" s="196" t="s">
        <v>30</v>
      </c>
    </row>
    <row r="51" spans="1:84">
      <c r="A51" s="199">
        <v>40940</v>
      </c>
      <c r="B51" s="197">
        <v>41149.5</v>
      </c>
      <c r="C51" s="197">
        <v>41149.5</v>
      </c>
      <c r="D51" s="198"/>
      <c r="E51" s="197">
        <v>1014.1</v>
      </c>
      <c r="F51" s="197">
        <v>1482.5</v>
      </c>
      <c r="G51" s="197">
        <v>1108.0999999999999</v>
      </c>
      <c r="H51" s="197">
        <v>6158</v>
      </c>
      <c r="I51" s="197">
        <v>292.2</v>
      </c>
      <c r="J51" s="197">
        <v>122.7</v>
      </c>
      <c r="K51" s="197">
        <v>28581.3</v>
      </c>
      <c r="L51" s="197">
        <v>984.1</v>
      </c>
      <c r="M51" s="197">
        <v>179.9</v>
      </c>
      <c r="N51" s="197">
        <v>1226.5</v>
      </c>
      <c r="O51" s="197"/>
      <c r="P51" s="197">
        <v>5061.2</v>
      </c>
      <c r="Q51" s="197">
        <v>1366.4</v>
      </c>
      <c r="R51" s="197">
        <v>280.7</v>
      </c>
      <c r="S51" s="197">
        <v>4499.3999999999996</v>
      </c>
      <c r="T51" s="197">
        <v>25334.2</v>
      </c>
      <c r="U51" s="197">
        <v>680.8</v>
      </c>
      <c r="V51" s="197">
        <v>873.3</v>
      </c>
      <c r="W51" s="197">
        <v>100.7</v>
      </c>
      <c r="X51" s="197">
        <v>2952.8</v>
      </c>
      <c r="Y51" s="197"/>
      <c r="Z51" s="197">
        <v>903.5</v>
      </c>
      <c r="AA51" s="197">
        <v>110.7</v>
      </c>
      <c r="AB51" s="197">
        <v>1482.5</v>
      </c>
      <c r="AC51" s="197">
        <v>189.9</v>
      </c>
      <c r="AD51" s="197">
        <v>918.2</v>
      </c>
      <c r="AE51" s="197">
        <v>0</v>
      </c>
      <c r="AF51" s="197">
        <v>4617.3999999999996</v>
      </c>
      <c r="AG51" s="197">
        <v>885.8</v>
      </c>
      <c r="AH51" s="197">
        <v>269.3</v>
      </c>
      <c r="AI51" s="197">
        <v>385.4</v>
      </c>
      <c r="AJ51" s="197">
        <v>0</v>
      </c>
      <c r="AK51" s="197">
        <v>292.2</v>
      </c>
      <c r="AL51" s="197">
        <v>122.7</v>
      </c>
      <c r="AM51" s="197">
        <v>17549.2</v>
      </c>
      <c r="AN51" s="197">
        <v>5582.4</v>
      </c>
      <c r="AO51" s="197">
        <v>3990.7</v>
      </c>
      <c r="AP51" s="197">
        <v>1423.8</v>
      </c>
      <c r="AQ51" s="197">
        <v>35.200000000000003</v>
      </c>
      <c r="AR51" s="197">
        <v>984.1</v>
      </c>
      <c r="AS51" s="197">
        <v>179.9</v>
      </c>
      <c r="AT51" s="197">
        <v>493.7</v>
      </c>
      <c r="AU51" s="197">
        <v>199.5</v>
      </c>
      <c r="AV51" s="197">
        <v>94.1</v>
      </c>
      <c r="AW51" s="197">
        <v>439.3</v>
      </c>
      <c r="AX51" s="197"/>
      <c r="AY51" s="197">
        <v>2750.9</v>
      </c>
      <c r="AZ51" s="197">
        <v>102.7</v>
      </c>
      <c r="BA51" s="197">
        <v>2207.6999999999998</v>
      </c>
      <c r="BB51" s="197">
        <v>1366.4</v>
      </c>
      <c r="BC51" s="197">
        <v>183.7</v>
      </c>
      <c r="BD51" s="197">
        <v>92.4</v>
      </c>
      <c r="BE51" s="197">
        <v>4.5999999999999996</v>
      </c>
      <c r="BF51" s="197">
        <v>4499.3999999999996</v>
      </c>
      <c r="BG51" s="197">
        <v>44.4</v>
      </c>
      <c r="BH51" s="197">
        <v>4.5999999999999996</v>
      </c>
      <c r="BI51" s="197">
        <v>5632</v>
      </c>
      <c r="BJ51" s="197">
        <v>302.89999999999998</v>
      </c>
      <c r="BK51" s="197">
        <v>7524.2</v>
      </c>
      <c r="BL51" s="197">
        <v>11638.4</v>
      </c>
      <c r="BM51" s="197">
        <v>18.600000000000001</v>
      </c>
      <c r="BN51" s="197">
        <v>169.1</v>
      </c>
      <c r="BO51" s="197">
        <v>680.8</v>
      </c>
      <c r="BP51" s="197">
        <v>873.3</v>
      </c>
      <c r="BQ51" s="197">
        <v>100.7</v>
      </c>
      <c r="BR51" s="197">
        <v>2319.8000000000002</v>
      </c>
      <c r="BS51" s="197">
        <v>298.2</v>
      </c>
      <c r="BT51" s="197">
        <v>66.3</v>
      </c>
      <c r="BU51" s="197">
        <v>4.7</v>
      </c>
      <c r="BV51" s="197">
        <v>263.89999999999998</v>
      </c>
      <c r="BW51" s="197">
        <v>0</v>
      </c>
      <c r="BX51" s="197"/>
      <c r="BY51" s="199">
        <f t="shared" si="2"/>
        <v>40940</v>
      </c>
      <c r="BZ51" s="196">
        <f t="shared" ca="1" si="0"/>
        <v>41149.5</v>
      </c>
      <c r="CA51" s="196">
        <f t="shared" ca="1" si="1"/>
        <v>298.2</v>
      </c>
      <c r="CE51" s="196" t="s">
        <v>212</v>
      </c>
      <c r="CF51" s="196" t="s">
        <v>32</v>
      </c>
    </row>
    <row r="52" spans="1:84">
      <c r="A52" s="199">
        <v>40969</v>
      </c>
      <c r="B52" s="197">
        <v>40873.800000000003</v>
      </c>
      <c r="C52" s="197">
        <v>40873.800000000003</v>
      </c>
      <c r="D52" s="198"/>
      <c r="E52" s="197">
        <v>1020.1</v>
      </c>
      <c r="F52" s="197">
        <v>1292.0999999999999</v>
      </c>
      <c r="G52" s="197">
        <v>1073.4000000000001</v>
      </c>
      <c r="H52" s="197">
        <v>6271.6</v>
      </c>
      <c r="I52" s="197">
        <v>297.60000000000002</v>
      </c>
      <c r="J52" s="197">
        <v>149.1</v>
      </c>
      <c r="K52" s="197">
        <v>28366.2</v>
      </c>
      <c r="L52" s="197">
        <v>983.7</v>
      </c>
      <c r="M52" s="197">
        <v>162.19999999999999</v>
      </c>
      <c r="N52" s="197">
        <v>1257.8</v>
      </c>
      <c r="O52" s="197"/>
      <c r="P52" s="197">
        <v>5135.1000000000004</v>
      </c>
      <c r="Q52" s="197">
        <v>1257.7</v>
      </c>
      <c r="R52" s="197">
        <v>291.2</v>
      </c>
      <c r="S52" s="197">
        <v>4130</v>
      </c>
      <c r="T52" s="197">
        <v>25167.200000000001</v>
      </c>
      <c r="U52" s="197">
        <v>729.5</v>
      </c>
      <c r="V52" s="197">
        <v>1033.3</v>
      </c>
      <c r="W52" s="197">
        <v>126.7</v>
      </c>
      <c r="X52" s="197">
        <v>3003</v>
      </c>
      <c r="Y52" s="197"/>
      <c r="Z52" s="197">
        <v>903.9</v>
      </c>
      <c r="AA52" s="197">
        <v>116.2</v>
      </c>
      <c r="AB52" s="197">
        <v>1292.0999999999999</v>
      </c>
      <c r="AC52" s="197">
        <v>194.8</v>
      </c>
      <c r="AD52" s="197">
        <v>878.6</v>
      </c>
      <c r="AE52" s="197">
        <v>0</v>
      </c>
      <c r="AF52" s="197">
        <v>4681.8</v>
      </c>
      <c r="AG52" s="197">
        <v>881.6</v>
      </c>
      <c r="AH52" s="197">
        <v>303.10000000000002</v>
      </c>
      <c r="AI52" s="197">
        <v>405.1</v>
      </c>
      <c r="AJ52" s="197">
        <v>0</v>
      </c>
      <c r="AK52" s="197">
        <v>297.60000000000002</v>
      </c>
      <c r="AL52" s="197">
        <v>149.1</v>
      </c>
      <c r="AM52" s="197">
        <v>17394.5</v>
      </c>
      <c r="AN52" s="197">
        <v>5697.9</v>
      </c>
      <c r="AO52" s="197">
        <v>3736.6</v>
      </c>
      <c r="AP52" s="197">
        <v>1504.2</v>
      </c>
      <c r="AQ52" s="197">
        <v>33</v>
      </c>
      <c r="AR52" s="197">
        <v>983.7</v>
      </c>
      <c r="AS52" s="197">
        <v>162.19999999999999</v>
      </c>
      <c r="AT52" s="197">
        <v>495</v>
      </c>
      <c r="AU52" s="197">
        <v>205.5</v>
      </c>
      <c r="AV52" s="197">
        <v>98.4</v>
      </c>
      <c r="AW52" s="197">
        <v>459</v>
      </c>
      <c r="AX52" s="197"/>
      <c r="AY52" s="197">
        <v>2788.7</v>
      </c>
      <c r="AZ52" s="197">
        <v>182.3</v>
      </c>
      <c r="BA52" s="197">
        <v>2164.1</v>
      </c>
      <c r="BB52" s="197">
        <v>1257.7</v>
      </c>
      <c r="BC52" s="197">
        <v>174.7</v>
      </c>
      <c r="BD52" s="197">
        <v>114.9</v>
      </c>
      <c r="BE52" s="197">
        <v>1.6</v>
      </c>
      <c r="BF52" s="197">
        <v>4130</v>
      </c>
      <c r="BG52" s="197">
        <v>46.8</v>
      </c>
      <c r="BH52" s="197">
        <v>4.3</v>
      </c>
      <c r="BI52" s="197">
        <v>5525.6</v>
      </c>
      <c r="BJ52" s="197">
        <v>287.8</v>
      </c>
      <c r="BK52" s="197">
        <v>7325.3</v>
      </c>
      <c r="BL52" s="197">
        <v>11793.4</v>
      </c>
      <c r="BM52" s="197">
        <v>18.2</v>
      </c>
      <c r="BN52" s="197">
        <v>165.7</v>
      </c>
      <c r="BO52" s="197">
        <v>729.5</v>
      </c>
      <c r="BP52" s="197">
        <v>1033.3</v>
      </c>
      <c r="BQ52" s="197">
        <v>126.7</v>
      </c>
      <c r="BR52" s="197">
        <v>2329.1</v>
      </c>
      <c r="BS52" s="197">
        <v>308.5</v>
      </c>
      <c r="BT52" s="197">
        <v>75.599999999999994</v>
      </c>
      <c r="BU52" s="197">
        <v>4.5999999999999996</v>
      </c>
      <c r="BV52" s="197">
        <v>285.2</v>
      </c>
      <c r="BW52" s="197">
        <v>0</v>
      </c>
      <c r="BX52" s="197"/>
      <c r="BY52" s="199">
        <f t="shared" si="2"/>
        <v>40969</v>
      </c>
      <c r="BZ52" s="196">
        <f t="shared" ca="1" si="0"/>
        <v>40873.800000000003</v>
      </c>
      <c r="CA52" s="196">
        <f t="shared" ca="1" si="1"/>
        <v>308.5</v>
      </c>
      <c r="CE52" s="196" t="s">
        <v>213</v>
      </c>
      <c r="CF52" s="196" t="s">
        <v>34</v>
      </c>
    </row>
    <row r="53" spans="1:84">
      <c r="A53" s="199">
        <v>41000</v>
      </c>
      <c r="B53" s="197">
        <v>41532.5</v>
      </c>
      <c r="C53" s="197">
        <v>41532.5</v>
      </c>
      <c r="D53" s="198"/>
      <c r="E53" s="197">
        <v>999.2</v>
      </c>
      <c r="F53" s="197">
        <v>1345.1</v>
      </c>
      <c r="G53" s="197">
        <v>1019.1</v>
      </c>
      <c r="H53" s="197">
        <v>6434.8</v>
      </c>
      <c r="I53" s="197">
        <v>303</v>
      </c>
      <c r="J53" s="197">
        <v>115.8</v>
      </c>
      <c r="K53" s="197">
        <v>28987.3</v>
      </c>
      <c r="L53" s="197">
        <v>995.3</v>
      </c>
      <c r="M53" s="197">
        <v>71.900000000000006</v>
      </c>
      <c r="N53" s="197">
        <v>1261.0999999999999</v>
      </c>
      <c r="O53" s="197"/>
      <c r="P53" s="197">
        <v>5109.8</v>
      </c>
      <c r="Q53" s="197">
        <v>1469.4</v>
      </c>
      <c r="R53" s="197">
        <v>304.39999999999998</v>
      </c>
      <c r="S53" s="197">
        <v>4124.8999999999996</v>
      </c>
      <c r="T53" s="197">
        <v>25464.400000000001</v>
      </c>
      <c r="U53" s="197">
        <v>778.6</v>
      </c>
      <c r="V53" s="197">
        <v>1166</v>
      </c>
      <c r="W53" s="197">
        <v>103.3</v>
      </c>
      <c r="X53" s="197">
        <v>3011.6</v>
      </c>
      <c r="Y53" s="197"/>
      <c r="Z53" s="197">
        <v>910.7</v>
      </c>
      <c r="AA53" s="197">
        <v>88.4</v>
      </c>
      <c r="AB53" s="197">
        <v>1345.1</v>
      </c>
      <c r="AC53" s="197">
        <v>210.9</v>
      </c>
      <c r="AD53" s="197">
        <v>808.2</v>
      </c>
      <c r="AE53" s="197">
        <v>0</v>
      </c>
      <c r="AF53" s="197">
        <v>4803.8999999999996</v>
      </c>
      <c r="AG53" s="197">
        <v>873.8</v>
      </c>
      <c r="AH53" s="197">
        <v>347.8</v>
      </c>
      <c r="AI53" s="197">
        <v>409.3</v>
      </c>
      <c r="AJ53" s="197">
        <v>0</v>
      </c>
      <c r="AK53" s="197">
        <v>303</v>
      </c>
      <c r="AL53" s="197">
        <v>115.8</v>
      </c>
      <c r="AM53" s="197">
        <v>17720.7</v>
      </c>
      <c r="AN53" s="197">
        <v>5895.1</v>
      </c>
      <c r="AO53" s="197">
        <v>3771.8</v>
      </c>
      <c r="AP53" s="197">
        <v>1568.8</v>
      </c>
      <c r="AQ53" s="197">
        <v>30.8</v>
      </c>
      <c r="AR53" s="197">
        <v>995.3</v>
      </c>
      <c r="AS53" s="197">
        <v>71.900000000000006</v>
      </c>
      <c r="AT53" s="197">
        <v>489.3</v>
      </c>
      <c r="AU53" s="197">
        <v>213.1</v>
      </c>
      <c r="AV53" s="197">
        <v>108.4</v>
      </c>
      <c r="AW53" s="197">
        <v>450.3</v>
      </c>
      <c r="AX53" s="197"/>
      <c r="AY53" s="197">
        <v>2794.5</v>
      </c>
      <c r="AZ53" s="197">
        <v>267.89999999999998</v>
      </c>
      <c r="BA53" s="197">
        <v>2047.5</v>
      </c>
      <c r="BB53" s="197">
        <v>1469.4</v>
      </c>
      <c r="BC53" s="197">
        <v>185.9</v>
      </c>
      <c r="BD53" s="197">
        <v>111.2</v>
      </c>
      <c r="BE53" s="197">
        <v>7.3</v>
      </c>
      <c r="BF53" s="197">
        <v>4124.8999999999996</v>
      </c>
      <c r="BG53" s="197">
        <v>43.4</v>
      </c>
      <c r="BH53" s="197">
        <v>4.8</v>
      </c>
      <c r="BI53" s="197">
        <v>5521.7</v>
      </c>
      <c r="BJ53" s="197">
        <v>287.8</v>
      </c>
      <c r="BK53" s="197">
        <v>7446.7</v>
      </c>
      <c r="BL53" s="197">
        <v>11984.3</v>
      </c>
      <c r="BM53" s="197">
        <v>18.2</v>
      </c>
      <c r="BN53" s="197">
        <v>157.5</v>
      </c>
      <c r="BO53" s="197">
        <v>778.6</v>
      </c>
      <c r="BP53" s="197">
        <v>1166</v>
      </c>
      <c r="BQ53" s="197">
        <v>103.3</v>
      </c>
      <c r="BR53" s="197">
        <v>2341.5</v>
      </c>
      <c r="BS53" s="197">
        <v>296.2</v>
      </c>
      <c r="BT53" s="197">
        <v>78.5</v>
      </c>
      <c r="BU53" s="197">
        <v>4.9000000000000004</v>
      </c>
      <c r="BV53" s="197">
        <v>290.5</v>
      </c>
      <c r="BW53" s="197">
        <v>0</v>
      </c>
      <c r="BX53" s="197"/>
      <c r="BY53" s="199">
        <f t="shared" si="2"/>
        <v>41000</v>
      </c>
      <c r="BZ53" s="196">
        <f t="shared" ca="1" si="0"/>
        <v>41532.5</v>
      </c>
      <c r="CA53" s="196">
        <f t="shared" ca="1" si="1"/>
        <v>296.2</v>
      </c>
      <c r="CE53" s="196" t="s">
        <v>214</v>
      </c>
      <c r="CF53" s="196" t="s">
        <v>158</v>
      </c>
    </row>
    <row r="54" spans="1:84">
      <c r="A54" s="199">
        <v>41030</v>
      </c>
      <c r="B54" s="197">
        <v>42151.4</v>
      </c>
      <c r="C54" s="197">
        <v>42151.4</v>
      </c>
      <c r="D54" s="198"/>
      <c r="E54" s="197">
        <v>1072.9000000000001</v>
      </c>
      <c r="F54" s="197">
        <v>1094.5999999999999</v>
      </c>
      <c r="G54" s="197">
        <v>1054.4000000000001</v>
      </c>
      <c r="H54" s="197">
        <v>6471.6</v>
      </c>
      <c r="I54" s="197">
        <v>302.3</v>
      </c>
      <c r="J54" s="197">
        <v>115</v>
      </c>
      <c r="K54" s="197">
        <v>29675.7</v>
      </c>
      <c r="L54" s="197">
        <v>1001.1</v>
      </c>
      <c r="M54" s="197">
        <v>75.2</v>
      </c>
      <c r="N54" s="197">
        <v>1288.5999999999999</v>
      </c>
      <c r="O54" s="197"/>
      <c r="P54" s="197">
        <v>5107.8</v>
      </c>
      <c r="Q54" s="197">
        <v>1837.7</v>
      </c>
      <c r="R54" s="197">
        <v>315.89999999999998</v>
      </c>
      <c r="S54" s="197">
        <v>3976.8</v>
      </c>
      <c r="T54" s="197">
        <v>25809.7</v>
      </c>
      <c r="U54" s="197">
        <v>817.2</v>
      </c>
      <c r="V54" s="197">
        <v>1091.7</v>
      </c>
      <c r="W54" s="197">
        <v>101.9</v>
      </c>
      <c r="X54" s="197">
        <v>3092.6</v>
      </c>
      <c r="Y54" s="197"/>
      <c r="Z54" s="197">
        <v>972.7</v>
      </c>
      <c r="AA54" s="197">
        <v>100.2</v>
      </c>
      <c r="AB54" s="197">
        <v>1094.5999999999999</v>
      </c>
      <c r="AC54" s="197">
        <v>208.4</v>
      </c>
      <c r="AD54" s="197">
        <v>846</v>
      </c>
      <c r="AE54" s="197">
        <v>0</v>
      </c>
      <c r="AF54" s="197">
        <v>4903.1000000000004</v>
      </c>
      <c r="AG54" s="197">
        <v>839.5</v>
      </c>
      <c r="AH54" s="197">
        <v>305.3</v>
      </c>
      <c r="AI54" s="197">
        <v>423.6</v>
      </c>
      <c r="AJ54" s="197">
        <v>0</v>
      </c>
      <c r="AK54" s="197">
        <v>302.3</v>
      </c>
      <c r="AL54" s="197">
        <v>115</v>
      </c>
      <c r="AM54" s="197">
        <v>18142.5</v>
      </c>
      <c r="AN54" s="197">
        <v>6118.5</v>
      </c>
      <c r="AO54" s="197">
        <v>3833.3</v>
      </c>
      <c r="AP54" s="197">
        <v>1551</v>
      </c>
      <c r="AQ54" s="197">
        <v>30.4</v>
      </c>
      <c r="AR54" s="197">
        <v>1001.1</v>
      </c>
      <c r="AS54" s="197">
        <v>75.2</v>
      </c>
      <c r="AT54" s="197">
        <v>492.6</v>
      </c>
      <c r="AU54" s="197">
        <v>211.8</v>
      </c>
      <c r="AV54" s="197">
        <v>109.1</v>
      </c>
      <c r="AW54" s="197">
        <v>475.2</v>
      </c>
      <c r="AX54" s="197"/>
      <c r="AY54" s="197">
        <v>2781.2</v>
      </c>
      <c r="AZ54" s="197">
        <v>342</v>
      </c>
      <c r="BA54" s="197">
        <v>1984.7</v>
      </c>
      <c r="BB54" s="197">
        <v>1837.7</v>
      </c>
      <c r="BC54" s="197">
        <v>185.2</v>
      </c>
      <c r="BD54" s="197">
        <v>116</v>
      </c>
      <c r="BE54" s="197">
        <v>14.7</v>
      </c>
      <c r="BF54" s="197">
        <v>3976.8</v>
      </c>
      <c r="BG54" s="197">
        <v>42.3</v>
      </c>
      <c r="BH54" s="197">
        <v>3.3</v>
      </c>
      <c r="BI54" s="197">
        <v>5216.7</v>
      </c>
      <c r="BJ54" s="197">
        <v>314.39999999999998</v>
      </c>
      <c r="BK54" s="197">
        <v>7797.1</v>
      </c>
      <c r="BL54" s="197">
        <v>12259.6</v>
      </c>
      <c r="BM54" s="197">
        <v>19.3</v>
      </c>
      <c r="BN54" s="197">
        <v>156.9</v>
      </c>
      <c r="BO54" s="197">
        <v>817.2</v>
      </c>
      <c r="BP54" s="197">
        <v>1091.7</v>
      </c>
      <c r="BQ54" s="197">
        <v>101.9</v>
      </c>
      <c r="BR54" s="197">
        <v>2372.3000000000002</v>
      </c>
      <c r="BS54" s="197">
        <v>339.7</v>
      </c>
      <c r="BT54" s="197">
        <v>70.400000000000006</v>
      </c>
      <c r="BU54" s="197">
        <v>5</v>
      </c>
      <c r="BV54" s="197">
        <v>305.3</v>
      </c>
      <c r="BW54" s="197">
        <v>0</v>
      </c>
      <c r="BX54" s="197"/>
      <c r="BY54" s="199">
        <f t="shared" si="2"/>
        <v>41030</v>
      </c>
      <c r="BZ54" s="196">
        <f t="shared" ca="1" si="0"/>
        <v>42151.4</v>
      </c>
      <c r="CA54" s="196">
        <f t="shared" ca="1" si="1"/>
        <v>339.7</v>
      </c>
      <c r="CE54" s="196" t="s">
        <v>176</v>
      </c>
      <c r="CF54" s="196" t="s">
        <v>237</v>
      </c>
    </row>
    <row r="55" spans="1:84">
      <c r="A55" s="199">
        <v>41061</v>
      </c>
      <c r="B55" s="197">
        <v>43225.1</v>
      </c>
      <c r="C55" s="197">
        <v>43225.1</v>
      </c>
      <c r="D55" s="198"/>
      <c r="E55" s="197">
        <v>1045.4000000000001</v>
      </c>
      <c r="F55" s="197">
        <v>1121.8</v>
      </c>
      <c r="G55" s="197">
        <v>984.4</v>
      </c>
      <c r="H55" s="197">
        <v>6679.6</v>
      </c>
      <c r="I55" s="197">
        <v>307.89999999999998</v>
      </c>
      <c r="J55" s="197">
        <v>229.7</v>
      </c>
      <c r="K55" s="197">
        <v>30437.9</v>
      </c>
      <c r="L55" s="197">
        <v>1004.4</v>
      </c>
      <c r="M55" s="197">
        <v>89.7</v>
      </c>
      <c r="N55" s="197">
        <v>1324.3</v>
      </c>
      <c r="O55" s="197"/>
      <c r="P55" s="197">
        <v>5135.6000000000004</v>
      </c>
      <c r="Q55" s="197">
        <v>1696</v>
      </c>
      <c r="R55" s="197">
        <v>286.3</v>
      </c>
      <c r="S55" s="197">
        <v>4080.8</v>
      </c>
      <c r="T55" s="197">
        <v>26699.1</v>
      </c>
      <c r="U55" s="197">
        <v>821.6</v>
      </c>
      <c r="V55" s="197">
        <v>1113</v>
      </c>
      <c r="W55" s="197">
        <v>214.4</v>
      </c>
      <c r="X55" s="197">
        <v>3178.4</v>
      </c>
      <c r="Y55" s="197"/>
      <c r="Z55" s="197">
        <v>953.3</v>
      </c>
      <c r="AA55" s="197">
        <v>92.1</v>
      </c>
      <c r="AB55" s="197">
        <v>1121.8</v>
      </c>
      <c r="AC55" s="197">
        <v>212.5</v>
      </c>
      <c r="AD55" s="197">
        <v>771.9</v>
      </c>
      <c r="AE55" s="197">
        <v>0</v>
      </c>
      <c r="AF55" s="197">
        <v>4994.1000000000004</v>
      </c>
      <c r="AG55" s="197">
        <v>945.6</v>
      </c>
      <c r="AH55" s="197">
        <v>298.3</v>
      </c>
      <c r="AI55" s="197">
        <v>441.6</v>
      </c>
      <c r="AJ55" s="197">
        <v>0</v>
      </c>
      <c r="AK55" s="197">
        <v>307.89999999999998</v>
      </c>
      <c r="AL55" s="197">
        <v>229.7</v>
      </c>
      <c r="AM55" s="197">
        <v>18556.900000000001</v>
      </c>
      <c r="AN55" s="197">
        <v>6364.9</v>
      </c>
      <c r="AO55" s="197">
        <v>3959</v>
      </c>
      <c r="AP55" s="197">
        <v>1524.2</v>
      </c>
      <c r="AQ55" s="197">
        <v>32.9</v>
      </c>
      <c r="AR55" s="197">
        <v>1004.4</v>
      </c>
      <c r="AS55" s="197">
        <v>89.7</v>
      </c>
      <c r="AT55" s="197">
        <v>505.2</v>
      </c>
      <c r="AU55" s="197">
        <v>203.3</v>
      </c>
      <c r="AV55" s="197">
        <v>109.3</v>
      </c>
      <c r="AW55" s="197">
        <v>506.4</v>
      </c>
      <c r="AX55" s="197"/>
      <c r="AY55" s="197">
        <v>2765.6</v>
      </c>
      <c r="AZ55" s="197">
        <v>416.4</v>
      </c>
      <c r="BA55" s="197">
        <v>1953.6</v>
      </c>
      <c r="BB55" s="197">
        <v>1696</v>
      </c>
      <c r="BC55" s="197">
        <v>192.4</v>
      </c>
      <c r="BD55" s="197">
        <v>90</v>
      </c>
      <c r="BE55" s="197">
        <v>3.9</v>
      </c>
      <c r="BF55" s="197">
        <v>4080.8</v>
      </c>
      <c r="BG55" s="197">
        <v>45.3</v>
      </c>
      <c r="BH55" s="197">
        <v>4.8</v>
      </c>
      <c r="BI55" s="197">
        <v>5407.2</v>
      </c>
      <c r="BJ55" s="197">
        <v>303.5</v>
      </c>
      <c r="BK55" s="197">
        <v>8252.4</v>
      </c>
      <c r="BL55" s="197">
        <v>12509.4</v>
      </c>
      <c r="BM55" s="197">
        <v>19.3</v>
      </c>
      <c r="BN55" s="197">
        <v>157.1</v>
      </c>
      <c r="BO55" s="197">
        <v>821.6</v>
      </c>
      <c r="BP55" s="197">
        <v>1113</v>
      </c>
      <c r="BQ55" s="197">
        <v>214.4</v>
      </c>
      <c r="BR55" s="197">
        <v>2407.1999999999998</v>
      </c>
      <c r="BS55" s="197">
        <v>341.6</v>
      </c>
      <c r="BT55" s="197">
        <v>97</v>
      </c>
      <c r="BU55" s="197">
        <v>5.0999999999999996</v>
      </c>
      <c r="BV55" s="197">
        <v>327.39999999999998</v>
      </c>
      <c r="BW55" s="197">
        <v>0</v>
      </c>
      <c r="BX55" s="197"/>
      <c r="BY55" s="199">
        <f t="shared" si="2"/>
        <v>41061</v>
      </c>
      <c r="BZ55" s="196">
        <f t="shared" ca="1" si="0"/>
        <v>43225.1</v>
      </c>
      <c r="CA55" s="196">
        <f t="shared" ca="1" si="1"/>
        <v>341.6</v>
      </c>
      <c r="CE55" s="196" t="s">
        <v>215</v>
      </c>
      <c r="CF55" s="196" t="s">
        <v>52</v>
      </c>
    </row>
    <row r="56" spans="1:84">
      <c r="A56" s="199">
        <v>41091</v>
      </c>
      <c r="B56" s="197">
        <v>44265.7</v>
      </c>
      <c r="C56" s="197">
        <v>44265.7</v>
      </c>
      <c r="D56" s="198"/>
      <c r="E56" s="197">
        <v>1097</v>
      </c>
      <c r="F56" s="197">
        <v>1348.9</v>
      </c>
      <c r="G56" s="197">
        <v>1096.5</v>
      </c>
      <c r="H56" s="197">
        <v>6587.9</v>
      </c>
      <c r="I56" s="197">
        <v>307.2</v>
      </c>
      <c r="J56" s="197">
        <v>188.1</v>
      </c>
      <c r="K56" s="197">
        <v>31142.7</v>
      </c>
      <c r="L56" s="197">
        <v>1013.8</v>
      </c>
      <c r="M56" s="197">
        <v>106.8</v>
      </c>
      <c r="N56" s="197">
        <v>1376.9</v>
      </c>
      <c r="O56" s="197"/>
      <c r="P56" s="197">
        <v>5259.3</v>
      </c>
      <c r="Q56" s="197">
        <v>2250.6999999999998</v>
      </c>
      <c r="R56" s="197">
        <v>354</v>
      </c>
      <c r="S56" s="197">
        <v>4221.6000000000004</v>
      </c>
      <c r="T56" s="197">
        <v>26953.4</v>
      </c>
      <c r="U56" s="197">
        <v>807.2</v>
      </c>
      <c r="V56" s="197">
        <v>1106.3</v>
      </c>
      <c r="W56" s="197">
        <v>158.9</v>
      </c>
      <c r="X56" s="197">
        <v>3154.1</v>
      </c>
      <c r="Y56" s="197"/>
      <c r="Z56" s="197">
        <v>986.4</v>
      </c>
      <c r="AA56" s="197">
        <v>110.6</v>
      </c>
      <c r="AB56" s="197">
        <v>1348.9</v>
      </c>
      <c r="AC56" s="197">
        <v>228.7</v>
      </c>
      <c r="AD56" s="197">
        <v>867.8</v>
      </c>
      <c r="AE56" s="197">
        <v>0</v>
      </c>
      <c r="AF56" s="197">
        <v>4964.8999999999996</v>
      </c>
      <c r="AG56" s="197">
        <v>903.6</v>
      </c>
      <c r="AH56" s="197">
        <v>278</v>
      </c>
      <c r="AI56" s="197">
        <v>441.4</v>
      </c>
      <c r="AJ56" s="197">
        <v>0</v>
      </c>
      <c r="AK56" s="197">
        <v>307.2</v>
      </c>
      <c r="AL56" s="197">
        <v>188.1</v>
      </c>
      <c r="AM56" s="197">
        <v>18806</v>
      </c>
      <c r="AN56" s="197">
        <v>6572.6</v>
      </c>
      <c r="AO56" s="197">
        <v>4072.3</v>
      </c>
      <c r="AP56" s="197">
        <v>1658.1</v>
      </c>
      <c r="AQ56" s="197">
        <v>33.700000000000003</v>
      </c>
      <c r="AR56" s="197">
        <v>1013.8</v>
      </c>
      <c r="AS56" s="197">
        <v>106.8</v>
      </c>
      <c r="AT56" s="197">
        <v>572.1</v>
      </c>
      <c r="AU56" s="197">
        <v>216.1</v>
      </c>
      <c r="AV56" s="197">
        <v>109.9</v>
      </c>
      <c r="AW56" s="197">
        <v>478.8</v>
      </c>
      <c r="AX56" s="197"/>
      <c r="AY56" s="197">
        <v>2879.2</v>
      </c>
      <c r="AZ56" s="197">
        <v>507</v>
      </c>
      <c r="BA56" s="197">
        <v>1873.2</v>
      </c>
      <c r="BB56" s="197">
        <v>2250.6999999999998</v>
      </c>
      <c r="BC56" s="197">
        <v>204.8</v>
      </c>
      <c r="BD56" s="197">
        <v>136.9</v>
      </c>
      <c r="BE56" s="197">
        <v>12.3</v>
      </c>
      <c r="BF56" s="197">
        <v>4221.6000000000004</v>
      </c>
      <c r="BG56" s="197">
        <v>43.6</v>
      </c>
      <c r="BH56" s="197">
        <v>4.4000000000000004</v>
      </c>
      <c r="BI56" s="197">
        <v>5348.8</v>
      </c>
      <c r="BJ56" s="197">
        <v>326.8</v>
      </c>
      <c r="BK56" s="197">
        <v>8215.4</v>
      </c>
      <c r="BL56" s="197">
        <v>12833.4</v>
      </c>
      <c r="BM56" s="197">
        <v>21</v>
      </c>
      <c r="BN56" s="197">
        <v>159.9</v>
      </c>
      <c r="BO56" s="197">
        <v>807.2</v>
      </c>
      <c r="BP56" s="197">
        <v>1106.3</v>
      </c>
      <c r="BQ56" s="197">
        <v>158.9</v>
      </c>
      <c r="BR56" s="197">
        <v>2400.6</v>
      </c>
      <c r="BS56" s="197">
        <v>328.6</v>
      </c>
      <c r="BT56" s="197">
        <v>97.7</v>
      </c>
      <c r="BU56" s="197">
        <v>5.2</v>
      </c>
      <c r="BV56" s="197">
        <v>322</v>
      </c>
      <c r="BW56" s="197">
        <v>0</v>
      </c>
      <c r="BX56" s="197"/>
      <c r="BY56" s="199">
        <f t="shared" si="2"/>
        <v>41091</v>
      </c>
      <c r="BZ56" s="196">
        <f t="shared" ca="1" si="0"/>
        <v>44265.7</v>
      </c>
      <c r="CA56" s="196">
        <f t="shared" ca="1" si="1"/>
        <v>328.6</v>
      </c>
      <c r="CE56" s="196" t="s">
        <v>216</v>
      </c>
      <c r="CF56" s="196" t="s">
        <v>80</v>
      </c>
    </row>
    <row r="57" spans="1:84">
      <c r="A57" s="199">
        <v>41122</v>
      </c>
      <c r="B57" s="197">
        <v>45090.3</v>
      </c>
      <c r="C57" s="197">
        <v>45090.3</v>
      </c>
      <c r="D57" s="198"/>
      <c r="E57" s="197">
        <v>1112.0999999999999</v>
      </c>
      <c r="F57" s="197">
        <v>1443.1</v>
      </c>
      <c r="G57" s="197">
        <v>1290.5999999999999</v>
      </c>
      <c r="H57" s="197">
        <v>6588.3</v>
      </c>
      <c r="I57" s="197">
        <v>307.3</v>
      </c>
      <c r="J57" s="197">
        <v>169.8</v>
      </c>
      <c r="K57" s="197">
        <v>31608.9</v>
      </c>
      <c r="L57" s="197">
        <v>1029.3</v>
      </c>
      <c r="M57" s="197">
        <v>107.5</v>
      </c>
      <c r="N57" s="197">
        <v>1433.3</v>
      </c>
      <c r="O57" s="197"/>
      <c r="P57" s="197">
        <v>5355.6</v>
      </c>
      <c r="Q57" s="197">
        <v>2576.9</v>
      </c>
      <c r="R57" s="197">
        <v>339.2</v>
      </c>
      <c r="S57" s="197">
        <v>4261.8999999999996</v>
      </c>
      <c r="T57" s="197">
        <v>27167.8</v>
      </c>
      <c r="U57" s="197">
        <v>827.7</v>
      </c>
      <c r="V57" s="197">
        <v>1077.7</v>
      </c>
      <c r="W57" s="197">
        <v>128.69999999999999</v>
      </c>
      <c r="X57" s="197">
        <v>3354.8</v>
      </c>
      <c r="Y57" s="197"/>
      <c r="Z57" s="197">
        <v>997.8</v>
      </c>
      <c r="AA57" s="197">
        <v>114.3</v>
      </c>
      <c r="AB57" s="197">
        <v>1443.1</v>
      </c>
      <c r="AC57" s="197">
        <v>248</v>
      </c>
      <c r="AD57" s="197">
        <v>1042.5999999999999</v>
      </c>
      <c r="AE57" s="197">
        <v>0</v>
      </c>
      <c r="AF57" s="197">
        <v>4968.5</v>
      </c>
      <c r="AG57" s="197">
        <v>909</v>
      </c>
      <c r="AH57" s="197">
        <v>275</v>
      </c>
      <c r="AI57" s="197">
        <v>435.8</v>
      </c>
      <c r="AJ57" s="197">
        <v>0</v>
      </c>
      <c r="AK57" s="197">
        <v>307.3</v>
      </c>
      <c r="AL57" s="197">
        <v>169.8</v>
      </c>
      <c r="AM57" s="197">
        <v>18986</v>
      </c>
      <c r="AN57" s="197">
        <v>6758.7</v>
      </c>
      <c r="AO57" s="197">
        <v>4154.2</v>
      </c>
      <c r="AP57" s="197">
        <v>1676.6</v>
      </c>
      <c r="AQ57" s="197">
        <v>33.4</v>
      </c>
      <c r="AR57" s="197">
        <v>1029.3</v>
      </c>
      <c r="AS57" s="197">
        <v>107.5</v>
      </c>
      <c r="AT57" s="197">
        <v>600.70000000000005</v>
      </c>
      <c r="AU57" s="197">
        <v>227.3</v>
      </c>
      <c r="AV57" s="197">
        <v>110.1</v>
      </c>
      <c r="AW57" s="197">
        <v>495.3</v>
      </c>
      <c r="AX57" s="197"/>
      <c r="AY57" s="197">
        <v>2905.4</v>
      </c>
      <c r="AZ57" s="197">
        <v>590</v>
      </c>
      <c r="BA57" s="197">
        <v>1860.2</v>
      </c>
      <c r="BB57" s="197">
        <v>2576.9</v>
      </c>
      <c r="BC57" s="197">
        <v>202.8</v>
      </c>
      <c r="BD57" s="197">
        <v>131.6</v>
      </c>
      <c r="BE57" s="197">
        <v>4.7</v>
      </c>
      <c r="BF57" s="197">
        <v>4261.8999999999996</v>
      </c>
      <c r="BG57" s="197">
        <v>44</v>
      </c>
      <c r="BH57" s="197">
        <v>4.5999999999999996</v>
      </c>
      <c r="BI57" s="197">
        <v>5338.2</v>
      </c>
      <c r="BJ57" s="197">
        <v>312</v>
      </c>
      <c r="BK57" s="197">
        <v>8451.9</v>
      </c>
      <c r="BL57" s="197">
        <v>12830.6</v>
      </c>
      <c r="BM57" s="197">
        <v>21.7</v>
      </c>
      <c r="BN57" s="197">
        <v>164.8</v>
      </c>
      <c r="BO57" s="197">
        <v>827.7</v>
      </c>
      <c r="BP57" s="197">
        <v>1077.7</v>
      </c>
      <c r="BQ57" s="197">
        <v>128.69999999999999</v>
      </c>
      <c r="BR57" s="197">
        <v>2415.3000000000002</v>
      </c>
      <c r="BS57" s="197">
        <v>518.5</v>
      </c>
      <c r="BT57" s="197">
        <v>83.4</v>
      </c>
      <c r="BU57" s="197">
        <v>5.3</v>
      </c>
      <c r="BV57" s="197">
        <v>332.3</v>
      </c>
      <c r="BW57" s="197">
        <v>0</v>
      </c>
      <c r="BX57" s="197"/>
      <c r="BY57" s="199">
        <f t="shared" si="2"/>
        <v>41122</v>
      </c>
      <c r="BZ57" s="196">
        <f t="shared" ca="1" si="0"/>
        <v>45090.3</v>
      </c>
      <c r="CA57" s="196">
        <f t="shared" ca="1" si="1"/>
        <v>518.5</v>
      </c>
      <c r="CE57" s="196" t="s">
        <v>188</v>
      </c>
      <c r="CF57" s="196" t="s">
        <v>166</v>
      </c>
    </row>
    <row r="58" spans="1:84">
      <c r="A58" s="199">
        <v>41153</v>
      </c>
      <c r="B58" s="197">
        <v>45522.5</v>
      </c>
      <c r="C58" s="197">
        <v>45522.5</v>
      </c>
      <c r="D58" s="198"/>
      <c r="E58" s="197">
        <v>1140.8</v>
      </c>
      <c r="F58" s="197">
        <v>1329.6</v>
      </c>
      <c r="G58" s="197">
        <v>1237.5999999999999</v>
      </c>
      <c r="H58" s="197">
        <v>6546.8</v>
      </c>
      <c r="I58" s="197">
        <v>314.7</v>
      </c>
      <c r="J58" s="197">
        <v>165</v>
      </c>
      <c r="K58" s="197">
        <v>32211.1</v>
      </c>
      <c r="L58" s="197">
        <v>1036.3</v>
      </c>
      <c r="M58" s="197">
        <v>121.5</v>
      </c>
      <c r="N58" s="197">
        <v>1418.9</v>
      </c>
      <c r="O58" s="197"/>
      <c r="P58" s="197">
        <v>5463.1</v>
      </c>
      <c r="Q58" s="197">
        <v>2402.6</v>
      </c>
      <c r="R58" s="197">
        <v>311.2</v>
      </c>
      <c r="S58" s="197">
        <v>4456.7</v>
      </c>
      <c r="T58" s="197">
        <v>27619.8</v>
      </c>
      <c r="U58" s="197">
        <v>872.1</v>
      </c>
      <c r="V58" s="197">
        <v>1095</v>
      </c>
      <c r="W58" s="197">
        <v>122.1</v>
      </c>
      <c r="X58" s="197">
        <v>3179.8</v>
      </c>
      <c r="Y58" s="197"/>
      <c r="Z58" s="197">
        <v>1001</v>
      </c>
      <c r="AA58" s="197">
        <v>139.80000000000001</v>
      </c>
      <c r="AB58" s="197">
        <v>1329.6</v>
      </c>
      <c r="AC58" s="197">
        <v>209.6</v>
      </c>
      <c r="AD58" s="197">
        <v>1028.0999999999999</v>
      </c>
      <c r="AE58" s="197">
        <v>0</v>
      </c>
      <c r="AF58" s="197">
        <v>4908.5</v>
      </c>
      <c r="AG58" s="197">
        <v>901.7</v>
      </c>
      <c r="AH58" s="197">
        <v>285.2</v>
      </c>
      <c r="AI58" s="197">
        <v>451.4</v>
      </c>
      <c r="AJ58" s="197">
        <v>0</v>
      </c>
      <c r="AK58" s="197">
        <v>314.7</v>
      </c>
      <c r="AL58" s="197">
        <v>165</v>
      </c>
      <c r="AM58" s="197">
        <v>19383</v>
      </c>
      <c r="AN58" s="197">
        <v>6998.8</v>
      </c>
      <c r="AO58" s="197">
        <v>4073.5</v>
      </c>
      <c r="AP58" s="197">
        <v>1721.5</v>
      </c>
      <c r="AQ58" s="197">
        <v>34.4</v>
      </c>
      <c r="AR58" s="197">
        <v>1036.3</v>
      </c>
      <c r="AS58" s="197">
        <v>121.5</v>
      </c>
      <c r="AT58" s="197">
        <v>555.6</v>
      </c>
      <c r="AU58" s="197">
        <v>222.8</v>
      </c>
      <c r="AV58" s="197">
        <v>110</v>
      </c>
      <c r="AW58" s="197">
        <v>530.5</v>
      </c>
      <c r="AX58" s="197"/>
      <c r="AY58" s="197">
        <v>2926.4</v>
      </c>
      <c r="AZ58" s="197">
        <v>677.8</v>
      </c>
      <c r="BA58" s="197">
        <v>1858.9</v>
      </c>
      <c r="BB58" s="197">
        <v>2402.6</v>
      </c>
      <c r="BC58" s="197">
        <v>185.7</v>
      </c>
      <c r="BD58" s="197">
        <v>116.9</v>
      </c>
      <c r="BE58" s="197">
        <v>8.5</v>
      </c>
      <c r="BF58" s="197">
        <v>4456.7</v>
      </c>
      <c r="BG58" s="197">
        <v>44.1</v>
      </c>
      <c r="BH58" s="197">
        <v>5.4</v>
      </c>
      <c r="BI58" s="197">
        <v>5115.3999999999996</v>
      </c>
      <c r="BJ58" s="197">
        <v>299.60000000000002</v>
      </c>
      <c r="BK58" s="197">
        <v>8928.5</v>
      </c>
      <c r="BL58" s="197">
        <v>13032.1</v>
      </c>
      <c r="BM58" s="197">
        <v>21.3</v>
      </c>
      <c r="BN58" s="197">
        <v>173.3</v>
      </c>
      <c r="BO58" s="197">
        <v>872.1</v>
      </c>
      <c r="BP58" s="197">
        <v>1095</v>
      </c>
      <c r="BQ58" s="197">
        <v>122.1</v>
      </c>
      <c r="BR58" s="197">
        <v>2450.6</v>
      </c>
      <c r="BS58" s="197">
        <v>295.10000000000002</v>
      </c>
      <c r="BT58" s="197">
        <v>74</v>
      </c>
      <c r="BU58" s="197">
        <v>5.3</v>
      </c>
      <c r="BV58" s="197">
        <v>354.8</v>
      </c>
      <c r="BW58" s="197">
        <v>0</v>
      </c>
      <c r="BX58" s="197"/>
      <c r="BY58" s="199">
        <f t="shared" si="2"/>
        <v>41153</v>
      </c>
      <c r="BZ58" s="196">
        <f t="shared" ca="1" si="0"/>
        <v>45522.5</v>
      </c>
      <c r="CA58" s="196">
        <f t="shared" ca="1" si="1"/>
        <v>295.10000000000002</v>
      </c>
      <c r="CE58" s="196" t="s">
        <v>217</v>
      </c>
      <c r="CF58" s="196" t="s">
        <v>55</v>
      </c>
    </row>
    <row r="59" spans="1:84">
      <c r="A59" s="199">
        <v>41183</v>
      </c>
      <c r="B59" s="197">
        <v>45861</v>
      </c>
      <c r="C59" s="197">
        <v>45861</v>
      </c>
      <c r="D59" s="198"/>
      <c r="E59" s="197">
        <v>1206.9000000000001</v>
      </c>
      <c r="F59" s="197">
        <v>1276</v>
      </c>
      <c r="G59" s="197">
        <v>1313.5</v>
      </c>
      <c r="H59" s="197">
        <v>6751.4</v>
      </c>
      <c r="I59" s="197">
        <v>316.5</v>
      </c>
      <c r="J59" s="197">
        <v>158.4</v>
      </c>
      <c r="K59" s="197">
        <v>32271.7</v>
      </c>
      <c r="L59" s="197">
        <v>1051</v>
      </c>
      <c r="M59" s="197">
        <v>136.19999999999999</v>
      </c>
      <c r="N59" s="197">
        <v>1379.4</v>
      </c>
      <c r="O59" s="197"/>
      <c r="P59" s="197">
        <v>5547</v>
      </c>
      <c r="Q59" s="197">
        <v>2350.6</v>
      </c>
      <c r="R59" s="197">
        <v>332.5</v>
      </c>
      <c r="S59" s="197">
        <v>4317.6000000000004</v>
      </c>
      <c r="T59" s="197">
        <v>27933.599999999999</v>
      </c>
      <c r="U59" s="197">
        <v>924.7</v>
      </c>
      <c r="V59" s="197">
        <v>1097.5999999999999</v>
      </c>
      <c r="W59" s="197">
        <v>119</v>
      </c>
      <c r="X59" s="197">
        <v>3238.5</v>
      </c>
      <c r="Y59" s="197"/>
      <c r="Z59" s="197">
        <v>1040.9000000000001</v>
      </c>
      <c r="AA59" s="197">
        <v>166</v>
      </c>
      <c r="AB59" s="197">
        <v>1276</v>
      </c>
      <c r="AC59" s="197">
        <v>211.4</v>
      </c>
      <c r="AD59" s="197">
        <v>1102.0999999999999</v>
      </c>
      <c r="AE59" s="197">
        <v>0</v>
      </c>
      <c r="AF59" s="197">
        <v>4993.1000000000004</v>
      </c>
      <c r="AG59" s="197">
        <v>887.6</v>
      </c>
      <c r="AH59" s="197">
        <v>310.89999999999998</v>
      </c>
      <c r="AI59" s="197">
        <v>559.70000000000005</v>
      </c>
      <c r="AJ59" s="197">
        <v>0</v>
      </c>
      <c r="AK59" s="197">
        <v>316.5</v>
      </c>
      <c r="AL59" s="197">
        <v>158.4</v>
      </c>
      <c r="AM59" s="197">
        <v>19499.099999999999</v>
      </c>
      <c r="AN59" s="197">
        <v>7175.9</v>
      </c>
      <c r="AO59" s="197">
        <v>3800.4</v>
      </c>
      <c r="AP59" s="197">
        <v>1761.1</v>
      </c>
      <c r="AQ59" s="197">
        <v>35.200000000000003</v>
      </c>
      <c r="AR59" s="197">
        <v>1051</v>
      </c>
      <c r="AS59" s="197">
        <v>136.19999999999999</v>
      </c>
      <c r="AT59" s="197">
        <v>540.4</v>
      </c>
      <c r="AU59" s="197">
        <v>222.5</v>
      </c>
      <c r="AV59" s="197">
        <v>109</v>
      </c>
      <c r="AW59" s="197">
        <v>507.5</v>
      </c>
      <c r="AX59" s="197"/>
      <c r="AY59" s="197">
        <v>2939.7</v>
      </c>
      <c r="AZ59" s="197">
        <v>750.1</v>
      </c>
      <c r="BA59" s="197">
        <v>1857.2</v>
      </c>
      <c r="BB59" s="197">
        <v>2350.6</v>
      </c>
      <c r="BC59" s="197">
        <v>186.9</v>
      </c>
      <c r="BD59" s="197">
        <v>133.69999999999999</v>
      </c>
      <c r="BE59" s="197">
        <v>11.9</v>
      </c>
      <c r="BF59" s="197">
        <v>4317.6000000000004</v>
      </c>
      <c r="BG59" s="197">
        <v>41.5</v>
      </c>
      <c r="BH59" s="197">
        <v>3.7</v>
      </c>
      <c r="BI59" s="197">
        <v>5366.7</v>
      </c>
      <c r="BJ59" s="197">
        <v>342.5</v>
      </c>
      <c r="BK59" s="197">
        <v>8916.4</v>
      </c>
      <c r="BL59" s="197">
        <v>13057.6</v>
      </c>
      <c r="BM59" s="197">
        <v>26.2</v>
      </c>
      <c r="BN59" s="197">
        <v>178.9</v>
      </c>
      <c r="BO59" s="197">
        <v>924.7</v>
      </c>
      <c r="BP59" s="197">
        <v>1097.5999999999999</v>
      </c>
      <c r="BQ59" s="197">
        <v>119</v>
      </c>
      <c r="BR59" s="197">
        <v>2459.1999999999998</v>
      </c>
      <c r="BS59" s="197">
        <v>311.60000000000002</v>
      </c>
      <c r="BT59" s="197">
        <v>102.7</v>
      </c>
      <c r="BU59" s="197">
        <v>5.3</v>
      </c>
      <c r="BV59" s="197">
        <v>359.8</v>
      </c>
      <c r="BW59" s="197">
        <v>0</v>
      </c>
      <c r="BX59" s="197"/>
      <c r="BY59" s="199">
        <f t="shared" si="2"/>
        <v>41183</v>
      </c>
      <c r="BZ59" s="196">
        <f t="shared" ca="1" si="0"/>
        <v>45861</v>
      </c>
      <c r="CA59" s="196">
        <f t="shared" ca="1" si="1"/>
        <v>311.60000000000002</v>
      </c>
      <c r="CE59" s="196" t="s">
        <v>218</v>
      </c>
      <c r="CF59" s="196" t="s">
        <v>56</v>
      </c>
    </row>
    <row r="60" spans="1:84">
      <c r="A60" s="199">
        <v>41214</v>
      </c>
      <c r="B60" s="197">
        <v>47095.7</v>
      </c>
      <c r="C60" s="197">
        <v>47095.7</v>
      </c>
      <c r="D60" s="198"/>
      <c r="E60" s="197">
        <v>1236.8</v>
      </c>
      <c r="F60" s="197">
        <v>1288</v>
      </c>
      <c r="G60" s="197">
        <v>1499.4</v>
      </c>
      <c r="H60" s="197">
        <v>6922.5</v>
      </c>
      <c r="I60" s="197">
        <v>313.10000000000002</v>
      </c>
      <c r="J60" s="197">
        <v>157.69999999999999</v>
      </c>
      <c r="K60" s="197">
        <v>33055.1</v>
      </c>
      <c r="L60" s="197">
        <v>1064.5999999999999</v>
      </c>
      <c r="M60" s="197">
        <v>167.3</v>
      </c>
      <c r="N60" s="197">
        <v>1391.3</v>
      </c>
      <c r="O60" s="197"/>
      <c r="P60" s="197">
        <v>5659.7</v>
      </c>
      <c r="Q60" s="197">
        <v>2524.3000000000002</v>
      </c>
      <c r="R60" s="197">
        <v>326.3</v>
      </c>
      <c r="S60" s="197">
        <v>4428.2</v>
      </c>
      <c r="T60" s="197">
        <v>28546.799999999999</v>
      </c>
      <c r="U60" s="197">
        <v>1061.5</v>
      </c>
      <c r="V60" s="197">
        <v>1131.5</v>
      </c>
      <c r="W60" s="197">
        <v>116.4</v>
      </c>
      <c r="X60" s="197">
        <v>3301</v>
      </c>
      <c r="Y60" s="197"/>
      <c r="Z60" s="197">
        <v>1073</v>
      </c>
      <c r="AA60" s="197">
        <v>163.80000000000001</v>
      </c>
      <c r="AB60" s="197">
        <v>1288</v>
      </c>
      <c r="AC60" s="197">
        <v>215</v>
      </c>
      <c r="AD60" s="197">
        <v>1284.4000000000001</v>
      </c>
      <c r="AE60" s="197">
        <v>0</v>
      </c>
      <c r="AF60" s="197">
        <v>5166.2</v>
      </c>
      <c r="AG60" s="197">
        <v>851.1</v>
      </c>
      <c r="AH60" s="197">
        <v>338.9</v>
      </c>
      <c r="AI60" s="197">
        <v>566.29999999999995</v>
      </c>
      <c r="AJ60" s="197">
        <v>0</v>
      </c>
      <c r="AK60" s="197">
        <v>313.10000000000002</v>
      </c>
      <c r="AL60" s="197">
        <v>157.69999999999999</v>
      </c>
      <c r="AM60" s="197">
        <v>19773.099999999999</v>
      </c>
      <c r="AN60" s="197">
        <v>7387.5</v>
      </c>
      <c r="AO60" s="197">
        <v>4072.1</v>
      </c>
      <c r="AP60" s="197">
        <v>1786.5</v>
      </c>
      <c r="AQ60" s="197">
        <v>35.9</v>
      </c>
      <c r="AR60" s="197">
        <v>1064.5999999999999</v>
      </c>
      <c r="AS60" s="197">
        <v>167.3</v>
      </c>
      <c r="AT60" s="197">
        <v>527.5</v>
      </c>
      <c r="AU60" s="197">
        <v>226.2</v>
      </c>
      <c r="AV60" s="197">
        <v>112.7</v>
      </c>
      <c r="AW60" s="197">
        <v>524.9</v>
      </c>
      <c r="AX60" s="197"/>
      <c r="AY60" s="197">
        <v>2970.3</v>
      </c>
      <c r="AZ60" s="197">
        <v>833.7</v>
      </c>
      <c r="BA60" s="197">
        <v>1855.6</v>
      </c>
      <c r="BB60" s="197">
        <v>2524.3000000000002</v>
      </c>
      <c r="BC60" s="197">
        <v>194.1</v>
      </c>
      <c r="BD60" s="197">
        <v>124</v>
      </c>
      <c r="BE60" s="197">
        <v>8.1</v>
      </c>
      <c r="BF60" s="197">
        <v>4428.2</v>
      </c>
      <c r="BG60" s="197">
        <v>45.8</v>
      </c>
      <c r="BH60" s="197">
        <v>3.5</v>
      </c>
      <c r="BI60" s="197">
        <v>5465.7</v>
      </c>
      <c r="BJ60" s="197">
        <v>321.8</v>
      </c>
      <c r="BK60" s="197">
        <v>9308.5</v>
      </c>
      <c r="BL60" s="197">
        <v>13196.5</v>
      </c>
      <c r="BM60" s="197">
        <v>27.8</v>
      </c>
      <c r="BN60" s="197">
        <v>177</v>
      </c>
      <c r="BO60" s="197">
        <v>1061.5</v>
      </c>
      <c r="BP60" s="197">
        <v>1131.5</v>
      </c>
      <c r="BQ60" s="197">
        <v>116.4</v>
      </c>
      <c r="BR60" s="197">
        <v>2481.9</v>
      </c>
      <c r="BS60" s="197">
        <v>355.8</v>
      </c>
      <c r="BT60" s="197">
        <v>89.3</v>
      </c>
      <c r="BU60" s="197">
        <v>5.3</v>
      </c>
      <c r="BV60" s="197">
        <v>368.6</v>
      </c>
      <c r="BW60" s="197">
        <v>0</v>
      </c>
      <c r="BX60" s="197"/>
      <c r="BY60" s="199">
        <f t="shared" si="2"/>
        <v>41214</v>
      </c>
      <c r="BZ60" s="196">
        <f t="shared" ca="1" si="0"/>
        <v>47095.7</v>
      </c>
      <c r="CA60" s="196">
        <f t="shared" ca="1" si="1"/>
        <v>355.8</v>
      </c>
      <c r="CE60" s="196" t="s">
        <v>190</v>
      </c>
      <c r="CF60" s="196" t="s">
        <v>57</v>
      </c>
    </row>
    <row r="61" spans="1:84">
      <c r="A61" s="199">
        <v>41244</v>
      </c>
      <c r="B61" s="197">
        <v>47668.9</v>
      </c>
      <c r="C61" s="197">
        <v>47668.9</v>
      </c>
      <c r="D61" s="198"/>
      <c r="E61" s="197">
        <v>1228.5999999999999</v>
      </c>
      <c r="F61" s="197">
        <v>1439.2</v>
      </c>
      <c r="G61" s="197">
        <v>1504.5</v>
      </c>
      <c r="H61" s="197">
        <v>6925.9</v>
      </c>
      <c r="I61" s="197">
        <v>313.2</v>
      </c>
      <c r="J61" s="197">
        <v>159.9</v>
      </c>
      <c r="K61" s="197">
        <v>33393.699999999997</v>
      </c>
      <c r="L61" s="197">
        <v>1054</v>
      </c>
      <c r="M61" s="197">
        <v>186.3</v>
      </c>
      <c r="N61" s="197">
        <v>1463.5</v>
      </c>
      <c r="O61" s="197"/>
      <c r="P61" s="197">
        <v>5775.4</v>
      </c>
      <c r="Q61" s="197">
        <v>2852.7</v>
      </c>
      <c r="R61" s="197">
        <v>347.1</v>
      </c>
      <c r="S61" s="197">
        <v>4430.3999999999996</v>
      </c>
      <c r="T61" s="197">
        <v>28704.2</v>
      </c>
      <c r="U61" s="197">
        <v>1022.3</v>
      </c>
      <c r="V61" s="197">
        <v>1141.3</v>
      </c>
      <c r="W61" s="197">
        <v>118.4</v>
      </c>
      <c r="X61" s="197">
        <v>3277.1</v>
      </c>
      <c r="Y61" s="197"/>
      <c r="Z61" s="197">
        <v>1072.3</v>
      </c>
      <c r="AA61" s="197">
        <v>156.19999999999999</v>
      </c>
      <c r="AB61" s="197">
        <v>1439.2</v>
      </c>
      <c r="AC61" s="197">
        <v>243.9</v>
      </c>
      <c r="AD61" s="197">
        <v>1260.5999999999999</v>
      </c>
      <c r="AE61" s="197">
        <v>0</v>
      </c>
      <c r="AF61" s="197">
        <v>5168.5</v>
      </c>
      <c r="AG61" s="197">
        <v>834.7</v>
      </c>
      <c r="AH61" s="197">
        <v>358.4</v>
      </c>
      <c r="AI61" s="197">
        <v>564.4</v>
      </c>
      <c r="AJ61" s="197">
        <v>0</v>
      </c>
      <c r="AK61" s="197">
        <v>313.2</v>
      </c>
      <c r="AL61" s="197">
        <v>159.9</v>
      </c>
      <c r="AM61" s="197">
        <v>19822.7</v>
      </c>
      <c r="AN61" s="197">
        <v>7564</v>
      </c>
      <c r="AO61" s="197">
        <v>4153.8999999999996</v>
      </c>
      <c r="AP61" s="197">
        <v>1818.8</v>
      </c>
      <c r="AQ61" s="197">
        <v>34.299999999999997</v>
      </c>
      <c r="AR61" s="197">
        <v>1054</v>
      </c>
      <c r="AS61" s="197">
        <v>186.3</v>
      </c>
      <c r="AT61" s="197">
        <v>558.4</v>
      </c>
      <c r="AU61" s="197">
        <v>246.6</v>
      </c>
      <c r="AV61" s="197">
        <v>113.8</v>
      </c>
      <c r="AW61" s="197">
        <v>544.70000000000005</v>
      </c>
      <c r="AX61" s="197"/>
      <c r="AY61" s="197">
        <v>2991.7</v>
      </c>
      <c r="AZ61" s="197">
        <v>930.1</v>
      </c>
      <c r="BA61" s="197">
        <v>1853.6</v>
      </c>
      <c r="BB61" s="197">
        <v>2852.7</v>
      </c>
      <c r="BC61" s="197">
        <v>207.2</v>
      </c>
      <c r="BD61" s="197">
        <v>130.30000000000001</v>
      </c>
      <c r="BE61" s="197">
        <v>9.6999999999999993</v>
      </c>
      <c r="BF61" s="197">
        <v>4430.3999999999996</v>
      </c>
      <c r="BG61" s="197">
        <v>43</v>
      </c>
      <c r="BH61" s="197">
        <v>5.3</v>
      </c>
      <c r="BI61" s="197">
        <v>5458.5</v>
      </c>
      <c r="BJ61" s="197">
        <v>345.9</v>
      </c>
      <c r="BK61" s="197">
        <v>9210.1</v>
      </c>
      <c r="BL61" s="197">
        <v>13434.2</v>
      </c>
      <c r="BM61" s="197">
        <v>27.9</v>
      </c>
      <c r="BN61" s="197">
        <v>179.2</v>
      </c>
      <c r="BO61" s="197">
        <v>1022.3</v>
      </c>
      <c r="BP61" s="197">
        <v>1141.3</v>
      </c>
      <c r="BQ61" s="197">
        <v>118.4</v>
      </c>
      <c r="BR61" s="197">
        <v>2488.1999999999998</v>
      </c>
      <c r="BS61" s="197">
        <v>321.89999999999998</v>
      </c>
      <c r="BT61" s="197">
        <v>89.7</v>
      </c>
      <c r="BU61" s="197">
        <v>9.6999999999999993</v>
      </c>
      <c r="BV61" s="197">
        <v>367.7</v>
      </c>
      <c r="BW61" s="197">
        <v>0</v>
      </c>
      <c r="BX61" s="197"/>
      <c r="BY61" s="199">
        <f t="shared" si="2"/>
        <v>41244</v>
      </c>
      <c r="BZ61" s="196">
        <f t="shared" ca="1" si="0"/>
        <v>47668.9</v>
      </c>
      <c r="CA61" s="196">
        <f t="shared" ca="1" si="1"/>
        <v>321.89999999999998</v>
      </c>
      <c r="CE61" s="196" t="s">
        <v>219</v>
      </c>
      <c r="CF61" s="196" t="s">
        <v>167</v>
      </c>
    </row>
    <row r="62" spans="1:84">
      <c r="A62" s="199">
        <v>41275</v>
      </c>
      <c r="B62" s="197">
        <v>49509.599999999999</v>
      </c>
      <c r="C62" s="197">
        <v>49509.599999999999</v>
      </c>
      <c r="D62" s="198"/>
      <c r="E62" s="197">
        <v>1554</v>
      </c>
      <c r="F62" s="197">
        <v>2159.9</v>
      </c>
      <c r="G62" s="197">
        <v>1483.3</v>
      </c>
      <c r="H62" s="197">
        <v>7034.9</v>
      </c>
      <c r="I62" s="197">
        <v>333.4</v>
      </c>
      <c r="J62" s="197">
        <v>163.9</v>
      </c>
      <c r="K62" s="197">
        <v>33993.1</v>
      </c>
      <c r="L62" s="197">
        <v>1090.5</v>
      </c>
      <c r="M62" s="197">
        <v>210.2</v>
      </c>
      <c r="N62" s="197">
        <v>1486.3</v>
      </c>
      <c r="O62" s="197"/>
      <c r="P62" s="197">
        <v>5911</v>
      </c>
      <c r="Q62" s="197">
        <v>2690.9</v>
      </c>
      <c r="R62" s="197">
        <v>462.8</v>
      </c>
      <c r="S62" s="197">
        <v>4738.3999999999996</v>
      </c>
      <c r="T62" s="197">
        <v>30120</v>
      </c>
      <c r="U62" s="197">
        <v>1037.4000000000001</v>
      </c>
      <c r="V62" s="197">
        <v>1149.3</v>
      </c>
      <c r="W62" s="197">
        <v>135.30000000000001</v>
      </c>
      <c r="X62" s="197">
        <v>3264.7</v>
      </c>
      <c r="Y62" s="197"/>
      <c r="Z62" s="197">
        <v>1423.5</v>
      </c>
      <c r="AA62" s="197">
        <v>130.5</v>
      </c>
      <c r="AB62" s="197">
        <v>2159.9</v>
      </c>
      <c r="AC62" s="197">
        <v>315.8</v>
      </c>
      <c r="AD62" s="197">
        <v>1167.5</v>
      </c>
      <c r="AE62" s="197">
        <v>0</v>
      </c>
      <c r="AF62" s="197">
        <v>5265.1</v>
      </c>
      <c r="AG62" s="197">
        <v>791.6</v>
      </c>
      <c r="AH62" s="197">
        <v>398.8</v>
      </c>
      <c r="AI62" s="197">
        <v>579.4</v>
      </c>
      <c r="AJ62" s="197">
        <v>0</v>
      </c>
      <c r="AK62" s="197">
        <v>333.4</v>
      </c>
      <c r="AL62" s="197">
        <v>163.9</v>
      </c>
      <c r="AM62" s="197">
        <v>19971.400000000001</v>
      </c>
      <c r="AN62" s="197">
        <v>7737.1</v>
      </c>
      <c r="AO62" s="197">
        <v>4230.3999999999996</v>
      </c>
      <c r="AP62" s="197">
        <v>2021.2</v>
      </c>
      <c r="AQ62" s="197">
        <v>33</v>
      </c>
      <c r="AR62" s="197">
        <v>1090.5</v>
      </c>
      <c r="AS62" s="197">
        <v>210.2</v>
      </c>
      <c r="AT62" s="197">
        <v>647.79999999999995</v>
      </c>
      <c r="AU62" s="197">
        <v>210</v>
      </c>
      <c r="AV62" s="197">
        <v>121.5</v>
      </c>
      <c r="AW62" s="197">
        <v>506.9</v>
      </c>
      <c r="AX62" s="197"/>
      <c r="AY62" s="197">
        <v>3049.7</v>
      </c>
      <c r="AZ62" s="197">
        <v>1011.9</v>
      </c>
      <c r="BA62" s="197">
        <v>1849.4</v>
      </c>
      <c r="BB62" s="197">
        <v>2690.9</v>
      </c>
      <c r="BC62" s="197">
        <v>289.60000000000002</v>
      </c>
      <c r="BD62" s="197">
        <v>145.5</v>
      </c>
      <c r="BE62" s="197">
        <v>27.7</v>
      </c>
      <c r="BF62" s="197">
        <v>4738.3999999999996</v>
      </c>
      <c r="BG62" s="197">
        <v>38.5</v>
      </c>
      <c r="BH62" s="197">
        <v>1.6</v>
      </c>
      <c r="BI62" s="197">
        <v>5706.6</v>
      </c>
      <c r="BJ62" s="197">
        <v>296.39999999999998</v>
      </c>
      <c r="BK62" s="197">
        <v>9619.5</v>
      </c>
      <c r="BL62" s="197">
        <v>14251</v>
      </c>
      <c r="BM62" s="197">
        <v>37.200000000000003</v>
      </c>
      <c r="BN62" s="197">
        <v>169.1</v>
      </c>
      <c r="BO62" s="197">
        <v>1037.4000000000001</v>
      </c>
      <c r="BP62" s="197">
        <v>1149.3</v>
      </c>
      <c r="BQ62" s="197">
        <v>135.30000000000001</v>
      </c>
      <c r="BR62" s="197">
        <v>2441.3000000000002</v>
      </c>
      <c r="BS62" s="197">
        <v>395.3</v>
      </c>
      <c r="BT62" s="197">
        <v>72.3</v>
      </c>
      <c r="BU62" s="197">
        <v>10.199999999999999</v>
      </c>
      <c r="BV62" s="197">
        <v>345.5</v>
      </c>
      <c r="BW62" s="197">
        <v>0</v>
      </c>
      <c r="BX62" s="197"/>
      <c r="BY62" s="199">
        <f t="shared" si="2"/>
        <v>41275</v>
      </c>
      <c r="BZ62" s="196">
        <f t="shared" ca="1" si="0"/>
        <v>49509.599999999999</v>
      </c>
      <c r="CA62" s="196">
        <f t="shared" ca="1" si="1"/>
        <v>395.3</v>
      </c>
      <c r="CE62" s="196" t="s">
        <v>220</v>
      </c>
      <c r="CF62" s="196" t="s">
        <v>82</v>
      </c>
    </row>
    <row r="63" spans="1:84">
      <c r="A63" s="199">
        <v>41306</v>
      </c>
      <c r="B63" s="197">
        <v>48428.7</v>
      </c>
      <c r="C63" s="197">
        <v>48428.7</v>
      </c>
      <c r="D63" s="198"/>
      <c r="E63" s="197">
        <v>1247.3</v>
      </c>
      <c r="F63" s="197">
        <v>1427.1</v>
      </c>
      <c r="G63" s="197">
        <v>1682.4</v>
      </c>
      <c r="H63" s="197">
        <v>7086.9</v>
      </c>
      <c r="I63" s="197">
        <v>333.3</v>
      </c>
      <c r="J63" s="197">
        <v>160.69999999999999</v>
      </c>
      <c r="K63" s="197">
        <v>33831.300000000003</v>
      </c>
      <c r="L63" s="197">
        <v>1104.0999999999999</v>
      </c>
      <c r="M63" s="197">
        <v>218.7</v>
      </c>
      <c r="N63" s="197">
        <v>1336.9</v>
      </c>
      <c r="O63" s="197"/>
      <c r="P63" s="197">
        <v>5988.4</v>
      </c>
      <c r="Q63" s="197">
        <v>2197.8000000000002</v>
      </c>
      <c r="R63" s="197">
        <v>508.6</v>
      </c>
      <c r="S63" s="197">
        <v>4509.8</v>
      </c>
      <c r="T63" s="197">
        <v>29601.8</v>
      </c>
      <c r="U63" s="197">
        <v>1077</v>
      </c>
      <c r="V63" s="197">
        <v>1190</v>
      </c>
      <c r="W63" s="197">
        <v>137.69999999999999</v>
      </c>
      <c r="X63" s="197">
        <v>3217.8</v>
      </c>
      <c r="Y63" s="197"/>
      <c r="Z63" s="197">
        <v>1128.8</v>
      </c>
      <c r="AA63" s="197">
        <v>118.5</v>
      </c>
      <c r="AB63" s="197">
        <v>1427.1</v>
      </c>
      <c r="AC63" s="197">
        <v>344.9</v>
      </c>
      <c r="AD63" s="197">
        <v>1315.9</v>
      </c>
      <c r="AE63" s="197">
        <v>21.6</v>
      </c>
      <c r="AF63" s="197">
        <v>5294.8</v>
      </c>
      <c r="AG63" s="197">
        <v>779.9</v>
      </c>
      <c r="AH63" s="197">
        <v>431.8</v>
      </c>
      <c r="AI63" s="197">
        <v>580.5</v>
      </c>
      <c r="AJ63" s="197">
        <v>0</v>
      </c>
      <c r="AK63" s="197">
        <v>333.3</v>
      </c>
      <c r="AL63" s="197">
        <v>160.69999999999999</v>
      </c>
      <c r="AM63" s="197">
        <v>19924.900000000001</v>
      </c>
      <c r="AN63" s="197">
        <v>7795.6</v>
      </c>
      <c r="AO63" s="197">
        <v>4155.6000000000004</v>
      </c>
      <c r="AP63" s="197">
        <v>1910.6</v>
      </c>
      <c r="AQ63" s="197">
        <v>44.7</v>
      </c>
      <c r="AR63" s="197">
        <v>1104.0999999999999</v>
      </c>
      <c r="AS63" s="197">
        <v>218.7</v>
      </c>
      <c r="AT63" s="197">
        <v>466.1</v>
      </c>
      <c r="AU63" s="197">
        <v>211.6</v>
      </c>
      <c r="AV63" s="197">
        <v>123</v>
      </c>
      <c r="AW63" s="197">
        <v>536.20000000000005</v>
      </c>
      <c r="AX63" s="197"/>
      <c r="AY63" s="197">
        <v>3068.3</v>
      </c>
      <c r="AZ63" s="197">
        <v>80.3</v>
      </c>
      <c r="BA63" s="197">
        <v>2839.8</v>
      </c>
      <c r="BB63" s="197">
        <v>2197.8000000000002</v>
      </c>
      <c r="BC63" s="197">
        <v>303.5</v>
      </c>
      <c r="BD63" s="197">
        <v>86.5</v>
      </c>
      <c r="BE63" s="197">
        <v>118.5</v>
      </c>
      <c r="BF63" s="197">
        <v>4509.8</v>
      </c>
      <c r="BG63" s="197">
        <v>46.6</v>
      </c>
      <c r="BH63" s="197">
        <v>2.9</v>
      </c>
      <c r="BI63" s="197">
        <v>6045.2</v>
      </c>
      <c r="BJ63" s="197">
        <v>365.7</v>
      </c>
      <c r="BK63" s="197">
        <v>8871.1</v>
      </c>
      <c r="BL63" s="197">
        <v>14069.3</v>
      </c>
      <c r="BM63" s="197">
        <v>31.9</v>
      </c>
      <c r="BN63" s="197">
        <v>169.2</v>
      </c>
      <c r="BO63" s="197">
        <v>1077</v>
      </c>
      <c r="BP63" s="197">
        <v>1190</v>
      </c>
      <c r="BQ63" s="197">
        <v>137.69999999999999</v>
      </c>
      <c r="BR63" s="197">
        <v>2486.9</v>
      </c>
      <c r="BS63" s="197">
        <v>276.3</v>
      </c>
      <c r="BT63" s="197">
        <v>86.8</v>
      </c>
      <c r="BU63" s="197">
        <v>8.9</v>
      </c>
      <c r="BV63" s="197">
        <v>358.9</v>
      </c>
      <c r="BW63" s="197">
        <v>0</v>
      </c>
      <c r="BX63" s="197"/>
      <c r="BY63" s="199">
        <f t="shared" si="2"/>
        <v>41306</v>
      </c>
      <c r="BZ63" s="196">
        <f t="shared" ca="1" si="0"/>
        <v>48428.7</v>
      </c>
      <c r="CA63" s="196">
        <f t="shared" ca="1" si="1"/>
        <v>276.3</v>
      </c>
      <c r="CE63" s="196" t="s">
        <v>221</v>
      </c>
      <c r="CF63" s="196" t="s">
        <v>90</v>
      </c>
    </row>
    <row r="64" spans="1:84">
      <c r="A64" s="199">
        <v>41334</v>
      </c>
      <c r="B64" s="197">
        <v>49165</v>
      </c>
      <c r="C64" s="197">
        <v>49165</v>
      </c>
      <c r="D64" s="198"/>
      <c r="E64" s="197">
        <v>1241.4000000000001</v>
      </c>
      <c r="F64" s="197">
        <v>1525.6</v>
      </c>
      <c r="G64" s="197">
        <v>1510.9</v>
      </c>
      <c r="H64" s="197">
        <v>7156.1</v>
      </c>
      <c r="I64" s="197">
        <v>333.4</v>
      </c>
      <c r="J64" s="197">
        <v>146.4</v>
      </c>
      <c r="K64" s="197">
        <v>34560.9</v>
      </c>
      <c r="L64" s="197">
        <v>1108.7</v>
      </c>
      <c r="M64" s="197">
        <v>185</v>
      </c>
      <c r="N64" s="197">
        <v>1396.6</v>
      </c>
      <c r="O64" s="197"/>
      <c r="P64" s="197">
        <v>6002.1</v>
      </c>
      <c r="Q64" s="197">
        <v>2194.1</v>
      </c>
      <c r="R64" s="197">
        <v>492.9</v>
      </c>
      <c r="S64" s="197">
        <v>4576.8999999999996</v>
      </c>
      <c r="T64" s="197">
        <v>30189.5</v>
      </c>
      <c r="U64" s="197">
        <v>1116.0999999999999</v>
      </c>
      <c r="V64" s="197">
        <v>1211.3</v>
      </c>
      <c r="W64" s="197">
        <v>123.5</v>
      </c>
      <c r="X64" s="197">
        <v>3258.8</v>
      </c>
      <c r="Y64" s="197"/>
      <c r="Z64" s="197">
        <v>1125.3</v>
      </c>
      <c r="AA64" s="197">
        <v>116.1</v>
      </c>
      <c r="AB64" s="197">
        <v>1525.6</v>
      </c>
      <c r="AC64" s="197">
        <v>303.5</v>
      </c>
      <c r="AD64" s="197">
        <v>1192.7</v>
      </c>
      <c r="AE64" s="197">
        <v>14.6</v>
      </c>
      <c r="AF64" s="197">
        <v>5343.7</v>
      </c>
      <c r="AG64" s="197">
        <v>770.2</v>
      </c>
      <c r="AH64" s="197">
        <v>459.7</v>
      </c>
      <c r="AI64" s="197">
        <v>582.5</v>
      </c>
      <c r="AJ64" s="197">
        <v>0</v>
      </c>
      <c r="AK64" s="197">
        <v>333.4</v>
      </c>
      <c r="AL64" s="197">
        <v>146.4</v>
      </c>
      <c r="AM64" s="197">
        <v>20002.7</v>
      </c>
      <c r="AN64" s="197">
        <v>7924.3</v>
      </c>
      <c r="AO64" s="197">
        <v>4673.5</v>
      </c>
      <c r="AP64" s="197">
        <v>1914.5</v>
      </c>
      <c r="AQ64" s="197">
        <v>45.9</v>
      </c>
      <c r="AR64" s="197">
        <v>1108.7</v>
      </c>
      <c r="AS64" s="197">
        <v>185</v>
      </c>
      <c r="AT64" s="197">
        <v>501</v>
      </c>
      <c r="AU64" s="197">
        <v>218.5</v>
      </c>
      <c r="AV64" s="197">
        <v>122.9</v>
      </c>
      <c r="AW64" s="197">
        <v>554.20000000000005</v>
      </c>
      <c r="AX64" s="197"/>
      <c r="AY64" s="197">
        <v>3078.4</v>
      </c>
      <c r="AZ64" s="197">
        <v>151.4</v>
      </c>
      <c r="BA64" s="197">
        <v>2772.3</v>
      </c>
      <c r="BB64" s="197">
        <v>2194.1</v>
      </c>
      <c r="BC64" s="197">
        <v>262.89999999999998</v>
      </c>
      <c r="BD64" s="197">
        <v>116.3</v>
      </c>
      <c r="BE64" s="197">
        <v>113.7</v>
      </c>
      <c r="BF64" s="197">
        <v>4576.8999999999996</v>
      </c>
      <c r="BG64" s="197">
        <v>52.3</v>
      </c>
      <c r="BH64" s="197">
        <v>2.7</v>
      </c>
      <c r="BI64" s="197">
        <v>6005.7</v>
      </c>
      <c r="BJ64" s="197">
        <v>393.8</v>
      </c>
      <c r="BK64" s="197">
        <v>9144</v>
      </c>
      <c r="BL64" s="197">
        <v>14396.2</v>
      </c>
      <c r="BM64" s="197">
        <v>29.6</v>
      </c>
      <c r="BN64" s="197">
        <v>165.2</v>
      </c>
      <c r="BO64" s="197">
        <v>1116.0999999999999</v>
      </c>
      <c r="BP64" s="197">
        <v>1211.3</v>
      </c>
      <c r="BQ64" s="197">
        <v>123.5</v>
      </c>
      <c r="BR64" s="197">
        <v>2521.4</v>
      </c>
      <c r="BS64" s="197">
        <v>252.1</v>
      </c>
      <c r="BT64" s="197">
        <v>91.1</v>
      </c>
      <c r="BU64" s="197">
        <v>8.8000000000000007</v>
      </c>
      <c r="BV64" s="197">
        <v>385.4</v>
      </c>
      <c r="BW64" s="197">
        <v>0</v>
      </c>
      <c r="BX64" s="197"/>
      <c r="BY64" s="199">
        <f t="shared" si="2"/>
        <v>41334</v>
      </c>
      <c r="BZ64" s="196">
        <f t="shared" ca="1" si="0"/>
        <v>49165</v>
      </c>
      <c r="CA64" s="196">
        <f t="shared" ca="1" si="1"/>
        <v>252.1</v>
      </c>
      <c r="CE64" s="196" t="s">
        <v>222</v>
      </c>
      <c r="CF64" s="196" t="s">
        <v>95</v>
      </c>
    </row>
    <row r="65" spans="1:84">
      <c r="A65" s="199">
        <v>41365</v>
      </c>
      <c r="B65" s="197">
        <v>49839.1</v>
      </c>
      <c r="C65" s="197">
        <v>49839.1</v>
      </c>
      <c r="D65" s="198"/>
      <c r="E65" s="197">
        <v>1232.7</v>
      </c>
      <c r="F65" s="197">
        <v>1637.6</v>
      </c>
      <c r="G65" s="197">
        <v>1717.5</v>
      </c>
      <c r="H65" s="197">
        <v>7201.6</v>
      </c>
      <c r="I65" s="197">
        <v>331.7</v>
      </c>
      <c r="J65" s="197">
        <v>139</v>
      </c>
      <c r="K65" s="197">
        <v>34853.800000000003</v>
      </c>
      <c r="L65" s="197">
        <v>1113.0999999999999</v>
      </c>
      <c r="M65" s="197">
        <v>83.4</v>
      </c>
      <c r="N65" s="197">
        <v>1528.8</v>
      </c>
      <c r="O65" s="197"/>
      <c r="P65" s="197">
        <v>5942.1</v>
      </c>
      <c r="Q65" s="197">
        <v>2227.1999999999998</v>
      </c>
      <c r="R65" s="197">
        <v>485.6</v>
      </c>
      <c r="S65" s="197">
        <v>4564</v>
      </c>
      <c r="T65" s="197">
        <v>30809.599999999999</v>
      </c>
      <c r="U65" s="197">
        <v>1116.5999999999999</v>
      </c>
      <c r="V65" s="197">
        <v>1219.3</v>
      </c>
      <c r="W65" s="197">
        <v>116.3</v>
      </c>
      <c r="X65" s="197">
        <v>3358.4</v>
      </c>
      <c r="Y65" s="197"/>
      <c r="Z65" s="197">
        <v>1116.7</v>
      </c>
      <c r="AA65" s="197">
        <v>116</v>
      </c>
      <c r="AB65" s="197">
        <v>1637.6</v>
      </c>
      <c r="AC65" s="197">
        <v>303.7</v>
      </c>
      <c r="AD65" s="197">
        <v>1405.7</v>
      </c>
      <c r="AE65" s="197">
        <v>8</v>
      </c>
      <c r="AF65" s="197">
        <v>5451.4</v>
      </c>
      <c r="AG65" s="197">
        <v>732.1</v>
      </c>
      <c r="AH65" s="197">
        <v>432.1</v>
      </c>
      <c r="AI65" s="197">
        <v>585.9</v>
      </c>
      <c r="AJ65" s="197">
        <v>0</v>
      </c>
      <c r="AK65" s="197">
        <v>331.7</v>
      </c>
      <c r="AL65" s="197">
        <v>139</v>
      </c>
      <c r="AM65" s="197">
        <v>20191.599999999999</v>
      </c>
      <c r="AN65" s="197">
        <v>8097.8</v>
      </c>
      <c r="AO65" s="197">
        <v>4572.8999999999996</v>
      </c>
      <c r="AP65" s="197">
        <v>1940.5</v>
      </c>
      <c r="AQ65" s="197">
        <v>51</v>
      </c>
      <c r="AR65" s="197">
        <v>1113.0999999999999</v>
      </c>
      <c r="AS65" s="197">
        <v>83.4</v>
      </c>
      <c r="AT65" s="197">
        <v>596.20000000000005</v>
      </c>
      <c r="AU65" s="197">
        <v>245.6</v>
      </c>
      <c r="AV65" s="197">
        <v>123.7</v>
      </c>
      <c r="AW65" s="197">
        <v>563.29999999999995</v>
      </c>
      <c r="AX65" s="197"/>
      <c r="AY65" s="197">
        <v>3080.2</v>
      </c>
      <c r="AZ65" s="197">
        <v>239.4</v>
      </c>
      <c r="BA65" s="197">
        <v>2622.4</v>
      </c>
      <c r="BB65" s="197">
        <v>2227.1999999999998</v>
      </c>
      <c r="BC65" s="197">
        <v>260.2</v>
      </c>
      <c r="BD65" s="197">
        <v>113.7</v>
      </c>
      <c r="BE65" s="197">
        <v>111.7</v>
      </c>
      <c r="BF65" s="197">
        <v>4564</v>
      </c>
      <c r="BG65" s="197">
        <v>44.5</v>
      </c>
      <c r="BH65" s="197">
        <v>3</v>
      </c>
      <c r="BI65" s="197">
        <v>5981.8</v>
      </c>
      <c r="BJ65" s="197">
        <v>396.9</v>
      </c>
      <c r="BK65" s="197">
        <v>9446.2999999999993</v>
      </c>
      <c r="BL65" s="197">
        <v>14738.9</v>
      </c>
      <c r="BM65" s="197">
        <v>35.299999999999997</v>
      </c>
      <c r="BN65" s="197">
        <v>162.80000000000001</v>
      </c>
      <c r="BO65" s="197">
        <v>1116.5999999999999</v>
      </c>
      <c r="BP65" s="197">
        <v>1219.3</v>
      </c>
      <c r="BQ65" s="197">
        <v>116.3</v>
      </c>
      <c r="BR65" s="197">
        <v>2564.9</v>
      </c>
      <c r="BS65" s="197">
        <v>295.89999999999998</v>
      </c>
      <c r="BT65" s="197">
        <v>85.8</v>
      </c>
      <c r="BU65" s="197">
        <v>8.4</v>
      </c>
      <c r="BV65" s="197">
        <v>403.4</v>
      </c>
      <c r="BW65" s="197">
        <v>0</v>
      </c>
      <c r="BX65" s="197"/>
      <c r="BY65" s="199">
        <f t="shared" si="2"/>
        <v>41365</v>
      </c>
      <c r="BZ65" s="196">
        <f t="shared" ca="1" si="0"/>
        <v>49839.1</v>
      </c>
      <c r="CA65" s="196">
        <f t="shared" ca="1" si="1"/>
        <v>295.89999999999998</v>
      </c>
      <c r="CE65" s="196" t="s">
        <v>223</v>
      </c>
      <c r="CF65" s="196" t="s">
        <v>91</v>
      </c>
    </row>
    <row r="66" spans="1:84">
      <c r="A66" s="199">
        <v>41395</v>
      </c>
      <c r="B66" s="197">
        <v>50692.9</v>
      </c>
      <c r="C66" s="197">
        <v>50692.9</v>
      </c>
      <c r="D66" s="198"/>
      <c r="E66" s="197">
        <v>1351.2</v>
      </c>
      <c r="F66" s="197">
        <v>1539.2</v>
      </c>
      <c r="G66" s="197">
        <v>1462</v>
      </c>
      <c r="H66" s="197">
        <v>7289.8</v>
      </c>
      <c r="I66" s="197">
        <v>334.2</v>
      </c>
      <c r="J66" s="197">
        <v>153.9</v>
      </c>
      <c r="K66" s="197">
        <v>35847.300000000003</v>
      </c>
      <c r="L66" s="197">
        <v>1119.7</v>
      </c>
      <c r="M66" s="197">
        <v>67.2</v>
      </c>
      <c r="N66" s="197">
        <v>1528.6</v>
      </c>
      <c r="O66" s="197"/>
      <c r="P66" s="197">
        <v>5989.3</v>
      </c>
      <c r="Q66" s="197">
        <v>2222.4</v>
      </c>
      <c r="R66" s="197">
        <v>486.5</v>
      </c>
      <c r="S66" s="197">
        <v>4586.8999999999996</v>
      </c>
      <c r="T66" s="197">
        <v>31553.4</v>
      </c>
      <c r="U66" s="197">
        <v>1147.4000000000001</v>
      </c>
      <c r="V66" s="197">
        <v>1215.5</v>
      </c>
      <c r="W66" s="197">
        <v>125.5</v>
      </c>
      <c r="X66" s="197">
        <v>3366.1</v>
      </c>
      <c r="Y66" s="197"/>
      <c r="Z66" s="197">
        <v>1259.9000000000001</v>
      </c>
      <c r="AA66" s="197">
        <v>91.3</v>
      </c>
      <c r="AB66" s="197">
        <v>1539.2</v>
      </c>
      <c r="AC66" s="197">
        <v>302.7</v>
      </c>
      <c r="AD66" s="197">
        <v>1156.7</v>
      </c>
      <c r="AE66" s="197">
        <v>2.6</v>
      </c>
      <c r="AF66" s="197">
        <v>5575.7</v>
      </c>
      <c r="AG66" s="197">
        <v>717.5</v>
      </c>
      <c r="AH66" s="197">
        <v>398.6</v>
      </c>
      <c r="AI66" s="197">
        <v>598</v>
      </c>
      <c r="AJ66" s="197">
        <v>0</v>
      </c>
      <c r="AK66" s="197">
        <v>334.2</v>
      </c>
      <c r="AL66" s="197">
        <v>153.9</v>
      </c>
      <c r="AM66" s="197">
        <v>20612.5</v>
      </c>
      <c r="AN66" s="197">
        <v>8354.6</v>
      </c>
      <c r="AO66" s="197">
        <v>4834.6000000000004</v>
      </c>
      <c r="AP66" s="197">
        <v>1992.1</v>
      </c>
      <c r="AQ66" s="197">
        <v>53.5</v>
      </c>
      <c r="AR66" s="197">
        <v>1119.7</v>
      </c>
      <c r="AS66" s="197">
        <v>67.2</v>
      </c>
      <c r="AT66" s="197">
        <v>570.29999999999995</v>
      </c>
      <c r="AU66" s="197">
        <v>252.8</v>
      </c>
      <c r="AV66" s="197">
        <v>128</v>
      </c>
      <c r="AW66" s="197">
        <v>577.5</v>
      </c>
      <c r="AX66" s="197"/>
      <c r="AY66" s="197">
        <v>3097.6</v>
      </c>
      <c r="AZ66" s="197">
        <v>323.60000000000002</v>
      </c>
      <c r="BA66" s="197">
        <v>2568.1999999999998</v>
      </c>
      <c r="BB66" s="197">
        <v>2222.4</v>
      </c>
      <c r="BC66" s="197">
        <v>262.10000000000002</v>
      </c>
      <c r="BD66" s="197">
        <v>106.7</v>
      </c>
      <c r="BE66" s="197">
        <v>117.6</v>
      </c>
      <c r="BF66" s="197">
        <v>4586.8999999999996</v>
      </c>
      <c r="BG66" s="197">
        <v>46.7</v>
      </c>
      <c r="BH66" s="197">
        <v>4.5</v>
      </c>
      <c r="BI66" s="197">
        <v>5654.7</v>
      </c>
      <c r="BJ66" s="197">
        <v>374.9</v>
      </c>
      <c r="BK66" s="197">
        <v>10078.700000000001</v>
      </c>
      <c r="BL66" s="197">
        <v>15210.1</v>
      </c>
      <c r="BM66" s="197">
        <v>33.4</v>
      </c>
      <c r="BN66" s="197">
        <v>150.4</v>
      </c>
      <c r="BO66" s="197">
        <v>1147.4000000000001</v>
      </c>
      <c r="BP66" s="197">
        <v>1215.5</v>
      </c>
      <c r="BQ66" s="197">
        <v>125.5</v>
      </c>
      <c r="BR66" s="197">
        <v>2614.6</v>
      </c>
      <c r="BS66" s="197">
        <v>268.2</v>
      </c>
      <c r="BT66" s="197">
        <v>67.7</v>
      </c>
      <c r="BU66" s="197">
        <v>8.4</v>
      </c>
      <c r="BV66" s="197">
        <v>407.1</v>
      </c>
      <c r="BW66" s="197">
        <v>0</v>
      </c>
      <c r="BX66" s="197"/>
      <c r="BY66" s="199">
        <f t="shared" si="2"/>
        <v>41395</v>
      </c>
      <c r="BZ66" s="196">
        <f t="shared" ref="BZ66:BZ108" ca="1" si="3">OFFSET($A66,0,$CB$2)</f>
        <v>50692.9</v>
      </c>
      <c r="CA66" s="196">
        <f t="shared" ca="1" si="1"/>
        <v>268.2</v>
      </c>
      <c r="CE66" s="196" t="s">
        <v>224</v>
      </c>
      <c r="CF66" s="196" t="s">
        <v>85</v>
      </c>
    </row>
    <row r="67" spans="1:84">
      <c r="A67" s="199">
        <v>41426</v>
      </c>
      <c r="B67" s="197">
        <v>51586.5</v>
      </c>
      <c r="C67" s="197">
        <v>51586.5</v>
      </c>
      <c r="D67" s="198"/>
      <c r="E67" s="197">
        <v>1222.3</v>
      </c>
      <c r="F67" s="197">
        <v>1610.1</v>
      </c>
      <c r="G67" s="197">
        <v>1704.4</v>
      </c>
      <c r="H67" s="197">
        <v>7312.3</v>
      </c>
      <c r="I67" s="197">
        <v>342.1</v>
      </c>
      <c r="J67" s="197">
        <v>152.80000000000001</v>
      </c>
      <c r="K67" s="197">
        <v>36492.5</v>
      </c>
      <c r="L67" s="197">
        <v>1123.5999999999999</v>
      </c>
      <c r="M67" s="197">
        <v>81.3</v>
      </c>
      <c r="N67" s="197">
        <v>1545.1</v>
      </c>
      <c r="O67" s="197"/>
      <c r="P67" s="197">
        <v>6023.4</v>
      </c>
      <c r="Q67" s="197">
        <v>2476.1999999999998</v>
      </c>
      <c r="R67" s="197">
        <v>514.6</v>
      </c>
      <c r="S67" s="197">
        <v>4499.8999999999996</v>
      </c>
      <c r="T67" s="197">
        <v>31987.3</v>
      </c>
      <c r="U67" s="197">
        <v>1139.3</v>
      </c>
      <c r="V67" s="197">
        <v>1212.5999999999999</v>
      </c>
      <c r="W67" s="197">
        <v>133.6</v>
      </c>
      <c r="X67" s="197">
        <v>3599.6</v>
      </c>
      <c r="Y67" s="197"/>
      <c r="Z67" s="197">
        <v>1132.8</v>
      </c>
      <c r="AA67" s="197">
        <v>89.5</v>
      </c>
      <c r="AB67" s="197">
        <v>1610.1</v>
      </c>
      <c r="AC67" s="197">
        <v>330.4</v>
      </c>
      <c r="AD67" s="197">
        <v>1360.5</v>
      </c>
      <c r="AE67" s="197">
        <v>13.5</v>
      </c>
      <c r="AF67" s="197">
        <v>5604.5</v>
      </c>
      <c r="AG67" s="197">
        <v>718.2</v>
      </c>
      <c r="AH67" s="197">
        <v>394.1</v>
      </c>
      <c r="AI67" s="197">
        <v>595.4</v>
      </c>
      <c r="AJ67" s="197">
        <v>0</v>
      </c>
      <c r="AK67" s="197">
        <v>342.1</v>
      </c>
      <c r="AL67" s="197">
        <v>152.80000000000001</v>
      </c>
      <c r="AM67" s="197">
        <v>20748.400000000001</v>
      </c>
      <c r="AN67" s="197">
        <v>8578.7999999999993</v>
      </c>
      <c r="AO67" s="197">
        <v>5072.5</v>
      </c>
      <c r="AP67" s="197">
        <v>2037.6</v>
      </c>
      <c r="AQ67" s="197">
        <v>55.2</v>
      </c>
      <c r="AR67" s="197">
        <v>1123.5999999999999</v>
      </c>
      <c r="AS67" s="197">
        <v>81.3</v>
      </c>
      <c r="AT67" s="197">
        <v>553.1</v>
      </c>
      <c r="AU67" s="197">
        <v>249.4</v>
      </c>
      <c r="AV67" s="197">
        <v>125.4</v>
      </c>
      <c r="AW67" s="197">
        <v>617.29999999999995</v>
      </c>
      <c r="AX67" s="197"/>
      <c r="AY67" s="197">
        <v>3083.8</v>
      </c>
      <c r="AZ67" s="197">
        <v>391.2</v>
      </c>
      <c r="BA67" s="197">
        <v>2548.4</v>
      </c>
      <c r="BB67" s="197">
        <v>2476.1999999999998</v>
      </c>
      <c r="BC67" s="197">
        <v>287.89999999999998</v>
      </c>
      <c r="BD67" s="197">
        <v>96.3</v>
      </c>
      <c r="BE67" s="197">
        <v>130.4</v>
      </c>
      <c r="BF67" s="197">
        <v>4499.8999999999996</v>
      </c>
      <c r="BG67" s="197">
        <v>47</v>
      </c>
      <c r="BH67" s="197">
        <v>3.6</v>
      </c>
      <c r="BI67" s="197">
        <v>5958.2</v>
      </c>
      <c r="BJ67" s="197">
        <v>365.9</v>
      </c>
      <c r="BK67" s="197">
        <v>10214.799999999999</v>
      </c>
      <c r="BL67" s="197">
        <v>15227.3</v>
      </c>
      <c r="BM67" s="197">
        <v>30.7</v>
      </c>
      <c r="BN67" s="197">
        <v>139.9</v>
      </c>
      <c r="BO67" s="197">
        <v>1139.3</v>
      </c>
      <c r="BP67" s="197">
        <v>1212.5999999999999</v>
      </c>
      <c r="BQ67" s="197">
        <v>133.6</v>
      </c>
      <c r="BR67" s="197">
        <v>2671.2</v>
      </c>
      <c r="BS67" s="197">
        <v>288</v>
      </c>
      <c r="BT67" s="197">
        <v>200.2</v>
      </c>
      <c r="BU67" s="197">
        <v>7.8</v>
      </c>
      <c r="BV67" s="197">
        <v>432.3</v>
      </c>
      <c r="BW67" s="197">
        <v>0</v>
      </c>
      <c r="BX67" s="197"/>
      <c r="BY67" s="199">
        <f t="shared" si="2"/>
        <v>41426</v>
      </c>
      <c r="BZ67" s="196">
        <f t="shared" ca="1" si="3"/>
        <v>51586.5</v>
      </c>
      <c r="CA67" s="196">
        <f t="shared" ref="CA67:CA108" ca="1" si="4">OFFSET($A67,0,$CC$2)</f>
        <v>288</v>
      </c>
      <c r="CE67" s="196" t="s">
        <v>225</v>
      </c>
      <c r="CF67" s="196" t="s">
        <v>61</v>
      </c>
    </row>
    <row r="68" spans="1:84">
      <c r="A68" s="199">
        <v>41456</v>
      </c>
      <c r="B68" s="197">
        <v>52744.4</v>
      </c>
      <c r="C68" s="197">
        <v>52744.4</v>
      </c>
      <c r="D68" s="198"/>
      <c r="E68" s="197">
        <v>1247.7</v>
      </c>
      <c r="F68" s="197">
        <v>1737.3</v>
      </c>
      <c r="G68" s="197">
        <v>1596</v>
      </c>
      <c r="H68" s="197">
        <v>7436.2</v>
      </c>
      <c r="I68" s="197">
        <v>341.4</v>
      </c>
      <c r="J68" s="197">
        <v>189.1</v>
      </c>
      <c r="K68" s="197">
        <v>37412.199999999997</v>
      </c>
      <c r="L68" s="197">
        <v>1136.8</v>
      </c>
      <c r="M68" s="197">
        <v>97</v>
      </c>
      <c r="N68" s="197">
        <v>1550.8</v>
      </c>
      <c r="O68" s="197"/>
      <c r="P68" s="197">
        <v>6086.2</v>
      </c>
      <c r="Q68" s="197">
        <v>2320.8000000000002</v>
      </c>
      <c r="R68" s="197">
        <v>497.5</v>
      </c>
      <c r="S68" s="197">
        <v>4792.5</v>
      </c>
      <c r="T68" s="197">
        <v>32988.1</v>
      </c>
      <c r="U68" s="197">
        <v>1133.0999999999999</v>
      </c>
      <c r="V68" s="197">
        <v>1220.8</v>
      </c>
      <c r="W68" s="197">
        <v>173.6</v>
      </c>
      <c r="X68" s="197">
        <v>3531.8</v>
      </c>
      <c r="Y68" s="197"/>
      <c r="Z68" s="197">
        <v>1159.9000000000001</v>
      </c>
      <c r="AA68" s="197">
        <v>87.8</v>
      </c>
      <c r="AB68" s="197">
        <v>1737.3</v>
      </c>
      <c r="AC68" s="197">
        <v>297</v>
      </c>
      <c r="AD68" s="197">
        <v>1294.4000000000001</v>
      </c>
      <c r="AE68" s="197">
        <v>4.5</v>
      </c>
      <c r="AF68" s="197">
        <v>5718.5</v>
      </c>
      <c r="AG68" s="197">
        <v>734.2</v>
      </c>
      <c r="AH68" s="197">
        <v>382.4</v>
      </c>
      <c r="AI68" s="197">
        <v>601.1</v>
      </c>
      <c r="AJ68" s="197">
        <v>0</v>
      </c>
      <c r="AK68" s="197">
        <v>341.4</v>
      </c>
      <c r="AL68" s="197">
        <v>189.1</v>
      </c>
      <c r="AM68" s="197">
        <v>21030.2</v>
      </c>
      <c r="AN68" s="197">
        <v>8797.6</v>
      </c>
      <c r="AO68" s="197">
        <v>5325.1</v>
      </c>
      <c r="AP68" s="197">
        <v>2188.1</v>
      </c>
      <c r="AQ68" s="197">
        <v>71.2</v>
      </c>
      <c r="AR68" s="197">
        <v>1136.8</v>
      </c>
      <c r="AS68" s="197">
        <v>97</v>
      </c>
      <c r="AT68" s="197">
        <v>606.5</v>
      </c>
      <c r="AU68" s="197">
        <v>241.5</v>
      </c>
      <c r="AV68" s="197">
        <v>122.8</v>
      </c>
      <c r="AW68" s="197">
        <v>580</v>
      </c>
      <c r="AX68" s="197"/>
      <c r="AY68" s="197">
        <v>3161.8</v>
      </c>
      <c r="AZ68" s="197">
        <v>491.4</v>
      </c>
      <c r="BA68" s="197">
        <v>2433</v>
      </c>
      <c r="BB68" s="197">
        <v>2320.8000000000002</v>
      </c>
      <c r="BC68" s="197">
        <v>252</v>
      </c>
      <c r="BD68" s="197">
        <v>150.4</v>
      </c>
      <c r="BE68" s="197">
        <v>95.1</v>
      </c>
      <c r="BF68" s="197">
        <v>4792.5</v>
      </c>
      <c r="BG68" s="197">
        <v>49.4</v>
      </c>
      <c r="BH68" s="197">
        <v>3.7</v>
      </c>
      <c r="BI68" s="197">
        <v>6250</v>
      </c>
      <c r="BJ68" s="197">
        <v>395.3</v>
      </c>
      <c r="BK68" s="197">
        <v>10493</v>
      </c>
      <c r="BL68" s="197">
        <v>15632</v>
      </c>
      <c r="BM68" s="197">
        <v>33.799999999999997</v>
      </c>
      <c r="BN68" s="197">
        <v>130.80000000000001</v>
      </c>
      <c r="BO68" s="197">
        <v>1133.0999999999999</v>
      </c>
      <c r="BP68" s="197">
        <v>1220.8</v>
      </c>
      <c r="BQ68" s="197">
        <v>173.6</v>
      </c>
      <c r="BR68" s="197">
        <v>2701</v>
      </c>
      <c r="BS68" s="197">
        <v>288.5</v>
      </c>
      <c r="BT68" s="197">
        <v>112.1</v>
      </c>
      <c r="BU68" s="197">
        <v>7.3</v>
      </c>
      <c r="BV68" s="197">
        <v>423.1</v>
      </c>
      <c r="BW68" s="197">
        <v>0</v>
      </c>
      <c r="BX68" s="197"/>
      <c r="BY68" s="199">
        <f t="shared" ref="BY68:BY108" si="5">A68</f>
        <v>41456</v>
      </c>
      <c r="BZ68" s="196">
        <f t="shared" ca="1" si="3"/>
        <v>52744.4</v>
      </c>
      <c r="CA68" s="196">
        <f t="shared" ca="1" si="4"/>
        <v>288.5</v>
      </c>
      <c r="CE68" s="196" t="s">
        <v>192</v>
      </c>
      <c r="CF68" s="196" t="s">
        <v>87</v>
      </c>
    </row>
    <row r="69" spans="1:84">
      <c r="A69" s="199">
        <v>41487</v>
      </c>
      <c r="B69" s="197">
        <v>53352.7</v>
      </c>
      <c r="C69" s="197">
        <v>53352.7</v>
      </c>
      <c r="D69" s="198"/>
      <c r="E69" s="197">
        <v>1234</v>
      </c>
      <c r="F69" s="197">
        <v>1580.4</v>
      </c>
      <c r="G69" s="197">
        <v>1477</v>
      </c>
      <c r="H69" s="197">
        <v>7385.3</v>
      </c>
      <c r="I69" s="197">
        <v>351.9</v>
      </c>
      <c r="J69" s="197">
        <v>185.4</v>
      </c>
      <c r="K69" s="197">
        <v>38269.300000000003</v>
      </c>
      <c r="L69" s="197">
        <v>1139.9000000000001</v>
      </c>
      <c r="M69" s="197">
        <v>111</v>
      </c>
      <c r="N69" s="197">
        <v>1618.4</v>
      </c>
      <c r="O69" s="197"/>
      <c r="P69" s="197">
        <v>6156.4</v>
      </c>
      <c r="Q69" s="197">
        <v>2591.6</v>
      </c>
      <c r="R69" s="197">
        <v>503.7</v>
      </c>
      <c r="S69" s="197">
        <v>4814.6000000000004</v>
      </c>
      <c r="T69" s="197">
        <v>33205.1</v>
      </c>
      <c r="U69" s="197">
        <v>1157.7</v>
      </c>
      <c r="V69" s="197">
        <v>1130.2</v>
      </c>
      <c r="W69" s="197">
        <v>165.1</v>
      </c>
      <c r="X69" s="197">
        <v>3628.5</v>
      </c>
      <c r="Y69" s="197"/>
      <c r="Z69" s="197">
        <v>1135.5</v>
      </c>
      <c r="AA69" s="197">
        <v>98.5</v>
      </c>
      <c r="AB69" s="197">
        <v>1580.4</v>
      </c>
      <c r="AC69" s="197">
        <v>310.3</v>
      </c>
      <c r="AD69" s="197">
        <v>1166.5</v>
      </c>
      <c r="AE69" s="197">
        <v>0.3</v>
      </c>
      <c r="AF69" s="197">
        <v>5696.1</v>
      </c>
      <c r="AG69" s="197">
        <v>742.6</v>
      </c>
      <c r="AH69" s="197">
        <v>343.7</v>
      </c>
      <c r="AI69" s="197">
        <v>603</v>
      </c>
      <c r="AJ69" s="197">
        <v>0</v>
      </c>
      <c r="AK69" s="197">
        <v>351.9</v>
      </c>
      <c r="AL69" s="197">
        <v>185.4</v>
      </c>
      <c r="AM69" s="197">
        <v>21441.7</v>
      </c>
      <c r="AN69" s="197">
        <v>9042.6</v>
      </c>
      <c r="AO69" s="197">
        <v>5455.3</v>
      </c>
      <c r="AP69" s="197">
        <v>2255.8000000000002</v>
      </c>
      <c r="AQ69" s="197">
        <v>74</v>
      </c>
      <c r="AR69" s="197">
        <v>1139.9000000000001</v>
      </c>
      <c r="AS69" s="197">
        <v>111</v>
      </c>
      <c r="AT69" s="197">
        <v>626.9</v>
      </c>
      <c r="AU69" s="197">
        <v>268</v>
      </c>
      <c r="AV69" s="197">
        <v>120.3</v>
      </c>
      <c r="AW69" s="197">
        <v>603.20000000000005</v>
      </c>
      <c r="AX69" s="197"/>
      <c r="AY69" s="197">
        <v>3191.7</v>
      </c>
      <c r="AZ69" s="197">
        <v>571.5</v>
      </c>
      <c r="BA69" s="197">
        <v>2393.1999999999998</v>
      </c>
      <c r="BB69" s="197">
        <v>2591.6</v>
      </c>
      <c r="BC69" s="197">
        <v>278.10000000000002</v>
      </c>
      <c r="BD69" s="197">
        <v>115.8</v>
      </c>
      <c r="BE69" s="197">
        <v>109.8</v>
      </c>
      <c r="BF69" s="197">
        <v>4814.6000000000004</v>
      </c>
      <c r="BG69" s="197">
        <v>54.5</v>
      </c>
      <c r="BH69" s="197">
        <v>3.8</v>
      </c>
      <c r="BI69" s="197">
        <v>6070</v>
      </c>
      <c r="BJ69" s="197">
        <v>387.5</v>
      </c>
      <c r="BK69" s="197">
        <v>10713</v>
      </c>
      <c r="BL69" s="197">
        <v>15796.8</v>
      </c>
      <c r="BM69" s="197">
        <v>29.9</v>
      </c>
      <c r="BN69" s="197">
        <v>149.5</v>
      </c>
      <c r="BO69" s="197">
        <v>1157.7</v>
      </c>
      <c r="BP69" s="197">
        <v>1130.2</v>
      </c>
      <c r="BQ69" s="197">
        <v>165.1</v>
      </c>
      <c r="BR69" s="197">
        <v>2756.8</v>
      </c>
      <c r="BS69" s="197">
        <v>294.39999999999998</v>
      </c>
      <c r="BT69" s="197">
        <v>130.5</v>
      </c>
      <c r="BU69" s="197">
        <v>7</v>
      </c>
      <c r="BV69" s="197">
        <v>439.9</v>
      </c>
      <c r="BW69" s="197">
        <v>0</v>
      </c>
      <c r="BX69" s="197"/>
      <c r="BY69" s="199">
        <f t="shared" si="5"/>
        <v>41487</v>
      </c>
      <c r="BZ69" s="196">
        <f t="shared" ca="1" si="3"/>
        <v>53352.7</v>
      </c>
      <c r="CA69" s="196">
        <f t="shared" ca="1" si="4"/>
        <v>294.39999999999998</v>
      </c>
      <c r="CE69" s="196" t="s">
        <v>193</v>
      </c>
      <c r="CF69" s="196" t="s">
        <v>62</v>
      </c>
    </row>
    <row r="70" spans="1:84">
      <c r="A70" s="199">
        <v>41518</v>
      </c>
      <c r="B70" s="197">
        <v>53876</v>
      </c>
      <c r="C70" s="197">
        <v>53876</v>
      </c>
      <c r="D70" s="198"/>
      <c r="E70" s="197">
        <v>1228.5999999999999</v>
      </c>
      <c r="F70" s="197">
        <v>1572.8</v>
      </c>
      <c r="G70" s="197">
        <v>1360.1</v>
      </c>
      <c r="H70" s="197">
        <v>7472.6</v>
      </c>
      <c r="I70" s="197">
        <v>351.6</v>
      </c>
      <c r="J70" s="197">
        <v>188.1</v>
      </c>
      <c r="K70" s="197">
        <v>38795.1</v>
      </c>
      <c r="L70" s="197">
        <v>1145.9000000000001</v>
      </c>
      <c r="M70" s="197">
        <v>126.8</v>
      </c>
      <c r="N70" s="197">
        <v>1634.3</v>
      </c>
      <c r="O70" s="197"/>
      <c r="P70" s="197">
        <v>6239.6</v>
      </c>
      <c r="Q70" s="197">
        <v>2828.8</v>
      </c>
      <c r="R70" s="197">
        <v>456.1</v>
      </c>
      <c r="S70" s="197">
        <v>4799.2</v>
      </c>
      <c r="T70" s="197">
        <v>33450.5</v>
      </c>
      <c r="U70" s="197">
        <v>1150.9000000000001</v>
      </c>
      <c r="V70" s="197">
        <v>1136.4000000000001</v>
      </c>
      <c r="W70" s="197">
        <v>158.69999999999999</v>
      </c>
      <c r="X70" s="197">
        <v>3655.7</v>
      </c>
      <c r="Y70" s="197"/>
      <c r="Z70" s="197">
        <v>1132.0999999999999</v>
      </c>
      <c r="AA70" s="197">
        <v>96.5</v>
      </c>
      <c r="AB70" s="197">
        <v>1572.8</v>
      </c>
      <c r="AC70" s="197">
        <v>289.89999999999998</v>
      </c>
      <c r="AD70" s="197">
        <v>1087</v>
      </c>
      <c r="AE70" s="197">
        <v>-16.899999999999999</v>
      </c>
      <c r="AF70" s="197">
        <v>5747.8</v>
      </c>
      <c r="AG70" s="197">
        <v>771.3</v>
      </c>
      <c r="AH70" s="197">
        <v>358.9</v>
      </c>
      <c r="AI70" s="197">
        <v>594.6</v>
      </c>
      <c r="AJ70" s="197">
        <v>0</v>
      </c>
      <c r="AK70" s="197">
        <v>351.6</v>
      </c>
      <c r="AL70" s="197">
        <v>188.1</v>
      </c>
      <c r="AM70" s="197">
        <v>21767.200000000001</v>
      </c>
      <c r="AN70" s="197">
        <v>9270.5</v>
      </c>
      <c r="AO70" s="197">
        <v>5333.3</v>
      </c>
      <c r="AP70" s="197">
        <v>2343.5</v>
      </c>
      <c r="AQ70" s="197">
        <v>80.7</v>
      </c>
      <c r="AR70" s="197">
        <v>1145.9000000000001</v>
      </c>
      <c r="AS70" s="197">
        <v>126.8</v>
      </c>
      <c r="AT70" s="197">
        <v>599.79999999999995</v>
      </c>
      <c r="AU70" s="197">
        <v>268.5</v>
      </c>
      <c r="AV70" s="197">
        <v>119.9</v>
      </c>
      <c r="AW70" s="197">
        <v>646.1</v>
      </c>
      <c r="AX70" s="197"/>
      <c r="AY70" s="197">
        <v>3193.5</v>
      </c>
      <c r="AZ70" s="197">
        <v>653.6</v>
      </c>
      <c r="BA70" s="197">
        <v>2392.5</v>
      </c>
      <c r="BB70" s="197">
        <v>2828.8</v>
      </c>
      <c r="BC70" s="197">
        <v>257.3</v>
      </c>
      <c r="BD70" s="197">
        <v>104.2</v>
      </c>
      <c r="BE70" s="197">
        <v>94.7</v>
      </c>
      <c r="BF70" s="197">
        <v>4799.2</v>
      </c>
      <c r="BG70" s="197">
        <v>50.9</v>
      </c>
      <c r="BH70" s="197">
        <v>4.9000000000000004</v>
      </c>
      <c r="BI70" s="197">
        <v>5882.8</v>
      </c>
      <c r="BJ70" s="197">
        <v>382.6</v>
      </c>
      <c r="BK70" s="197">
        <v>10990.6</v>
      </c>
      <c r="BL70" s="197">
        <v>15945.7</v>
      </c>
      <c r="BM70" s="197">
        <v>30.2</v>
      </c>
      <c r="BN70" s="197">
        <v>162.9</v>
      </c>
      <c r="BO70" s="197">
        <v>1150.9000000000001</v>
      </c>
      <c r="BP70" s="197">
        <v>1136.4000000000001</v>
      </c>
      <c r="BQ70" s="197">
        <v>158.69999999999999</v>
      </c>
      <c r="BR70" s="197">
        <v>2799.4</v>
      </c>
      <c r="BS70" s="197">
        <v>281</v>
      </c>
      <c r="BT70" s="197">
        <v>103.1</v>
      </c>
      <c r="BU70" s="197">
        <v>6.7</v>
      </c>
      <c r="BV70" s="197">
        <v>465.4</v>
      </c>
      <c r="BW70" s="197">
        <v>0</v>
      </c>
      <c r="BX70" s="197"/>
      <c r="BY70" s="199">
        <f t="shared" si="5"/>
        <v>41518</v>
      </c>
      <c r="BZ70" s="196">
        <f t="shared" ca="1" si="3"/>
        <v>53876</v>
      </c>
      <c r="CA70" s="196">
        <f t="shared" ca="1" si="4"/>
        <v>281</v>
      </c>
      <c r="CE70" s="196" t="s">
        <v>194</v>
      </c>
      <c r="CF70" s="196" t="s">
        <v>169</v>
      </c>
    </row>
    <row r="71" spans="1:84">
      <c r="A71" s="199">
        <v>41548</v>
      </c>
      <c r="B71" s="197">
        <v>54347.9</v>
      </c>
      <c r="C71" s="197">
        <v>54347.9</v>
      </c>
      <c r="D71" s="198"/>
      <c r="E71" s="197">
        <v>1261.5</v>
      </c>
      <c r="F71" s="197">
        <v>1884.9</v>
      </c>
      <c r="G71" s="197">
        <v>1334.2</v>
      </c>
      <c r="H71" s="197">
        <v>7453</v>
      </c>
      <c r="I71" s="197">
        <v>355.9</v>
      </c>
      <c r="J71" s="197">
        <v>180.2</v>
      </c>
      <c r="K71" s="197">
        <v>38950.300000000003</v>
      </c>
      <c r="L71" s="197">
        <v>1152.3</v>
      </c>
      <c r="M71" s="197">
        <v>142.4</v>
      </c>
      <c r="N71" s="197">
        <v>1633.3</v>
      </c>
      <c r="O71" s="197"/>
      <c r="P71" s="197">
        <v>6363</v>
      </c>
      <c r="Q71" s="197">
        <v>3140.1</v>
      </c>
      <c r="R71" s="197">
        <v>456.5</v>
      </c>
      <c r="S71" s="197">
        <v>4727.7</v>
      </c>
      <c r="T71" s="197">
        <v>33591.9</v>
      </c>
      <c r="U71" s="197">
        <v>1161.5</v>
      </c>
      <c r="V71" s="197">
        <v>1070.8</v>
      </c>
      <c r="W71" s="197">
        <v>144.9</v>
      </c>
      <c r="X71" s="197">
        <v>3691.6</v>
      </c>
      <c r="Y71" s="197"/>
      <c r="Z71" s="197">
        <v>1163.8</v>
      </c>
      <c r="AA71" s="197">
        <v>97.8</v>
      </c>
      <c r="AB71" s="197">
        <v>1884.9</v>
      </c>
      <c r="AC71" s="197">
        <v>293.8</v>
      </c>
      <c r="AD71" s="197">
        <v>1072.2</v>
      </c>
      <c r="AE71" s="197">
        <v>-31.8</v>
      </c>
      <c r="AF71" s="197">
        <v>5742.1</v>
      </c>
      <c r="AG71" s="197">
        <v>784.7</v>
      </c>
      <c r="AH71" s="197">
        <v>337.5</v>
      </c>
      <c r="AI71" s="197">
        <v>588.70000000000005</v>
      </c>
      <c r="AJ71" s="197">
        <v>0</v>
      </c>
      <c r="AK71" s="197">
        <v>355.9</v>
      </c>
      <c r="AL71" s="197">
        <v>180.2</v>
      </c>
      <c r="AM71" s="197">
        <v>21993.4</v>
      </c>
      <c r="AN71" s="197">
        <v>9401.6</v>
      </c>
      <c r="AO71" s="197">
        <v>4987.5</v>
      </c>
      <c r="AP71" s="197">
        <v>2480.4</v>
      </c>
      <c r="AQ71" s="197">
        <v>87.4</v>
      </c>
      <c r="AR71" s="197">
        <v>1152.3</v>
      </c>
      <c r="AS71" s="197">
        <v>142.4</v>
      </c>
      <c r="AT71" s="197">
        <v>638.20000000000005</v>
      </c>
      <c r="AU71" s="197">
        <v>266.3</v>
      </c>
      <c r="AV71" s="197">
        <v>117.8</v>
      </c>
      <c r="AW71" s="197">
        <v>611</v>
      </c>
      <c r="AX71" s="197"/>
      <c r="AY71" s="197">
        <v>3223.5</v>
      </c>
      <c r="AZ71" s="197">
        <v>751.4</v>
      </c>
      <c r="BA71" s="197">
        <v>2388</v>
      </c>
      <c r="BB71" s="197">
        <v>3140.1</v>
      </c>
      <c r="BC71" s="197">
        <v>262.89999999999998</v>
      </c>
      <c r="BD71" s="197">
        <v>116</v>
      </c>
      <c r="BE71" s="197">
        <v>77.599999999999994</v>
      </c>
      <c r="BF71" s="197">
        <v>4727.7</v>
      </c>
      <c r="BG71" s="197">
        <v>46.9</v>
      </c>
      <c r="BH71" s="197">
        <v>5.0999999999999996</v>
      </c>
      <c r="BI71" s="197">
        <v>6068</v>
      </c>
      <c r="BJ71" s="197">
        <v>425.3</v>
      </c>
      <c r="BK71" s="197">
        <v>10917.7</v>
      </c>
      <c r="BL71" s="197">
        <v>15945.7</v>
      </c>
      <c r="BM71" s="197">
        <v>31.8</v>
      </c>
      <c r="BN71" s="197">
        <v>151.4</v>
      </c>
      <c r="BO71" s="197">
        <v>1161.5</v>
      </c>
      <c r="BP71" s="197">
        <v>1070.8</v>
      </c>
      <c r="BQ71" s="197">
        <v>144.9</v>
      </c>
      <c r="BR71" s="197">
        <v>2835.6</v>
      </c>
      <c r="BS71" s="197">
        <v>273.89999999999998</v>
      </c>
      <c r="BT71" s="197">
        <v>115</v>
      </c>
      <c r="BU71" s="197">
        <v>6.8</v>
      </c>
      <c r="BV71" s="197">
        <v>460.3</v>
      </c>
      <c r="BW71" s="197">
        <v>0</v>
      </c>
      <c r="BX71" s="197"/>
      <c r="BY71" s="199">
        <f t="shared" si="5"/>
        <v>41548</v>
      </c>
      <c r="BZ71" s="196">
        <f t="shared" ca="1" si="3"/>
        <v>54347.9</v>
      </c>
      <c r="CA71" s="196">
        <f t="shared" ca="1" si="4"/>
        <v>273.89999999999998</v>
      </c>
      <c r="CE71" s="196" t="s">
        <v>226</v>
      </c>
      <c r="CF71" s="196" t="s">
        <v>63</v>
      </c>
    </row>
    <row r="72" spans="1:84">
      <c r="A72" s="199">
        <v>41579</v>
      </c>
      <c r="B72" s="197">
        <v>54981.2</v>
      </c>
      <c r="C72" s="197">
        <v>54981.2</v>
      </c>
      <c r="D72" s="198"/>
      <c r="E72" s="197">
        <v>1276</v>
      </c>
      <c r="F72" s="197">
        <v>1701.9</v>
      </c>
      <c r="G72" s="197">
        <v>1347.7</v>
      </c>
      <c r="H72" s="197">
        <v>7534.2</v>
      </c>
      <c r="I72" s="197">
        <v>350.6</v>
      </c>
      <c r="J72" s="197">
        <v>176.2</v>
      </c>
      <c r="K72" s="197">
        <v>39604.800000000003</v>
      </c>
      <c r="L72" s="197">
        <v>1163.8</v>
      </c>
      <c r="M72" s="197">
        <v>159.4</v>
      </c>
      <c r="N72" s="197">
        <v>1666.8</v>
      </c>
      <c r="O72" s="197"/>
      <c r="P72" s="197">
        <v>6469.5</v>
      </c>
      <c r="Q72" s="197">
        <v>3298.6</v>
      </c>
      <c r="R72" s="197">
        <v>482.2</v>
      </c>
      <c r="S72" s="197">
        <v>4870.5</v>
      </c>
      <c r="T72" s="197">
        <v>33676.6</v>
      </c>
      <c r="U72" s="197">
        <v>1237.5</v>
      </c>
      <c r="V72" s="197">
        <v>1049</v>
      </c>
      <c r="W72" s="197">
        <v>141.6</v>
      </c>
      <c r="X72" s="197">
        <v>3755.8</v>
      </c>
      <c r="Y72" s="197"/>
      <c r="Z72" s="197">
        <v>1181.4000000000001</v>
      </c>
      <c r="AA72" s="197">
        <v>94.5</v>
      </c>
      <c r="AB72" s="197">
        <v>1701.9</v>
      </c>
      <c r="AC72" s="197">
        <v>302.5</v>
      </c>
      <c r="AD72" s="197">
        <v>1062.2</v>
      </c>
      <c r="AE72" s="197">
        <v>-17</v>
      </c>
      <c r="AF72" s="197">
        <v>5847.4</v>
      </c>
      <c r="AG72" s="197">
        <v>769.6</v>
      </c>
      <c r="AH72" s="197">
        <v>326.10000000000002</v>
      </c>
      <c r="AI72" s="197">
        <v>591.1</v>
      </c>
      <c r="AJ72" s="197">
        <v>0</v>
      </c>
      <c r="AK72" s="197">
        <v>350.6</v>
      </c>
      <c r="AL72" s="197">
        <v>176.2</v>
      </c>
      <c r="AM72" s="197">
        <v>22307.1</v>
      </c>
      <c r="AN72" s="197">
        <v>9613.9</v>
      </c>
      <c r="AO72" s="197">
        <v>5080.3999999999996</v>
      </c>
      <c r="AP72" s="197">
        <v>2509.4</v>
      </c>
      <c r="AQ72" s="197">
        <v>93.9</v>
      </c>
      <c r="AR72" s="197">
        <v>1163.8</v>
      </c>
      <c r="AS72" s="197">
        <v>159.4</v>
      </c>
      <c r="AT72" s="197">
        <v>621.5</v>
      </c>
      <c r="AU72" s="197">
        <v>284.60000000000002</v>
      </c>
      <c r="AV72" s="197">
        <v>118.3</v>
      </c>
      <c r="AW72" s="197">
        <v>642.5</v>
      </c>
      <c r="AX72" s="197"/>
      <c r="AY72" s="197">
        <v>3259.8</v>
      </c>
      <c r="AZ72" s="197">
        <v>820.1</v>
      </c>
      <c r="BA72" s="197">
        <v>2389.5</v>
      </c>
      <c r="BB72" s="197">
        <v>3298.6</v>
      </c>
      <c r="BC72" s="197">
        <v>270.60000000000002</v>
      </c>
      <c r="BD72" s="197">
        <v>115.1</v>
      </c>
      <c r="BE72" s="197">
        <v>96.5</v>
      </c>
      <c r="BF72" s="197">
        <v>4870.5</v>
      </c>
      <c r="BG72" s="197">
        <v>44.8</v>
      </c>
      <c r="BH72" s="197">
        <v>2.2999999999999998</v>
      </c>
      <c r="BI72" s="197">
        <v>5928</v>
      </c>
      <c r="BJ72" s="197">
        <v>410.9</v>
      </c>
      <c r="BK72" s="197">
        <v>11043.2</v>
      </c>
      <c r="BL72" s="197">
        <v>16062.1</v>
      </c>
      <c r="BM72" s="197">
        <v>32.9</v>
      </c>
      <c r="BN72" s="197">
        <v>152.5</v>
      </c>
      <c r="BO72" s="197">
        <v>1237.5</v>
      </c>
      <c r="BP72" s="197">
        <v>1049</v>
      </c>
      <c r="BQ72" s="197">
        <v>141.6</v>
      </c>
      <c r="BR72" s="197">
        <v>2885.2</v>
      </c>
      <c r="BS72" s="197">
        <v>292.60000000000002</v>
      </c>
      <c r="BT72" s="197">
        <v>114.2</v>
      </c>
      <c r="BU72" s="197">
        <v>6.8</v>
      </c>
      <c r="BV72" s="197">
        <v>457.1</v>
      </c>
      <c r="BW72" s="197">
        <v>0</v>
      </c>
      <c r="BX72" s="197"/>
      <c r="BY72" s="199">
        <f t="shared" si="5"/>
        <v>41579</v>
      </c>
      <c r="BZ72" s="196">
        <f t="shared" ca="1" si="3"/>
        <v>54981.2</v>
      </c>
      <c r="CA72" s="196">
        <f t="shared" ca="1" si="4"/>
        <v>292.60000000000002</v>
      </c>
      <c r="CE72" s="196" t="s">
        <v>227</v>
      </c>
      <c r="CF72" s="196" t="s">
        <v>64</v>
      </c>
    </row>
    <row r="73" spans="1:84">
      <c r="A73" s="199">
        <v>41609</v>
      </c>
      <c r="B73" s="197">
        <v>56258.6</v>
      </c>
      <c r="C73" s="197">
        <v>56258.6</v>
      </c>
      <c r="D73" s="198"/>
      <c r="E73" s="197">
        <v>1262.7</v>
      </c>
      <c r="F73" s="197">
        <v>1695.5</v>
      </c>
      <c r="G73" s="197">
        <v>1358.7</v>
      </c>
      <c r="H73" s="197">
        <v>7786.9</v>
      </c>
      <c r="I73" s="197">
        <v>351.8</v>
      </c>
      <c r="J73" s="197">
        <v>194.3</v>
      </c>
      <c r="K73" s="197">
        <v>40567.599999999999</v>
      </c>
      <c r="L73" s="197">
        <v>1164.3</v>
      </c>
      <c r="M73" s="197">
        <v>174.6</v>
      </c>
      <c r="N73" s="197">
        <v>1702.2</v>
      </c>
      <c r="O73" s="197"/>
      <c r="P73" s="197">
        <v>6498.9</v>
      </c>
      <c r="Q73" s="197">
        <v>3707</v>
      </c>
      <c r="R73" s="197">
        <v>500.4</v>
      </c>
      <c r="S73" s="197">
        <v>5148.1000000000004</v>
      </c>
      <c r="T73" s="197">
        <v>34174.300000000003</v>
      </c>
      <c r="U73" s="197">
        <v>1242.8</v>
      </c>
      <c r="V73" s="197">
        <v>1050.9000000000001</v>
      </c>
      <c r="W73" s="197">
        <v>161.30000000000001</v>
      </c>
      <c r="X73" s="197">
        <v>3775</v>
      </c>
      <c r="Y73" s="197"/>
      <c r="Z73" s="197">
        <v>1165</v>
      </c>
      <c r="AA73" s="197">
        <v>97.7</v>
      </c>
      <c r="AB73" s="197">
        <v>1695.5</v>
      </c>
      <c r="AC73" s="197">
        <v>298.2</v>
      </c>
      <c r="AD73" s="197">
        <v>1061.9000000000001</v>
      </c>
      <c r="AE73" s="197">
        <v>-1.4</v>
      </c>
      <c r="AF73" s="197">
        <v>6061.1</v>
      </c>
      <c r="AG73" s="197">
        <v>808.3</v>
      </c>
      <c r="AH73" s="197">
        <v>318.39999999999998</v>
      </c>
      <c r="AI73" s="197">
        <v>599.1</v>
      </c>
      <c r="AJ73" s="197">
        <v>0</v>
      </c>
      <c r="AK73" s="197">
        <v>351.8</v>
      </c>
      <c r="AL73" s="197">
        <v>194.3</v>
      </c>
      <c r="AM73" s="197">
        <v>22664.799999999999</v>
      </c>
      <c r="AN73" s="197">
        <v>9768</v>
      </c>
      <c r="AO73" s="197">
        <v>5414.9</v>
      </c>
      <c r="AP73" s="197">
        <v>2625.8</v>
      </c>
      <c r="AQ73" s="197">
        <v>94.2</v>
      </c>
      <c r="AR73" s="197">
        <v>1164.3</v>
      </c>
      <c r="AS73" s="197">
        <v>174.6</v>
      </c>
      <c r="AT73" s="197">
        <v>619.79999999999995</v>
      </c>
      <c r="AU73" s="197">
        <v>288.39999999999998</v>
      </c>
      <c r="AV73" s="197">
        <v>117.4</v>
      </c>
      <c r="AW73" s="197">
        <v>676.6</v>
      </c>
      <c r="AX73" s="197"/>
      <c r="AY73" s="197">
        <v>3237.2</v>
      </c>
      <c r="AZ73" s="197">
        <v>884.3</v>
      </c>
      <c r="BA73" s="197">
        <v>2377.4</v>
      </c>
      <c r="BB73" s="197">
        <v>3707</v>
      </c>
      <c r="BC73" s="197">
        <v>265.89999999999998</v>
      </c>
      <c r="BD73" s="197">
        <v>136.5</v>
      </c>
      <c r="BE73" s="197">
        <v>97.9</v>
      </c>
      <c r="BF73" s="197">
        <v>5148.1000000000004</v>
      </c>
      <c r="BG73" s="197">
        <v>44.3</v>
      </c>
      <c r="BH73" s="197">
        <v>1.8</v>
      </c>
      <c r="BI73" s="197">
        <v>6114.8</v>
      </c>
      <c r="BJ73" s="197">
        <v>444.9</v>
      </c>
      <c r="BK73" s="197">
        <v>11130.3</v>
      </c>
      <c r="BL73" s="197">
        <v>16260.8</v>
      </c>
      <c r="BM73" s="197">
        <v>35.5</v>
      </c>
      <c r="BN73" s="197">
        <v>141.9</v>
      </c>
      <c r="BO73" s="197">
        <v>1242.8</v>
      </c>
      <c r="BP73" s="197">
        <v>1050.9000000000001</v>
      </c>
      <c r="BQ73" s="197">
        <v>161.30000000000001</v>
      </c>
      <c r="BR73" s="197">
        <v>2901.9</v>
      </c>
      <c r="BS73" s="197">
        <v>275.7</v>
      </c>
      <c r="BT73" s="197">
        <v>116.6</v>
      </c>
      <c r="BU73" s="197">
        <v>7.6</v>
      </c>
      <c r="BV73" s="197">
        <v>473.2</v>
      </c>
      <c r="BW73" s="197">
        <v>0</v>
      </c>
      <c r="BX73" s="197"/>
      <c r="BY73" s="199">
        <f t="shared" si="5"/>
        <v>41609</v>
      </c>
      <c r="BZ73" s="196">
        <f t="shared" ca="1" si="3"/>
        <v>56258.6</v>
      </c>
      <c r="CA73" s="196">
        <f t="shared" ca="1" si="4"/>
        <v>275.7</v>
      </c>
      <c r="CE73" s="196" t="s">
        <v>228</v>
      </c>
      <c r="CF73" s="196" t="s">
        <v>14</v>
      </c>
    </row>
    <row r="74" spans="1:84">
      <c r="A74" s="199">
        <v>41640</v>
      </c>
      <c r="B74" s="197">
        <v>57423.1</v>
      </c>
      <c r="C74" s="197">
        <v>57423.1</v>
      </c>
      <c r="D74" s="198"/>
      <c r="E74" s="197">
        <v>1608.7</v>
      </c>
      <c r="F74" s="197">
        <v>2264.9</v>
      </c>
      <c r="G74" s="197">
        <v>1498.1</v>
      </c>
      <c r="H74" s="197">
        <v>7822.3</v>
      </c>
      <c r="I74" s="197">
        <v>353.9</v>
      </c>
      <c r="J74" s="197">
        <v>175.8</v>
      </c>
      <c r="K74" s="197">
        <v>40535.300000000003</v>
      </c>
      <c r="L74" s="197">
        <v>1147.5</v>
      </c>
      <c r="M74" s="197">
        <v>192.2</v>
      </c>
      <c r="N74" s="197">
        <v>1824.4</v>
      </c>
      <c r="O74" s="197"/>
      <c r="P74" s="197">
        <v>6629.2</v>
      </c>
      <c r="Q74" s="197">
        <v>4439.1000000000004</v>
      </c>
      <c r="R74" s="197">
        <v>584.1</v>
      </c>
      <c r="S74" s="197">
        <v>4806</v>
      </c>
      <c r="T74" s="197">
        <v>34930.9</v>
      </c>
      <c r="U74" s="197">
        <v>1213.0999999999999</v>
      </c>
      <c r="V74" s="197">
        <v>1004.3</v>
      </c>
      <c r="W74" s="197">
        <v>134.69999999999999</v>
      </c>
      <c r="X74" s="197">
        <v>3681.7</v>
      </c>
      <c r="Y74" s="197"/>
      <c r="Z74" s="197">
        <v>1523.1</v>
      </c>
      <c r="AA74" s="197">
        <v>85.7</v>
      </c>
      <c r="AB74" s="197">
        <v>2264.9</v>
      </c>
      <c r="AC74" s="197">
        <v>398.3</v>
      </c>
      <c r="AD74" s="197">
        <v>1098.2</v>
      </c>
      <c r="AE74" s="197">
        <v>1.6</v>
      </c>
      <c r="AF74" s="197">
        <v>6162.9</v>
      </c>
      <c r="AG74" s="197">
        <v>790.4</v>
      </c>
      <c r="AH74" s="197">
        <v>274.10000000000002</v>
      </c>
      <c r="AI74" s="197">
        <v>594.9</v>
      </c>
      <c r="AJ74" s="197">
        <v>0</v>
      </c>
      <c r="AK74" s="197">
        <v>353.9</v>
      </c>
      <c r="AL74" s="197">
        <v>175.8</v>
      </c>
      <c r="AM74" s="197">
        <v>22499.200000000001</v>
      </c>
      <c r="AN74" s="197">
        <v>9957.1</v>
      </c>
      <c r="AO74" s="197">
        <v>5130.6000000000004</v>
      </c>
      <c r="AP74" s="197">
        <v>2830.8</v>
      </c>
      <c r="AQ74" s="197">
        <v>117.5</v>
      </c>
      <c r="AR74" s="197">
        <v>1147.5</v>
      </c>
      <c r="AS74" s="197">
        <v>192.2</v>
      </c>
      <c r="AT74" s="197">
        <v>788.9</v>
      </c>
      <c r="AU74" s="197">
        <v>312.2</v>
      </c>
      <c r="AV74" s="197">
        <v>123.4</v>
      </c>
      <c r="AW74" s="197">
        <v>600</v>
      </c>
      <c r="AX74" s="197"/>
      <c r="AY74" s="197">
        <v>3261</v>
      </c>
      <c r="AZ74" s="197">
        <v>993.6</v>
      </c>
      <c r="BA74" s="197">
        <v>2374.6999999999998</v>
      </c>
      <c r="BB74" s="197">
        <v>4439.1000000000004</v>
      </c>
      <c r="BC74" s="197">
        <v>365.8</v>
      </c>
      <c r="BD74" s="197">
        <v>123</v>
      </c>
      <c r="BE74" s="197">
        <v>95.3</v>
      </c>
      <c r="BF74" s="197">
        <v>4806</v>
      </c>
      <c r="BG74" s="197">
        <v>41.9</v>
      </c>
      <c r="BH74" s="197">
        <v>0.2</v>
      </c>
      <c r="BI74" s="197">
        <v>6516.1</v>
      </c>
      <c r="BJ74" s="197">
        <v>400.3</v>
      </c>
      <c r="BK74" s="197">
        <v>10838.3</v>
      </c>
      <c r="BL74" s="197">
        <v>16957.5</v>
      </c>
      <c r="BM74" s="197">
        <v>43.8</v>
      </c>
      <c r="BN74" s="197">
        <v>132.80000000000001</v>
      </c>
      <c r="BO74" s="197">
        <v>1213.0999999999999</v>
      </c>
      <c r="BP74" s="197">
        <v>1004.3</v>
      </c>
      <c r="BQ74" s="197">
        <v>134.69999999999999</v>
      </c>
      <c r="BR74" s="197">
        <v>2851.9</v>
      </c>
      <c r="BS74" s="197">
        <v>309</v>
      </c>
      <c r="BT74" s="197">
        <v>95.7</v>
      </c>
      <c r="BU74" s="197">
        <v>8.1</v>
      </c>
      <c r="BV74" s="197">
        <v>417</v>
      </c>
      <c r="BW74" s="197">
        <v>0</v>
      </c>
      <c r="BX74" s="197"/>
      <c r="BY74" s="199">
        <f t="shared" si="5"/>
        <v>41640</v>
      </c>
      <c r="BZ74" s="196">
        <f t="shared" ca="1" si="3"/>
        <v>57423.1</v>
      </c>
      <c r="CA74" s="196">
        <f t="shared" ca="1" si="4"/>
        <v>309</v>
      </c>
      <c r="CE74" s="196" t="s">
        <v>229</v>
      </c>
      <c r="CF74" s="196" t="s">
        <v>68</v>
      </c>
    </row>
    <row r="75" spans="1:84">
      <c r="A75" s="199">
        <v>41671</v>
      </c>
      <c r="B75" s="197">
        <v>58449.599999999999</v>
      </c>
      <c r="C75" s="197">
        <v>58449.599999999999</v>
      </c>
      <c r="D75" s="198"/>
      <c r="E75" s="197">
        <v>1339</v>
      </c>
      <c r="F75" s="197">
        <v>1736.3</v>
      </c>
      <c r="G75" s="197">
        <v>1538.3</v>
      </c>
      <c r="H75" s="197">
        <v>7955.4</v>
      </c>
      <c r="I75" s="197">
        <v>363.4</v>
      </c>
      <c r="J75" s="197">
        <v>381.9</v>
      </c>
      <c r="K75" s="197">
        <v>41989.9</v>
      </c>
      <c r="L75" s="197">
        <v>1149.3</v>
      </c>
      <c r="M75" s="197">
        <v>196.9</v>
      </c>
      <c r="N75" s="197">
        <v>1799</v>
      </c>
      <c r="O75" s="197"/>
      <c r="P75" s="197">
        <v>6653.6</v>
      </c>
      <c r="Q75" s="197">
        <v>4282.2</v>
      </c>
      <c r="R75" s="197">
        <v>560.29999999999995</v>
      </c>
      <c r="S75" s="197">
        <v>4979</v>
      </c>
      <c r="T75" s="197">
        <v>35570</v>
      </c>
      <c r="U75" s="197">
        <v>1212.7</v>
      </c>
      <c r="V75" s="197">
        <v>1010.6</v>
      </c>
      <c r="W75" s="197">
        <v>318.89999999999998</v>
      </c>
      <c r="X75" s="197">
        <v>3862.4</v>
      </c>
      <c r="Y75" s="197"/>
      <c r="Z75" s="197">
        <v>1247.4000000000001</v>
      </c>
      <c r="AA75" s="197">
        <v>91.6</v>
      </c>
      <c r="AB75" s="197">
        <v>1736.3</v>
      </c>
      <c r="AC75" s="197">
        <v>400.9</v>
      </c>
      <c r="AD75" s="197">
        <v>1130.5999999999999</v>
      </c>
      <c r="AE75" s="197">
        <v>6.9</v>
      </c>
      <c r="AF75" s="197">
        <v>6271.5</v>
      </c>
      <c r="AG75" s="197">
        <v>801.6</v>
      </c>
      <c r="AH75" s="197">
        <v>264.60000000000002</v>
      </c>
      <c r="AI75" s="197">
        <v>617.79999999999995</v>
      </c>
      <c r="AJ75" s="197">
        <v>0</v>
      </c>
      <c r="AK75" s="197">
        <v>363.4</v>
      </c>
      <c r="AL75" s="197">
        <v>381.9</v>
      </c>
      <c r="AM75" s="197">
        <v>23130.400000000001</v>
      </c>
      <c r="AN75" s="197">
        <v>9979.7999999999993</v>
      </c>
      <c r="AO75" s="197">
        <v>5985.5</v>
      </c>
      <c r="AP75" s="197">
        <v>2773</v>
      </c>
      <c r="AQ75" s="197">
        <v>121.2</v>
      </c>
      <c r="AR75" s="197">
        <v>1149.3</v>
      </c>
      <c r="AS75" s="197">
        <v>196.9</v>
      </c>
      <c r="AT75" s="197">
        <v>716.1</v>
      </c>
      <c r="AU75" s="197">
        <v>316</v>
      </c>
      <c r="AV75" s="197">
        <v>124.4</v>
      </c>
      <c r="AW75" s="197">
        <v>642.4</v>
      </c>
      <c r="AX75" s="197"/>
      <c r="AY75" s="197">
        <v>3233.3</v>
      </c>
      <c r="AZ75" s="197">
        <v>94.6</v>
      </c>
      <c r="BA75" s="197">
        <v>3325.7</v>
      </c>
      <c r="BB75" s="197">
        <v>4282.2</v>
      </c>
      <c r="BC75" s="197">
        <v>354.3</v>
      </c>
      <c r="BD75" s="197">
        <v>119.7</v>
      </c>
      <c r="BE75" s="197">
        <v>86.3</v>
      </c>
      <c r="BF75" s="197">
        <v>4979</v>
      </c>
      <c r="BG75" s="197">
        <v>56.2</v>
      </c>
      <c r="BH75" s="197">
        <v>0.2</v>
      </c>
      <c r="BI75" s="197">
        <v>7139.7</v>
      </c>
      <c r="BJ75" s="197">
        <v>445.9</v>
      </c>
      <c r="BK75" s="197">
        <v>11059.9</v>
      </c>
      <c r="BL75" s="197">
        <v>16689.400000000001</v>
      </c>
      <c r="BM75" s="197">
        <v>37</v>
      </c>
      <c r="BN75" s="197">
        <v>141.5</v>
      </c>
      <c r="BO75" s="197">
        <v>1212.7</v>
      </c>
      <c r="BP75" s="197">
        <v>1010.6</v>
      </c>
      <c r="BQ75" s="197">
        <v>318.89999999999998</v>
      </c>
      <c r="BR75" s="197">
        <v>2973.9</v>
      </c>
      <c r="BS75" s="197">
        <v>330.5</v>
      </c>
      <c r="BT75" s="197">
        <v>106.9</v>
      </c>
      <c r="BU75" s="197">
        <v>6.9</v>
      </c>
      <c r="BV75" s="197">
        <v>444.2</v>
      </c>
      <c r="BW75" s="197">
        <v>0</v>
      </c>
      <c r="BX75" s="197"/>
      <c r="BY75" s="199">
        <f t="shared" si="5"/>
        <v>41671</v>
      </c>
      <c r="BZ75" s="196">
        <f t="shared" ca="1" si="3"/>
        <v>58449.599999999999</v>
      </c>
      <c r="CA75" s="196">
        <f t="shared" ca="1" si="4"/>
        <v>330.5</v>
      </c>
      <c r="CE75" s="196" t="s">
        <v>230</v>
      </c>
      <c r="CF75" s="196" t="s">
        <v>30</v>
      </c>
    </row>
    <row r="76" spans="1:84">
      <c r="A76" s="199">
        <v>41699</v>
      </c>
      <c r="B76" s="197">
        <v>59137.4</v>
      </c>
      <c r="C76" s="197">
        <v>59137.4</v>
      </c>
      <c r="D76" s="198"/>
      <c r="E76" s="197">
        <v>1323.2</v>
      </c>
      <c r="F76" s="197">
        <v>1603.2</v>
      </c>
      <c r="G76" s="197">
        <v>1647.3</v>
      </c>
      <c r="H76" s="197">
        <v>7975.8</v>
      </c>
      <c r="I76" s="197">
        <v>367.7</v>
      </c>
      <c r="J76" s="197">
        <v>417.8</v>
      </c>
      <c r="K76" s="197">
        <v>42623.1</v>
      </c>
      <c r="L76" s="197">
        <v>1150.8</v>
      </c>
      <c r="M76" s="197">
        <v>180</v>
      </c>
      <c r="N76" s="197">
        <v>1848.4</v>
      </c>
      <c r="O76" s="197"/>
      <c r="P76" s="197">
        <v>6680.5</v>
      </c>
      <c r="Q76" s="197">
        <v>3967</v>
      </c>
      <c r="R76" s="197">
        <v>580.4</v>
      </c>
      <c r="S76" s="197">
        <v>4987.3999999999996</v>
      </c>
      <c r="T76" s="197">
        <v>36473.4</v>
      </c>
      <c r="U76" s="197">
        <v>1174.5999999999999</v>
      </c>
      <c r="V76" s="197">
        <v>958.2</v>
      </c>
      <c r="W76" s="197">
        <v>342.4</v>
      </c>
      <c r="X76" s="197">
        <v>3973.6</v>
      </c>
      <c r="Y76" s="197"/>
      <c r="Z76" s="197">
        <v>1229.9000000000001</v>
      </c>
      <c r="AA76" s="197">
        <v>93.3</v>
      </c>
      <c r="AB76" s="197">
        <v>1603.2</v>
      </c>
      <c r="AC76" s="197">
        <v>398.1</v>
      </c>
      <c r="AD76" s="197">
        <v>1256.4000000000001</v>
      </c>
      <c r="AE76" s="197">
        <v>-7.1</v>
      </c>
      <c r="AF76" s="197">
        <v>6332.5</v>
      </c>
      <c r="AG76" s="197">
        <v>764.1</v>
      </c>
      <c r="AH76" s="197">
        <v>252.8</v>
      </c>
      <c r="AI76" s="197">
        <v>626.4</v>
      </c>
      <c r="AJ76" s="197">
        <v>0</v>
      </c>
      <c r="AK76" s="197">
        <v>367.7</v>
      </c>
      <c r="AL76" s="197">
        <v>417.8</v>
      </c>
      <c r="AM76" s="197">
        <v>23409.200000000001</v>
      </c>
      <c r="AN76" s="197">
        <v>10095.9</v>
      </c>
      <c r="AO76" s="197">
        <v>6206.7</v>
      </c>
      <c r="AP76" s="197">
        <v>2780.3</v>
      </c>
      <c r="AQ76" s="197">
        <v>131</v>
      </c>
      <c r="AR76" s="197">
        <v>1150.8</v>
      </c>
      <c r="AS76" s="197">
        <v>180</v>
      </c>
      <c r="AT76" s="197">
        <v>717.9</v>
      </c>
      <c r="AU76" s="197">
        <v>340.7</v>
      </c>
      <c r="AV76" s="197">
        <v>122.9</v>
      </c>
      <c r="AW76" s="197">
        <v>667</v>
      </c>
      <c r="AX76" s="197"/>
      <c r="AY76" s="197">
        <v>3240.4</v>
      </c>
      <c r="AZ76" s="197">
        <v>169.9</v>
      </c>
      <c r="BA76" s="197">
        <v>3270.3</v>
      </c>
      <c r="BB76" s="197">
        <v>3967</v>
      </c>
      <c r="BC76" s="197">
        <v>351.9</v>
      </c>
      <c r="BD76" s="197">
        <v>127.2</v>
      </c>
      <c r="BE76" s="197">
        <v>101.3</v>
      </c>
      <c r="BF76" s="197">
        <v>4987.3999999999996</v>
      </c>
      <c r="BG76" s="197">
        <v>54.3</v>
      </c>
      <c r="BH76" s="197">
        <v>0.2</v>
      </c>
      <c r="BI76" s="197">
        <v>7302.9</v>
      </c>
      <c r="BJ76" s="197">
        <v>482.1</v>
      </c>
      <c r="BK76" s="197">
        <v>11540.9</v>
      </c>
      <c r="BL76" s="197">
        <v>16908</v>
      </c>
      <c r="BM76" s="197">
        <v>31.6</v>
      </c>
      <c r="BN76" s="197">
        <v>153.30000000000001</v>
      </c>
      <c r="BO76" s="197">
        <v>1174.5999999999999</v>
      </c>
      <c r="BP76" s="197">
        <v>958.2</v>
      </c>
      <c r="BQ76" s="197">
        <v>342.4</v>
      </c>
      <c r="BR76" s="197">
        <v>3057.2</v>
      </c>
      <c r="BS76" s="197">
        <v>339.7</v>
      </c>
      <c r="BT76" s="197">
        <v>112</v>
      </c>
      <c r="BU76" s="197">
        <v>6.7</v>
      </c>
      <c r="BV76" s="197">
        <v>458.1</v>
      </c>
      <c r="BW76" s="197">
        <v>0</v>
      </c>
      <c r="BX76" s="197"/>
      <c r="BY76" s="199">
        <f t="shared" si="5"/>
        <v>41699</v>
      </c>
      <c r="BZ76" s="196">
        <f t="shared" ca="1" si="3"/>
        <v>59137.4</v>
      </c>
      <c r="CA76" s="196">
        <f t="shared" ca="1" si="4"/>
        <v>339.7</v>
      </c>
      <c r="CE76" s="196" t="s">
        <v>231</v>
      </c>
      <c r="CF76" s="196" t="s">
        <v>71</v>
      </c>
    </row>
    <row r="77" spans="1:84">
      <c r="A77" s="199">
        <v>41730</v>
      </c>
      <c r="B77" s="197">
        <v>59377.2</v>
      </c>
      <c r="C77" s="197">
        <v>59377.2</v>
      </c>
      <c r="D77" s="198"/>
      <c r="E77" s="197">
        <v>1645</v>
      </c>
      <c r="F77" s="197">
        <v>2067.4</v>
      </c>
      <c r="G77" s="197">
        <v>1674.7</v>
      </c>
      <c r="H77" s="197">
        <v>7948</v>
      </c>
      <c r="I77" s="197">
        <v>376.8</v>
      </c>
      <c r="J77" s="197">
        <v>397.5</v>
      </c>
      <c r="K77" s="197">
        <v>42140</v>
      </c>
      <c r="L77" s="197">
        <v>1154</v>
      </c>
      <c r="M77" s="197">
        <v>66</v>
      </c>
      <c r="N77" s="197">
        <v>1907.7</v>
      </c>
      <c r="O77" s="197"/>
      <c r="P77" s="197">
        <v>6607</v>
      </c>
      <c r="Q77" s="197">
        <v>4702.2</v>
      </c>
      <c r="R77" s="197">
        <v>574.29999999999995</v>
      </c>
      <c r="S77" s="197">
        <v>4814.6000000000004</v>
      </c>
      <c r="T77" s="197">
        <v>36162</v>
      </c>
      <c r="U77" s="197">
        <v>1149</v>
      </c>
      <c r="V77" s="197">
        <v>965.7</v>
      </c>
      <c r="W77" s="197">
        <v>286.2</v>
      </c>
      <c r="X77" s="197">
        <v>4116.3</v>
      </c>
      <c r="Y77" s="197"/>
      <c r="Z77" s="197">
        <v>1556.6</v>
      </c>
      <c r="AA77" s="197">
        <v>88.4</v>
      </c>
      <c r="AB77" s="197">
        <v>2067.4</v>
      </c>
      <c r="AC77" s="197">
        <v>399.9</v>
      </c>
      <c r="AD77" s="197">
        <v>1274.9000000000001</v>
      </c>
      <c r="AE77" s="197">
        <v>-0.1</v>
      </c>
      <c r="AF77" s="197">
        <v>6217.8</v>
      </c>
      <c r="AG77" s="197">
        <v>785.3</v>
      </c>
      <c r="AH77" s="197">
        <v>249.1</v>
      </c>
      <c r="AI77" s="197">
        <v>696</v>
      </c>
      <c r="AJ77" s="197">
        <v>0</v>
      </c>
      <c r="AK77" s="197">
        <v>376.8</v>
      </c>
      <c r="AL77" s="197">
        <v>397.5</v>
      </c>
      <c r="AM77" s="197">
        <v>23841.7</v>
      </c>
      <c r="AN77" s="197">
        <v>10228.1</v>
      </c>
      <c r="AO77" s="197">
        <v>5152.2</v>
      </c>
      <c r="AP77" s="197">
        <v>2783.7</v>
      </c>
      <c r="AQ77" s="197">
        <v>134.19999999999999</v>
      </c>
      <c r="AR77" s="197">
        <v>1154</v>
      </c>
      <c r="AS77" s="197">
        <v>66</v>
      </c>
      <c r="AT77" s="197">
        <v>848.5</v>
      </c>
      <c r="AU77" s="197">
        <v>295.89999999999998</v>
      </c>
      <c r="AV77" s="197">
        <v>125.2</v>
      </c>
      <c r="AW77" s="197">
        <v>638.20000000000005</v>
      </c>
      <c r="AX77" s="197"/>
      <c r="AY77" s="197">
        <v>3247.7</v>
      </c>
      <c r="AZ77" s="197">
        <v>233.5</v>
      </c>
      <c r="BA77" s="197">
        <v>3125.8</v>
      </c>
      <c r="BB77" s="197">
        <v>4702.2</v>
      </c>
      <c r="BC77" s="197">
        <v>353</v>
      </c>
      <c r="BD77" s="197">
        <v>118.1</v>
      </c>
      <c r="BE77" s="197">
        <v>103.2</v>
      </c>
      <c r="BF77" s="197">
        <v>4814.6000000000004</v>
      </c>
      <c r="BG77" s="197">
        <v>52.7</v>
      </c>
      <c r="BH77" s="197">
        <v>0.7</v>
      </c>
      <c r="BI77" s="197">
        <v>7324.5</v>
      </c>
      <c r="BJ77" s="197">
        <v>488.5</v>
      </c>
      <c r="BK77" s="197">
        <v>11555.3</v>
      </c>
      <c r="BL77" s="197">
        <v>16563.900000000001</v>
      </c>
      <c r="BM77" s="197">
        <v>35</v>
      </c>
      <c r="BN77" s="197">
        <v>141.4</v>
      </c>
      <c r="BO77" s="197">
        <v>1149</v>
      </c>
      <c r="BP77" s="197">
        <v>965.7</v>
      </c>
      <c r="BQ77" s="197">
        <v>286.2</v>
      </c>
      <c r="BR77" s="197">
        <v>3074.4</v>
      </c>
      <c r="BS77" s="197">
        <v>470</v>
      </c>
      <c r="BT77" s="197">
        <v>113.6</v>
      </c>
      <c r="BU77" s="197">
        <v>6.2</v>
      </c>
      <c r="BV77" s="197">
        <v>452.1</v>
      </c>
      <c r="BW77" s="197">
        <v>0</v>
      </c>
      <c r="BX77" s="197"/>
      <c r="BY77" s="199">
        <f t="shared" si="5"/>
        <v>41730</v>
      </c>
      <c r="BZ77" s="196">
        <f t="shared" ca="1" si="3"/>
        <v>59377.2</v>
      </c>
      <c r="CA77" s="196">
        <f t="shared" ca="1" si="4"/>
        <v>470</v>
      </c>
      <c r="CE77" s="196" t="s">
        <v>232</v>
      </c>
      <c r="CF77" s="196" t="s">
        <v>73</v>
      </c>
    </row>
    <row r="78" spans="1:84">
      <c r="BY78" s="199">
        <f t="shared" si="5"/>
        <v>0</v>
      </c>
      <c r="BZ78" s="196">
        <f t="shared" ca="1" si="3"/>
        <v>0</v>
      </c>
      <c r="CA78" s="196">
        <f t="shared" ca="1" si="4"/>
        <v>0</v>
      </c>
      <c r="CE78" s="196" t="s">
        <v>233</v>
      </c>
      <c r="CF78" s="196" t="s">
        <v>75</v>
      </c>
    </row>
    <row r="79" spans="1:84">
      <c r="BY79" s="199">
        <f t="shared" si="5"/>
        <v>0</v>
      </c>
      <c r="BZ79" s="196">
        <f t="shared" ca="1" si="3"/>
        <v>0</v>
      </c>
      <c r="CA79" s="196">
        <f t="shared" ca="1" si="4"/>
        <v>0</v>
      </c>
      <c r="CE79" s="196" t="s">
        <v>234</v>
      </c>
      <c r="CF79" s="196" t="s">
        <v>171</v>
      </c>
    </row>
    <row r="80" spans="1:84">
      <c r="BY80" s="199">
        <f t="shared" si="5"/>
        <v>0</v>
      </c>
      <c r="BZ80" s="196">
        <f t="shared" ca="1" si="3"/>
        <v>0</v>
      </c>
      <c r="CA80" s="196">
        <f t="shared" ca="1" si="4"/>
        <v>0</v>
      </c>
    </row>
    <row r="81" spans="1:79">
      <c r="BY81" s="199">
        <f t="shared" si="5"/>
        <v>0</v>
      </c>
      <c r="BZ81" s="196">
        <f t="shared" ca="1" si="3"/>
        <v>0</v>
      </c>
      <c r="CA81" s="196">
        <f t="shared" ca="1" si="4"/>
        <v>0</v>
      </c>
    </row>
    <row r="82" spans="1:79">
      <c r="BY82" s="199">
        <f t="shared" si="5"/>
        <v>0</v>
      </c>
      <c r="BZ82" s="196">
        <f t="shared" ca="1" si="3"/>
        <v>0</v>
      </c>
      <c r="CA82" s="196">
        <f t="shared" ca="1" si="4"/>
        <v>0</v>
      </c>
    </row>
    <row r="83" spans="1:79">
      <c r="BY83" s="199">
        <f t="shared" si="5"/>
        <v>0</v>
      </c>
      <c r="BZ83" s="196">
        <f t="shared" ca="1" si="3"/>
        <v>0</v>
      </c>
      <c r="CA83" s="196">
        <f t="shared" ca="1" si="4"/>
        <v>0</v>
      </c>
    </row>
    <row r="84" spans="1:79">
      <c r="A84" s="199">
        <v>39539</v>
      </c>
      <c r="B84" s="197">
        <v>21323.4</v>
      </c>
      <c r="C84" s="197">
        <v>21323.4</v>
      </c>
      <c r="D84" s="197"/>
      <c r="E84" s="197">
        <v>412.9</v>
      </c>
      <c r="F84" s="197">
        <v>1056.8</v>
      </c>
      <c r="G84" s="197">
        <v>341.2</v>
      </c>
      <c r="H84" s="197">
        <v>2252.5</v>
      </c>
      <c r="I84" s="197">
        <v>26.7</v>
      </c>
      <c r="J84" s="197">
        <v>0</v>
      </c>
      <c r="K84" s="197">
        <v>16110.9</v>
      </c>
      <c r="L84" s="197">
        <v>467.1</v>
      </c>
      <c r="M84" s="197">
        <v>154.5</v>
      </c>
      <c r="N84" s="197">
        <v>500.8</v>
      </c>
      <c r="O84" s="197"/>
      <c r="P84" s="197">
        <v>2946.1</v>
      </c>
      <c r="Q84" s="197">
        <v>147.1</v>
      </c>
      <c r="R84" s="197">
        <v>179.1</v>
      </c>
      <c r="S84" s="197">
        <v>2999.2</v>
      </c>
      <c r="T84" s="197">
        <v>12896.2</v>
      </c>
      <c r="U84" s="197">
        <v>311.10000000000002</v>
      </c>
      <c r="V84" s="197">
        <v>815</v>
      </c>
      <c r="W84" s="197">
        <v>0</v>
      </c>
      <c r="X84" s="197">
        <v>1029.5999999999999</v>
      </c>
      <c r="Y84" s="197"/>
      <c r="Z84" s="197">
        <v>402.6</v>
      </c>
      <c r="AA84" s="197">
        <v>10.3</v>
      </c>
      <c r="AB84" s="197">
        <v>1056.8</v>
      </c>
      <c r="AC84" s="197">
        <v>106.2</v>
      </c>
      <c r="AD84" s="197">
        <v>234.9</v>
      </c>
      <c r="AE84" s="197">
        <v>0</v>
      </c>
      <c r="AF84" s="197">
        <v>1563.9</v>
      </c>
      <c r="AG84" s="197">
        <v>285.5</v>
      </c>
      <c r="AH84" s="197">
        <v>258.5</v>
      </c>
      <c r="AI84" s="197">
        <v>144.6</v>
      </c>
      <c r="AJ84" s="197">
        <v>0</v>
      </c>
      <c r="AK84" s="197">
        <v>26.7</v>
      </c>
      <c r="AL84" s="197">
        <v>0</v>
      </c>
      <c r="AM84" s="197">
        <v>10253.4</v>
      </c>
      <c r="AN84" s="197">
        <v>3198.6</v>
      </c>
      <c r="AO84" s="197">
        <v>1921.7</v>
      </c>
      <c r="AP84" s="197">
        <v>698.8</v>
      </c>
      <c r="AQ84" s="197">
        <v>38.5</v>
      </c>
      <c r="AR84" s="197">
        <v>467.1</v>
      </c>
      <c r="AS84" s="197">
        <v>154.5</v>
      </c>
      <c r="AT84" s="197">
        <v>242.1</v>
      </c>
      <c r="AU84" s="197">
        <v>99.1</v>
      </c>
      <c r="AV84" s="197">
        <v>57.7</v>
      </c>
      <c r="AW84" s="197">
        <v>101.9</v>
      </c>
      <c r="AX84" s="197"/>
      <c r="AY84" s="197">
        <v>1699.9</v>
      </c>
      <c r="AZ84" s="197">
        <v>134.6</v>
      </c>
      <c r="BA84" s="197">
        <v>1111.5999999999999</v>
      </c>
      <c r="BB84" s="197">
        <v>147.1</v>
      </c>
      <c r="BC84" s="197">
        <v>102.3</v>
      </c>
      <c r="BD84" s="197">
        <v>15.1</v>
      </c>
      <c r="BE84" s="197">
        <v>61.7</v>
      </c>
      <c r="BF84" s="197">
        <v>2999.2</v>
      </c>
      <c r="BG84" s="197">
        <v>24.6</v>
      </c>
      <c r="BH84" s="197">
        <v>34.1</v>
      </c>
      <c r="BI84" s="197">
        <v>3528.9</v>
      </c>
      <c r="BJ84" s="197">
        <v>334.1</v>
      </c>
      <c r="BK84" s="197">
        <v>3611.7</v>
      </c>
      <c r="BL84" s="197">
        <v>5313.6</v>
      </c>
      <c r="BM84" s="197">
        <v>13.3</v>
      </c>
      <c r="BN84" s="197">
        <v>35.700000000000003</v>
      </c>
      <c r="BO84" s="197">
        <v>311.10000000000002</v>
      </c>
      <c r="BP84" s="197">
        <v>815</v>
      </c>
      <c r="BQ84" s="197">
        <v>0</v>
      </c>
      <c r="BR84" s="197">
        <v>630.4</v>
      </c>
      <c r="BS84" s="197">
        <v>210</v>
      </c>
      <c r="BT84" s="197">
        <v>43.7</v>
      </c>
      <c r="BU84" s="197">
        <v>1.7</v>
      </c>
      <c r="BV84" s="197">
        <v>143.9</v>
      </c>
      <c r="BW84" s="197">
        <v>0</v>
      </c>
      <c r="BY84" s="199">
        <f t="shared" si="5"/>
        <v>39539</v>
      </c>
      <c r="BZ84" s="196">
        <f t="shared" ca="1" si="3"/>
        <v>21323.4</v>
      </c>
      <c r="CA84" s="196">
        <f t="shared" ca="1" si="4"/>
        <v>210</v>
      </c>
    </row>
    <row r="85" spans="1:79">
      <c r="A85" s="199">
        <v>39630</v>
      </c>
      <c r="B85" s="197">
        <v>23058.7</v>
      </c>
      <c r="C85" s="197">
        <v>23058.7</v>
      </c>
      <c r="D85" s="197"/>
      <c r="E85" s="197">
        <v>450.8</v>
      </c>
      <c r="F85" s="197">
        <v>1318</v>
      </c>
      <c r="G85" s="197">
        <v>396.4</v>
      </c>
      <c r="H85" s="197">
        <v>2347.5</v>
      </c>
      <c r="I85" s="197">
        <v>28.7</v>
      </c>
      <c r="J85" s="197">
        <v>0</v>
      </c>
      <c r="K85" s="197">
        <v>17366.400000000001</v>
      </c>
      <c r="L85" s="197">
        <v>491.1</v>
      </c>
      <c r="M85" s="197">
        <v>88</v>
      </c>
      <c r="N85" s="197">
        <v>571.79999999999995</v>
      </c>
      <c r="O85" s="197"/>
      <c r="P85" s="197">
        <v>2981.4</v>
      </c>
      <c r="Q85" s="197">
        <v>50.3</v>
      </c>
      <c r="R85" s="197">
        <v>199.5</v>
      </c>
      <c r="S85" s="197">
        <v>3321.5</v>
      </c>
      <c r="T85" s="197">
        <v>14078.3</v>
      </c>
      <c r="U85" s="197">
        <v>362.3</v>
      </c>
      <c r="V85" s="197">
        <v>890.4</v>
      </c>
      <c r="W85" s="197">
        <v>0</v>
      </c>
      <c r="X85" s="197">
        <v>1175.0999999999999</v>
      </c>
      <c r="Y85" s="197"/>
      <c r="Z85" s="197">
        <v>432.9</v>
      </c>
      <c r="AA85" s="197">
        <v>17.899999999999999</v>
      </c>
      <c r="AB85" s="197">
        <v>1318</v>
      </c>
      <c r="AC85" s="197">
        <v>108.9</v>
      </c>
      <c r="AD85" s="197">
        <v>287.60000000000002</v>
      </c>
      <c r="AE85" s="197">
        <v>0</v>
      </c>
      <c r="AF85" s="197">
        <v>1608.6</v>
      </c>
      <c r="AG85" s="197">
        <v>290.89999999999998</v>
      </c>
      <c r="AH85" s="197">
        <v>271.10000000000002</v>
      </c>
      <c r="AI85" s="197">
        <v>176.9</v>
      </c>
      <c r="AJ85" s="197">
        <v>0</v>
      </c>
      <c r="AK85" s="197">
        <v>28.7</v>
      </c>
      <c r="AL85" s="197">
        <v>0</v>
      </c>
      <c r="AM85" s="197">
        <v>11126.5</v>
      </c>
      <c r="AN85" s="197">
        <v>3589.8</v>
      </c>
      <c r="AO85" s="197">
        <v>1801.7</v>
      </c>
      <c r="AP85" s="197">
        <v>802.3</v>
      </c>
      <c r="AQ85" s="197">
        <v>46.1</v>
      </c>
      <c r="AR85" s="197">
        <v>491.1</v>
      </c>
      <c r="AS85" s="197">
        <v>88</v>
      </c>
      <c r="AT85" s="197">
        <v>283.7</v>
      </c>
      <c r="AU85" s="197">
        <v>110.9</v>
      </c>
      <c r="AV85" s="197">
        <v>66.400000000000006</v>
      </c>
      <c r="AW85" s="197">
        <v>110.9</v>
      </c>
      <c r="AX85" s="197"/>
      <c r="AY85" s="197">
        <v>1757.5</v>
      </c>
      <c r="AZ85" s="197">
        <v>284.5</v>
      </c>
      <c r="BA85" s="197">
        <v>939.4</v>
      </c>
      <c r="BB85" s="197">
        <v>50.3</v>
      </c>
      <c r="BC85" s="197">
        <v>107.9</v>
      </c>
      <c r="BD85" s="197">
        <v>21.6</v>
      </c>
      <c r="BE85" s="197">
        <v>69.900000000000006</v>
      </c>
      <c r="BF85" s="197">
        <v>3321.5</v>
      </c>
      <c r="BG85" s="197">
        <v>22</v>
      </c>
      <c r="BH85" s="197">
        <v>32.5</v>
      </c>
      <c r="BI85" s="197">
        <v>3517.7</v>
      </c>
      <c r="BJ85" s="197">
        <v>374</v>
      </c>
      <c r="BK85" s="197">
        <v>4306.5</v>
      </c>
      <c r="BL85" s="197">
        <v>5771.4</v>
      </c>
      <c r="BM85" s="197">
        <v>16.5</v>
      </c>
      <c r="BN85" s="197">
        <v>37.799999999999997</v>
      </c>
      <c r="BO85" s="197">
        <v>362.3</v>
      </c>
      <c r="BP85" s="197">
        <v>890.4</v>
      </c>
      <c r="BQ85" s="197">
        <v>0</v>
      </c>
      <c r="BR85" s="197">
        <v>687.8</v>
      </c>
      <c r="BS85" s="197">
        <v>247.6</v>
      </c>
      <c r="BT85" s="197">
        <v>88.5</v>
      </c>
      <c r="BU85" s="197">
        <v>2.5</v>
      </c>
      <c r="BV85" s="197">
        <v>148.80000000000001</v>
      </c>
      <c r="BW85" s="197">
        <v>0</v>
      </c>
      <c r="BY85" s="199">
        <f t="shared" si="5"/>
        <v>39630</v>
      </c>
      <c r="BZ85" s="196">
        <f t="shared" ca="1" si="3"/>
        <v>23058.7</v>
      </c>
      <c r="CA85" s="196">
        <f t="shared" ca="1" si="4"/>
        <v>247.6</v>
      </c>
    </row>
    <row r="86" spans="1:79">
      <c r="A86" s="199">
        <v>39722</v>
      </c>
      <c r="B86" s="197">
        <v>24572.3</v>
      </c>
      <c r="C86" s="197">
        <v>24572.3</v>
      </c>
      <c r="D86" s="197"/>
      <c r="E86" s="197">
        <v>488.9</v>
      </c>
      <c r="F86" s="197">
        <v>1013.9</v>
      </c>
      <c r="G86" s="197">
        <v>516.20000000000005</v>
      </c>
      <c r="H86" s="197">
        <v>2195</v>
      </c>
      <c r="I86" s="197">
        <v>31.8</v>
      </c>
      <c r="J86" s="197">
        <v>0</v>
      </c>
      <c r="K86" s="197">
        <v>19078.599999999999</v>
      </c>
      <c r="L86" s="197">
        <v>507.9</v>
      </c>
      <c r="M86" s="197">
        <v>104.6</v>
      </c>
      <c r="N86" s="197">
        <v>635.5</v>
      </c>
      <c r="O86" s="197"/>
      <c r="P86" s="197">
        <v>3112.6</v>
      </c>
      <c r="Q86" s="197">
        <v>233.4</v>
      </c>
      <c r="R86" s="197">
        <v>214.1</v>
      </c>
      <c r="S86" s="197">
        <v>3623</v>
      </c>
      <c r="T86" s="197">
        <v>14936.9</v>
      </c>
      <c r="U86" s="197">
        <v>378.9</v>
      </c>
      <c r="V86" s="197">
        <v>811.2</v>
      </c>
      <c r="W86" s="197">
        <v>0</v>
      </c>
      <c r="X86" s="197">
        <v>1262.2</v>
      </c>
      <c r="Y86" s="197"/>
      <c r="Z86" s="197">
        <v>468.6</v>
      </c>
      <c r="AA86" s="197">
        <v>20.3</v>
      </c>
      <c r="AB86" s="197">
        <v>1013.9</v>
      </c>
      <c r="AC86" s="197">
        <v>117.9</v>
      </c>
      <c r="AD86" s="197">
        <v>398.3</v>
      </c>
      <c r="AE86" s="197">
        <v>0</v>
      </c>
      <c r="AF86" s="197">
        <v>1577.2</v>
      </c>
      <c r="AG86" s="197">
        <v>209.3</v>
      </c>
      <c r="AH86" s="197">
        <v>213.2</v>
      </c>
      <c r="AI86" s="197">
        <v>195.2</v>
      </c>
      <c r="AJ86" s="197">
        <v>0</v>
      </c>
      <c r="AK86" s="197">
        <v>31.8</v>
      </c>
      <c r="AL86" s="197">
        <v>0</v>
      </c>
      <c r="AM86" s="197">
        <v>12028.2</v>
      </c>
      <c r="AN86" s="197">
        <v>4017.6</v>
      </c>
      <c r="AO86" s="197">
        <v>2170.3000000000002</v>
      </c>
      <c r="AP86" s="197">
        <v>813.1</v>
      </c>
      <c r="AQ86" s="197">
        <v>49.5</v>
      </c>
      <c r="AR86" s="197">
        <v>507.9</v>
      </c>
      <c r="AS86" s="197">
        <v>104.6</v>
      </c>
      <c r="AT86" s="197">
        <v>321.39999999999998</v>
      </c>
      <c r="AU86" s="197">
        <v>122</v>
      </c>
      <c r="AV86" s="197">
        <v>64.3</v>
      </c>
      <c r="AW86" s="197">
        <v>127.8</v>
      </c>
      <c r="AX86" s="197"/>
      <c r="AY86" s="197">
        <v>1845</v>
      </c>
      <c r="AZ86" s="197">
        <v>354.8</v>
      </c>
      <c r="BA86" s="197">
        <v>912.8</v>
      </c>
      <c r="BB86" s="197">
        <v>233.4</v>
      </c>
      <c r="BC86" s="197">
        <v>113.2</v>
      </c>
      <c r="BD86" s="197">
        <v>35.6</v>
      </c>
      <c r="BE86" s="197">
        <v>65.3</v>
      </c>
      <c r="BF86" s="197">
        <v>3623</v>
      </c>
      <c r="BG86" s="197">
        <v>22.7</v>
      </c>
      <c r="BH86" s="197">
        <v>34.700000000000003</v>
      </c>
      <c r="BI86" s="197">
        <v>3392.2</v>
      </c>
      <c r="BJ86" s="197">
        <v>364</v>
      </c>
      <c r="BK86" s="197">
        <v>5175.3999999999996</v>
      </c>
      <c r="BL86" s="197">
        <v>5890.1</v>
      </c>
      <c r="BM86" s="197">
        <v>14.6</v>
      </c>
      <c r="BN86" s="197">
        <v>43.2</v>
      </c>
      <c r="BO86" s="197">
        <v>378.9</v>
      </c>
      <c r="BP86" s="197">
        <v>811.2</v>
      </c>
      <c r="BQ86" s="197">
        <v>0</v>
      </c>
      <c r="BR86" s="197">
        <v>753.9</v>
      </c>
      <c r="BS86" s="197">
        <v>249.7</v>
      </c>
      <c r="BT86" s="197">
        <v>74.8</v>
      </c>
      <c r="BU86" s="197">
        <v>3.4</v>
      </c>
      <c r="BV86" s="197">
        <v>180.4</v>
      </c>
      <c r="BW86" s="197">
        <v>0</v>
      </c>
      <c r="BY86" s="199">
        <f t="shared" si="5"/>
        <v>39722</v>
      </c>
      <c r="BZ86" s="196">
        <f t="shared" ca="1" si="3"/>
        <v>24572.3</v>
      </c>
      <c r="CA86" s="196">
        <f t="shared" ca="1" si="4"/>
        <v>249.7</v>
      </c>
    </row>
    <row r="87" spans="1:79">
      <c r="A87" s="199">
        <v>39814</v>
      </c>
      <c r="B87" s="197">
        <v>28022.3</v>
      </c>
      <c r="C87" s="197">
        <v>28022.3</v>
      </c>
      <c r="D87" s="197"/>
      <c r="E87" s="197">
        <v>829.3</v>
      </c>
      <c r="F87" s="197">
        <v>2078.6999999999998</v>
      </c>
      <c r="G87" s="197">
        <v>1238.8</v>
      </c>
      <c r="H87" s="197">
        <v>2365.1999999999998</v>
      </c>
      <c r="I87" s="197">
        <v>45.1</v>
      </c>
      <c r="J87" s="197">
        <v>0</v>
      </c>
      <c r="K87" s="197">
        <v>19941</v>
      </c>
      <c r="L87" s="197">
        <v>544.1</v>
      </c>
      <c r="M87" s="197">
        <v>109.8</v>
      </c>
      <c r="N87" s="197">
        <v>870.4</v>
      </c>
      <c r="O87" s="197"/>
      <c r="P87" s="197">
        <v>3109.2</v>
      </c>
      <c r="Q87" s="197">
        <v>3370.4</v>
      </c>
      <c r="R87" s="197">
        <v>346</v>
      </c>
      <c r="S87" s="197">
        <v>3639.6</v>
      </c>
      <c r="T87" s="197">
        <v>14748.5</v>
      </c>
      <c r="U87" s="197">
        <v>375.3</v>
      </c>
      <c r="V87" s="197">
        <v>756.3</v>
      </c>
      <c r="W87" s="197">
        <v>0</v>
      </c>
      <c r="X87" s="197">
        <v>1677</v>
      </c>
      <c r="Y87" s="197"/>
      <c r="Z87" s="197">
        <v>795.1</v>
      </c>
      <c r="AA87" s="197">
        <v>34.200000000000003</v>
      </c>
      <c r="AB87" s="197">
        <v>2078.6999999999998</v>
      </c>
      <c r="AC87" s="197">
        <v>395.8</v>
      </c>
      <c r="AD87" s="197">
        <v>843</v>
      </c>
      <c r="AE87" s="197">
        <v>0</v>
      </c>
      <c r="AF87" s="197">
        <v>1760.3</v>
      </c>
      <c r="AG87" s="197">
        <v>193.4</v>
      </c>
      <c r="AH87" s="197">
        <v>199.5</v>
      </c>
      <c r="AI87" s="197">
        <v>212</v>
      </c>
      <c r="AJ87" s="197">
        <v>0</v>
      </c>
      <c r="AK87" s="197">
        <v>45.1</v>
      </c>
      <c r="AL87" s="197">
        <v>0</v>
      </c>
      <c r="AM87" s="197">
        <v>12509.7</v>
      </c>
      <c r="AN87" s="197">
        <v>4017.2</v>
      </c>
      <c r="AO87" s="197">
        <v>2501.1999999999998</v>
      </c>
      <c r="AP87" s="197">
        <v>856.6</v>
      </c>
      <c r="AQ87" s="197">
        <v>56.2</v>
      </c>
      <c r="AR87" s="197">
        <v>544.1</v>
      </c>
      <c r="AS87" s="197">
        <v>109.8</v>
      </c>
      <c r="AT87" s="197">
        <v>520.29999999999995</v>
      </c>
      <c r="AU87" s="197">
        <v>129.30000000000001</v>
      </c>
      <c r="AV87" s="197">
        <v>69</v>
      </c>
      <c r="AW87" s="197">
        <v>151.69999999999999</v>
      </c>
      <c r="AX87" s="197"/>
      <c r="AY87" s="197">
        <v>1789.4</v>
      </c>
      <c r="AZ87" s="197">
        <v>409.2</v>
      </c>
      <c r="BA87" s="197">
        <v>910.6</v>
      </c>
      <c r="BB87" s="197">
        <v>3370.4</v>
      </c>
      <c r="BC87" s="197">
        <v>252.4</v>
      </c>
      <c r="BD87" s="197">
        <v>77.7</v>
      </c>
      <c r="BE87" s="197">
        <v>15.9</v>
      </c>
      <c r="BF87" s="197">
        <v>3639.6</v>
      </c>
      <c r="BG87" s="197">
        <v>15.6</v>
      </c>
      <c r="BH87" s="197">
        <v>14.2</v>
      </c>
      <c r="BI87" s="197">
        <v>3521</v>
      </c>
      <c r="BJ87" s="197">
        <v>281.5</v>
      </c>
      <c r="BK87" s="197">
        <v>4945.3999999999996</v>
      </c>
      <c r="BL87" s="197">
        <v>5907</v>
      </c>
      <c r="BM87" s="197">
        <v>10.7</v>
      </c>
      <c r="BN87" s="197">
        <v>53</v>
      </c>
      <c r="BO87" s="197">
        <v>375.3</v>
      </c>
      <c r="BP87" s="197">
        <v>756.3</v>
      </c>
      <c r="BQ87" s="197">
        <v>0</v>
      </c>
      <c r="BR87" s="197">
        <v>1022.7</v>
      </c>
      <c r="BS87" s="197">
        <v>431.6</v>
      </c>
      <c r="BT87" s="197">
        <v>33.9</v>
      </c>
      <c r="BU87" s="197">
        <v>4.7</v>
      </c>
      <c r="BV87" s="197">
        <v>184.1</v>
      </c>
      <c r="BW87" s="197">
        <v>0</v>
      </c>
      <c r="BY87" s="199">
        <f t="shared" si="5"/>
        <v>39814</v>
      </c>
      <c r="BZ87" s="196">
        <f t="shared" ca="1" si="3"/>
        <v>28022.3</v>
      </c>
      <c r="CA87" s="196">
        <f t="shared" ca="1" si="4"/>
        <v>431.6</v>
      </c>
    </row>
    <row r="88" spans="1:79">
      <c r="A88" s="199">
        <v>39904</v>
      </c>
      <c r="B88" s="197">
        <v>28527.1</v>
      </c>
      <c r="C88" s="197">
        <v>28527.1</v>
      </c>
      <c r="D88" s="197"/>
      <c r="E88" s="197">
        <v>675.6</v>
      </c>
      <c r="F88" s="197">
        <v>1902.8</v>
      </c>
      <c r="G88" s="197">
        <v>956</v>
      </c>
      <c r="H88" s="197">
        <v>2650</v>
      </c>
      <c r="I88" s="197">
        <v>48.6</v>
      </c>
      <c r="J88" s="197">
        <v>0</v>
      </c>
      <c r="K88" s="197">
        <v>20604.5</v>
      </c>
      <c r="L88" s="197">
        <v>658.2</v>
      </c>
      <c r="M88" s="197">
        <v>55.5</v>
      </c>
      <c r="N88" s="197">
        <v>975.9</v>
      </c>
      <c r="O88" s="197"/>
      <c r="P88" s="197">
        <v>3236.5</v>
      </c>
      <c r="Q88" s="197">
        <v>3293.5</v>
      </c>
      <c r="R88" s="197">
        <v>217.6</v>
      </c>
      <c r="S88" s="197">
        <v>3700.4</v>
      </c>
      <c r="T88" s="197">
        <v>15013.5</v>
      </c>
      <c r="U88" s="197">
        <v>371.9</v>
      </c>
      <c r="V88" s="197">
        <v>653.1</v>
      </c>
      <c r="W88" s="197">
        <v>0</v>
      </c>
      <c r="X88" s="197">
        <v>2040.6</v>
      </c>
      <c r="Y88" s="197"/>
      <c r="Z88" s="197">
        <v>636.29999999999995</v>
      </c>
      <c r="AA88" s="197">
        <v>39.299999999999997</v>
      </c>
      <c r="AB88" s="197">
        <v>1902.8</v>
      </c>
      <c r="AC88" s="197">
        <v>288.8</v>
      </c>
      <c r="AD88" s="197">
        <v>667.2</v>
      </c>
      <c r="AE88" s="197">
        <v>0</v>
      </c>
      <c r="AF88" s="197">
        <v>1994.4</v>
      </c>
      <c r="AG88" s="197">
        <v>228.4</v>
      </c>
      <c r="AH88" s="197">
        <v>201.6</v>
      </c>
      <c r="AI88" s="197">
        <v>225.6</v>
      </c>
      <c r="AJ88" s="197">
        <v>0</v>
      </c>
      <c r="AK88" s="197">
        <v>48.6</v>
      </c>
      <c r="AL88" s="197">
        <v>0</v>
      </c>
      <c r="AM88" s="197">
        <v>13115.8</v>
      </c>
      <c r="AN88" s="197">
        <v>3871.7</v>
      </c>
      <c r="AO88" s="197">
        <v>2664.6</v>
      </c>
      <c r="AP88" s="197">
        <v>909.1</v>
      </c>
      <c r="AQ88" s="197">
        <v>43.2</v>
      </c>
      <c r="AR88" s="197">
        <v>658.2</v>
      </c>
      <c r="AS88" s="197">
        <v>55.5</v>
      </c>
      <c r="AT88" s="197">
        <v>573.5</v>
      </c>
      <c r="AU88" s="197">
        <v>135.69999999999999</v>
      </c>
      <c r="AV88" s="197">
        <v>61.4</v>
      </c>
      <c r="AW88" s="197">
        <v>205.3</v>
      </c>
      <c r="AX88" s="197"/>
      <c r="AY88" s="197">
        <v>1947.3</v>
      </c>
      <c r="AZ88" s="197">
        <v>58.3</v>
      </c>
      <c r="BA88" s="197">
        <v>1230.9000000000001</v>
      </c>
      <c r="BB88" s="197">
        <v>3293.5</v>
      </c>
      <c r="BC88" s="197">
        <v>164.4</v>
      </c>
      <c r="BD88" s="197">
        <v>47.4</v>
      </c>
      <c r="BE88" s="197">
        <v>5.7</v>
      </c>
      <c r="BF88" s="197">
        <v>3700.4</v>
      </c>
      <c r="BG88" s="197">
        <v>19.2</v>
      </c>
      <c r="BH88" s="197">
        <v>24.5</v>
      </c>
      <c r="BI88" s="197">
        <v>3474.5</v>
      </c>
      <c r="BJ88" s="197">
        <v>308.89999999999998</v>
      </c>
      <c r="BK88" s="197">
        <v>4912.7</v>
      </c>
      <c r="BL88" s="197">
        <v>6197.3</v>
      </c>
      <c r="BM88" s="197">
        <v>8.9</v>
      </c>
      <c r="BN88" s="197">
        <v>67.400000000000006</v>
      </c>
      <c r="BO88" s="197">
        <v>371.9</v>
      </c>
      <c r="BP88" s="197">
        <v>653.1</v>
      </c>
      <c r="BQ88" s="197">
        <v>0</v>
      </c>
      <c r="BR88" s="197">
        <v>1325.1</v>
      </c>
      <c r="BS88" s="197">
        <v>405.2</v>
      </c>
      <c r="BT88" s="197">
        <v>44.3</v>
      </c>
      <c r="BU88" s="197">
        <v>4.9000000000000004</v>
      </c>
      <c r="BV88" s="197">
        <v>261.2</v>
      </c>
      <c r="BW88" s="197">
        <v>0</v>
      </c>
      <c r="BY88" s="199">
        <f t="shared" si="5"/>
        <v>39904</v>
      </c>
      <c r="BZ88" s="196">
        <f t="shared" ca="1" si="3"/>
        <v>28527.1</v>
      </c>
      <c r="CA88" s="196">
        <f t="shared" ca="1" si="4"/>
        <v>405.2</v>
      </c>
    </row>
    <row r="89" spans="1:79">
      <c r="A89" s="199">
        <v>39995</v>
      </c>
      <c r="B89" s="197">
        <v>27776.2</v>
      </c>
      <c r="C89" s="197">
        <v>27776.2</v>
      </c>
      <c r="D89" s="197"/>
      <c r="E89" s="197">
        <v>598.6</v>
      </c>
      <c r="F89" s="197">
        <v>1720.8</v>
      </c>
      <c r="G89" s="197">
        <v>905.4</v>
      </c>
      <c r="H89" s="197">
        <v>2908.6</v>
      </c>
      <c r="I89" s="197">
        <v>61.2</v>
      </c>
      <c r="J89" s="197">
        <v>0</v>
      </c>
      <c r="K89" s="197">
        <v>19915.2</v>
      </c>
      <c r="L89" s="197">
        <v>678.7</v>
      </c>
      <c r="M89" s="197">
        <v>55.7</v>
      </c>
      <c r="N89" s="197">
        <v>931.9</v>
      </c>
      <c r="O89" s="197"/>
      <c r="P89" s="197">
        <v>3280.7</v>
      </c>
      <c r="Q89" s="197">
        <v>2002.8</v>
      </c>
      <c r="R89" s="197">
        <v>201.3</v>
      </c>
      <c r="S89" s="197">
        <v>3409.3</v>
      </c>
      <c r="T89" s="197">
        <v>15687.1</v>
      </c>
      <c r="U89" s="197">
        <v>341.8</v>
      </c>
      <c r="V89" s="197">
        <v>626.1</v>
      </c>
      <c r="W89" s="197">
        <v>0</v>
      </c>
      <c r="X89" s="197">
        <v>2227.1</v>
      </c>
      <c r="Y89" s="197"/>
      <c r="Z89" s="197">
        <v>552.4</v>
      </c>
      <c r="AA89" s="197">
        <v>46.3</v>
      </c>
      <c r="AB89" s="197">
        <v>1720.8</v>
      </c>
      <c r="AC89" s="197">
        <v>192.9</v>
      </c>
      <c r="AD89" s="197">
        <v>712.5</v>
      </c>
      <c r="AE89" s="197">
        <v>0</v>
      </c>
      <c r="AF89" s="197">
        <v>2225.9</v>
      </c>
      <c r="AG89" s="197">
        <v>296</v>
      </c>
      <c r="AH89" s="197">
        <v>167.8</v>
      </c>
      <c r="AI89" s="197">
        <v>219</v>
      </c>
      <c r="AJ89" s="197">
        <v>0</v>
      </c>
      <c r="AK89" s="197">
        <v>61.2</v>
      </c>
      <c r="AL89" s="197">
        <v>0</v>
      </c>
      <c r="AM89" s="197">
        <v>12829.3</v>
      </c>
      <c r="AN89" s="197">
        <v>3697.9</v>
      </c>
      <c r="AO89" s="197">
        <v>2376.8000000000002</v>
      </c>
      <c r="AP89" s="197">
        <v>975</v>
      </c>
      <c r="AQ89" s="197">
        <v>36.200000000000003</v>
      </c>
      <c r="AR89" s="197">
        <v>678.7</v>
      </c>
      <c r="AS89" s="197">
        <v>55.7</v>
      </c>
      <c r="AT89" s="197">
        <v>491.6</v>
      </c>
      <c r="AU89" s="197">
        <v>138.9</v>
      </c>
      <c r="AV89" s="197">
        <v>60.1</v>
      </c>
      <c r="AW89" s="197">
        <v>241.3</v>
      </c>
      <c r="AX89" s="197"/>
      <c r="AY89" s="197">
        <v>2114.5</v>
      </c>
      <c r="AZ89" s="197">
        <v>6.8</v>
      </c>
      <c r="BA89" s="197">
        <v>1159.4000000000001</v>
      </c>
      <c r="BB89" s="197">
        <v>2002.8</v>
      </c>
      <c r="BC89" s="197">
        <v>145.80000000000001</v>
      </c>
      <c r="BD89" s="197">
        <v>49.1</v>
      </c>
      <c r="BE89" s="197">
        <v>6.3</v>
      </c>
      <c r="BF89" s="197">
        <v>3409.3</v>
      </c>
      <c r="BG89" s="197">
        <v>22.2</v>
      </c>
      <c r="BH89" s="197">
        <v>23.6</v>
      </c>
      <c r="BI89" s="197">
        <v>3602.5</v>
      </c>
      <c r="BJ89" s="197">
        <v>299.2</v>
      </c>
      <c r="BK89" s="197">
        <v>5180.1000000000004</v>
      </c>
      <c r="BL89" s="197">
        <v>6491.2</v>
      </c>
      <c r="BM89" s="197">
        <v>9.5</v>
      </c>
      <c r="BN89" s="197">
        <v>58.8</v>
      </c>
      <c r="BO89" s="197">
        <v>341.8</v>
      </c>
      <c r="BP89" s="197">
        <v>626.1</v>
      </c>
      <c r="BQ89" s="197">
        <v>0</v>
      </c>
      <c r="BR89" s="197">
        <v>1572.2</v>
      </c>
      <c r="BS89" s="197">
        <v>358.6</v>
      </c>
      <c r="BT89" s="197">
        <v>61.7</v>
      </c>
      <c r="BU89" s="197">
        <v>3.5</v>
      </c>
      <c r="BV89" s="197">
        <v>231.1</v>
      </c>
      <c r="BW89" s="197">
        <v>0</v>
      </c>
      <c r="BY89" s="199">
        <f t="shared" si="5"/>
        <v>39995</v>
      </c>
      <c r="BZ89" s="196">
        <f t="shared" ca="1" si="3"/>
        <v>27776.2</v>
      </c>
      <c r="CA89" s="196">
        <f t="shared" ca="1" si="4"/>
        <v>358.6</v>
      </c>
    </row>
    <row r="90" spans="1:79">
      <c r="A90" s="199">
        <v>40087</v>
      </c>
      <c r="B90" s="197">
        <v>28181.8</v>
      </c>
      <c r="C90" s="197">
        <v>28181.8</v>
      </c>
      <c r="D90" s="197"/>
      <c r="E90" s="197">
        <v>586.6</v>
      </c>
      <c r="F90" s="197">
        <v>1070.2</v>
      </c>
      <c r="G90" s="197">
        <v>976.1</v>
      </c>
      <c r="H90" s="197">
        <v>3636.8</v>
      </c>
      <c r="I90" s="197">
        <v>63.2</v>
      </c>
      <c r="J90" s="197">
        <v>0</v>
      </c>
      <c r="K90" s="197">
        <v>20215</v>
      </c>
      <c r="L90" s="197">
        <v>693.9</v>
      </c>
      <c r="M90" s="197">
        <v>59.3</v>
      </c>
      <c r="N90" s="197">
        <v>880.7</v>
      </c>
      <c r="O90" s="197"/>
      <c r="P90" s="197">
        <v>3605.2</v>
      </c>
      <c r="Q90" s="197">
        <v>1589.1</v>
      </c>
      <c r="R90" s="197">
        <v>212.3</v>
      </c>
      <c r="S90" s="197">
        <v>3119.4</v>
      </c>
      <c r="T90" s="197">
        <v>16128.9</v>
      </c>
      <c r="U90" s="197">
        <v>361.5</v>
      </c>
      <c r="V90" s="197">
        <v>680.2</v>
      </c>
      <c r="W90" s="197">
        <v>0</v>
      </c>
      <c r="X90" s="197">
        <v>2485.3000000000002</v>
      </c>
      <c r="Y90" s="197"/>
      <c r="Z90" s="197">
        <v>537.29999999999995</v>
      </c>
      <c r="AA90" s="197">
        <v>49.3</v>
      </c>
      <c r="AB90" s="197">
        <v>1070.2</v>
      </c>
      <c r="AC90" s="197">
        <v>178.3</v>
      </c>
      <c r="AD90" s="197">
        <v>797.8</v>
      </c>
      <c r="AE90" s="197">
        <v>0</v>
      </c>
      <c r="AF90" s="197">
        <v>2807.6</v>
      </c>
      <c r="AG90" s="197">
        <v>396.6</v>
      </c>
      <c r="AH90" s="197">
        <v>188.9</v>
      </c>
      <c r="AI90" s="197">
        <v>243.7</v>
      </c>
      <c r="AJ90" s="197">
        <v>0</v>
      </c>
      <c r="AK90" s="197">
        <v>63.2</v>
      </c>
      <c r="AL90" s="197">
        <v>0</v>
      </c>
      <c r="AM90" s="197">
        <v>12715.9</v>
      </c>
      <c r="AN90" s="197">
        <v>3618.6</v>
      </c>
      <c r="AO90" s="197">
        <v>2907.7</v>
      </c>
      <c r="AP90" s="197">
        <v>935.9</v>
      </c>
      <c r="AQ90" s="197">
        <v>37</v>
      </c>
      <c r="AR90" s="197">
        <v>693.9</v>
      </c>
      <c r="AS90" s="197">
        <v>59.3</v>
      </c>
      <c r="AT90" s="197">
        <v>397.5</v>
      </c>
      <c r="AU90" s="197">
        <v>138.30000000000001</v>
      </c>
      <c r="AV90" s="197">
        <v>64.900000000000006</v>
      </c>
      <c r="AW90" s="197">
        <v>280</v>
      </c>
      <c r="AX90" s="197"/>
      <c r="AY90" s="197">
        <v>2440.4</v>
      </c>
      <c r="AZ90" s="197">
        <v>31.2</v>
      </c>
      <c r="BA90" s="197">
        <v>1133.5999999999999</v>
      </c>
      <c r="BB90" s="197">
        <v>1589.1</v>
      </c>
      <c r="BC90" s="197">
        <v>145.19999999999999</v>
      </c>
      <c r="BD90" s="197">
        <v>63.3</v>
      </c>
      <c r="BE90" s="197">
        <v>3.7</v>
      </c>
      <c r="BF90" s="197">
        <v>3119.4</v>
      </c>
      <c r="BG90" s="197">
        <v>26</v>
      </c>
      <c r="BH90" s="197">
        <v>22.2</v>
      </c>
      <c r="BI90" s="197">
        <v>3721.3</v>
      </c>
      <c r="BJ90" s="197">
        <v>273.89999999999998</v>
      </c>
      <c r="BK90" s="197">
        <v>5311.5</v>
      </c>
      <c r="BL90" s="197">
        <v>6704.7</v>
      </c>
      <c r="BM90" s="197">
        <v>9.1</v>
      </c>
      <c r="BN90" s="197">
        <v>60.2</v>
      </c>
      <c r="BO90" s="197">
        <v>361.5</v>
      </c>
      <c r="BP90" s="197">
        <v>680.2</v>
      </c>
      <c r="BQ90" s="197">
        <v>0</v>
      </c>
      <c r="BR90" s="197">
        <v>1824.4</v>
      </c>
      <c r="BS90" s="197">
        <v>365.5</v>
      </c>
      <c r="BT90" s="197">
        <v>51.7</v>
      </c>
      <c r="BU90" s="197">
        <v>3.8</v>
      </c>
      <c r="BV90" s="197">
        <v>239.9</v>
      </c>
      <c r="BW90" s="197">
        <v>0</v>
      </c>
      <c r="BY90" s="199">
        <f t="shared" si="5"/>
        <v>40087</v>
      </c>
      <c r="BZ90" s="196">
        <f t="shared" ca="1" si="3"/>
        <v>28181.8</v>
      </c>
      <c r="CA90" s="196">
        <f t="shared" ca="1" si="4"/>
        <v>365.5</v>
      </c>
    </row>
    <row r="91" spans="1:79">
      <c r="A91" s="199">
        <v>40179</v>
      </c>
      <c r="B91" s="197">
        <v>29430</v>
      </c>
      <c r="C91" s="197">
        <v>29430</v>
      </c>
      <c r="D91" s="197"/>
      <c r="E91" s="197">
        <v>795.8</v>
      </c>
      <c r="F91" s="197">
        <v>1755.2</v>
      </c>
      <c r="G91" s="197">
        <v>839.2</v>
      </c>
      <c r="H91" s="197">
        <v>4309.3999999999996</v>
      </c>
      <c r="I91" s="197">
        <v>72.599999999999994</v>
      </c>
      <c r="J91" s="197">
        <v>0</v>
      </c>
      <c r="K91" s="197">
        <v>19878.400000000001</v>
      </c>
      <c r="L91" s="197">
        <v>790.7</v>
      </c>
      <c r="M91" s="197">
        <v>71.400000000000006</v>
      </c>
      <c r="N91" s="197">
        <v>917.4</v>
      </c>
      <c r="O91" s="197"/>
      <c r="P91" s="197">
        <v>3766.4</v>
      </c>
      <c r="Q91" s="197">
        <v>1423.1</v>
      </c>
      <c r="R91" s="197">
        <v>273.10000000000002</v>
      </c>
      <c r="S91" s="197">
        <v>3117.3</v>
      </c>
      <c r="T91" s="197">
        <v>17131.400000000001</v>
      </c>
      <c r="U91" s="197">
        <v>412.7</v>
      </c>
      <c r="V91" s="197">
        <v>748.6</v>
      </c>
      <c r="W91" s="197">
        <v>0</v>
      </c>
      <c r="X91" s="197">
        <v>2557.4</v>
      </c>
      <c r="Y91" s="197"/>
      <c r="Z91" s="197">
        <v>747</v>
      </c>
      <c r="AA91" s="197">
        <v>48.8</v>
      </c>
      <c r="AB91" s="197">
        <v>1755.2</v>
      </c>
      <c r="AC91" s="197">
        <v>171.7</v>
      </c>
      <c r="AD91" s="197">
        <v>667.6</v>
      </c>
      <c r="AE91" s="197">
        <v>0</v>
      </c>
      <c r="AF91" s="197">
        <v>3379.1</v>
      </c>
      <c r="AG91" s="197">
        <v>411.8</v>
      </c>
      <c r="AH91" s="197">
        <v>234</v>
      </c>
      <c r="AI91" s="197">
        <v>284.5</v>
      </c>
      <c r="AJ91" s="197">
        <v>0</v>
      </c>
      <c r="AK91" s="197">
        <v>72.599999999999994</v>
      </c>
      <c r="AL91" s="197">
        <v>0</v>
      </c>
      <c r="AM91" s="197">
        <v>12541.7</v>
      </c>
      <c r="AN91" s="197">
        <v>3573.8</v>
      </c>
      <c r="AO91" s="197">
        <v>2725.9</v>
      </c>
      <c r="AP91" s="197">
        <v>1005.7</v>
      </c>
      <c r="AQ91" s="197">
        <v>31.2</v>
      </c>
      <c r="AR91" s="197">
        <v>790.7</v>
      </c>
      <c r="AS91" s="197">
        <v>71.400000000000006</v>
      </c>
      <c r="AT91" s="197">
        <v>434.3</v>
      </c>
      <c r="AU91" s="197">
        <v>125.8</v>
      </c>
      <c r="AV91" s="197">
        <v>74.400000000000006</v>
      </c>
      <c r="AW91" s="197">
        <v>282.89999999999998</v>
      </c>
      <c r="AX91" s="197"/>
      <c r="AY91" s="197">
        <v>2432.8000000000002</v>
      </c>
      <c r="AZ91" s="197">
        <v>205.1</v>
      </c>
      <c r="BA91" s="197">
        <v>1128.4000000000001</v>
      </c>
      <c r="BB91" s="197">
        <v>1423.1</v>
      </c>
      <c r="BC91" s="197">
        <v>168</v>
      </c>
      <c r="BD91" s="197">
        <v>97.1</v>
      </c>
      <c r="BE91" s="197">
        <v>7.9</v>
      </c>
      <c r="BF91" s="197">
        <v>3117.3</v>
      </c>
      <c r="BG91" s="197">
        <v>20.399999999999999</v>
      </c>
      <c r="BH91" s="197">
        <v>13.7</v>
      </c>
      <c r="BI91" s="197">
        <v>3857.4</v>
      </c>
      <c r="BJ91" s="197">
        <v>209.7</v>
      </c>
      <c r="BK91" s="197">
        <v>5466.6</v>
      </c>
      <c r="BL91" s="197">
        <v>7485</v>
      </c>
      <c r="BM91" s="197">
        <v>10.1</v>
      </c>
      <c r="BN91" s="197">
        <v>68.7</v>
      </c>
      <c r="BO91" s="197">
        <v>412.7</v>
      </c>
      <c r="BP91" s="197">
        <v>748.6</v>
      </c>
      <c r="BQ91" s="197">
        <v>0</v>
      </c>
      <c r="BR91" s="197">
        <v>2050.6</v>
      </c>
      <c r="BS91" s="197">
        <v>257.89999999999998</v>
      </c>
      <c r="BT91" s="197">
        <v>45.2</v>
      </c>
      <c r="BU91" s="197">
        <v>4.9000000000000004</v>
      </c>
      <c r="BV91" s="197">
        <v>198.9</v>
      </c>
      <c r="BW91" s="197">
        <v>0</v>
      </c>
      <c r="BY91" s="199">
        <f t="shared" si="5"/>
        <v>40179</v>
      </c>
      <c r="BZ91" s="196">
        <f t="shared" ca="1" si="3"/>
        <v>29430</v>
      </c>
      <c r="CA91" s="196">
        <f t="shared" ca="1" si="4"/>
        <v>257.89999999999998</v>
      </c>
    </row>
    <row r="92" spans="1:79">
      <c r="A92" s="199">
        <v>40269</v>
      </c>
      <c r="B92" s="197">
        <v>29284.2</v>
      </c>
      <c r="C92" s="197">
        <v>29284.2</v>
      </c>
      <c r="D92" s="197"/>
      <c r="E92" s="197">
        <v>621.79999999999995</v>
      </c>
      <c r="F92" s="197">
        <v>1231.4000000000001</v>
      </c>
      <c r="G92" s="197">
        <v>775.3</v>
      </c>
      <c r="H92" s="197">
        <v>4981</v>
      </c>
      <c r="I92" s="197">
        <v>111.7</v>
      </c>
      <c r="J92" s="197">
        <v>0</v>
      </c>
      <c r="K92" s="197">
        <v>19757.2</v>
      </c>
      <c r="L92" s="197">
        <v>787.8</v>
      </c>
      <c r="M92" s="197">
        <v>47.5</v>
      </c>
      <c r="N92" s="197">
        <v>970.5</v>
      </c>
      <c r="O92" s="197"/>
      <c r="P92" s="197">
        <v>3870.2</v>
      </c>
      <c r="Q92" s="197">
        <v>685.9</v>
      </c>
      <c r="R92" s="197">
        <v>184.4</v>
      </c>
      <c r="S92" s="197">
        <v>3097.6</v>
      </c>
      <c r="T92" s="197">
        <v>17487.8</v>
      </c>
      <c r="U92" s="197">
        <v>426.6</v>
      </c>
      <c r="V92" s="197">
        <v>808.4</v>
      </c>
      <c r="W92" s="197">
        <v>0</v>
      </c>
      <c r="X92" s="197">
        <v>2723.4</v>
      </c>
      <c r="Y92" s="197"/>
      <c r="Z92" s="197">
        <v>584.9</v>
      </c>
      <c r="AA92" s="197">
        <v>36.9</v>
      </c>
      <c r="AB92" s="197">
        <v>1231.4000000000001</v>
      </c>
      <c r="AC92" s="197">
        <v>129.1</v>
      </c>
      <c r="AD92" s="197">
        <v>646.29999999999995</v>
      </c>
      <c r="AE92" s="197">
        <v>0</v>
      </c>
      <c r="AF92" s="197">
        <v>3885.6</v>
      </c>
      <c r="AG92" s="197">
        <v>493.2</v>
      </c>
      <c r="AH92" s="197">
        <v>320.3</v>
      </c>
      <c r="AI92" s="197">
        <v>281.89999999999998</v>
      </c>
      <c r="AJ92" s="197">
        <v>0</v>
      </c>
      <c r="AK92" s="197">
        <v>111.7</v>
      </c>
      <c r="AL92" s="197">
        <v>0</v>
      </c>
      <c r="AM92" s="197">
        <v>12424</v>
      </c>
      <c r="AN92" s="197">
        <v>3536.3</v>
      </c>
      <c r="AO92" s="197">
        <v>2779.5</v>
      </c>
      <c r="AP92" s="197">
        <v>986.8</v>
      </c>
      <c r="AQ92" s="197">
        <v>30.6</v>
      </c>
      <c r="AR92" s="197">
        <v>787.8</v>
      </c>
      <c r="AS92" s="197">
        <v>47.5</v>
      </c>
      <c r="AT92" s="197">
        <v>439.1</v>
      </c>
      <c r="AU92" s="197">
        <v>134.80000000000001</v>
      </c>
      <c r="AV92" s="197">
        <v>76.3</v>
      </c>
      <c r="AW92" s="197">
        <v>320.3</v>
      </c>
      <c r="AX92" s="197"/>
      <c r="AY92" s="197">
        <v>2511.3000000000002</v>
      </c>
      <c r="AZ92" s="197">
        <v>116.7</v>
      </c>
      <c r="BA92" s="197">
        <v>1242.2</v>
      </c>
      <c r="BB92" s="197">
        <v>685.9</v>
      </c>
      <c r="BC92" s="197">
        <v>125.8</v>
      </c>
      <c r="BD92" s="197">
        <v>53.1</v>
      </c>
      <c r="BE92" s="197">
        <v>5.4</v>
      </c>
      <c r="BF92" s="197">
        <v>3097.6</v>
      </c>
      <c r="BG92" s="197">
        <v>37.200000000000003</v>
      </c>
      <c r="BH92" s="197">
        <v>21.2</v>
      </c>
      <c r="BI92" s="197">
        <v>4050.9</v>
      </c>
      <c r="BJ92" s="197">
        <v>232</v>
      </c>
      <c r="BK92" s="197">
        <v>5275.1</v>
      </c>
      <c r="BL92" s="197">
        <v>7797.7</v>
      </c>
      <c r="BM92" s="197">
        <v>8.1</v>
      </c>
      <c r="BN92" s="197">
        <v>65.599999999999994</v>
      </c>
      <c r="BO92" s="197">
        <v>426.6</v>
      </c>
      <c r="BP92" s="197">
        <v>808.4</v>
      </c>
      <c r="BQ92" s="197">
        <v>0</v>
      </c>
      <c r="BR92" s="197">
        <v>2144.1999999999998</v>
      </c>
      <c r="BS92" s="197">
        <v>296.8</v>
      </c>
      <c r="BT92" s="197">
        <v>45.2</v>
      </c>
      <c r="BU92" s="197">
        <v>4.3</v>
      </c>
      <c r="BV92" s="197">
        <v>232.9</v>
      </c>
      <c r="BW92" s="197">
        <v>0</v>
      </c>
      <c r="BY92" s="199">
        <f t="shared" si="5"/>
        <v>40269</v>
      </c>
      <c r="BZ92" s="196">
        <f t="shared" ca="1" si="3"/>
        <v>29284.2</v>
      </c>
      <c r="CA92" s="196">
        <f t="shared" ca="1" si="4"/>
        <v>296.8</v>
      </c>
    </row>
    <row r="93" spans="1:79">
      <c r="A93" s="199">
        <v>40360</v>
      </c>
      <c r="B93" s="197">
        <v>30416.7</v>
      </c>
      <c r="C93" s="197">
        <v>30416.7</v>
      </c>
      <c r="D93" s="197"/>
      <c r="E93" s="197">
        <v>645.6</v>
      </c>
      <c r="F93" s="197">
        <v>1415.5</v>
      </c>
      <c r="G93" s="197">
        <v>634.9</v>
      </c>
      <c r="H93" s="197">
        <v>5308.4</v>
      </c>
      <c r="I93" s="197">
        <v>113.7</v>
      </c>
      <c r="J93" s="197">
        <v>0</v>
      </c>
      <c r="K93" s="197">
        <v>20395.599999999999</v>
      </c>
      <c r="L93" s="197">
        <v>812.7</v>
      </c>
      <c r="M93" s="197">
        <v>77.8</v>
      </c>
      <c r="N93" s="197">
        <v>1012.6</v>
      </c>
      <c r="O93" s="197"/>
      <c r="P93" s="197">
        <v>3905.8</v>
      </c>
      <c r="Q93" s="197">
        <v>510.3</v>
      </c>
      <c r="R93" s="197">
        <v>215.2</v>
      </c>
      <c r="S93" s="197">
        <v>3237.7</v>
      </c>
      <c r="T93" s="197">
        <v>18487.099999999999</v>
      </c>
      <c r="U93" s="197">
        <v>425.7</v>
      </c>
      <c r="V93" s="197">
        <v>809</v>
      </c>
      <c r="W93" s="197">
        <v>0</v>
      </c>
      <c r="X93" s="197">
        <v>2825.9</v>
      </c>
      <c r="Y93" s="197"/>
      <c r="Z93" s="197">
        <v>607.1</v>
      </c>
      <c r="AA93" s="197">
        <v>38.5</v>
      </c>
      <c r="AB93" s="197">
        <v>1415.5</v>
      </c>
      <c r="AC93" s="197">
        <v>128.9</v>
      </c>
      <c r="AD93" s="197">
        <v>506</v>
      </c>
      <c r="AE93" s="197">
        <v>0</v>
      </c>
      <c r="AF93" s="197">
        <v>4082.5</v>
      </c>
      <c r="AG93" s="197">
        <v>573.20000000000005</v>
      </c>
      <c r="AH93" s="197">
        <v>360.8</v>
      </c>
      <c r="AI93" s="197">
        <v>291.8</v>
      </c>
      <c r="AJ93" s="197">
        <v>0</v>
      </c>
      <c r="AK93" s="197">
        <v>113.7</v>
      </c>
      <c r="AL93" s="197">
        <v>0</v>
      </c>
      <c r="AM93" s="197">
        <v>13032.3</v>
      </c>
      <c r="AN93" s="197">
        <v>3672.4</v>
      </c>
      <c r="AO93" s="197">
        <v>2709.4</v>
      </c>
      <c r="AP93" s="197">
        <v>951.8</v>
      </c>
      <c r="AQ93" s="197">
        <v>29.6</v>
      </c>
      <c r="AR93" s="197">
        <v>812.7</v>
      </c>
      <c r="AS93" s="197">
        <v>77.8</v>
      </c>
      <c r="AT93" s="197">
        <v>439.6</v>
      </c>
      <c r="AU93" s="197">
        <v>144.80000000000001</v>
      </c>
      <c r="AV93" s="197">
        <v>73.7</v>
      </c>
      <c r="AW93" s="197">
        <v>354.4</v>
      </c>
      <c r="AX93" s="197"/>
      <c r="AY93" s="197">
        <v>2492.8000000000002</v>
      </c>
      <c r="AZ93" s="197">
        <v>249.6</v>
      </c>
      <c r="BA93" s="197">
        <v>1163.4000000000001</v>
      </c>
      <c r="BB93" s="197">
        <v>510.3</v>
      </c>
      <c r="BC93" s="197">
        <v>128.69999999999999</v>
      </c>
      <c r="BD93" s="197">
        <v>77.400000000000006</v>
      </c>
      <c r="BE93" s="197">
        <v>9.1</v>
      </c>
      <c r="BF93" s="197">
        <v>3237.7</v>
      </c>
      <c r="BG93" s="197">
        <v>31.5</v>
      </c>
      <c r="BH93" s="197">
        <v>19.399999999999999</v>
      </c>
      <c r="BI93" s="197">
        <v>4280.3999999999996</v>
      </c>
      <c r="BJ93" s="197">
        <v>239.3</v>
      </c>
      <c r="BK93" s="197">
        <v>5396.4</v>
      </c>
      <c r="BL93" s="197">
        <v>8435.2999999999993</v>
      </c>
      <c r="BM93" s="197">
        <v>8.1999999999999993</v>
      </c>
      <c r="BN93" s="197">
        <v>76.599999999999994</v>
      </c>
      <c r="BO93" s="197">
        <v>425.7</v>
      </c>
      <c r="BP93" s="197">
        <v>809</v>
      </c>
      <c r="BQ93" s="197">
        <v>0</v>
      </c>
      <c r="BR93" s="197">
        <v>2241.1999999999998</v>
      </c>
      <c r="BS93" s="197">
        <v>283.2</v>
      </c>
      <c r="BT93" s="197">
        <v>71.400000000000006</v>
      </c>
      <c r="BU93" s="197">
        <v>4.5</v>
      </c>
      <c r="BV93" s="197">
        <v>225.5</v>
      </c>
      <c r="BW93" s="197">
        <v>0</v>
      </c>
      <c r="BY93" s="199">
        <f t="shared" si="5"/>
        <v>40360</v>
      </c>
      <c r="BZ93" s="196">
        <f t="shared" ca="1" si="3"/>
        <v>30416.7</v>
      </c>
      <c r="CA93" s="196">
        <f t="shared" ca="1" si="4"/>
        <v>283.2</v>
      </c>
    </row>
    <row r="94" spans="1:79">
      <c r="A94" s="199">
        <v>40452</v>
      </c>
      <c r="B94" s="197">
        <v>31721.7</v>
      </c>
      <c r="C94" s="197">
        <v>31721.7</v>
      </c>
      <c r="D94" s="197"/>
      <c r="E94" s="197">
        <v>684.9</v>
      </c>
      <c r="F94" s="197">
        <v>1290.5</v>
      </c>
      <c r="G94" s="197">
        <v>721.3</v>
      </c>
      <c r="H94" s="197">
        <v>5562.8</v>
      </c>
      <c r="I94" s="197">
        <v>117</v>
      </c>
      <c r="J94" s="197">
        <v>0</v>
      </c>
      <c r="K94" s="197">
        <v>21357.5</v>
      </c>
      <c r="L94" s="197">
        <v>825</v>
      </c>
      <c r="M94" s="197">
        <v>100</v>
      </c>
      <c r="N94" s="197">
        <v>1062.8</v>
      </c>
      <c r="O94" s="197"/>
      <c r="P94" s="197">
        <v>4076.6</v>
      </c>
      <c r="Q94" s="197">
        <v>373.4</v>
      </c>
      <c r="R94" s="197">
        <v>266.7</v>
      </c>
      <c r="S94" s="197">
        <v>3461.8</v>
      </c>
      <c r="T94" s="197">
        <v>19314</v>
      </c>
      <c r="U94" s="197">
        <v>479.4</v>
      </c>
      <c r="V94" s="197">
        <v>838.8</v>
      </c>
      <c r="W94" s="197">
        <v>0</v>
      </c>
      <c r="X94" s="197">
        <v>2911</v>
      </c>
      <c r="Y94" s="197"/>
      <c r="Z94" s="197">
        <v>640.6</v>
      </c>
      <c r="AA94" s="197">
        <v>44.2</v>
      </c>
      <c r="AB94" s="197">
        <v>1290.5</v>
      </c>
      <c r="AC94" s="197">
        <v>130.6</v>
      </c>
      <c r="AD94" s="197">
        <v>590.70000000000005</v>
      </c>
      <c r="AE94" s="197">
        <v>0</v>
      </c>
      <c r="AF94" s="197">
        <v>4190.7</v>
      </c>
      <c r="AG94" s="197">
        <v>674.8</v>
      </c>
      <c r="AH94" s="197">
        <v>384.3</v>
      </c>
      <c r="AI94" s="197">
        <v>313</v>
      </c>
      <c r="AJ94" s="197">
        <v>0</v>
      </c>
      <c r="AK94" s="197">
        <v>117</v>
      </c>
      <c r="AL94" s="197">
        <v>0</v>
      </c>
      <c r="AM94" s="197">
        <v>13629.4</v>
      </c>
      <c r="AN94" s="197">
        <v>3871.6</v>
      </c>
      <c r="AO94" s="197">
        <v>2859.5</v>
      </c>
      <c r="AP94" s="197">
        <v>970.6</v>
      </c>
      <c r="AQ94" s="197">
        <v>26.4</v>
      </c>
      <c r="AR94" s="197">
        <v>825</v>
      </c>
      <c r="AS94" s="197">
        <v>100</v>
      </c>
      <c r="AT94" s="197">
        <v>435.1</v>
      </c>
      <c r="AU94" s="197">
        <v>173.1</v>
      </c>
      <c r="AV94" s="197">
        <v>76</v>
      </c>
      <c r="AW94" s="197">
        <v>378.6</v>
      </c>
      <c r="AX94" s="197"/>
      <c r="AY94" s="197">
        <v>2542.4</v>
      </c>
      <c r="AZ94" s="197">
        <v>359.7</v>
      </c>
      <c r="BA94" s="197">
        <v>1174.5</v>
      </c>
      <c r="BB94" s="197">
        <v>373.4</v>
      </c>
      <c r="BC94" s="197">
        <v>130.69999999999999</v>
      </c>
      <c r="BD94" s="197">
        <v>115.3</v>
      </c>
      <c r="BE94" s="197">
        <v>20.7</v>
      </c>
      <c r="BF94" s="197">
        <v>3461.8</v>
      </c>
      <c r="BG94" s="197">
        <v>34.200000000000003</v>
      </c>
      <c r="BH94" s="197">
        <v>19.600000000000001</v>
      </c>
      <c r="BI94" s="197">
        <v>4510</v>
      </c>
      <c r="BJ94" s="197">
        <v>257.39999999999998</v>
      </c>
      <c r="BK94" s="197">
        <v>5518.2</v>
      </c>
      <c r="BL94" s="197">
        <v>8879.2999999999993</v>
      </c>
      <c r="BM94" s="197">
        <v>10.4</v>
      </c>
      <c r="BN94" s="197">
        <v>84.8</v>
      </c>
      <c r="BO94" s="197">
        <v>479.4</v>
      </c>
      <c r="BP94" s="197">
        <v>838.8</v>
      </c>
      <c r="BQ94" s="197">
        <v>0</v>
      </c>
      <c r="BR94" s="197">
        <v>2311.1</v>
      </c>
      <c r="BS94" s="197">
        <v>273.5</v>
      </c>
      <c r="BT94" s="197">
        <v>68.7</v>
      </c>
      <c r="BU94" s="197">
        <v>4.7</v>
      </c>
      <c r="BV94" s="197">
        <v>253.1</v>
      </c>
      <c r="BW94" s="197">
        <v>0</v>
      </c>
      <c r="BY94" s="199">
        <f t="shared" si="5"/>
        <v>40452</v>
      </c>
      <c r="BZ94" s="196">
        <f t="shared" ca="1" si="3"/>
        <v>31721.7</v>
      </c>
      <c r="CA94" s="196">
        <f t="shared" ca="1" si="4"/>
        <v>273.5</v>
      </c>
    </row>
    <row r="95" spans="1:79">
      <c r="A95" s="199">
        <v>40544</v>
      </c>
      <c r="B95" s="197">
        <v>33804.6</v>
      </c>
      <c r="C95" s="197">
        <v>33804.6</v>
      </c>
      <c r="D95" s="197"/>
      <c r="E95" s="197">
        <v>912.6</v>
      </c>
      <c r="F95" s="197">
        <v>1809</v>
      </c>
      <c r="G95" s="197">
        <v>853.6</v>
      </c>
      <c r="H95" s="197">
        <v>5829</v>
      </c>
      <c r="I95" s="197">
        <v>132.1</v>
      </c>
      <c r="J95" s="197">
        <v>0</v>
      </c>
      <c r="K95" s="197">
        <v>22166.7</v>
      </c>
      <c r="L95" s="197">
        <v>864.6</v>
      </c>
      <c r="M95" s="197">
        <v>132.1</v>
      </c>
      <c r="N95" s="197">
        <v>1105</v>
      </c>
      <c r="O95" s="197"/>
      <c r="P95" s="197">
        <v>4339.1000000000004</v>
      </c>
      <c r="Q95" s="197">
        <v>325.7</v>
      </c>
      <c r="R95" s="197">
        <v>255.7</v>
      </c>
      <c r="S95" s="197">
        <v>3754.9</v>
      </c>
      <c r="T95" s="197">
        <v>21080.9</v>
      </c>
      <c r="U95" s="197">
        <v>537.9</v>
      </c>
      <c r="V95" s="197">
        <v>797.3</v>
      </c>
      <c r="W95" s="197">
        <v>0</v>
      </c>
      <c r="X95" s="197">
        <v>2713</v>
      </c>
      <c r="Y95" s="197"/>
      <c r="Z95" s="197">
        <v>862.4</v>
      </c>
      <c r="AA95" s="197">
        <v>50.3</v>
      </c>
      <c r="AB95" s="197">
        <v>1809</v>
      </c>
      <c r="AC95" s="197">
        <v>164.3</v>
      </c>
      <c r="AD95" s="197">
        <v>689.3</v>
      </c>
      <c r="AE95" s="197">
        <v>0</v>
      </c>
      <c r="AF95" s="197">
        <v>4419.8999999999996</v>
      </c>
      <c r="AG95" s="197">
        <v>710.9</v>
      </c>
      <c r="AH95" s="197">
        <v>330</v>
      </c>
      <c r="AI95" s="197">
        <v>368.2</v>
      </c>
      <c r="AJ95" s="197">
        <v>0</v>
      </c>
      <c r="AK95" s="197">
        <v>132.1</v>
      </c>
      <c r="AL95" s="197">
        <v>0</v>
      </c>
      <c r="AM95" s="197">
        <v>14062.9</v>
      </c>
      <c r="AN95" s="197">
        <v>4084.8</v>
      </c>
      <c r="AO95" s="197">
        <v>2921.1</v>
      </c>
      <c r="AP95" s="197">
        <v>1071.4000000000001</v>
      </c>
      <c r="AQ95" s="197">
        <v>26.5</v>
      </c>
      <c r="AR95" s="197">
        <v>864.6</v>
      </c>
      <c r="AS95" s="197">
        <v>132.1</v>
      </c>
      <c r="AT95" s="197">
        <v>524.6</v>
      </c>
      <c r="AU95" s="197">
        <v>154.5</v>
      </c>
      <c r="AV95" s="197">
        <v>77.900000000000006</v>
      </c>
      <c r="AW95" s="197">
        <v>348</v>
      </c>
      <c r="AX95" s="197"/>
      <c r="AY95" s="197">
        <v>2599.6</v>
      </c>
      <c r="AZ95" s="197">
        <v>573.4</v>
      </c>
      <c r="BA95" s="197">
        <v>1166.2</v>
      </c>
      <c r="BB95" s="197">
        <v>325.7</v>
      </c>
      <c r="BC95" s="197">
        <v>154.4</v>
      </c>
      <c r="BD95" s="197">
        <v>93.9</v>
      </c>
      <c r="BE95" s="197">
        <v>7.4</v>
      </c>
      <c r="BF95" s="197">
        <v>3754.9</v>
      </c>
      <c r="BG95" s="197">
        <v>32.700000000000003</v>
      </c>
      <c r="BH95" s="197">
        <v>12</v>
      </c>
      <c r="BI95" s="197">
        <v>4845.1000000000004</v>
      </c>
      <c r="BJ95" s="197">
        <v>220.6</v>
      </c>
      <c r="BK95" s="197">
        <v>6035.6</v>
      </c>
      <c r="BL95" s="197">
        <v>9818</v>
      </c>
      <c r="BM95" s="197">
        <v>15.7</v>
      </c>
      <c r="BN95" s="197">
        <v>101.3</v>
      </c>
      <c r="BO95" s="197">
        <v>537.9</v>
      </c>
      <c r="BP95" s="197">
        <v>797.3</v>
      </c>
      <c r="BQ95" s="197">
        <v>0</v>
      </c>
      <c r="BR95" s="197">
        <v>2192</v>
      </c>
      <c r="BS95" s="197">
        <v>255.1</v>
      </c>
      <c r="BT95" s="197">
        <v>44.7</v>
      </c>
      <c r="BU95" s="197">
        <v>5.5</v>
      </c>
      <c r="BV95" s="197">
        <v>215.7</v>
      </c>
      <c r="BW95" s="197">
        <v>0</v>
      </c>
      <c r="BY95" s="199">
        <f t="shared" si="5"/>
        <v>40544</v>
      </c>
      <c r="BZ95" s="196">
        <f t="shared" ca="1" si="3"/>
        <v>33804.6</v>
      </c>
      <c r="CA95" s="196">
        <f t="shared" ca="1" si="4"/>
        <v>255.1</v>
      </c>
    </row>
    <row r="96" spans="1:79">
      <c r="A96" s="199">
        <v>40634</v>
      </c>
      <c r="B96" s="197">
        <v>34009.4</v>
      </c>
      <c r="C96" s="197">
        <v>34009.4</v>
      </c>
      <c r="D96" s="197"/>
      <c r="E96" s="197">
        <v>747.2</v>
      </c>
      <c r="F96" s="197">
        <v>1599.1</v>
      </c>
      <c r="G96" s="197">
        <v>824.6</v>
      </c>
      <c r="H96" s="197">
        <v>5983.7</v>
      </c>
      <c r="I96" s="197">
        <v>155.5</v>
      </c>
      <c r="J96" s="197">
        <v>0</v>
      </c>
      <c r="K96" s="197">
        <v>22696.5</v>
      </c>
      <c r="L96" s="197">
        <v>871.2</v>
      </c>
      <c r="M96" s="197">
        <v>53.6</v>
      </c>
      <c r="N96" s="197">
        <v>1077.9000000000001</v>
      </c>
      <c r="O96" s="197"/>
      <c r="P96" s="197">
        <v>4351.5</v>
      </c>
      <c r="Q96" s="197">
        <v>312.3</v>
      </c>
      <c r="R96" s="197">
        <v>195.6</v>
      </c>
      <c r="S96" s="197">
        <v>3613.2</v>
      </c>
      <c r="T96" s="197">
        <v>21344.6</v>
      </c>
      <c r="U96" s="197">
        <v>547.70000000000005</v>
      </c>
      <c r="V96" s="197">
        <v>807.6</v>
      </c>
      <c r="W96" s="197">
        <v>0</v>
      </c>
      <c r="X96" s="197">
        <v>2836.9</v>
      </c>
      <c r="Y96" s="197"/>
      <c r="Z96" s="197">
        <v>707.8</v>
      </c>
      <c r="AA96" s="197">
        <v>39.4</v>
      </c>
      <c r="AB96" s="197">
        <v>1599.1</v>
      </c>
      <c r="AC96" s="197">
        <v>135</v>
      </c>
      <c r="AD96" s="197">
        <v>689.7</v>
      </c>
      <c r="AE96" s="197">
        <v>0</v>
      </c>
      <c r="AF96" s="197">
        <v>4483.8</v>
      </c>
      <c r="AG96" s="197">
        <v>692.2</v>
      </c>
      <c r="AH96" s="197">
        <v>349.6</v>
      </c>
      <c r="AI96" s="197">
        <v>458</v>
      </c>
      <c r="AJ96" s="197">
        <v>0</v>
      </c>
      <c r="AK96" s="197">
        <v>155.5</v>
      </c>
      <c r="AL96" s="197">
        <v>0</v>
      </c>
      <c r="AM96" s="197">
        <v>14368.6</v>
      </c>
      <c r="AN96" s="197">
        <v>4192.8</v>
      </c>
      <c r="AO96" s="197">
        <v>2983.1</v>
      </c>
      <c r="AP96" s="197">
        <v>1121.7</v>
      </c>
      <c r="AQ96" s="197">
        <v>30.2</v>
      </c>
      <c r="AR96" s="197">
        <v>871.2</v>
      </c>
      <c r="AS96" s="197">
        <v>53.6</v>
      </c>
      <c r="AT96" s="197">
        <v>462</v>
      </c>
      <c r="AU96" s="197">
        <v>162.69999999999999</v>
      </c>
      <c r="AV96" s="197">
        <v>79.5</v>
      </c>
      <c r="AW96" s="197">
        <v>373.7</v>
      </c>
      <c r="AX96" s="197"/>
      <c r="AY96" s="197">
        <v>2603.3000000000002</v>
      </c>
      <c r="AZ96" s="197">
        <v>214.3</v>
      </c>
      <c r="BA96" s="197">
        <v>1533.9</v>
      </c>
      <c r="BB96" s="197">
        <v>312.3</v>
      </c>
      <c r="BC96" s="197">
        <v>122.9</v>
      </c>
      <c r="BD96" s="197">
        <v>67.8</v>
      </c>
      <c r="BE96" s="197">
        <v>4.8</v>
      </c>
      <c r="BF96" s="197">
        <v>3613.2</v>
      </c>
      <c r="BG96" s="197">
        <v>37.700000000000003</v>
      </c>
      <c r="BH96" s="197">
        <v>16.8</v>
      </c>
      <c r="BI96" s="197">
        <v>4897.8</v>
      </c>
      <c r="BJ96" s="197">
        <v>269.2</v>
      </c>
      <c r="BK96" s="197">
        <v>5994</v>
      </c>
      <c r="BL96" s="197">
        <v>10018</v>
      </c>
      <c r="BM96" s="197">
        <v>14.4</v>
      </c>
      <c r="BN96" s="197">
        <v>96.7</v>
      </c>
      <c r="BO96" s="197">
        <v>547.70000000000005</v>
      </c>
      <c r="BP96" s="197">
        <v>807.6</v>
      </c>
      <c r="BQ96" s="197">
        <v>0</v>
      </c>
      <c r="BR96" s="197">
        <v>2217.5</v>
      </c>
      <c r="BS96" s="197">
        <v>303.60000000000002</v>
      </c>
      <c r="BT96" s="197">
        <v>64.3</v>
      </c>
      <c r="BU96" s="197">
        <v>4.7</v>
      </c>
      <c r="BV96" s="197">
        <v>246.8</v>
      </c>
      <c r="BW96" s="197">
        <v>0</v>
      </c>
      <c r="BY96" s="199">
        <f t="shared" si="5"/>
        <v>40634</v>
      </c>
      <c r="BZ96" s="196">
        <f t="shared" ca="1" si="3"/>
        <v>34009.4</v>
      </c>
      <c r="CA96" s="196">
        <f t="shared" ca="1" si="4"/>
        <v>303.60000000000002</v>
      </c>
    </row>
    <row r="97" spans="1:79">
      <c r="A97" s="199">
        <v>40725</v>
      </c>
      <c r="B97" s="197">
        <v>35236.6</v>
      </c>
      <c r="C97" s="197">
        <v>35236.6</v>
      </c>
      <c r="D97" s="197"/>
      <c r="E97" s="197">
        <v>788.2</v>
      </c>
      <c r="F97" s="197">
        <v>1559</v>
      </c>
      <c r="G97" s="197">
        <v>773.4</v>
      </c>
      <c r="H97" s="197">
        <v>5810.7</v>
      </c>
      <c r="I97" s="197">
        <v>177</v>
      </c>
      <c r="J97" s="197">
        <v>0</v>
      </c>
      <c r="K97" s="197">
        <v>24045.9</v>
      </c>
      <c r="L97" s="197">
        <v>881</v>
      </c>
      <c r="M97" s="197">
        <v>89.1</v>
      </c>
      <c r="N97" s="197">
        <v>1112.3</v>
      </c>
      <c r="O97" s="197"/>
      <c r="P97" s="197">
        <v>4441.6000000000004</v>
      </c>
      <c r="Q97" s="197">
        <v>312.2</v>
      </c>
      <c r="R97" s="197">
        <v>252.7</v>
      </c>
      <c r="S97" s="197">
        <v>3537.4</v>
      </c>
      <c r="T97" s="197">
        <v>22422.400000000001</v>
      </c>
      <c r="U97" s="197">
        <v>574.79999999999995</v>
      </c>
      <c r="V97" s="197">
        <v>811.9</v>
      </c>
      <c r="W97" s="197">
        <v>0</v>
      </c>
      <c r="X97" s="197">
        <v>2883.6</v>
      </c>
      <c r="Y97" s="197"/>
      <c r="Z97" s="197">
        <v>740.6</v>
      </c>
      <c r="AA97" s="197">
        <v>47.5</v>
      </c>
      <c r="AB97" s="197">
        <v>1559</v>
      </c>
      <c r="AC97" s="197">
        <v>139.19999999999999</v>
      </c>
      <c r="AD97" s="197">
        <v>634.20000000000005</v>
      </c>
      <c r="AE97" s="197">
        <v>0</v>
      </c>
      <c r="AF97" s="197">
        <v>4269.5</v>
      </c>
      <c r="AG97" s="197">
        <v>770.3</v>
      </c>
      <c r="AH97" s="197">
        <v>331</v>
      </c>
      <c r="AI97" s="197">
        <v>439.9</v>
      </c>
      <c r="AJ97" s="197">
        <v>0</v>
      </c>
      <c r="AK97" s="197">
        <v>177</v>
      </c>
      <c r="AL97" s="197">
        <v>0</v>
      </c>
      <c r="AM97" s="197">
        <v>15120.5</v>
      </c>
      <c r="AN97" s="197">
        <v>4552.8999999999996</v>
      </c>
      <c r="AO97" s="197">
        <v>3212.8</v>
      </c>
      <c r="AP97" s="197">
        <v>1121.8</v>
      </c>
      <c r="AQ97" s="197">
        <v>37.799999999999997</v>
      </c>
      <c r="AR97" s="197">
        <v>881</v>
      </c>
      <c r="AS97" s="197">
        <v>89.1</v>
      </c>
      <c r="AT97" s="197">
        <v>474.5</v>
      </c>
      <c r="AU97" s="197">
        <v>169.4</v>
      </c>
      <c r="AV97" s="197">
        <v>80.5</v>
      </c>
      <c r="AW97" s="197">
        <v>388</v>
      </c>
      <c r="AX97" s="197"/>
      <c r="AY97" s="197">
        <v>2606.3000000000002</v>
      </c>
      <c r="AZ97" s="197">
        <v>444.2</v>
      </c>
      <c r="BA97" s="197">
        <v>1391</v>
      </c>
      <c r="BB97" s="197">
        <v>312.2</v>
      </c>
      <c r="BC97" s="197">
        <v>136.9</v>
      </c>
      <c r="BD97" s="197">
        <v>108.8</v>
      </c>
      <c r="BE97" s="197">
        <v>7</v>
      </c>
      <c r="BF97" s="197">
        <v>3537.4</v>
      </c>
      <c r="BG97" s="197">
        <v>36.299999999999997</v>
      </c>
      <c r="BH97" s="197">
        <v>17.5</v>
      </c>
      <c r="BI97" s="197">
        <v>4926.3</v>
      </c>
      <c r="BJ97" s="197">
        <v>274.60000000000002</v>
      </c>
      <c r="BK97" s="197">
        <v>6535.7</v>
      </c>
      <c r="BL97" s="197">
        <v>10516.5</v>
      </c>
      <c r="BM97" s="197">
        <v>14.1</v>
      </c>
      <c r="BN97" s="197">
        <v>101.4</v>
      </c>
      <c r="BO97" s="197">
        <v>574.79999999999995</v>
      </c>
      <c r="BP97" s="197">
        <v>811.9</v>
      </c>
      <c r="BQ97" s="197">
        <v>0</v>
      </c>
      <c r="BR97" s="197">
        <v>2255.6</v>
      </c>
      <c r="BS97" s="197">
        <v>288.39999999999998</v>
      </c>
      <c r="BT97" s="197">
        <v>80.5</v>
      </c>
      <c r="BU97" s="197">
        <v>5.0999999999999996</v>
      </c>
      <c r="BV97" s="197">
        <v>253.9</v>
      </c>
      <c r="BW97" s="197">
        <v>0</v>
      </c>
      <c r="BY97" s="199">
        <f t="shared" si="5"/>
        <v>40725</v>
      </c>
      <c r="BZ97" s="196">
        <f t="shared" ca="1" si="3"/>
        <v>35236.6</v>
      </c>
      <c r="CA97" s="196">
        <f t="shared" ca="1" si="4"/>
        <v>288.39999999999998</v>
      </c>
    </row>
    <row r="98" spans="1:79">
      <c r="A98" s="199">
        <v>40817</v>
      </c>
      <c r="B98" s="197">
        <v>38442.800000000003</v>
      </c>
      <c r="C98" s="197">
        <v>38442.800000000003</v>
      </c>
      <c r="D98" s="197"/>
      <c r="E98" s="197">
        <v>890.9</v>
      </c>
      <c r="F98" s="197">
        <v>1333.1</v>
      </c>
      <c r="G98" s="197">
        <v>885.6</v>
      </c>
      <c r="H98" s="197">
        <v>6160.8</v>
      </c>
      <c r="I98" s="197">
        <v>290.10000000000002</v>
      </c>
      <c r="J98" s="197">
        <v>0</v>
      </c>
      <c r="K98" s="197">
        <v>26635.3</v>
      </c>
      <c r="L98" s="197">
        <v>914.7</v>
      </c>
      <c r="M98" s="197">
        <v>138.69999999999999</v>
      </c>
      <c r="N98" s="197">
        <v>1193.5999999999999</v>
      </c>
      <c r="O98" s="197"/>
      <c r="P98" s="197">
        <v>4553.7</v>
      </c>
      <c r="Q98" s="197">
        <v>506.8</v>
      </c>
      <c r="R98" s="197">
        <v>274.89999999999998</v>
      </c>
      <c r="S98" s="197">
        <v>4170.3</v>
      </c>
      <c r="T98" s="197">
        <v>24485</v>
      </c>
      <c r="U98" s="197">
        <v>631.5</v>
      </c>
      <c r="V98" s="197">
        <v>809.4</v>
      </c>
      <c r="W98" s="197">
        <v>0</v>
      </c>
      <c r="X98" s="197">
        <v>3011.2</v>
      </c>
      <c r="Y98" s="197"/>
      <c r="Z98" s="197">
        <v>799.8</v>
      </c>
      <c r="AA98" s="197">
        <v>91.1</v>
      </c>
      <c r="AB98" s="197">
        <v>1333.1</v>
      </c>
      <c r="AC98" s="197">
        <v>185.1</v>
      </c>
      <c r="AD98" s="197">
        <v>700.6</v>
      </c>
      <c r="AE98" s="197">
        <v>0</v>
      </c>
      <c r="AF98" s="197">
        <v>4684</v>
      </c>
      <c r="AG98" s="197">
        <v>815.9</v>
      </c>
      <c r="AH98" s="197">
        <v>265.5</v>
      </c>
      <c r="AI98" s="197">
        <v>395.4</v>
      </c>
      <c r="AJ98" s="197">
        <v>0</v>
      </c>
      <c r="AK98" s="197">
        <v>290.10000000000002</v>
      </c>
      <c r="AL98" s="197">
        <v>0</v>
      </c>
      <c r="AM98" s="197">
        <v>16682.7</v>
      </c>
      <c r="AN98" s="197">
        <v>5065.1000000000004</v>
      </c>
      <c r="AO98" s="197">
        <v>3633.5</v>
      </c>
      <c r="AP98" s="197">
        <v>1212.5</v>
      </c>
      <c r="AQ98" s="197">
        <v>41.6</v>
      </c>
      <c r="AR98" s="197">
        <v>914.7</v>
      </c>
      <c r="AS98" s="197">
        <v>138.69999999999999</v>
      </c>
      <c r="AT98" s="197">
        <v>524.20000000000005</v>
      </c>
      <c r="AU98" s="197">
        <v>179.8</v>
      </c>
      <c r="AV98" s="197">
        <v>79.099999999999994</v>
      </c>
      <c r="AW98" s="197">
        <v>410.5</v>
      </c>
      <c r="AX98" s="197"/>
      <c r="AY98" s="197">
        <v>2534.3000000000002</v>
      </c>
      <c r="AZ98" s="197">
        <v>624.20000000000005</v>
      </c>
      <c r="BA98" s="197">
        <v>1395.1</v>
      </c>
      <c r="BB98" s="197">
        <v>506.8</v>
      </c>
      <c r="BC98" s="197">
        <v>183.8</v>
      </c>
      <c r="BD98" s="197">
        <v>85.1</v>
      </c>
      <c r="BE98" s="197">
        <v>6</v>
      </c>
      <c r="BF98" s="197">
        <v>4170.3</v>
      </c>
      <c r="BG98" s="197">
        <v>47.2</v>
      </c>
      <c r="BH98" s="197">
        <v>20.100000000000001</v>
      </c>
      <c r="BI98" s="197">
        <v>5070.1000000000004</v>
      </c>
      <c r="BJ98" s="197">
        <v>297.2</v>
      </c>
      <c r="BK98" s="197">
        <v>7963.6</v>
      </c>
      <c r="BL98" s="197">
        <v>10920.2</v>
      </c>
      <c r="BM98" s="197">
        <v>15.1</v>
      </c>
      <c r="BN98" s="197">
        <v>151.5</v>
      </c>
      <c r="BO98" s="197">
        <v>631.5</v>
      </c>
      <c r="BP98" s="197">
        <v>809.4</v>
      </c>
      <c r="BQ98" s="197">
        <v>0</v>
      </c>
      <c r="BR98" s="197">
        <v>2327.8000000000002</v>
      </c>
      <c r="BS98" s="197">
        <v>328.3</v>
      </c>
      <c r="BT98" s="197">
        <v>76.5</v>
      </c>
      <c r="BU98" s="197">
        <v>5</v>
      </c>
      <c r="BV98" s="197">
        <v>273.60000000000002</v>
      </c>
      <c r="BW98" s="197">
        <v>0</v>
      </c>
      <c r="BY98" s="199">
        <f t="shared" si="5"/>
        <v>40817</v>
      </c>
      <c r="BZ98" s="196">
        <f t="shared" ca="1" si="3"/>
        <v>38442.800000000003</v>
      </c>
      <c r="CA98" s="196">
        <f t="shared" ca="1" si="4"/>
        <v>328.3</v>
      </c>
    </row>
    <row r="99" spans="1:79">
      <c r="A99" s="199">
        <v>40909</v>
      </c>
      <c r="B99" s="197">
        <v>41627.5</v>
      </c>
      <c r="C99" s="197">
        <v>41627.5</v>
      </c>
      <c r="D99" s="197"/>
      <c r="E99" s="197">
        <v>1225.5999999999999</v>
      </c>
      <c r="F99" s="197">
        <v>1747.4</v>
      </c>
      <c r="G99" s="197">
        <v>1000.6</v>
      </c>
      <c r="H99" s="197">
        <v>6211.7</v>
      </c>
      <c r="I99" s="197">
        <v>291.89999999999998</v>
      </c>
      <c r="J99" s="197">
        <v>0</v>
      </c>
      <c r="K99" s="197">
        <v>28737</v>
      </c>
      <c r="L99" s="197">
        <v>973.8</v>
      </c>
      <c r="M99" s="197">
        <v>173.2</v>
      </c>
      <c r="N99" s="197">
        <v>1266.4000000000001</v>
      </c>
      <c r="O99" s="197"/>
      <c r="P99" s="197">
        <v>4963</v>
      </c>
      <c r="Q99" s="197">
        <v>1212.0999999999999</v>
      </c>
      <c r="R99" s="197">
        <v>336.4</v>
      </c>
      <c r="S99" s="197">
        <v>4560.2</v>
      </c>
      <c r="T99" s="197">
        <v>26082.1</v>
      </c>
      <c r="U99" s="197">
        <v>666.7</v>
      </c>
      <c r="V99" s="197">
        <v>859.5</v>
      </c>
      <c r="W99" s="197">
        <v>0</v>
      </c>
      <c r="X99" s="197">
        <v>2947.5</v>
      </c>
      <c r="Y99" s="197"/>
      <c r="Z99" s="197">
        <v>1125</v>
      </c>
      <c r="AA99" s="197">
        <v>100.6</v>
      </c>
      <c r="AB99" s="197">
        <v>1747.4</v>
      </c>
      <c r="AC99" s="197">
        <v>227.4</v>
      </c>
      <c r="AD99" s="197">
        <v>773.1</v>
      </c>
      <c r="AE99" s="197">
        <v>0</v>
      </c>
      <c r="AF99" s="197">
        <v>4676.2</v>
      </c>
      <c r="AG99" s="197">
        <v>914.4</v>
      </c>
      <c r="AH99" s="197">
        <v>233.9</v>
      </c>
      <c r="AI99" s="197">
        <v>387.3</v>
      </c>
      <c r="AJ99" s="197">
        <v>0</v>
      </c>
      <c r="AK99" s="197">
        <v>291.89999999999998</v>
      </c>
      <c r="AL99" s="197">
        <v>0</v>
      </c>
      <c r="AM99" s="197">
        <v>17715.3</v>
      </c>
      <c r="AN99" s="197">
        <v>5550.9</v>
      </c>
      <c r="AO99" s="197">
        <v>3958</v>
      </c>
      <c r="AP99" s="197">
        <v>1475</v>
      </c>
      <c r="AQ99" s="197">
        <v>37.799999999999997</v>
      </c>
      <c r="AR99" s="197">
        <v>973.8</v>
      </c>
      <c r="AS99" s="197">
        <v>173.2</v>
      </c>
      <c r="AT99" s="197">
        <v>589.79999999999995</v>
      </c>
      <c r="AU99" s="197">
        <v>181</v>
      </c>
      <c r="AV99" s="197">
        <v>94.3</v>
      </c>
      <c r="AW99" s="197">
        <v>401.2</v>
      </c>
      <c r="AX99" s="197"/>
      <c r="AY99" s="197">
        <v>2719.9</v>
      </c>
      <c r="AZ99" s="197">
        <v>848.2</v>
      </c>
      <c r="BA99" s="197">
        <v>1394.9</v>
      </c>
      <c r="BB99" s="197">
        <v>1212.0999999999999</v>
      </c>
      <c r="BC99" s="197">
        <v>216.6</v>
      </c>
      <c r="BD99" s="197">
        <v>105.5</v>
      </c>
      <c r="BE99" s="197">
        <v>14.4</v>
      </c>
      <c r="BF99" s="197">
        <v>4560.2</v>
      </c>
      <c r="BG99" s="197">
        <v>37.799999999999997</v>
      </c>
      <c r="BH99" s="197">
        <v>7.1</v>
      </c>
      <c r="BI99" s="197">
        <v>5326.7</v>
      </c>
      <c r="BJ99" s="197">
        <v>288.10000000000002</v>
      </c>
      <c r="BK99" s="197">
        <v>8367.4</v>
      </c>
      <c r="BL99" s="197">
        <v>11871.4</v>
      </c>
      <c r="BM99" s="197">
        <v>21.9</v>
      </c>
      <c r="BN99" s="197">
        <v>161.80000000000001</v>
      </c>
      <c r="BO99" s="197">
        <v>666.7</v>
      </c>
      <c r="BP99" s="197">
        <v>859.5</v>
      </c>
      <c r="BQ99" s="197">
        <v>0</v>
      </c>
      <c r="BR99" s="197">
        <v>2318.8000000000002</v>
      </c>
      <c r="BS99" s="197">
        <v>325</v>
      </c>
      <c r="BT99" s="197">
        <v>46.4</v>
      </c>
      <c r="BU99" s="197">
        <v>5.5</v>
      </c>
      <c r="BV99" s="197">
        <v>251.7</v>
      </c>
      <c r="BW99" s="197">
        <v>0</v>
      </c>
      <c r="BY99" s="199">
        <f t="shared" si="5"/>
        <v>40909</v>
      </c>
      <c r="BZ99" s="196">
        <f t="shared" ca="1" si="3"/>
        <v>41627.5</v>
      </c>
      <c r="CA99" s="196">
        <f t="shared" ca="1" si="4"/>
        <v>325</v>
      </c>
    </row>
    <row r="100" spans="1:79">
      <c r="A100" s="199">
        <v>41000</v>
      </c>
      <c r="B100" s="197">
        <v>41532.5</v>
      </c>
      <c r="C100" s="197">
        <v>41532.5</v>
      </c>
      <c r="D100" s="197"/>
      <c r="E100" s="197">
        <v>999.2</v>
      </c>
      <c r="F100" s="197">
        <v>1345.1</v>
      </c>
      <c r="G100" s="197">
        <v>1019.1</v>
      </c>
      <c r="H100" s="197">
        <v>6434.8</v>
      </c>
      <c r="I100" s="197">
        <v>303</v>
      </c>
      <c r="J100" s="197">
        <v>115.8</v>
      </c>
      <c r="K100" s="197">
        <v>28987.3</v>
      </c>
      <c r="L100" s="197">
        <v>995.3</v>
      </c>
      <c r="M100" s="197">
        <v>71.900000000000006</v>
      </c>
      <c r="N100" s="197">
        <v>1261.0999999999999</v>
      </c>
      <c r="O100" s="197"/>
      <c r="P100" s="197">
        <v>5109.8</v>
      </c>
      <c r="Q100" s="197">
        <v>1469.4</v>
      </c>
      <c r="R100" s="197">
        <v>304.39999999999998</v>
      </c>
      <c r="S100" s="197">
        <v>4124.8999999999996</v>
      </c>
      <c r="T100" s="197">
        <v>25464.400000000001</v>
      </c>
      <c r="U100" s="197">
        <v>778.6</v>
      </c>
      <c r="V100" s="197">
        <v>1166</v>
      </c>
      <c r="W100" s="197">
        <v>103.3</v>
      </c>
      <c r="X100" s="197">
        <v>3011.6</v>
      </c>
      <c r="Y100" s="197"/>
      <c r="Z100" s="197">
        <v>910.7</v>
      </c>
      <c r="AA100" s="197">
        <v>88.4</v>
      </c>
      <c r="AB100" s="197">
        <v>1345.1</v>
      </c>
      <c r="AC100" s="197">
        <v>210.9</v>
      </c>
      <c r="AD100" s="197">
        <v>808.2</v>
      </c>
      <c r="AE100" s="197">
        <v>0</v>
      </c>
      <c r="AF100" s="197">
        <v>4803.8999999999996</v>
      </c>
      <c r="AG100" s="197">
        <v>873.8</v>
      </c>
      <c r="AH100" s="197">
        <v>347.8</v>
      </c>
      <c r="AI100" s="197">
        <v>409.3</v>
      </c>
      <c r="AJ100" s="197">
        <v>0</v>
      </c>
      <c r="AK100" s="197">
        <v>303</v>
      </c>
      <c r="AL100" s="197">
        <v>115.8</v>
      </c>
      <c r="AM100" s="197">
        <v>17720.7</v>
      </c>
      <c r="AN100" s="197">
        <v>5895.1</v>
      </c>
      <c r="AO100" s="197">
        <v>3771.8</v>
      </c>
      <c r="AP100" s="197">
        <v>1568.8</v>
      </c>
      <c r="AQ100" s="197">
        <v>30.8</v>
      </c>
      <c r="AR100" s="197">
        <v>995.3</v>
      </c>
      <c r="AS100" s="197">
        <v>71.900000000000006</v>
      </c>
      <c r="AT100" s="197">
        <v>489.3</v>
      </c>
      <c r="AU100" s="197">
        <v>213.1</v>
      </c>
      <c r="AV100" s="197">
        <v>108.4</v>
      </c>
      <c r="AW100" s="197">
        <v>450.3</v>
      </c>
      <c r="AX100" s="197"/>
      <c r="AY100" s="197">
        <v>2794.5</v>
      </c>
      <c r="AZ100" s="197">
        <v>267.89999999999998</v>
      </c>
      <c r="BA100" s="197">
        <v>2047.5</v>
      </c>
      <c r="BB100" s="197">
        <v>1469.4</v>
      </c>
      <c r="BC100" s="197">
        <v>185.9</v>
      </c>
      <c r="BD100" s="197">
        <v>111.2</v>
      </c>
      <c r="BE100" s="197">
        <v>7.3</v>
      </c>
      <c r="BF100" s="197">
        <v>4124.8999999999996</v>
      </c>
      <c r="BG100" s="197">
        <v>43.4</v>
      </c>
      <c r="BH100" s="197">
        <v>4.8</v>
      </c>
      <c r="BI100" s="197">
        <v>5521.7</v>
      </c>
      <c r="BJ100" s="197">
        <v>287.8</v>
      </c>
      <c r="BK100" s="197">
        <v>7446.7</v>
      </c>
      <c r="BL100" s="197">
        <v>11984.3</v>
      </c>
      <c r="BM100" s="197">
        <v>18.2</v>
      </c>
      <c r="BN100" s="197">
        <v>157.5</v>
      </c>
      <c r="BO100" s="197">
        <v>778.6</v>
      </c>
      <c r="BP100" s="197">
        <v>1166</v>
      </c>
      <c r="BQ100" s="197">
        <v>103.3</v>
      </c>
      <c r="BR100" s="197">
        <v>2341.5</v>
      </c>
      <c r="BS100" s="197">
        <v>296.2</v>
      </c>
      <c r="BT100" s="197">
        <v>78.5</v>
      </c>
      <c r="BU100" s="197">
        <v>4.9000000000000004</v>
      </c>
      <c r="BV100" s="197">
        <v>290.5</v>
      </c>
      <c r="BW100" s="197">
        <v>0</v>
      </c>
      <c r="BY100" s="199">
        <f t="shared" si="5"/>
        <v>41000</v>
      </c>
      <c r="BZ100" s="196">
        <f t="shared" ca="1" si="3"/>
        <v>41532.5</v>
      </c>
      <c r="CA100" s="196">
        <f t="shared" ca="1" si="4"/>
        <v>296.2</v>
      </c>
    </row>
    <row r="101" spans="1:79">
      <c r="A101" s="199">
        <v>41091</v>
      </c>
      <c r="B101" s="197">
        <v>44265.7</v>
      </c>
      <c r="C101" s="197">
        <v>44265.7</v>
      </c>
      <c r="D101" s="197"/>
      <c r="E101" s="197">
        <v>1097</v>
      </c>
      <c r="F101" s="197">
        <v>1348.9</v>
      </c>
      <c r="G101" s="197">
        <v>1096.5</v>
      </c>
      <c r="H101" s="197">
        <v>6587.9</v>
      </c>
      <c r="I101" s="197">
        <v>307.2</v>
      </c>
      <c r="J101" s="197">
        <v>188.1</v>
      </c>
      <c r="K101" s="197">
        <v>31142.7</v>
      </c>
      <c r="L101" s="197">
        <v>1013.8</v>
      </c>
      <c r="M101" s="197">
        <v>106.8</v>
      </c>
      <c r="N101" s="197">
        <v>1376.9</v>
      </c>
      <c r="O101" s="197"/>
      <c r="P101" s="197">
        <v>5259.3</v>
      </c>
      <c r="Q101" s="197">
        <v>2250.6999999999998</v>
      </c>
      <c r="R101" s="197">
        <v>354</v>
      </c>
      <c r="S101" s="197">
        <v>4221.6000000000004</v>
      </c>
      <c r="T101" s="197">
        <v>26953.4</v>
      </c>
      <c r="U101" s="197">
        <v>807.2</v>
      </c>
      <c r="V101" s="197">
        <v>1106.3</v>
      </c>
      <c r="W101" s="197">
        <v>158.9</v>
      </c>
      <c r="X101" s="197">
        <v>3154.1</v>
      </c>
      <c r="Y101" s="197"/>
      <c r="Z101" s="197">
        <v>986.4</v>
      </c>
      <c r="AA101" s="197">
        <v>110.6</v>
      </c>
      <c r="AB101" s="197">
        <v>1348.9</v>
      </c>
      <c r="AC101" s="197">
        <v>228.7</v>
      </c>
      <c r="AD101" s="197">
        <v>867.8</v>
      </c>
      <c r="AE101" s="197">
        <v>0</v>
      </c>
      <c r="AF101" s="197">
        <v>4964.8999999999996</v>
      </c>
      <c r="AG101" s="197">
        <v>903.6</v>
      </c>
      <c r="AH101" s="197">
        <v>278</v>
      </c>
      <c r="AI101" s="197">
        <v>441.4</v>
      </c>
      <c r="AJ101" s="197">
        <v>0</v>
      </c>
      <c r="AK101" s="197">
        <v>307.2</v>
      </c>
      <c r="AL101" s="197">
        <v>188.1</v>
      </c>
      <c r="AM101" s="197">
        <v>18806</v>
      </c>
      <c r="AN101" s="197">
        <v>6572.6</v>
      </c>
      <c r="AO101" s="197">
        <v>4072.3</v>
      </c>
      <c r="AP101" s="197">
        <v>1658.1</v>
      </c>
      <c r="AQ101" s="197">
        <v>33.700000000000003</v>
      </c>
      <c r="AR101" s="197">
        <v>1013.8</v>
      </c>
      <c r="AS101" s="197">
        <v>106.8</v>
      </c>
      <c r="AT101" s="197">
        <v>572.1</v>
      </c>
      <c r="AU101" s="197">
        <v>216.1</v>
      </c>
      <c r="AV101" s="197">
        <v>109.9</v>
      </c>
      <c r="AW101" s="197">
        <v>478.8</v>
      </c>
      <c r="AX101" s="197"/>
      <c r="AY101" s="197">
        <v>2879.2</v>
      </c>
      <c r="AZ101" s="197">
        <v>507</v>
      </c>
      <c r="BA101" s="197">
        <v>1873.2</v>
      </c>
      <c r="BB101" s="197">
        <v>2250.6999999999998</v>
      </c>
      <c r="BC101" s="197">
        <v>204.8</v>
      </c>
      <c r="BD101" s="197">
        <v>136.9</v>
      </c>
      <c r="BE101" s="197">
        <v>12.3</v>
      </c>
      <c r="BF101" s="197">
        <v>4221.6000000000004</v>
      </c>
      <c r="BG101" s="197">
        <v>43.6</v>
      </c>
      <c r="BH101" s="197">
        <v>4.4000000000000004</v>
      </c>
      <c r="BI101" s="197">
        <v>5348.8</v>
      </c>
      <c r="BJ101" s="197">
        <v>326.8</v>
      </c>
      <c r="BK101" s="197">
        <v>8215.4</v>
      </c>
      <c r="BL101" s="197">
        <v>12833.4</v>
      </c>
      <c r="BM101" s="197">
        <v>21</v>
      </c>
      <c r="BN101" s="197">
        <v>159.9</v>
      </c>
      <c r="BO101" s="197">
        <v>807.2</v>
      </c>
      <c r="BP101" s="197">
        <v>1106.3</v>
      </c>
      <c r="BQ101" s="197">
        <v>158.9</v>
      </c>
      <c r="BR101" s="197">
        <v>2400.6</v>
      </c>
      <c r="BS101" s="197">
        <v>328.6</v>
      </c>
      <c r="BT101" s="197">
        <v>97.7</v>
      </c>
      <c r="BU101" s="197">
        <v>5.2</v>
      </c>
      <c r="BV101" s="197">
        <v>322</v>
      </c>
      <c r="BW101" s="197">
        <v>0</v>
      </c>
      <c r="BY101" s="199">
        <f t="shared" si="5"/>
        <v>41091</v>
      </c>
      <c r="BZ101" s="196">
        <f t="shared" ca="1" si="3"/>
        <v>44265.7</v>
      </c>
      <c r="CA101" s="196">
        <f t="shared" ca="1" si="4"/>
        <v>328.6</v>
      </c>
    </row>
    <row r="102" spans="1:79">
      <c r="A102" s="199">
        <v>41183</v>
      </c>
      <c r="B102" s="197">
        <v>45861</v>
      </c>
      <c r="C102" s="197">
        <v>45861</v>
      </c>
      <c r="D102" s="197"/>
      <c r="E102" s="197">
        <v>1206.9000000000001</v>
      </c>
      <c r="F102" s="197">
        <v>1276</v>
      </c>
      <c r="G102" s="197">
        <v>1313.5</v>
      </c>
      <c r="H102" s="197">
        <v>6751.4</v>
      </c>
      <c r="I102" s="197">
        <v>316.5</v>
      </c>
      <c r="J102" s="197">
        <v>158.4</v>
      </c>
      <c r="K102" s="197">
        <v>32271.7</v>
      </c>
      <c r="L102" s="197">
        <v>1051</v>
      </c>
      <c r="M102" s="197">
        <v>136.19999999999999</v>
      </c>
      <c r="N102" s="197">
        <v>1379.4</v>
      </c>
      <c r="O102" s="197"/>
      <c r="P102" s="197">
        <v>5547</v>
      </c>
      <c r="Q102" s="197">
        <v>2350.6</v>
      </c>
      <c r="R102" s="197">
        <v>332.5</v>
      </c>
      <c r="S102" s="197">
        <v>4317.6000000000004</v>
      </c>
      <c r="T102" s="197">
        <v>27933.599999999999</v>
      </c>
      <c r="U102" s="197">
        <v>924.7</v>
      </c>
      <c r="V102" s="197">
        <v>1097.5999999999999</v>
      </c>
      <c r="W102" s="197">
        <v>119</v>
      </c>
      <c r="X102" s="197">
        <v>3238.5</v>
      </c>
      <c r="Y102" s="197"/>
      <c r="Z102" s="197">
        <v>1040.9000000000001</v>
      </c>
      <c r="AA102" s="197">
        <v>166</v>
      </c>
      <c r="AB102" s="197">
        <v>1276</v>
      </c>
      <c r="AC102" s="197">
        <v>211.4</v>
      </c>
      <c r="AD102" s="197">
        <v>1102.0999999999999</v>
      </c>
      <c r="AE102" s="197">
        <v>0</v>
      </c>
      <c r="AF102" s="197">
        <v>4993.1000000000004</v>
      </c>
      <c r="AG102" s="197">
        <v>887.6</v>
      </c>
      <c r="AH102" s="197">
        <v>310.89999999999998</v>
      </c>
      <c r="AI102" s="197">
        <v>559.70000000000005</v>
      </c>
      <c r="AJ102" s="197">
        <v>0</v>
      </c>
      <c r="AK102" s="197">
        <v>316.5</v>
      </c>
      <c r="AL102" s="197">
        <v>158.4</v>
      </c>
      <c r="AM102" s="197">
        <v>19499.099999999999</v>
      </c>
      <c r="AN102" s="197">
        <v>7175.9</v>
      </c>
      <c r="AO102" s="197">
        <v>3800.4</v>
      </c>
      <c r="AP102" s="197">
        <v>1761.1</v>
      </c>
      <c r="AQ102" s="197">
        <v>35.200000000000003</v>
      </c>
      <c r="AR102" s="197">
        <v>1051</v>
      </c>
      <c r="AS102" s="197">
        <v>136.19999999999999</v>
      </c>
      <c r="AT102" s="197">
        <v>540.4</v>
      </c>
      <c r="AU102" s="197">
        <v>222.5</v>
      </c>
      <c r="AV102" s="197">
        <v>109</v>
      </c>
      <c r="AW102" s="197">
        <v>507.5</v>
      </c>
      <c r="AX102" s="197"/>
      <c r="AY102" s="197">
        <v>2939.7</v>
      </c>
      <c r="AZ102" s="197">
        <v>750.1</v>
      </c>
      <c r="BA102" s="197">
        <v>1857.2</v>
      </c>
      <c r="BB102" s="197">
        <v>2350.6</v>
      </c>
      <c r="BC102" s="197">
        <v>186.9</v>
      </c>
      <c r="BD102" s="197">
        <v>133.69999999999999</v>
      </c>
      <c r="BE102" s="197">
        <v>11.9</v>
      </c>
      <c r="BF102" s="197">
        <v>4317.6000000000004</v>
      </c>
      <c r="BG102" s="197">
        <v>41.5</v>
      </c>
      <c r="BH102" s="197">
        <v>3.7</v>
      </c>
      <c r="BI102" s="197">
        <v>5366.7</v>
      </c>
      <c r="BJ102" s="197">
        <v>342.5</v>
      </c>
      <c r="BK102" s="197">
        <v>8916.4</v>
      </c>
      <c r="BL102" s="197">
        <v>13057.6</v>
      </c>
      <c r="BM102" s="197">
        <v>26.2</v>
      </c>
      <c r="BN102" s="197">
        <v>178.9</v>
      </c>
      <c r="BO102" s="197">
        <v>924.7</v>
      </c>
      <c r="BP102" s="197">
        <v>1097.5999999999999</v>
      </c>
      <c r="BQ102" s="197">
        <v>119</v>
      </c>
      <c r="BR102" s="197">
        <v>2459.1999999999998</v>
      </c>
      <c r="BS102" s="197">
        <v>311.60000000000002</v>
      </c>
      <c r="BT102" s="197">
        <v>102.7</v>
      </c>
      <c r="BU102" s="197">
        <v>5.3</v>
      </c>
      <c r="BV102" s="197">
        <v>359.8</v>
      </c>
      <c r="BW102" s="197">
        <v>0</v>
      </c>
      <c r="BY102" s="199">
        <f t="shared" si="5"/>
        <v>41183</v>
      </c>
      <c r="BZ102" s="196">
        <f t="shared" ca="1" si="3"/>
        <v>45861</v>
      </c>
      <c r="CA102" s="196">
        <f t="shared" ca="1" si="4"/>
        <v>311.60000000000002</v>
      </c>
    </row>
    <row r="103" spans="1:79">
      <c r="A103" s="199">
        <v>41275</v>
      </c>
      <c r="B103" s="197">
        <v>49509.599999999999</v>
      </c>
      <c r="C103" s="197">
        <v>49509.599999999999</v>
      </c>
      <c r="D103" s="197"/>
      <c r="E103" s="197">
        <v>1554</v>
      </c>
      <c r="F103" s="197">
        <v>2159.9</v>
      </c>
      <c r="G103" s="197">
        <v>1483.3</v>
      </c>
      <c r="H103" s="197">
        <v>7034.9</v>
      </c>
      <c r="I103" s="197">
        <v>333.4</v>
      </c>
      <c r="J103" s="197">
        <v>163.9</v>
      </c>
      <c r="K103" s="197">
        <v>33993.1</v>
      </c>
      <c r="L103" s="197">
        <v>1090.5</v>
      </c>
      <c r="M103" s="197">
        <v>210.2</v>
      </c>
      <c r="N103" s="197">
        <v>1486.3</v>
      </c>
      <c r="O103" s="197"/>
      <c r="P103" s="197">
        <v>5911</v>
      </c>
      <c r="Q103" s="197">
        <v>2690.9</v>
      </c>
      <c r="R103" s="197">
        <v>462.8</v>
      </c>
      <c r="S103" s="197">
        <v>4738.3999999999996</v>
      </c>
      <c r="T103" s="197">
        <v>30120</v>
      </c>
      <c r="U103" s="197">
        <v>1037.4000000000001</v>
      </c>
      <c r="V103" s="197">
        <v>1149.3</v>
      </c>
      <c r="W103" s="197">
        <v>135.30000000000001</v>
      </c>
      <c r="X103" s="197">
        <v>3264.7</v>
      </c>
      <c r="Y103" s="197"/>
      <c r="Z103" s="197">
        <v>1423.5</v>
      </c>
      <c r="AA103" s="197">
        <v>130.5</v>
      </c>
      <c r="AB103" s="197">
        <v>2159.9</v>
      </c>
      <c r="AC103" s="197">
        <v>315.8</v>
      </c>
      <c r="AD103" s="197">
        <v>1167.5</v>
      </c>
      <c r="AE103" s="197">
        <v>0</v>
      </c>
      <c r="AF103" s="197">
        <v>5265.1</v>
      </c>
      <c r="AG103" s="197">
        <v>791.6</v>
      </c>
      <c r="AH103" s="197">
        <v>398.8</v>
      </c>
      <c r="AI103" s="197">
        <v>579.4</v>
      </c>
      <c r="AJ103" s="197">
        <v>0</v>
      </c>
      <c r="AK103" s="197">
        <v>333.4</v>
      </c>
      <c r="AL103" s="197">
        <v>163.9</v>
      </c>
      <c r="AM103" s="197">
        <v>19971.400000000001</v>
      </c>
      <c r="AN103" s="197">
        <v>7737.1</v>
      </c>
      <c r="AO103" s="197">
        <v>4230.3999999999996</v>
      </c>
      <c r="AP103" s="197">
        <v>2021.2</v>
      </c>
      <c r="AQ103" s="197">
        <v>33</v>
      </c>
      <c r="AR103" s="197">
        <v>1090.5</v>
      </c>
      <c r="AS103" s="197">
        <v>210.2</v>
      </c>
      <c r="AT103" s="197">
        <v>647.79999999999995</v>
      </c>
      <c r="AU103" s="197">
        <v>210</v>
      </c>
      <c r="AV103" s="197">
        <v>121.5</v>
      </c>
      <c r="AW103" s="197">
        <v>506.9</v>
      </c>
      <c r="AX103" s="197"/>
      <c r="AY103" s="197">
        <v>3049.7</v>
      </c>
      <c r="AZ103" s="197">
        <v>1011.9</v>
      </c>
      <c r="BA103" s="197">
        <v>1849.4</v>
      </c>
      <c r="BB103" s="197">
        <v>2690.9</v>
      </c>
      <c r="BC103" s="197">
        <v>289.60000000000002</v>
      </c>
      <c r="BD103" s="197">
        <v>145.5</v>
      </c>
      <c r="BE103" s="197">
        <v>27.7</v>
      </c>
      <c r="BF103" s="197">
        <v>4738.3999999999996</v>
      </c>
      <c r="BG103" s="197">
        <v>38.5</v>
      </c>
      <c r="BH103" s="197">
        <v>1.6</v>
      </c>
      <c r="BI103" s="197">
        <v>5706.6</v>
      </c>
      <c r="BJ103" s="197">
        <v>296.39999999999998</v>
      </c>
      <c r="BK103" s="197">
        <v>9619.5</v>
      </c>
      <c r="BL103" s="197">
        <v>14251</v>
      </c>
      <c r="BM103" s="197">
        <v>37.200000000000003</v>
      </c>
      <c r="BN103" s="197">
        <v>169.1</v>
      </c>
      <c r="BO103" s="197">
        <v>1037.4000000000001</v>
      </c>
      <c r="BP103" s="197">
        <v>1149.3</v>
      </c>
      <c r="BQ103" s="197">
        <v>135.30000000000001</v>
      </c>
      <c r="BR103" s="197">
        <v>2441.3000000000002</v>
      </c>
      <c r="BS103" s="197">
        <v>395.3</v>
      </c>
      <c r="BT103" s="197">
        <v>72.3</v>
      </c>
      <c r="BU103" s="197">
        <v>10.199999999999999</v>
      </c>
      <c r="BV103" s="197">
        <v>345.5</v>
      </c>
      <c r="BW103" s="197">
        <v>0</v>
      </c>
      <c r="BY103" s="199">
        <f t="shared" si="5"/>
        <v>41275</v>
      </c>
      <c r="BZ103" s="196">
        <f t="shared" ca="1" si="3"/>
        <v>49509.599999999999</v>
      </c>
      <c r="CA103" s="196">
        <f t="shared" ca="1" si="4"/>
        <v>395.3</v>
      </c>
    </row>
    <row r="104" spans="1:79">
      <c r="A104" s="199">
        <v>41365</v>
      </c>
      <c r="B104" s="197">
        <v>49839.1</v>
      </c>
      <c r="C104" s="197">
        <v>49839.1</v>
      </c>
      <c r="D104" s="197"/>
      <c r="E104" s="197">
        <v>1232.7</v>
      </c>
      <c r="F104" s="197">
        <v>1637.6</v>
      </c>
      <c r="G104" s="197">
        <v>1717.5</v>
      </c>
      <c r="H104" s="197">
        <v>7201.6</v>
      </c>
      <c r="I104" s="197">
        <v>331.7</v>
      </c>
      <c r="J104" s="197">
        <v>139</v>
      </c>
      <c r="K104" s="197">
        <v>34853.800000000003</v>
      </c>
      <c r="L104" s="197">
        <v>1113.0999999999999</v>
      </c>
      <c r="M104" s="197">
        <v>83.4</v>
      </c>
      <c r="N104" s="197">
        <v>1528.8</v>
      </c>
      <c r="O104" s="197"/>
      <c r="P104" s="197">
        <v>5942.1</v>
      </c>
      <c r="Q104" s="197">
        <v>2227.1999999999998</v>
      </c>
      <c r="R104" s="197">
        <v>485.6</v>
      </c>
      <c r="S104" s="197">
        <v>4564</v>
      </c>
      <c r="T104" s="197">
        <v>30809.599999999999</v>
      </c>
      <c r="U104" s="197">
        <v>1116.5999999999999</v>
      </c>
      <c r="V104" s="197">
        <v>1219.3</v>
      </c>
      <c r="W104" s="197">
        <v>116.3</v>
      </c>
      <c r="X104" s="197">
        <v>3358.4</v>
      </c>
      <c r="Y104" s="197"/>
      <c r="Z104" s="197">
        <v>1116.7</v>
      </c>
      <c r="AA104" s="197">
        <v>116</v>
      </c>
      <c r="AB104" s="197">
        <v>1637.6</v>
      </c>
      <c r="AC104" s="197">
        <v>303.7</v>
      </c>
      <c r="AD104" s="197">
        <v>1405.7</v>
      </c>
      <c r="AE104" s="197">
        <v>8</v>
      </c>
      <c r="AF104" s="197">
        <v>5451.4</v>
      </c>
      <c r="AG104" s="197">
        <v>732.1</v>
      </c>
      <c r="AH104" s="197">
        <v>432.1</v>
      </c>
      <c r="AI104" s="197">
        <v>585.9</v>
      </c>
      <c r="AJ104" s="197">
        <v>0</v>
      </c>
      <c r="AK104" s="197">
        <v>331.7</v>
      </c>
      <c r="AL104" s="197">
        <v>139</v>
      </c>
      <c r="AM104" s="197">
        <v>20191.599999999999</v>
      </c>
      <c r="AN104" s="197">
        <v>8097.8</v>
      </c>
      <c r="AO104" s="197">
        <v>4572.8999999999996</v>
      </c>
      <c r="AP104" s="197">
        <v>1940.5</v>
      </c>
      <c r="AQ104" s="197">
        <v>51</v>
      </c>
      <c r="AR104" s="197">
        <v>1113.0999999999999</v>
      </c>
      <c r="AS104" s="197">
        <v>83.4</v>
      </c>
      <c r="AT104" s="197">
        <v>596.20000000000005</v>
      </c>
      <c r="AU104" s="197">
        <v>245.6</v>
      </c>
      <c r="AV104" s="197">
        <v>123.7</v>
      </c>
      <c r="AW104" s="197">
        <v>563.29999999999995</v>
      </c>
      <c r="AX104" s="197"/>
      <c r="AY104" s="197">
        <v>3080.2</v>
      </c>
      <c r="AZ104" s="197">
        <v>239.4</v>
      </c>
      <c r="BA104" s="197">
        <v>2622.4</v>
      </c>
      <c r="BB104" s="197">
        <v>2227.1999999999998</v>
      </c>
      <c r="BC104" s="197">
        <v>260.2</v>
      </c>
      <c r="BD104" s="197">
        <v>113.7</v>
      </c>
      <c r="BE104" s="197">
        <v>111.7</v>
      </c>
      <c r="BF104" s="197">
        <v>4564</v>
      </c>
      <c r="BG104" s="197">
        <v>44.5</v>
      </c>
      <c r="BH104" s="197">
        <v>3</v>
      </c>
      <c r="BI104" s="197">
        <v>5981.8</v>
      </c>
      <c r="BJ104" s="197">
        <v>396.9</v>
      </c>
      <c r="BK104" s="197">
        <v>9446.2999999999993</v>
      </c>
      <c r="BL104" s="197">
        <v>14738.9</v>
      </c>
      <c r="BM104" s="197">
        <v>35.299999999999997</v>
      </c>
      <c r="BN104" s="197">
        <v>162.80000000000001</v>
      </c>
      <c r="BO104" s="197">
        <v>1116.5999999999999</v>
      </c>
      <c r="BP104" s="197">
        <v>1219.3</v>
      </c>
      <c r="BQ104" s="197">
        <v>116.3</v>
      </c>
      <c r="BR104" s="197">
        <v>2564.9</v>
      </c>
      <c r="BS104" s="197">
        <v>295.89999999999998</v>
      </c>
      <c r="BT104" s="197">
        <v>85.8</v>
      </c>
      <c r="BU104" s="197">
        <v>8.4</v>
      </c>
      <c r="BV104" s="197">
        <v>403.4</v>
      </c>
      <c r="BW104" s="197">
        <v>0</v>
      </c>
      <c r="BY104" s="199">
        <f t="shared" si="5"/>
        <v>41365</v>
      </c>
      <c r="BZ104" s="196">
        <f t="shared" ca="1" si="3"/>
        <v>49839.1</v>
      </c>
      <c r="CA104" s="196">
        <f t="shared" ca="1" si="4"/>
        <v>295.89999999999998</v>
      </c>
    </row>
    <row r="105" spans="1:79">
      <c r="A105" s="199">
        <v>41456</v>
      </c>
      <c r="B105" s="197">
        <v>52744.4</v>
      </c>
      <c r="C105" s="197">
        <v>52744.4</v>
      </c>
      <c r="D105" s="197"/>
      <c r="E105" s="197">
        <v>1247.7</v>
      </c>
      <c r="F105" s="197">
        <v>1737.3</v>
      </c>
      <c r="G105" s="197">
        <v>1596</v>
      </c>
      <c r="H105" s="197">
        <v>7436.2</v>
      </c>
      <c r="I105" s="197">
        <v>341.4</v>
      </c>
      <c r="J105" s="197">
        <v>189.1</v>
      </c>
      <c r="K105" s="197">
        <v>37412.199999999997</v>
      </c>
      <c r="L105" s="197">
        <v>1136.8</v>
      </c>
      <c r="M105" s="197">
        <v>97</v>
      </c>
      <c r="N105" s="197">
        <v>1550.8</v>
      </c>
      <c r="O105" s="197"/>
      <c r="P105" s="197">
        <v>6086.2</v>
      </c>
      <c r="Q105" s="197">
        <v>2320.8000000000002</v>
      </c>
      <c r="R105" s="197">
        <v>497.5</v>
      </c>
      <c r="S105" s="197">
        <v>4792.5</v>
      </c>
      <c r="T105" s="197">
        <v>32988.1</v>
      </c>
      <c r="U105" s="197">
        <v>1133.0999999999999</v>
      </c>
      <c r="V105" s="197">
        <v>1220.8</v>
      </c>
      <c r="W105" s="197">
        <v>173.6</v>
      </c>
      <c r="X105" s="197">
        <v>3531.8</v>
      </c>
      <c r="Y105" s="197"/>
      <c r="Z105" s="197">
        <v>1159.9000000000001</v>
      </c>
      <c r="AA105" s="197">
        <v>87.8</v>
      </c>
      <c r="AB105" s="197">
        <v>1737.3</v>
      </c>
      <c r="AC105" s="197">
        <v>297</v>
      </c>
      <c r="AD105" s="197">
        <v>1294.4000000000001</v>
      </c>
      <c r="AE105" s="197">
        <v>4.5</v>
      </c>
      <c r="AF105" s="197">
        <v>5718.5</v>
      </c>
      <c r="AG105" s="197">
        <v>734.2</v>
      </c>
      <c r="AH105" s="197">
        <v>382.4</v>
      </c>
      <c r="AI105" s="197">
        <v>601.1</v>
      </c>
      <c r="AJ105" s="197">
        <v>0</v>
      </c>
      <c r="AK105" s="197">
        <v>341.4</v>
      </c>
      <c r="AL105" s="197">
        <v>189.1</v>
      </c>
      <c r="AM105" s="197">
        <v>21030.2</v>
      </c>
      <c r="AN105" s="197">
        <v>8797.6</v>
      </c>
      <c r="AO105" s="197">
        <v>5325.1</v>
      </c>
      <c r="AP105" s="197">
        <v>2188.1</v>
      </c>
      <c r="AQ105" s="197">
        <v>71.2</v>
      </c>
      <c r="AR105" s="197">
        <v>1136.8</v>
      </c>
      <c r="AS105" s="197">
        <v>97</v>
      </c>
      <c r="AT105" s="197">
        <v>606.5</v>
      </c>
      <c r="AU105" s="197">
        <v>241.5</v>
      </c>
      <c r="AV105" s="197">
        <v>122.8</v>
      </c>
      <c r="AW105" s="197">
        <v>580</v>
      </c>
      <c r="AX105" s="197"/>
      <c r="AY105" s="197">
        <v>3161.8</v>
      </c>
      <c r="AZ105" s="197">
        <v>491.4</v>
      </c>
      <c r="BA105" s="197">
        <v>2433</v>
      </c>
      <c r="BB105" s="197">
        <v>2320.8000000000002</v>
      </c>
      <c r="BC105" s="197">
        <v>252</v>
      </c>
      <c r="BD105" s="197">
        <v>150.4</v>
      </c>
      <c r="BE105" s="197">
        <v>95.1</v>
      </c>
      <c r="BF105" s="197">
        <v>4792.5</v>
      </c>
      <c r="BG105" s="197">
        <v>49.4</v>
      </c>
      <c r="BH105" s="197">
        <v>3.7</v>
      </c>
      <c r="BI105" s="197">
        <v>6250</v>
      </c>
      <c r="BJ105" s="197">
        <v>395.3</v>
      </c>
      <c r="BK105" s="197">
        <v>10493</v>
      </c>
      <c r="BL105" s="197">
        <v>15632</v>
      </c>
      <c r="BM105" s="197">
        <v>33.799999999999997</v>
      </c>
      <c r="BN105" s="197">
        <v>130.80000000000001</v>
      </c>
      <c r="BO105" s="197">
        <v>1133.0999999999999</v>
      </c>
      <c r="BP105" s="197">
        <v>1220.8</v>
      </c>
      <c r="BQ105" s="197">
        <v>173.6</v>
      </c>
      <c r="BR105" s="197">
        <v>2701</v>
      </c>
      <c r="BS105" s="197">
        <v>288.5</v>
      </c>
      <c r="BT105" s="197">
        <v>112.1</v>
      </c>
      <c r="BU105" s="197">
        <v>7.3</v>
      </c>
      <c r="BV105" s="197">
        <v>423.1</v>
      </c>
      <c r="BW105" s="197">
        <v>0</v>
      </c>
      <c r="BY105" s="199">
        <f t="shared" si="5"/>
        <v>41456</v>
      </c>
      <c r="BZ105" s="196">
        <f t="shared" ca="1" si="3"/>
        <v>52744.4</v>
      </c>
      <c r="CA105" s="196">
        <f t="shared" ca="1" si="4"/>
        <v>288.5</v>
      </c>
    </row>
    <row r="106" spans="1:79">
      <c r="A106" s="199">
        <v>41548</v>
      </c>
      <c r="B106" s="197">
        <v>54347.9</v>
      </c>
      <c r="C106" s="197">
        <v>54347.9</v>
      </c>
      <c r="D106" s="197"/>
      <c r="E106" s="197">
        <v>1261.5</v>
      </c>
      <c r="F106" s="197">
        <v>1884.9</v>
      </c>
      <c r="G106" s="197">
        <v>1334.2</v>
      </c>
      <c r="H106" s="197">
        <v>7453</v>
      </c>
      <c r="I106" s="197">
        <v>355.9</v>
      </c>
      <c r="J106" s="197">
        <v>180.2</v>
      </c>
      <c r="K106" s="197">
        <v>38950.300000000003</v>
      </c>
      <c r="L106" s="197">
        <v>1152.3</v>
      </c>
      <c r="M106" s="197">
        <v>142.4</v>
      </c>
      <c r="N106" s="197">
        <v>1633.3</v>
      </c>
      <c r="O106" s="197"/>
      <c r="P106" s="197">
        <v>6363</v>
      </c>
      <c r="Q106" s="197">
        <v>3140.1</v>
      </c>
      <c r="R106" s="197">
        <v>456.5</v>
      </c>
      <c r="S106" s="197">
        <v>4727.7</v>
      </c>
      <c r="T106" s="197">
        <v>33591.9</v>
      </c>
      <c r="U106" s="197">
        <v>1161.5</v>
      </c>
      <c r="V106" s="197">
        <v>1070.8</v>
      </c>
      <c r="W106" s="197">
        <v>144.9</v>
      </c>
      <c r="X106" s="197">
        <v>3691.6</v>
      </c>
      <c r="Y106" s="197"/>
      <c r="Z106" s="197">
        <v>1163.8</v>
      </c>
      <c r="AA106" s="197">
        <v>97.8</v>
      </c>
      <c r="AB106" s="197">
        <v>1884.9</v>
      </c>
      <c r="AC106" s="197">
        <v>293.8</v>
      </c>
      <c r="AD106" s="197">
        <v>1072.2</v>
      </c>
      <c r="AE106" s="197">
        <v>-31.8</v>
      </c>
      <c r="AF106" s="197">
        <v>5742.1</v>
      </c>
      <c r="AG106" s="197">
        <v>784.7</v>
      </c>
      <c r="AH106" s="197">
        <v>337.5</v>
      </c>
      <c r="AI106" s="197">
        <v>588.70000000000005</v>
      </c>
      <c r="AJ106" s="197">
        <v>0</v>
      </c>
      <c r="AK106" s="197">
        <v>355.9</v>
      </c>
      <c r="AL106" s="197">
        <v>180.2</v>
      </c>
      <c r="AM106" s="197">
        <v>21993.4</v>
      </c>
      <c r="AN106" s="197">
        <v>9401.6</v>
      </c>
      <c r="AO106" s="197">
        <v>4987.5</v>
      </c>
      <c r="AP106" s="197">
        <v>2480.4</v>
      </c>
      <c r="AQ106" s="197">
        <v>87.4</v>
      </c>
      <c r="AR106" s="197">
        <v>1152.3</v>
      </c>
      <c r="AS106" s="197">
        <v>142.4</v>
      </c>
      <c r="AT106" s="197">
        <v>638.20000000000005</v>
      </c>
      <c r="AU106" s="197">
        <v>266.3</v>
      </c>
      <c r="AV106" s="197">
        <v>117.8</v>
      </c>
      <c r="AW106" s="197">
        <v>611</v>
      </c>
      <c r="AX106" s="197"/>
      <c r="AY106" s="197">
        <v>3223.5</v>
      </c>
      <c r="AZ106" s="197">
        <v>751.4</v>
      </c>
      <c r="BA106" s="197">
        <v>2388</v>
      </c>
      <c r="BB106" s="197">
        <v>3140.1</v>
      </c>
      <c r="BC106" s="197">
        <v>262.89999999999998</v>
      </c>
      <c r="BD106" s="197">
        <v>116</v>
      </c>
      <c r="BE106" s="197">
        <v>77.599999999999994</v>
      </c>
      <c r="BF106" s="197">
        <v>4727.7</v>
      </c>
      <c r="BG106" s="197">
        <v>46.9</v>
      </c>
      <c r="BH106" s="197">
        <v>5.0999999999999996</v>
      </c>
      <c r="BI106" s="197">
        <v>6068</v>
      </c>
      <c r="BJ106" s="197">
        <v>425.3</v>
      </c>
      <c r="BK106" s="197">
        <v>10917.7</v>
      </c>
      <c r="BL106" s="197">
        <v>15945.7</v>
      </c>
      <c r="BM106" s="197">
        <v>31.8</v>
      </c>
      <c r="BN106" s="197">
        <v>151.4</v>
      </c>
      <c r="BO106" s="197">
        <v>1161.5</v>
      </c>
      <c r="BP106" s="197">
        <v>1070.8</v>
      </c>
      <c r="BQ106" s="197">
        <v>144.9</v>
      </c>
      <c r="BR106" s="197">
        <v>2835.6</v>
      </c>
      <c r="BS106" s="197">
        <v>273.89999999999998</v>
      </c>
      <c r="BT106" s="197">
        <v>115</v>
      </c>
      <c r="BU106" s="197">
        <v>6.8</v>
      </c>
      <c r="BV106" s="197">
        <v>460.3</v>
      </c>
      <c r="BW106" s="197">
        <v>0</v>
      </c>
      <c r="BY106" s="199">
        <f t="shared" si="5"/>
        <v>41548</v>
      </c>
      <c r="BZ106" s="196">
        <f t="shared" ca="1" si="3"/>
        <v>54347.9</v>
      </c>
      <c r="CA106" s="196">
        <f t="shared" ca="1" si="4"/>
        <v>273.89999999999998</v>
      </c>
    </row>
    <row r="107" spans="1:79">
      <c r="A107" s="199">
        <v>41640</v>
      </c>
      <c r="B107" s="197">
        <v>57423.1</v>
      </c>
      <c r="C107" s="197">
        <v>57423.1</v>
      </c>
      <c r="D107" s="197"/>
      <c r="E107" s="197">
        <v>1608.7</v>
      </c>
      <c r="F107" s="197">
        <v>2264.9</v>
      </c>
      <c r="G107" s="197">
        <v>1498.1</v>
      </c>
      <c r="H107" s="197">
        <v>7822.3</v>
      </c>
      <c r="I107" s="197">
        <v>353.9</v>
      </c>
      <c r="J107" s="197">
        <v>175.8</v>
      </c>
      <c r="K107" s="197">
        <v>40535.300000000003</v>
      </c>
      <c r="L107" s="197">
        <v>1147.5</v>
      </c>
      <c r="M107" s="197">
        <v>192.2</v>
      </c>
      <c r="N107" s="197">
        <v>1824.4</v>
      </c>
      <c r="O107" s="197"/>
      <c r="P107" s="197">
        <v>6629.2</v>
      </c>
      <c r="Q107" s="197">
        <v>4439.1000000000004</v>
      </c>
      <c r="R107" s="197">
        <v>584.1</v>
      </c>
      <c r="S107" s="197">
        <v>4806</v>
      </c>
      <c r="T107" s="197">
        <v>34930.9</v>
      </c>
      <c r="U107" s="197">
        <v>1213.0999999999999</v>
      </c>
      <c r="V107" s="197">
        <v>1004.3</v>
      </c>
      <c r="W107" s="197">
        <v>134.69999999999999</v>
      </c>
      <c r="X107" s="197">
        <v>3681.7</v>
      </c>
      <c r="Y107" s="197"/>
      <c r="Z107" s="197">
        <v>1523.1</v>
      </c>
      <c r="AA107" s="197">
        <v>85.7</v>
      </c>
      <c r="AB107" s="197">
        <v>2264.9</v>
      </c>
      <c r="AC107" s="197">
        <v>398.3</v>
      </c>
      <c r="AD107" s="197">
        <v>1098.2</v>
      </c>
      <c r="AE107" s="197">
        <v>1.6</v>
      </c>
      <c r="AF107" s="197">
        <v>6162.9</v>
      </c>
      <c r="AG107" s="197">
        <v>790.4</v>
      </c>
      <c r="AH107" s="197">
        <v>274.10000000000002</v>
      </c>
      <c r="AI107" s="197">
        <v>594.9</v>
      </c>
      <c r="AJ107" s="197">
        <v>0</v>
      </c>
      <c r="AK107" s="197">
        <v>353.9</v>
      </c>
      <c r="AL107" s="197">
        <v>175.8</v>
      </c>
      <c r="AM107" s="197">
        <v>22499.200000000001</v>
      </c>
      <c r="AN107" s="197">
        <v>9957.1</v>
      </c>
      <c r="AO107" s="197">
        <v>5130.6000000000004</v>
      </c>
      <c r="AP107" s="197">
        <v>2830.8</v>
      </c>
      <c r="AQ107" s="197">
        <v>117.5</v>
      </c>
      <c r="AR107" s="197">
        <v>1147.5</v>
      </c>
      <c r="AS107" s="197">
        <v>192.2</v>
      </c>
      <c r="AT107" s="197">
        <v>788.9</v>
      </c>
      <c r="AU107" s="197">
        <v>312.2</v>
      </c>
      <c r="AV107" s="197">
        <v>123.4</v>
      </c>
      <c r="AW107" s="197">
        <v>600</v>
      </c>
      <c r="AX107" s="197"/>
      <c r="AY107" s="197">
        <v>3261</v>
      </c>
      <c r="AZ107" s="197">
        <v>993.6</v>
      </c>
      <c r="BA107" s="197">
        <v>2374.6999999999998</v>
      </c>
      <c r="BB107" s="197">
        <v>4439.1000000000004</v>
      </c>
      <c r="BC107" s="197">
        <v>365.8</v>
      </c>
      <c r="BD107" s="197">
        <v>123</v>
      </c>
      <c r="BE107" s="197">
        <v>95.3</v>
      </c>
      <c r="BF107" s="197">
        <v>4806</v>
      </c>
      <c r="BG107" s="197">
        <v>41.9</v>
      </c>
      <c r="BH107" s="197">
        <v>0.2</v>
      </c>
      <c r="BI107" s="197">
        <v>6516.1</v>
      </c>
      <c r="BJ107" s="197">
        <v>400.3</v>
      </c>
      <c r="BK107" s="197">
        <v>10838.3</v>
      </c>
      <c r="BL107" s="197">
        <v>16957.5</v>
      </c>
      <c r="BM107" s="197">
        <v>43.8</v>
      </c>
      <c r="BN107" s="197">
        <v>132.80000000000001</v>
      </c>
      <c r="BO107" s="197">
        <v>1213.0999999999999</v>
      </c>
      <c r="BP107" s="197">
        <v>1004.3</v>
      </c>
      <c r="BQ107" s="197">
        <v>134.69999999999999</v>
      </c>
      <c r="BR107" s="197">
        <v>2851.9</v>
      </c>
      <c r="BS107" s="197">
        <v>309</v>
      </c>
      <c r="BT107" s="197">
        <v>95.7</v>
      </c>
      <c r="BU107" s="197">
        <v>8.1</v>
      </c>
      <c r="BV107" s="197">
        <v>417</v>
      </c>
      <c r="BW107" s="197">
        <v>0</v>
      </c>
      <c r="BY107" s="199">
        <f t="shared" si="5"/>
        <v>41640</v>
      </c>
      <c r="BZ107" s="196">
        <f t="shared" ca="1" si="3"/>
        <v>57423.1</v>
      </c>
      <c r="CA107" s="196">
        <f t="shared" ca="1" si="4"/>
        <v>309</v>
      </c>
    </row>
    <row r="108" spans="1:79">
      <c r="A108" s="199">
        <v>41730</v>
      </c>
      <c r="B108" s="197">
        <v>59377.2</v>
      </c>
      <c r="C108" s="197">
        <v>59377.2</v>
      </c>
      <c r="D108" s="197"/>
      <c r="E108" s="197">
        <v>1645</v>
      </c>
      <c r="F108" s="197">
        <v>2067.4</v>
      </c>
      <c r="G108" s="197">
        <v>1674.7</v>
      </c>
      <c r="H108" s="197">
        <v>7948</v>
      </c>
      <c r="I108" s="197">
        <v>376.8</v>
      </c>
      <c r="J108" s="197">
        <v>397.5</v>
      </c>
      <c r="K108" s="197">
        <v>42140</v>
      </c>
      <c r="L108" s="197">
        <v>1154</v>
      </c>
      <c r="M108" s="197">
        <v>66</v>
      </c>
      <c r="N108" s="197">
        <v>1907.7</v>
      </c>
      <c r="O108" s="197"/>
      <c r="P108" s="197">
        <v>6607</v>
      </c>
      <c r="Q108" s="197">
        <v>4702.2</v>
      </c>
      <c r="R108" s="197">
        <v>574.29999999999995</v>
      </c>
      <c r="S108" s="197">
        <v>4814.6000000000004</v>
      </c>
      <c r="T108" s="197">
        <v>36162</v>
      </c>
      <c r="U108" s="197">
        <v>1149</v>
      </c>
      <c r="V108" s="197">
        <v>965.7</v>
      </c>
      <c r="W108" s="197">
        <v>286.2</v>
      </c>
      <c r="X108" s="197">
        <v>4116.3</v>
      </c>
      <c r="Y108" s="197"/>
      <c r="Z108" s="197">
        <v>1556.6</v>
      </c>
      <c r="AA108" s="197">
        <v>88.4</v>
      </c>
      <c r="AB108" s="197">
        <v>2067.4</v>
      </c>
      <c r="AC108" s="197">
        <v>399.9</v>
      </c>
      <c r="AD108" s="197">
        <v>1274.9000000000001</v>
      </c>
      <c r="AE108" s="197">
        <v>-0.1</v>
      </c>
      <c r="AF108" s="197">
        <v>6217.8</v>
      </c>
      <c r="AG108" s="197">
        <v>785.3</v>
      </c>
      <c r="AH108" s="197">
        <v>249.1</v>
      </c>
      <c r="AI108" s="197">
        <v>696</v>
      </c>
      <c r="AJ108" s="197">
        <v>0</v>
      </c>
      <c r="AK108" s="197">
        <v>376.8</v>
      </c>
      <c r="AL108" s="197">
        <v>397.5</v>
      </c>
      <c r="AM108" s="197">
        <v>23841.7</v>
      </c>
      <c r="AN108" s="197">
        <v>10228.1</v>
      </c>
      <c r="AO108" s="197">
        <v>5152.2</v>
      </c>
      <c r="AP108" s="197">
        <v>2783.7</v>
      </c>
      <c r="AQ108" s="197">
        <v>134.19999999999999</v>
      </c>
      <c r="AR108" s="197">
        <v>1154</v>
      </c>
      <c r="AS108" s="197">
        <v>66</v>
      </c>
      <c r="AT108" s="197">
        <v>848.5</v>
      </c>
      <c r="AU108" s="197">
        <v>295.89999999999998</v>
      </c>
      <c r="AV108" s="197">
        <v>125.2</v>
      </c>
      <c r="AW108" s="197">
        <v>638.20000000000005</v>
      </c>
      <c r="AX108" s="197"/>
      <c r="AY108" s="197">
        <v>3247.7</v>
      </c>
      <c r="AZ108" s="197">
        <v>233.5</v>
      </c>
      <c r="BA108" s="197">
        <v>3125.8</v>
      </c>
      <c r="BB108" s="197">
        <v>4702.2</v>
      </c>
      <c r="BC108" s="197">
        <v>353</v>
      </c>
      <c r="BD108" s="197">
        <v>118.1</v>
      </c>
      <c r="BE108" s="197">
        <v>103.2</v>
      </c>
      <c r="BF108" s="197">
        <v>4814.6000000000004</v>
      </c>
      <c r="BG108" s="197">
        <v>52.7</v>
      </c>
      <c r="BH108" s="197">
        <v>0.7</v>
      </c>
      <c r="BI108" s="197">
        <v>7324.5</v>
      </c>
      <c r="BJ108" s="197">
        <v>488.5</v>
      </c>
      <c r="BK108" s="197">
        <v>11555.3</v>
      </c>
      <c r="BL108" s="197">
        <v>16563.900000000001</v>
      </c>
      <c r="BM108" s="197">
        <v>35</v>
      </c>
      <c r="BN108" s="197">
        <v>141.4</v>
      </c>
      <c r="BO108" s="197">
        <v>1149</v>
      </c>
      <c r="BP108" s="197">
        <v>965.7</v>
      </c>
      <c r="BQ108" s="197">
        <v>286.2</v>
      </c>
      <c r="BR108" s="197">
        <v>3074.4</v>
      </c>
      <c r="BS108" s="197">
        <v>470</v>
      </c>
      <c r="BT108" s="197">
        <v>113.6</v>
      </c>
      <c r="BU108" s="197">
        <v>6.2</v>
      </c>
      <c r="BV108" s="197">
        <v>452.1</v>
      </c>
      <c r="BW108" s="197">
        <v>0</v>
      </c>
      <c r="BY108" s="199">
        <f t="shared" si="5"/>
        <v>41730</v>
      </c>
      <c r="BZ108" s="196">
        <f t="shared" ca="1" si="3"/>
        <v>59377.2</v>
      </c>
      <c r="CA108" s="196">
        <f t="shared" ca="1" si="4"/>
        <v>470</v>
      </c>
    </row>
  </sheetData>
  <phoneticPr fontId="4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Y45"/>
  <sheetViews>
    <sheetView workbookViewId="0">
      <pane xSplit="1" ySplit="2" topLeftCell="B3" activePane="bottomRight" state="frozen"/>
      <selection activeCell="CB17" sqref="CB17"/>
      <selection pane="topRight" activeCell="CB17" sqref="CB17"/>
      <selection pane="bottomLeft" activeCell="CB17" sqref="CB17"/>
      <selection pane="bottomRight"/>
    </sheetView>
  </sheetViews>
  <sheetFormatPr defaultRowHeight="12.75"/>
  <cols>
    <col min="1" max="1" width="57.140625" style="34" customWidth="1"/>
    <col min="2" max="36" width="7.28515625" style="34" customWidth="1"/>
    <col min="37" max="76" width="7.28515625" style="2" customWidth="1"/>
  </cols>
  <sheetData>
    <row r="1" spans="1:77" ht="66.75" customHeight="1">
      <c r="A1" s="85" t="s">
        <v>133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"/>
      <c r="O1" s="36"/>
      <c r="AS1" s="37"/>
      <c r="BI1" s="201"/>
      <c r="BJ1" s="201"/>
    </row>
    <row r="2" spans="1:77">
      <c r="A2" s="70" t="s">
        <v>0</v>
      </c>
      <c r="B2" s="39">
        <v>39479</v>
      </c>
      <c r="C2" s="39">
        <v>39508</v>
      </c>
      <c r="D2" s="39">
        <v>39539</v>
      </c>
      <c r="E2" s="39">
        <v>39569</v>
      </c>
      <c r="F2" s="39">
        <v>39600</v>
      </c>
      <c r="G2" s="39">
        <v>39630</v>
      </c>
      <c r="H2" s="39">
        <v>39661</v>
      </c>
      <c r="I2" s="39">
        <v>39692</v>
      </c>
      <c r="J2" s="39">
        <v>39722</v>
      </c>
      <c r="K2" s="39">
        <v>39753</v>
      </c>
      <c r="L2" s="39">
        <v>39783</v>
      </c>
      <c r="M2" s="99">
        <v>39814</v>
      </c>
      <c r="N2" s="39">
        <v>39845</v>
      </c>
      <c r="O2" s="39">
        <v>39873</v>
      </c>
      <c r="P2" s="39">
        <v>39904</v>
      </c>
      <c r="Q2" s="39">
        <v>39934</v>
      </c>
      <c r="R2" s="39">
        <v>39965</v>
      </c>
      <c r="S2" s="39">
        <v>39995</v>
      </c>
      <c r="T2" s="39">
        <v>40026</v>
      </c>
      <c r="U2" s="39">
        <v>40057</v>
      </c>
      <c r="V2" s="39">
        <v>40087</v>
      </c>
      <c r="W2" s="39">
        <v>40118</v>
      </c>
      <c r="X2" s="39">
        <v>40148</v>
      </c>
      <c r="Y2" s="99">
        <v>40179</v>
      </c>
      <c r="Z2" s="39">
        <v>40210</v>
      </c>
      <c r="AA2" s="39">
        <v>40238</v>
      </c>
      <c r="AB2" s="39">
        <v>40269</v>
      </c>
      <c r="AC2" s="39">
        <v>40299</v>
      </c>
      <c r="AD2" s="39">
        <v>40330</v>
      </c>
      <c r="AE2" s="39">
        <v>40360</v>
      </c>
      <c r="AF2" s="39">
        <v>40391</v>
      </c>
      <c r="AG2" s="39">
        <v>40422</v>
      </c>
      <c r="AH2" s="39">
        <v>40452</v>
      </c>
      <c r="AI2" s="39">
        <v>40483</v>
      </c>
      <c r="AJ2" s="39">
        <v>40513</v>
      </c>
      <c r="AK2" s="99">
        <v>40544</v>
      </c>
      <c r="AL2" s="39">
        <v>40575</v>
      </c>
      <c r="AM2" s="39">
        <v>40603</v>
      </c>
      <c r="AN2" s="39">
        <v>40634</v>
      </c>
      <c r="AO2" s="39">
        <v>40664</v>
      </c>
      <c r="AP2" s="39">
        <v>40695</v>
      </c>
      <c r="AQ2" s="39">
        <v>40725</v>
      </c>
      <c r="AR2" s="39">
        <v>40756</v>
      </c>
      <c r="AS2" s="39">
        <v>40787</v>
      </c>
      <c r="AT2" s="39">
        <v>40817</v>
      </c>
      <c r="AU2" s="39">
        <v>40848</v>
      </c>
      <c r="AV2" s="39">
        <v>40878</v>
      </c>
      <c r="AW2" s="99">
        <v>40909</v>
      </c>
      <c r="AX2" s="39">
        <v>40940</v>
      </c>
      <c r="AY2" s="39">
        <v>40969</v>
      </c>
      <c r="AZ2" s="39">
        <v>41000</v>
      </c>
      <c r="BA2" s="39">
        <v>41030</v>
      </c>
      <c r="BB2" s="39">
        <v>41061</v>
      </c>
      <c r="BC2" s="39">
        <v>41091</v>
      </c>
      <c r="BD2" s="39">
        <v>41122</v>
      </c>
      <c r="BE2" s="39">
        <v>41153</v>
      </c>
      <c r="BF2" s="39">
        <v>41183</v>
      </c>
      <c r="BG2" s="39">
        <v>41214</v>
      </c>
      <c r="BH2" s="39">
        <v>41244</v>
      </c>
      <c r="BI2" s="99">
        <v>41275</v>
      </c>
      <c r="BJ2" s="39">
        <v>41306</v>
      </c>
      <c r="BK2" s="39">
        <v>41334</v>
      </c>
      <c r="BL2" s="39">
        <v>41365</v>
      </c>
      <c r="BM2" s="39">
        <v>41395</v>
      </c>
      <c r="BN2" s="39">
        <v>41426</v>
      </c>
      <c r="BO2" s="39">
        <v>41456</v>
      </c>
      <c r="BP2" s="39">
        <v>41487</v>
      </c>
      <c r="BQ2" s="39">
        <v>41518</v>
      </c>
      <c r="BR2" s="39">
        <v>41548</v>
      </c>
      <c r="BS2" s="39">
        <v>41579</v>
      </c>
      <c r="BT2" s="39">
        <v>41609</v>
      </c>
      <c r="BU2" s="99">
        <v>41640</v>
      </c>
      <c r="BV2" s="39">
        <v>41671</v>
      </c>
      <c r="BW2" s="39">
        <v>41699</v>
      </c>
      <c r="BX2" s="39">
        <v>41730</v>
      </c>
      <c r="BY2" s="135"/>
    </row>
    <row r="3" spans="1:77">
      <c r="A3" s="71" t="s">
        <v>109</v>
      </c>
      <c r="B3" s="86">
        <v>14871.379625</v>
      </c>
      <c r="C3" s="86">
        <v>15444.930990999999</v>
      </c>
      <c r="D3" s="86">
        <v>16072.433738</v>
      </c>
      <c r="E3" s="86">
        <v>16453.439879000001</v>
      </c>
      <c r="F3" s="86">
        <v>16947.769166999999</v>
      </c>
      <c r="G3" s="86">
        <v>17320.318153</v>
      </c>
      <c r="H3" s="86">
        <v>17726.872871</v>
      </c>
      <c r="I3" s="86">
        <v>18444.726209</v>
      </c>
      <c r="J3" s="86">
        <v>19029.178931999999</v>
      </c>
      <c r="K3" s="86">
        <v>19530.651179</v>
      </c>
      <c r="L3" s="86">
        <v>19756.974467</v>
      </c>
      <c r="M3" s="114">
        <v>19884.776247000002</v>
      </c>
      <c r="N3" s="86">
        <v>21204.125735000001</v>
      </c>
      <c r="O3" s="86">
        <v>20908.969385</v>
      </c>
      <c r="P3" s="86">
        <v>20561.264545999999</v>
      </c>
      <c r="Q3" s="86">
        <v>20329.052231999998</v>
      </c>
      <c r="R3" s="86">
        <v>19922.186328</v>
      </c>
      <c r="S3" s="86">
        <v>19879.043887</v>
      </c>
      <c r="T3" s="86">
        <v>20216.194564000001</v>
      </c>
      <c r="U3" s="86">
        <v>20388.701674</v>
      </c>
      <c r="V3" s="86">
        <v>20178.037445000002</v>
      </c>
      <c r="W3" s="86">
        <v>19816.39992</v>
      </c>
      <c r="X3" s="86">
        <v>20047.339236</v>
      </c>
      <c r="Y3" s="114">
        <v>19847.131313999998</v>
      </c>
      <c r="Z3" s="86">
        <v>20071.041582999998</v>
      </c>
      <c r="AA3" s="86">
        <v>19909.007911000001</v>
      </c>
      <c r="AB3" s="86">
        <v>19726.633437</v>
      </c>
      <c r="AC3" s="86">
        <v>19801.403984</v>
      </c>
      <c r="AD3" s="86">
        <v>19965.431496000001</v>
      </c>
      <c r="AE3" s="86">
        <v>20365.922526999999</v>
      </c>
      <c r="AF3" s="86">
        <v>20528.844294999999</v>
      </c>
      <c r="AG3" s="86">
        <v>20712.466474000001</v>
      </c>
      <c r="AH3" s="86">
        <v>21331.093784000001</v>
      </c>
      <c r="AI3" s="86">
        <v>21573.499771999999</v>
      </c>
      <c r="AJ3" s="86">
        <v>22228.30056</v>
      </c>
      <c r="AK3" s="114">
        <v>22140.20419</v>
      </c>
      <c r="AL3" s="86">
        <v>22084.294585</v>
      </c>
      <c r="AM3" s="86">
        <v>22575.713758000002</v>
      </c>
      <c r="AN3" s="86">
        <v>22666.270742000001</v>
      </c>
      <c r="AO3" s="86">
        <v>23133.189752999999</v>
      </c>
      <c r="AP3" s="86">
        <v>23606.678293000001</v>
      </c>
      <c r="AQ3" s="86">
        <v>24008.049508</v>
      </c>
      <c r="AR3" s="86">
        <v>24499.092713999999</v>
      </c>
      <c r="AS3" s="86">
        <v>25275.571296999999</v>
      </c>
      <c r="AT3" s="86">
        <v>26593.682536</v>
      </c>
      <c r="AU3" s="86">
        <v>26801.301403000001</v>
      </c>
      <c r="AV3" s="86">
        <v>27900.213468000002</v>
      </c>
      <c r="AW3" s="114">
        <v>28699.223395000001</v>
      </c>
      <c r="AX3" s="86">
        <v>28546.097952</v>
      </c>
      <c r="AY3" s="86">
        <v>28333.228189000001</v>
      </c>
      <c r="AZ3" s="86">
        <v>28956.434233</v>
      </c>
      <c r="BA3" s="86">
        <v>29645.255164999999</v>
      </c>
      <c r="BB3" s="86">
        <v>30405.027083000001</v>
      </c>
      <c r="BC3" s="86">
        <v>31109.031005000001</v>
      </c>
      <c r="BD3" s="86">
        <v>31575.485937000001</v>
      </c>
      <c r="BE3" s="86">
        <v>32176.745101</v>
      </c>
      <c r="BF3" s="86">
        <v>32236.427133000001</v>
      </c>
      <c r="BG3" s="86">
        <v>33019.152153000003</v>
      </c>
      <c r="BH3" s="86">
        <v>33359.432397999997</v>
      </c>
      <c r="BI3" s="114">
        <v>33960.085180000002</v>
      </c>
      <c r="BJ3" s="86">
        <v>33786.694539999997</v>
      </c>
      <c r="BK3" s="86">
        <v>34515.025169</v>
      </c>
      <c r="BL3" s="86">
        <v>34802.812446000004</v>
      </c>
      <c r="BM3" s="86">
        <v>35793.787638000002</v>
      </c>
      <c r="BN3" s="86">
        <v>36437.293403999996</v>
      </c>
      <c r="BO3" s="86">
        <v>37341.006468</v>
      </c>
      <c r="BP3" s="86">
        <v>38195.331065999999</v>
      </c>
      <c r="BQ3" s="86">
        <v>38714.476486</v>
      </c>
      <c r="BR3" s="86">
        <v>38862.899376000001</v>
      </c>
      <c r="BS3" s="86">
        <v>39510.880140000001</v>
      </c>
      <c r="BT3" s="86">
        <v>40473.446803999999</v>
      </c>
      <c r="BU3" s="86">
        <v>40417.733321</v>
      </c>
      <c r="BV3" s="86">
        <v>41868.674872000003</v>
      </c>
      <c r="BW3" s="86">
        <v>42492.082938</v>
      </c>
      <c r="BX3" s="86">
        <v>42005.731435000002</v>
      </c>
    </row>
    <row r="4" spans="1:77">
      <c r="A4" s="72" t="s">
        <v>110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115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115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115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115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115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115"/>
      <c r="BV4" s="87"/>
      <c r="BW4" s="87"/>
      <c r="BX4" s="87"/>
    </row>
    <row r="5" spans="1:77">
      <c r="A5" s="73" t="s">
        <v>111</v>
      </c>
      <c r="B5" s="88">
        <v>199.68945400000001</v>
      </c>
      <c r="C5" s="88">
        <v>201.058717</v>
      </c>
      <c r="D5" s="88">
        <v>209.350842</v>
      </c>
      <c r="E5" s="88">
        <v>217.15925899999999</v>
      </c>
      <c r="F5" s="88">
        <v>223.801523</v>
      </c>
      <c r="G5" s="88">
        <v>231.84976399999999</v>
      </c>
      <c r="H5" s="88">
        <v>237.28576100000001</v>
      </c>
      <c r="I5" s="88">
        <v>245.69038900000001</v>
      </c>
      <c r="J5" s="88">
        <v>276.19058000000001</v>
      </c>
      <c r="K5" s="88">
        <v>330.89777199999997</v>
      </c>
      <c r="L5" s="88">
        <v>396.616263</v>
      </c>
      <c r="M5" s="116">
        <v>421.988136</v>
      </c>
      <c r="N5" s="88">
        <v>494.43667199999999</v>
      </c>
      <c r="O5" s="88">
        <v>588.91477499999996</v>
      </c>
      <c r="P5" s="88">
        <v>642.56694300000004</v>
      </c>
      <c r="Q5" s="88">
        <v>725.22804399999995</v>
      </c>
      <c r="R5" s="88">
        <v>782.319571</v>
      </c>
      <c r="S5" s="88">
        <v>830.100146</v>
      </c>
      <c r="T5" s="88">
        <v>908.504863</v>
      </c>
      <c r="U5" s="88">
        <v>971.45242499999995</v>
      </c>
      <c r="V5" s="88">
        <v>961.62160900000003</v>
      </c>
      <c r="W5" s="88">
        <v>1003.826458</v>
      </c>
      <c r="X5" s="88">
        <v>1043.4098799999999</v>
      </c>
      <c r="Y5" s="116">
        <v>1014.73579</v>
      </c>
      <c r="Z5" s="88">
        <v>1022.919791</v>
      </c>
      <c r="AA5" s="88">
        <v>1035.3549800000001</v>
      </c>
      <c r="AB5" s="88">
        <v>1041.8828719999999</v>
      </c>
      <c r="AC5" s="88">
        <v>1071.8266900000001</v>
      </c>
      <c r="AD5" s="88">
        <v>1109.120222</v>
      </c>
      <c r="AE5" s="88">
        <v>1104.122196</v>
      </c>
      <c r="AF5" s="88">
        <v>1102.653517</v>
      </c>
      <c r="AG5" s="88">
        <v>1108.487169</v>
      </c>
      <c r="AH5" s="88">
        <v>1113.6584680000001</v>
      </c>
      <c r="AI5" s="88">
        <v>1111.0211629999999</v>
      </c>
      <c r="AJ5" s="88">
        <v>1082.8259869999999</v>
      </c>
      <c r="AK5" s="116">
        <v>1035.874278</v>
      </c>
      <c r="AL5" s="88">
        <v>1043.0657650000001</v>
      </c>
      <c r="AM5" s="88">
        <v>1051.3959379999999</v>
      </c>
      <c r="AN5" s="88">
        <v>1040.246883</v>
      </c>
      <c r="AO5" s="88">
        <v>1033.4613409999999</v>
      </c>
      <c r="AP5" s="88">
        <v>1059.2428219999999</v>
      </c>
      <c r="AQ5" s="88">
        <v>1081.8504439999999</v>
      </c>
      <c r="AR5" s="88">
        <v>1101.7345399999999</v>
      </c>
      <c r="AS5" s="88">
        <v>1134.7225470000001</v>
      </c>
      <c r="AT5" s="88">
        <v>1161.848358</v>
      </c>
      <c r="AU5" s="88">
        <v>1165.7298920000001</v>
      </c>
      <c r="AV5" s="88">
        <v>1162.1085399999999</v>
      </c>
      <c r="AW5" s="116">
        <v>1133.0137609999999</v>
      </c>
      <c r="AX5" s="88">
        <v>1156.6320029999999</v>
      </c>
      <c r="AY5" s="88">
        <v>1186.0787379999999</v>
      </c>
      <c r="AZ5" s="88">
        <v>1211.914775</v>
      </c>
      <c r="BA5" s="88">
        <v>1245.8568969999999</v>
      </c>
      <c r="BB5" s="88">
        <v>1276.751223</v>
      </c>
      <c r="BC5" s="88">
        <v>1248.7950470000001</v>
      </c>
      <c r="BD5" s="88">
        <v>1267.366047</v>
      </c>
      <c r="BE5" s="88">
        <v>1292.6935040000001</v>
      </c>
      <c r="BF5" s="88">
        <v>1290.4616759999999</v>
      </c>
      <c r="BG5" s="88">
        <v>1312.288429</v>
      </c>
      <c r="BH5" s="88">
        <v>1316.9919050000001</v>
      </c>
      <c r="BI5" s="116">
        <v>1257.4010069999999</v>
      </c>
      <c r="BJ5" s="88">
        <v>1282.943201</v>
      </c>
      <c r="BK5" s="88">
        <v>1288.2286160000001</v>
      </c>
      <c r="BL5" s="88">
        <v>1304.86025</v>
      </c>
      <c r="BM5" s="88">
        <v>1335.8029309999999</v>
      </c>
      <c r="BN5" s="88">
        <v>1366.538847</v>
      </c>
      <c r="BO5" s="88">
        <v>1340.2096959999999</v>
      </c>
      <c r="BP5" s="88">
        <v>1377.282201</v>
      </c>
      <c r="BQ5" s="88">
        <v>1382.535314</v>
      </c>
      <c r="BR5" s="88">
        <v>1399.286867</v>
      </c>
      <c r="BS5" s="88">
        <v>1446.426428</v>
      </c>
      <c r="BT5" s="88">
        <v>1453.6725510000001</v>
      </c>
      <c r="BU5" s="116">
        <v>1398.0052559999999</v>
      </c>
      <c r="BV5" s="88">
        <v>1449.670768</v>
      </c>
      <c r="BW5" s="88">
        <v>1502.818436</v>
      </c>
      <c r="BX5" s="88">
        <v>1525.9458729999999</v>
      </c>
    </row>
    <row r="6" spans="1:77" ht="22.5">
      <c r="A6" s="74" t="s">
        <v>112</v>
      </c>
      <c r="B6" s="89">
        <v>9092.3125180000006</v>
      </c>
      <c r="C6" s="89">
        <v>9277.5547829999996</v>
      </c>
      <c r="D6" s="89">
        <v>9610.5545540000003</v>
      </c>
      <c r="E6" s="89">
        <v>9956.0235360000006</v>
      </c>
      <c r="F6" s="89">
        <v>10191.026148000001</v>
      </c>
      <c r="G6" s="89">
        <v>10482.569438</v>
      </c>
      <c r="H6" s="89">
        <v>10746.794866</v>
      </c>
      <c r="I6" s="89">
        <v>11095.208784</v>
      </c>
      <c r="J6" s="89">
        <v>11293.269711000001</v>
      </c>
      <c r="K6" s="89">
        <v>11451.728684</v>
      </c>
      <c r="L6" s="89">
        <v>11538.650641</v>
      </c>
      <c r="M6" s="114">
        <v>11755.268656</v>
      </c>
      <c r="N6" s="89">
        <v>12524.994585</v>
      </c>
      <c r="O6" s="89">
        <v>12505.383447</v>
      </c>
      <c r="P6" s="89">
        <v>12342.485318999999</v>
      </c>
      <c r="Q6" s="89">
        <v>12449.862824</v>
      </c>
      <c r="R6" s="89">
        <v>12297.001004</v>
      </c>
      <c r="S6" s="89">
        <v>12140.203867</v>
      </c>
      <c r="T6" s="89">
        <v>12093.668083</v>
      </c>
      <c r="U6" s="89">
        <v>12103.990712000001</v>
      </c>
      <c r="V6" s="89">
        <v>11999.105926</v>
      </c>
      <c r="W6" s="89">
        <v>11908.466855000001</v>
      </c>
      <c r="X6" s="89">
        <v>11926.993777</v>
      </c>
      <c r="Y6" s="114">
        <v>11767.401703</v>
      </c>
      <c r="Z6" s="89">
        <v>11734.589147999999</v>
      </c>
      <c r="AA6" s="89">
        <v>11660.361785999999</v>
      </c>
      <c r="AB6" s="89">
        <v>11649.066798</v>
      </c>
      <c r="AC6" s="89">
        <v>11762.320519000001</v>
      </c>
      <c r="AD6" s="89">
        <v>11976.551699</v>
      </c>
      <c r="AE6" s="89">
        <v>12151.202684</v>
      </c>
      <c r="AF6" s="89">
        <v>12174.65235</v>
      </c>
      <c r="AG6" s="89">
        <v>12313.787933</v>
      </c>
      <c r="AH6" s="89">
        <v>12553.612997</v>
      </c>
      <c r="AI6" s="89">
        <v>12605.364787</v>
      </c>
      <c r="AJ6" s="89">
        <v>12814.414869</v>
      </c>
      <c r="AK6" s="114">
        <v>12843.769215</v>
      </c>
      <c r="AL6" s="89">
        <v>12911.574116</v>
      </c>
      <c r="AM6" s="89">
        <v>12978.453084000001</v>
      </c>
      <c r="AN6" s="89">
        <v>13122.300748</v>
      </c>
      <c r="AO6" s="89">
        <v>13366.707888000001</v>
      </c>
      <c r="AP6" s="89">
        <v>13633.140614</v>
      </c>
      <c r="AQ6" s="89">
        <v>13797.926847000001</v>
      </c>
      <c r="AR6" s="89">
        <v>14029.103161999999</v>
      </c>
      <c r="AS6" s="89">
        <v>14387.843987</v>
      </c>
      <c r="AT6" s="89">
        <v>15055.961076</v>
      </c>
      <c r="AU6" s="89">
        <v>15159.388343000001</v>
      </c>
      <c r="AV6" s="89">
        <v>15682.784266000001</v>
      </c>
      <c r="AW6" s="114">
        <v>15887.948915999999</v>
      </c>
      <c r="AX6" s="89">
        <v>15748.894252</v>
      </c>
      <c r="AY6" s="89">
        <v>15648.055629</v>
      </c>
      <c r="AZ6" s="89">
        <v>15937.125935</v>
      </c>
      <c r="BA6" s="89">
        <v>16369.499383</v>
      </c>
      <c r="BB6" s="89">
        <v>16685.437868000001</v>
      </c>
      <c r="BC6" s="89">
        <v>16996.539182</v>
      </c>
      <c r="BD6" s="89">
        <v>17196.016871</v>
      </c>
      <c r="BE6" s="89">
        <v>17561.919327</v>
      </c>
      <c r="BF6" s="89">
        <v>17675.993114000001</v>
      </c>
      <c r="BG6" s="89">
        <v>17972.985197000002</v>
      </c>
      <c r="BH6" s="89">
        <v>18027.466954</v>
      </c>
      <c r="BI6" s="114">
        <v>18085.968176999999</v>
      </c>
      <c r="BJ6" s="89">
        <v>18048.502188999999</v>
      </c>
      <c r="BK6" s="89">
        <v>18132.261663000001</v>
      </c>
      <c r="BL6" s="89">
        <v>18398.351557000002</v>
      </c>
      <c r="BM6" s="89">
        <v>18695.221455999999</v>
      </c>
      <c r="BN6" s="89">
        <v>18834.266925</v>
      </c>
      <c r="BO6" s="89">
        <v>19154.190638</v>
      </c>
      <c r="BP6" s="89">
        <v>19591.718272999999</v>
      </c>
      <c r="BQ6" s="89">
        <v>19880.228144000001</v>
      </c>
      <c r="BR6" s="89">
        <v>20110.785397</v>
      </c>
      <c r="BS6" s="89">
        <v>20348.324400000001</v>
      </c>
      <c r="BT6" s="89">
        <v>20587.867872999999</v>
      </c>
      <c r="BU6" s="114">
        <v>20335.511777</v>
      </c>
      <c r="BV6" s="89">
        <v>20789.546920000001</v>
      </c>
      <c r="BW6" s="89">
        <v>20941.576385</v>
      </c>
      <c r="BX6" s="89">
        <v>21194.408627000001</v>
      </c>
    </row>
    <row r="7" spans="1:77">
      <c r="A7" s="72" t="s">
        <v>110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115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115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115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115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115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115"/>
      <c r="BV7" s="87"/>
      <c r="BW7" s="87"/>
      <c r="BX7" s="87"/>
    </row>
    <row r="8" spans="1:77">
      <c r="A8" s="72" t="s">
        <v>132</v>
      </c>
      <c r="B8" s="87">
        <v>90.070898999999997</v>
      </c>
      <c r="C8" s="87">
        <v>92.493989999999997</v>
      </c>
      <c r="D8" s="87">
        <v>97.486503999999996</v>
      </c>
      <c r="E8" s="87">
        <v>101.97093700000001</v>
      </c>
      <c r="F8" s="87">
        <v>106.423683</v>
      </c>
      <c r="G8" s="87">
        <v>110.641216</v>
      </c>
      <c r="H8" s="87">
        <v>113.09918</v>
      </c>
      <c r="I8" s="87">
        <v>120.256704</v>
      </c>
      <c r="J8" s="87">
        <v>136.156203</v>
      </c>
      <c r="K8" s="87">
        <v>187.81857400000001</v>
      </c>
      <c r="L8" s="87">
        <v>238.95010600000001</v>
      </c>
      <c r="M8" s="115">
        <v>260.83984700000002</v>
      </c>
      <c r="N8" s="87">
        <v>316.320965</v>
      </c>
      <c r="O8" s="87">
        <v>397.19656800000001</v>
      </c>
      <c r="P8" s="87">
        <v>434.61346400000002</v>
      </c>
      <c r="Q8" s="87">
        <v>503.74271499999998</v>
      </c>
      <c r="R8" s="87">
        <v>551.80530599999997</v>
      </c>
      <c r="S8" s="87">
        <v>575.75504899999999</v>
      </c>
      <c r="T8" s="87">
        <v>647.00143500000001</v>
      </c>
      <c r="U8" s="87">
        <v>699.48803799999996</v>
      </c>
      <c r="V8" s="87">
        <v>681.99630200000001</v>
      </c>
      <c r="W8" s="87">
        <v>717.00855799999999</v>
      </c>
      <c r="X8" s="87">
        <v>755.65495999999996</v>
      </c>
      <c r="Y8" s="115">
        <v>721.957044</v>
      </c>
      <c r="Z8" s="87">
        <v>720.30737499999998</v>
      </c>
      <c r="AA8" s="87">
        <v>728.88128099999994</v>
      </c>
      <c r="AB8" s="87">
        <v>744.47563400000001</v>
      </c>
      <c r="AC8" s="87">
        <v>775.12895600000002</v>
      </c>
      <c r="AD8" s="87">
        <v>807.13167699999997</v>
      </c>
      <c r="AE8" s="87">
        <v>800.18859399999997</v>
      </c>
      <c r="AF8" s="87">
        <v>798.47792800000002</v>
      </c>
      <c r="AG8" s="87">
        <v>800.49588000000006</v>
      </c>
      <c r="AH8" s="87">
        <v>803.73870099999999</v>
      </c>
      <c r="AI8" s="87">
        <v>795.76437999999996</v>
      </c>
      <c r="AJ8" s="87">
        <v>766.823083</v>
      </c>
      <c r="AK8" s="115">
        <v>734.05870300000004</v>
      </c>
      <c r="AL8" s="87">
        <v>736.410078</v>
      </c>
      <c r="AM8" s="87">
        <v>741.96393</v>
      </c>
      <c r="AN8" s="87">
        <v>724.00400400000001</v>
      </c>
      <c r="AO8" s="87">
        <v>728.64078099999995</v>
      </c>
      <c r="AP8" s="87">
        <v>748.42613100000005</v>
      </c>
      <c r="AQ8" s="87">
        <v>756.77891199999999</v>
      </c>
      <c r="AR8" s="87">
        <v>767.511078</v>
      </c>
      <c r="AS8" s="87">
        <v>796.27477099999999</v>
      </c>
      <c r="AT8" s="87">
        <v>810.90511200000003</v>
      </c>
      <c r="AU8" s="87">
        <v>816.56910100000005</v>
      </c>
      <c r="AV8" s="87">
        <v>815.18125899999995</v>
      </c>
      <c r="AW8" s="115">
        <v>789.82488599999999</v>
      </c>
      <c r="AX8" s="87">
        <v>809.86291400000005</v>
      </c>
      <c r="AY8" s="87">
        <v>827.98026500000003</v>
      </c>
      <c r="AZ8" s="87">
        <v>833.58327299999996</v>
      </c>
      <c r="BA8" s="87">
        <v>862.04191800000001</v>
      </c>
      <c r="BB8" s="87">
        <v>879.69748100000004</v>
      </c>
      <c r="BC8" s="87">
        <v>858.92459799999995</v>
      </c>
      <c r="BD8" s="87">
        <v>874.65405799999996</v>
      </c>
      <c r="BE8" s="87">
        <v>892.01396799999998</v>
      </c>
      <c r="BF8" s="87">
        <v>888.00512200000003</v>
      </c>
      <c r="BG8" s="87">
        <v>901.04385300000001</v>
      </c>
      <c r="BH8" s="87">
        <v>902.89351199999999</v>
      </c>
      <c r="BI8" s="115">
        <v>863.36626100000001</v>
      </c>
      <c r="BJ8" s="87">
        <v>874.34675200000004</v>
      </c>
      <c r="BK8" s="87">
        <v>874.83252300000004</v>
      </c>
      <c r="BL8" s="87">
        <v>877.94942600000002</v>
      </c>
      <c r="BM8" s="87">
        <v>893.53387499999997</v>
      </c>
      <c r="BN8" s="87">
        <v>908.56322799999998</v>
      </c>
      <c r="BO8" s="87">
        <v>881.03035399999999</v>
      </c>
      <c r="BP8" s="87">
        <v>897.89338499999997</v>
      </c>
      <c r="BQ8" s="87">
        <v>888.27675899999997</v>
      </c>
      <c r="BR8" s="87">
        <v>891.70199100000002</v>
      </c>
      <c r="BS8" s="87">
        <v>921.66345999999999</v>
      </c>
      <c r="BT8" s="87">
        <v>923.01017300000001</v>
      </c>
      <c r="BU8" s="115">
        <v>870.24145399999998</v>
      </c>
      <c r="BV8" s="87">
        <v>891.41650100000004</v>
      </c>
      <c r="BW8" s="87">
        <v>922.38990100000001</v>
      </c>
      <c r="BX8" s="87">
        <v>935.668678</v>
      </c>
    </row>
    <row r="9" spans="1:77">
      <c r="A9" s="72" t="s">
        <v>113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115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115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115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115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115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115"/>
      <c r="BV9" s="87"/>
      <c r="BW9" s="87"/>
      <c r="BX9" s="87"/>
    </row>
    <row r="10" spans="1:77" ht="22.5">
      <c r="A10" s="75" t="s">
        <v>114</v>
      </c>
      <c r="B10" s="90">
        <v>269.06787400000002</v>
      </c>
      <c r="C10" s="90">
        <v>276.96724399999999</v>
      </c>
      <c r="D10" s="90">
        <v>288.98960799999998</v>
      </c>
      <c r="E10" s="90">
        <v>303.484129</v>
      </c>
      <c r="F10" s="90">
        <v>313.73089399999998</v>
      </c>
      <c r="G10" s="90">
        <v>323.37110999999999</v>
      </c>
      <c r="H10" s="90">
        <v>333.82126</v>
      </c>
      <c r="I10" s="90">
        <v>340.71554099999997</v>
      </c>
      <c r="J10" s="90">
        <v>347.62403699999999</v>
      </c>
      <c r="K10" s="90">
        <v>343.23429599999997</v>
      </c>
      <c r="L10" s="90">
        <v>334.23942499999998</v>
      </c>
      <c r="M10" s="117">
        <v>322.97613000000001</v>
      </c>
      <c r="N10" s="90">
        <v>316.541856</v>
      </c>
      <c r="O10" s="90">
        <v>310.99762099999998</v>
      </c>
      <c r="P10" s="90">
        <v>304.49663099999998</v>
      </c>
      <c r="Q10" s="90">
        <v>298.43014799999997</v>
      </c>
      <c r="R10" s="90">
        <v>291.21222299999999</v>
      </c>
      <c r="S10" s="90">
        <v>286.06072599999999</v>
      </c>
      <c r="T10" s="90">
        <v>284.04243300000002</v>
      </c>
      <c r="U10" s="90">
        <v>281.69515799999999</v>
      </c>
      <c r="V10" s="90">
        <v>279.81355400000001</v>
      </c>
      <c r="W10" s="90">
        <v>277.95766600000002</v>
      </c>
      <c r="X10" s="90">
        <v>277.322452</v>
      </c>
      <c r="Y10" s="117">
        <v>276.19398799999999</v>
      </c>
      <c r="Z10" s="90">
        <v>271.46005500000001</v>
      </c>
      <c r="AA10" s="90">
        <v>271.244236</v>
      </c>
      <c r="AB10" s="90">
        <v>274.67742099999998</v>
      </c>
      <c r="AC10" s="90">
        <v>280.083843</v>
      </c>
      <c r="AD10" s="90">
        <v>283.81312200000002</v>
      </c>
      <c r="AE10" s="90">
        <v>289.59222599999998</v>
      </c>
      <c r="AF10" s="90">
        <v>292.20002499999998</v>
      </c>
      <c r="AG10" s="90">
        <v>295.54183699999999</v>
      </c>
      <c r="AH10" s="90">
        <v>303.26749799999999</v>
      </c>
      <c r="AI10" s="90">
        <v>307.91159199999998</v>
      </c>
      <c r="AJ10" s="90">
        <v>315.22336000000001</v>
      </c>
      <c r="AK10" s="117">
        <v>321.430679</v>
      </c>
      <c r="AL10" s="90">
        <v>318.40679899999998</v>
      </c>
      <c r="AM10" s="90">
        <v>323.02712300000002</v>
      </c>
      <c r="AN10" s="90">
        <v>336.85234300000002</v>
      </c>
      <c r="AO10" s="90">
        <v>351.11023499999999</v>
      </c>
      <c r="AP10" s="90">
        <v>361.56003800000002</v>
      </c>
      <c r="AQ10" s="90">
        <v>372.74577199999999</v>
      </c>
      <c r="AR10" s="90">
        <v>381.964856</v>
      </c>
      <c r="AS10" s="90">
        <v>391.65929999999997</v>
      </c>
      <c r="AT10" s="90">
        <v>405.31795599999998</v>
      </c>
      <c r="AU10" s="90">
        <v>414.35078499999997</v>
      </c>
      <c r="AV10" s="90">
        <v>424.653525</v>
      </c>
      <c r="AW10" s="117">
        <v>437.85446300000001</v>
      </c>
      <c r="AX10" s="90">
        <v>432.68980399999998</v>
      </c>
      <c r="AY10" s="90">
        <v>441.91378700000001</v>
      </c>
      <c r="AZ10" s="90">
        <v>457.36920800000001</v>
      </c>
      <c r="BA10" s="90">
        <v>471.8229</v>
      </c>
      <c r="BB10" s="90">
        <v>484.77636100000001</v>
      </c>
      <c r="BC10" s="90">
        <v>498.59776599999998</v>
      </c>
      <c r="BD10" s="90">
        <v>509.32896599999998</v>
      </c>
      <c r="BE10" s="90">
        <v>522.64416500000004</v>
      </c>
      <c r="BF10" s="90">
        <v>535.34364700000003</v>
      </c>
      <c r="BG10" s="90">
        <v>545.50241300000005</v>
      </c>
      <c r="BH10" s="90">
        <v>558.41600800000003</v>
      </c>
      <c r="BI10" s="117">
        <v>573.70891900000004</v>
      </c>
      <c r="BJ10" s="90">
        <v>566.10811799999999</v>
      </c>
      <c r="BK10" s="90">
        <v>575.27580799999998</v>
      </c>
      <c r="BL10" s="90">
        <v>589.79511300000001</v>
      </c>
      <c r="BM10" s="90">
        <v>604.462761</v>
      </c>
      <c r="BN10" s="90">
        <v>611.93266900000003</v>
      </c>
      <c r="BO10" s="90">
        <v>625.55604900000003</v>
      </c>
      <c r="BP10" s="90">
        <v>632.61157600000001</v>
      </c>
      <c r="BQ10" s="90">
        <v>640.71683800000005</v>
      </c>
      <c r="BR10" s="90">
        <v>652.41086800000005</v>
      </c>
      <c r="BS10" s="90">
        <v>659.189212</v>
      </c>
      <c r="BT10" s="90">
        <v>664.90580899999998</v>
      </c>
      <c r="BU10" s="117">
        <v>672.40804600000001</v>
      </c>
      <c r="BV10" s="90">
        <v>664.94671500000004</v>
      </c>
      <c r="BW10" s="90">
        <v>669.98337100000003</v>
      </c>
      <c r="BX10" s="90">
        <v>682.37635399999999</v>
      </c>
    </row>
    <row r="11" spans="1:77">
      <c r="A11" s="72" t="s">
        <v>110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115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115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115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115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115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15"/>
      <c r="BV11" s="87"/>
      <c r="BW11" s="87"/>
      <c r="BX11" s="87"/>
    </row>
    <row r="12" spans="1:77">
      <c r="A12" s="72" t="s">
        <v>132</v>
      </c>
      <c r="B12" s="91">
        <v>4.3787010000000004</v>
      </c>
      <c r="C12" s="91">
        <v>4.5422900000000004</v>
      </c>
      <c r="D12" s="91">
        <v>4.8549179999999996</v>
      </c>
      <c r="E12" s="91">
        <v>5.0373809999999999</v>
      </c>
      <c r="F12" s="91">
        <v>5.2081330000000001</v>
      </c>
      <c r="G12" s="91">
        <v>5.4754740000000002</v>
      </c>
      <c r="H12" s="91">
        <v>5.658944</v>
      </c>
      <c r="I12" s="91">
        <v>5.8828209999999999</v>
      </c>
      <c r="J12" s="91">
        <v>6.2063410000000001</v>
      </c>
      <c r="K12" s="91">
        <v>6.8251179999999998</v>
      </c>
      <c r="L12" s="91">
        <v>7.5493129999999997</v>
      </c>
      <c r="M12" s="118">
        <v>8.1878430000000009</v>
      </c>
      <c r="N12" s="91">
        <v>9.3356530000000006</v>
      </c>
      <c r="O12" s="91">
        <v>10.672685</v>
      </c>
      <c r="P12" s="91">
        <v>11.849116</v>
      </c>
      <c r="Q12" s="91">
        <v>13.254020000000001</v>
      </c>
      <c r="R12" s="91">
        <v>14.418233000000001</v>
      </c>
      <c r="S12" s="91">
        <v>15.654128</v>
      </c>
      <c r="T12" s="91">
        <v>17.458928</v>
      </c>
      <c r="U12" s="91">
        <v>18.888321999999999</v>
      </c>
      <c r="V12" s="91">
        <v>19.712713000000001</v>
      </c>
      <c r="W12" s="91">
        <v>21.02805</v>
      </c>
      <c r="X12" s="91">
        <v>22.820931000000002</v>
      </c>
      <c r="Y12" s="118">
        <v>22.191734</v>
      </c>
      <c r="Z12" s="91">
        <v>23.010175</v>
      </c>
      <c r="AA12" s="91">
        <v>23.759219999999999</v>
      </c>
      <c r="AB12" s="91">
        <v>24.821940000000001</v>
      </c>
      <c r="AC12" s="91">
        <v>25.782509000000001</v>
      </c>
      <c r="AD12" s="91">
        <v>26.651803999999998</v>
      </c>
      <c r="AE12" s="91">
        <v>27.016075000000001</v>
      </c>
      <c r="AF12" s="91">
        <v>27.652649</v>
      </c>
      <c r="AG12" s="91">
        <v>28.076506999999999</v>
      </c>
      <c r="AH12" s="91">
        <v>28.351078000000001</v>
      </c>
      <c r="AI12" s="91">
        <v>28.536173000000002</v>
      </c>
      <c r="AJ12" s="91">
        <v>29.079332999999998</v>
      </c>
      <c r="AK12" s="118">
        <v>28.555522</v>
      </c>
      <c r="AL12" s="91">
        <v>28.831060999999998</v>
      </c>
      <c r="AM12" s="91">
        <v>28.990613</v>
      </c>
      <c r="AN12" s="91">
        <v>28.976948</v>
      </c>
      <c r="AO12" s="91">
        <v>29.192198000000001</v>
      </c>
      <c r="AP12" s="91">
        <v>29.551544</v>
      </c>
      <c r="AQ12" s="91">
        <v>29.574093999999999</v>
      </c>
      <c r="AR12" s="91">
        <v>29.470119</v>
      </c>
      <c r="AS12" s="91">
        <v>29.365611000000001</v>
      </c>
      <c r="AT12" s="91">
        <v>29.155629000000001</v>
      </c>
      <c r="AU12" s="91">
        <v>28.728176999999999</v>
      </c>
      <c r="AV12" s="91">
        <v>28.660824000000002</v>
      </c>
      <c r="AW12" s="118">
        <v>27.855471000000001</v>
      </c>
      <c r="AX12" s="91">
        <v>27.852820000000001</v>
      </c>
      <c r="AY12" s="91">
        <v>28.291657000000001</v>
      </c>
      <c r="AZ12" s="91">
        <v>28.154752999999999</v>
      </c>
      <c r="BA12" s="91">
        <v>27.843025000000001</v>
      </c>
      <c r="BB12" s="91">
        <v>28.159787000000001</v>
      </c>
      <c r="BC12" s="91">
        <v>27.020592000000001</v>
      </c>
      <c r="BD12" s="91">
        <v>26.855784</v>
      </c>
      <c r="BE12" s="91">
        <v>27.476517000000001</v>
      </c>
      <c r="BF12" s="91">
        <v>26.481213</v>
      </c>
      <c r="BG12" s="91">
        <v>27.152365</v>
      </c>
      <c r="BH12" s="91">
        <v>27.206973000000001</v>
      </c>
      <c r="BI12" s="118">
        <v>25.237314999999999</v>
      </c>
      <c r="BJ12" s="91">
        <v>26.225408999999999</v>
      </c>
      <c r="BK12" s="91">
        <v>27.555631000000002</v>
      </c>
      <c r="BL12" s="91">
        <v>27.947420000000001</v>
      </c>
      <c r="BM12" s="91">
        <v>29.015194000000001</v>
      </c>
      <c r="BN12" s="91">
        <v>29.126044</v>
      </c>
      <c r="BO12" s="91">
        <v>28.424907999999999</v>
      </c>
      <c r="BP12" s="91">
        <v>30.192281999999999</v>
      </c>
      <c r="BQ12" s="91">
        <v>30.992159999999998</v>
      </c>
      <c r="BR12" s="91">
        <v>31.480232999999998</v>
      </c>
      <c r="BS12" s="91">
        <v>33.162331000000002</v>
      </c>
      <c r="BT12" s="91">
        <v>34.836891000000001</v>
      </c>
      <c r="BU12" s="118">
        <v>33.498665000000003</v>
      </c>
      <c r="BV12" s="91">
        <v>35.616379000000002</v>
      </c>
      <c r="BW12" s="91">
        <v>37.776305999999998</v>
      </c>
      <c r="BX12" s="91">
        <v>38.314672999999999</v>
      </c>
    </row>
    <row r="13" spans="1:77" ht="22.5">
      <c r="A13" s="74" t="s">
        <v>115</v>
      </c>
      <c r="B13" s="89">
        <v>606.81529499999999</v>
      </c>
      <c r="C13" s="89">
        <v>610.90143899999998</v>
      </c>
      <c r="D13" s="89">
        <v>642.81194900000003</v>
      </c>
      <c r="E13" s="89">
        <v>629.67965900000002</v>
      </c>
      <c r="F13" s="89">
        <v>653.36197300000003</v>
      </c>
      <c r="G13" s="89">
        <v>643.95357100000001</v>
      </c>
      <c r="H13" s="89">
        <v>685.81683999999996</v>
      </c>
      <c r="I13" s="89">
        <v>727.46277999999995</v>
      </c>
      <c r="J13" s="89">
        <v>734.950874</v>
      </c>
      <c r="K13" s="89">
        <v>816.75445999999999</v>
      </c>
      <c r="L13" s="89">
        <v>817.21402599999999</v>
      </c>
      <c r="M13" s="114">
        <v>754.41564100000005</v>
      </c>
      <c r="N13" s="89">
        <v>850.257699</v>
      </c>
      <c r="O13" s="89">
        <v>816.04260899999997</v>
      </c>
      <c r="P13" s="89">
        <v>773.34199100000001</v>
      </c>
      <c r="Q13" s="89">
        <v>725.27887299999998</v>
      </c>
      <c r="R13" s="89">
        <v>685.35948599999995</v>
      </c>
      <c r="S13" s="89">
        <v>689.09766200000001</v>
      </c>
      <c r="T13" s="89">
        <v>711.48346800000002</v>
      </c>
      <c r="U13" s="89">
        <v>706.38239399999998</v>
      </c>
      <c r="V13" s="89">
        <v>716.82091000000003</v>
      </c>
      <c r="W13" s="89">
        <v>748.32685400000003</v>
      </c>
      <c r="X13" s="89">
        <v>770.80671500000005</v>
      </c>
      <c r="Y13" s="114">
        <v>774.333979</v>
      </c>
      <c r="Z13" s="89">
        <v>769.92108599999995</v>
      </c>
      <c r="AA13" s="89">
        <v>761.224512</v>
      </c>
      <c r="AB13" s="89">
        <v>774.97610799999995</v>
      </c>
      <c r="AC13" s="89">
        <v>769.52470300000004</v>
      </c>
      <c r="AD13" s="89">
        <v>792.70471899999995</v>
      </c>
      <c r="AE13" s="89">
        <v>881.10134100000005</v>
      </c>
      <c r="AF13" s="89">
        <v>903.14151500000003</v>
      </c>
      <c r="AG13" s="89">
        <v>925.34155199999998</v>
      </c>
      <c r="AH13" s="89">
        <v>1075.788536</v>
      </c>
      <c r="AI13" s="89">
        <v>1085.645483</v>
      </c>
      <c r="AJ13" s="89">
        <v>1089.594413</v>
      </c>
      <c r="AK13" s="114">
        <v>1219.117313</v>
      </c>
      <c r="AL13" s="89">
        <v>1224.801504</v>
      </c>
      <c r="AM13" s="89">
        <v>1207.9189650000001</v>
      </c>
      <c r="AN13" s="89">
        <v>1246.342414</v>
      </c>
      <c r="AO13" s="89">
        <v>1244.0974550000001</v>
      </c>
      <c r="AP13" s="89">
        <v>1250.7208559999999</v>
      </c>
      <c r="AQ13" s="89">
        <v>1322.54377</v>
      </c>
      <c r="AR13" s="89">
        <v>1341.5854360000001</v>
      </c>
      <c r="AS13" s="89">
        <v>1499.9289269999999</v>
      </c>
      <c r="AT13" s="89">
        <v>1626.6910130000001</v>
      </c>
      <c r="AU13" s="89">
        <v>1723.7837939999999</v>
      </c>
      <c r="AV13" s="89">
        <v>1775.7082250000001</v>
      </c>
      <c r="AW13" s="114">
        <v>1827.3560179999999</v>
      </c>
      <c r="AX13" s="89">
        <v>1800.284848</v>
      </c>
      <c r="AY13" s="89">
        <v>1746.4924390000001</v>
      </c>
      <c r="AZ13" s="89">
        <v>1783.5645050000001</v>
      </c>
      <c r="BA13" s="89">
        <v>1772.956936</v>
      </c>
      <c r="BB13" s="89">
        <v>1871.440128</v>
      </c>
      <c r="BC13" s="89">
        <v>1809.4510339999999</v>
      </c>
      <c r="BD13" s="89">
        <v>1789.9465929999999</v>
      </c>
      <c r="BE13" s="89">
        <v>1821.0393180000001</v>
      </c>
      <c r="BF13" s="89">
        <v>1823.0819019999999</v>
      </c>
      <c r="BG13" s="89">
        <v>1800.098825</v>
      </c>
      <c r="BH13" s="89">
        <v>1795.2110680000001</v>
      </c>
      <c r="BI13" s="114">
        <v>1885.447379</v>
      </c>
      <c r="BJ13" s="89">
        <v>1876.3652870000001</v>
      </c>
      <c r="BK13" s="89">
        <v>1870.446267</v>
      </c>
      <c r="BL13" s="89">
        <v>1793.293175</v>
      </c>
      <c r="BM13" s="89">
        <v>1917.274529</v>
      </c>
      <c r="BN13" s="89">
        <v>1914.1729800000001</v>
      </c>
      <c r="BO13" s="89">
        <v>1876.0021509999999</v>
      </c>
      <c r="BP13" s="89">
        <v>1850.0188740000001</v>
      </c>
      <c r="BQ13" s="89">
        <v>1887.0064649999999</v>
      </c>
      <c r="BR13" s="89">
        <v>1882.5681139999999</v>
      </c>
      <c r="BS13" s="89">
        <v>1958.7707370000001</v>
      </c>
      <c r="BT13" s="89">
        <v>2076.8961370000002</v>
      </c>
      <c r="BU13" s="114">
        <v>2163.7263370000001</v>
      </c>
      <c r="BV13" s="89">
        <v>2340.860068</v>
      </c>
      <c r="BW13" s="89">
        <v>2467.6180439999998</v>
      </c>
      <c r="BX13" s="89">
        <v>2647.3117269999998</v>
      </c>
    </row>
    <row r="14" spans="1:77">
      <c r="A14" s="72" t="s">
        <v>110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115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115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115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115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115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115"/>
      <c r="BV14" s="87"/>
      <c r="BW14" s="87"/>
      <c r="BX14" s="87"/>
    </row>
    <row r="15" spans="1:77">
      <c r="A15" s="72" t="s">
        <v>132</v>
      </c>
      <c r="B15" s="88">
        <v>0.71800600000000003</v>
      </c>
      <c r="C15" s="88">
        <v>0.46201700000000001</v>
      </c>
      <c r="D15" s="88">
        <v>0.41776200000000002</v>
      </c>
      <c r="E15" s="88">
        <v>0.69941500000000001</v>
      </c>
      <c r="F15" s="88">
        <v>0.75870000000000004</v>
      </c>
      <c r="G15" s="88">
        <v>1.1873400000000001</v>
      </c>
      <c r="H15" s="88">
        <v>0.93309699999999995</v>
      </c>
      <c r="I15" s="88">
        <v>1.2173700000000001</v>
      </c>
      <c r="J15" s="88">
        <v>5.2163760000000003</v>
      </c>
      <c r="K15" s="88">
        <v>4.3387419999999999</v>
      </c>
      <c r="L15" s="88">
        <v>4.7569610000000004</v>
      </c>
      <c r="M15" s="116">
        <v>5.5877780000000001</v>
      </c>
      <c r="N15" s="88">
        <v>9.2270339999999997</v>
      </c>
      <c r="O15" s="88">
        <v>9.7591079999999994</v>
      </c>
      <c r="P15" s="88">
        <v>19.425173000000001</v>
      </c>
      <c r="Q15" s="88">
        <v>20.559628</v>
      </c>
      <c r="R15" s="88">
        <v>17.202148999999999</v>
      </c>
      <c r="S15" s="88">
        <v>36.909280000000003</v>
      </c>
      <c r="T15" s="88">
        <v>35.696747000000002</v>
      </c>
      <c r="U15" s="88">
        <v>35.428567999999999</v>
      </c>
      <c r="V15" s="88">
        <v>34.969541999999997</v>
      </c>
      <c r="W15" s="88">
        <v>34.63747</v>
      </c>
      <c r="X15" s="88">
        <v>36.593077999999998</v>
      </c>
      <c r="Y15" s="116">
        <v>40.563625999999999</v>
      </c>
      <c r="Z15" s="88">
        <v>40.054186999999999</v>
      </c>
      <c r="AA15" s="88">
        <v>39.346896000000001</v>
      </c>
      <c r="AB15" s="88">
        <v>26.466424</v>
      </c>
      <c r="AC15" s="88">
        <v>21.903704999999999</v>
      </c>
      <c r="AD15" s="88">
        <v>19.709240999999999</v>
      </c>
      <c r="AE15" s="88">
        <v>17.287799</v>
      </c>
      <c r="AF15" s="88">
        <v>14.132496</v>
      </c>
      <c r="AG15" s="88">
        <v>14.211819999999999</v>
      </c>
      <c r="AH15" s="88">
        <v>14.613394</v>
      </c>
      <c r="AI15" s="88">
        <v>13.356064</v>
      </c>
      <c r="AJ15" s="88">
        <v>12.971088</v>
      </c>
      <c r="AK15" s="116">
        <v>9.2982510000000005</v>
      </c>
      <c r="AL15" s="88">
        <v>9.1940310000000007</v>
      </c>
      <c r="AM15" s="88">
        <v>9.1373800000000003</v>
      </c>
      <c r="AN15" s="88">
        <v>9.1629090000000009</v>
      </c>
      <c r="AO15" s="88">
        <v>7.2814410000000001</v>
      </c>
      <c r="AP15" s="88">
        <v>9.3412600000000001</v>
      </c>
      <c r="AQ15" s="88">
        <v>16.675063000000002</v>
      </c>
      <c r="AR15" s="88">
        <v>21.506578000000001</v>
      </c>
      <c r="AS15" s="88">
        <v>21.327548</v>
      </c>
      <c r="AT15" s="88">
        <v>27.319520000000001</v>
      </c>
      <c r="AU15" s="88">
        <v>29.204651999999999</v>
      </c>
      <c r="AV15" s="88">
        <v>28.418082999999999</v>
      </c>
      <c r="AW15" s="116">
        <v>32.755732999999999</v>
      </c>
      <c r="AX15" s="88">
        <v>30.683917999999998</v>
      </c>
      <c r="AY15" s="88">
        <v>40.426651999999997</v>
      </c>
      <c r="AZ15" s="88">
        <v>57.786579000000003</v>
      </c>
      <c r="BA15" s="88">
        <v>56.719835000000003</v>
      </c>
      <c r="BB15" s="88">
        <v>62.940280999999999</v>
      </c>
      <c r="BC15" s="88">
        <v>64.834334999999996</v>
      </c>
      <c r="BD15" s="88">
        <v>61.541697999999997</v>
      </c>
      <c r="BE15" s="88">
        <v>63.025041999999999</v>
      </c>
      <c r="BF15" s="88">
        <v>64.319900000000004</v>
      </c>
      <c r="BG15" s="88">
        <v>64.711325000000002</v>
      </c>
      <c r="BH15" s="88">
        <v>64.527107000000001</v>
      </c>
      <c r="BI15" s="116">
        <v>60.751719000000001</v>
      </c>
      <c r="BJ15" s="88">
        <v>60.397222999999997</v>
      </c>
      <c r="BK15" s="88">
        <v>61.106732999999998</v>
      </c>
      <c r="BL15" s="88">
        <v>60.945504999999997</v>
      </c>
      <c r="BM15" s="88">
        <v>61.019595000000002</v>
      </c>
      <c r="BN15" s="88">
        <v>61.276114999999997</v>
      </c>
      <c r="BO15" s="88">
        <v>62.474024999999997</v>
      </c>
      <c r="BP15" s="88">
        <v>64.441727999999998</v>
      </c>
      <c r="BQ15" s="88">
        <v>64.147846999999999</v>
      </c>
      <c r="BR15" s="88">
        <v>64.471024</v>
      </c>
      <c r="BS15" s="88">
        <v>63.334735999999999</v>
      </c>
      <c r="BT15" s="88">
        <v>64.816400999999999</v>
      </c>
      <c r="BU15" s="116">
        <v>63.503808999999997</v>
      </c>
      <c r="BV15" s="88">
        <v>67.409777000000005</v>
      </c>
      <c r="BW15" s="88">
        <v>68.240877999999995</v>
      </c>
      <c r="BX15" s="88">
        <v>67.353421999999995</v>
      </c>
    </row>
    <row r="16" spans="1:77" ht="22.5">
      <c r="A16" s="76" t="s">
        <v>116</v>
      </c>
      <c r="B16" s="92">
        <v>947.996757</v>
      </c>
      <c r="C16" s="92">
        <v>1033.252669</v>
      </c>
      <c r="D16" s="92">
        <v>1123.531058</v>
      </c>
      <c r="E16" s="92">
        <v>1219.5503900000001</v>
      </c>
      <c r="F16" s="92">
        <v>1162.4890339999999</v>
      </c>
      <c r="G16" s="92">
        <v>1178.616542</v>
      </c>
      <c r="H16" s="92">
        <v>1253.2060939999999</v>
      </c>
      <c r="I16" s="92">
        <v>1152.5551379999999</v>
      </c>
      <c r="J16" s="92">
        <v>1008.821863</v>
      </c>
      <c r="K16" s="92">
        <v>1036.4617459999999</v>
      </c>
      <c r="L16" s="92">
        <v>1179.3528040000001</v>
      </c>
      <c r="M16" s="119">
        <v>1010.797832</v>
      </c>
      <c r="N16" s="92">
        <v>1096.098776</v>
      </c>
      <c r="O16" s="92">
        <v>1084.6517040000001</v>
      </c>
      <c r="P16" s="92">
        <v>1076.9827</v>
      </c>
      <c r="Q16" s="92">
        <v>1074.872887</v>
      </c>
      <c r="R16" s="92">
        <v>1039.494786</v>
      </c>
      <c r="S16" s="92">
        <v>1078.522189</v>
      </c>
      <c r="T16" s="92">
        <v>1037.1459460000001</v>
      </c>
      <c r="U16" s="92">
        <v>1078.9533469999999</v>
      </c>
      <c r="V16" s="92">
        <v>1044.4320419999999</v>
      </c>
      <c r="W16" s="92">
        <v>1068.1976609999999</v>
      </c>
      <c r="X16" s="92">
        <v>1156.369424</v>
      </c>
      <c r="Y16" s="119">
        <v>1140.50287</v>
      </c>
      <c r="Z16" s="92">
        <v>1187.0707339999999</v>
      </c>
      <c r="AA16" s="92">
        <v>1192.0851970000001</v>
      </c>
      <c r="AB16" s="92">
        <v>1235.8497050000001</v>
      </c>
      <c r="AC16" s="92">
        <v>1257.291348</v>
      </c>
      <c r="AD16" s="92">
        <v>1266.683475</v>
      </c>
      <c r="AE16" s="92">
        <v>1349.5794330000001</v>
      </c>
      <c r="AF16" s="92">
        <v>1369.717081</v>
      </c>
      <c r="AG16" s="92">
        <v>1299.784069</v>
      </c>
      <c r="AH16" s="92">
        <v>1524.896219</v>
      </c>
      <c r="AI16" s="92">
        <v>1635.421818</v>
      </c>
      <c r="AJ16" s="92">
        <v>1710.8667330000001</v>
      </c>
      <c r="AK16" s="119">
        <v>1676.6519310000001</v>
      </c>
      <c r="AL16" s="92">
        <v>1547.487337</v>
      </c>
      <c r="AM16" s="92">
        <v>1722.889158</v>
      </c>
      <c r="AN16" s="92">
        <v>1666.956514</v>
      </c>
      <c r="AO16" s="92">
        <v>1769.7213180000001</v>
      </c>
      <c r="AP16" s="92">
        <v>1741.0234700000001</v>
      </c>
      <c r="AQ16" s="92">
        <v>1739.6960959999999</v>
      </c>
      <c r="AR16" s="92">
        <v>1867.17245</v>
      </c>
      <c r="AS16" s="92">
        <v>1912.991841</v>
      </c>
      <c r="AT16" s="92">
        <v>2032.7371929999999</v>
      </c>
      <c r="AU16" s="92">
        <v>1958.272095</v>
      </c>
      <c r="AV16" s="92">
        <v>2134.8573179999999</v>
      </c>
      <c r="AW16" s="119">
        <v>2332.410766</v>
      </c>
      <c r="AX16" s="92">
        <v>2327.4951380000002</v>
      </c>
      <c r="AY16" s="92">
        <v>2135.5781019999999</v>
      </c>
      <c r="AZ16" s="92">
        <v>2134.653448</v>
      </c>
      <c r="BA16" s="92">
        <v>2137.5630289999999</v>
      </c>
      <c r="BB16" s="92">
        <v>2102.2887040000001</v>
      </c>
      <c r="BC16" s="92">
        <v>2268.2231830000001</v>
      </c>
      <c r="BD16" s="92">
        <v>2297.196954</v>
      </c>
      <c r="BE16" s="92">
        <v>2445.4194069999999</v>
      </c>
      <c r="BF16" s="92">
        <v>2439.5377549999998</v>
      </c>
      <c r="BG16" s="92">
        <v>2550.8492890000002</v>
      </c>
      <c r="BH16" s="92">
        <v>2597.7427120000002</v>
      </c>
      <c r="BI16" s="119">
        <v>2961.5730330000001</v>
      </c>
      <c r="BJ16" s="92">
        <v>2644.4613730000001</v>
      </c>
      <c r="BK16" s="92">
        <v>2706.1145160000001</v>
      </c>
      <c r="BL16" s="92">
        <v>2740.8915849999998</v>
      </c>
      <c r="BM16" s="92">
        <v>2664.3882410000001</v>
      </c>
      <c r="BN16" s="92">
        <v>2687.9844870000002</v>
      </c>
      <c r="BO16" s="92">
        <v>2903.2950759999999</v>
      </c>
      <c r="BP16" s="92">
        <v>2926.7666850000001</v>
      </c>
      <c r="BQ16" s="92">
        <v>2974.8325399999999</v>
      </c>
      <c r="BR16" s="92">
        <v>3079.5938120000001</v>
      </c>
      <c r="BS16" s="92">
        <v>3221.861715</v>
      </c>
      <c r="BT16" s="92">
        <v>3477.5239310000002</v>
      </c>
      <c r="BU16" s="119">
        <v>3268.4871069999999</v>
      </c>
      <c r="BV16" s="92">
        <v>3389.988147</v>
      </c>
      <c r="BW16" s="92">
        <v>3276.7975280000001</v>
      </c>
      <c r="BX16" s="92">
        <v>3042.342744</v>
      </c>
    </row>
    <row r="17" spans="1:76">
      <c r="A17" s="72" t="s">
        <v>110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115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115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115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11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115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115"/>
      <c r="BV17" s="87"/>
      <c r="BW17" s="87"/>
      <c r="BX17" s="87"/>
    </row>
    <row r="18" spans="1:76">
      <c r="A18" s="72" t="s">
        <v>132</v>
      </c>
      <c r="B18" s="87">
        <v>0.41282999999999997</v>
      </c>
      <c r="C18" s="87">
        <v>0.52093400000000001</v>
      </c>
      <c r="D18" s="87">
        <v>0.700484</v>
      </c>
      <c r="E18" s="87">
        <v>0.83038100000000004</v>
      </c>
      <c r="F18" s="87">
        <v>0.68531600000000004</v>
      </c>
      <c r="G18" s="87">
        <v>0.70879599999999998</v>
      </c>
      <c r="H18" s="87">
        <v>0.74730399999999997</v>
      </c>
      <c r="I18" s="87">
        <v>0.67608000000000001</v>
      </c>
      <c r="J18" s="87">
        <v>2.6124329999999998</v>
      </c>
      <c r="K18" s="87">
        <v>4.0549049999999998</v>
      </c>
      <c r="L18" s="87">
        <v>3.1450629999999999</v>
      </c>
      <c r="M18" s="115">
        <v>6.7303990000000002</v>
      </c>
      <c r="N18" s="87">
        <v>4.7748869999999997</v>
      </c>
      <c r="O18" s="87">
        <v>5.1877019999999998</v>
      </c>
      <c r="P18" s="87">
        <v>5.0116529999999999</v>
      </c>
      <c r="Q18" s="87">
        <v>5.0016959999999999</v>
      </c>
      <c r="R18" s="87">
        <v>5.1177049999999999</v>
      </c>
      <c r="S18" s="87">
        <v>5.2324359999999999</v>
      </c>
      <c r="T18" s="87">
        <v>5.2685329999999997</v>
      </c>
      <c r="U18" s="87">
        <v>7.7219889999999998</v>
      </c>
      <c r="V18" s="87">
        <v>12.316993</v>
      </c>
      <c r="W18" s="87">
        <v>8.0332439999999998</v>
      </c>
      <c r="X18" s="87">
        <v>7.0109909999999998</v>
      </c>
      <c r="Y18" s="115">
        <v>8.0046920000000004</v>
      </c>
      <c r="Z18" s="87">
        <v>8.4240510000000004</v>
      </c>
      <c r="AA18" s="87">
        <v>8.6906289999999995</v>
      </c>
      <c r="AB18" s="87">
        <v>8.8738550000000007</v>
      </c>
      <c r="AC18" s="87">
        <v>9.1039589999999997</v>
      </c>
      <c r="AD18" s="87">
        <v>8.9353540000000002</v>
      </c>
      <c r="AE18" s="87">
        <v>10.872973999999999</v>
      </c>
      <c r="AF18" s="87">
        <v>7.6334809999999997</v>
      </c>
      <c r="AG18" s="87">
        <v>7.598954</v>
      </c>
      <c r="AH18" s="87">
        <v>6.4923330000000004</v>
      </c>
      <c r="AI18" s="87">
        <v>8.9809009999999994</v>
      </c>
      <c r="AJ18" s="87">
        <v>11.796580000000001</v>
      </c>
      <c r="AK18" s="115">
        <v>10.040692999999999</v>
      </c>
      <c r="AL18" s="87">
        <v>9.9452090000000002</v>
      </c>
      <c r="AM18" s="87">
        <v>10.125162</v>
      </c>
      <c r="AN18" s="87">
        <v>10.124898999999999</v>
      </c>
      <c r="AO18" s="87">
        <v>9.7177419999999994</v>
      </c>
      <c r="AP18" s="87">
        <v>10.363681</v>
      </c>
      <c r="AQ18" s="87">
        <v>18.249694999999999</v>
      </c>
      <c r="AR18" s="87">
        <v>19.006719</v>
      </c>
      <c r="AS18" s="87">
        <v>20.208655</v>
      </c>
      <c r="AT18" s="87">
        <v>22.368452999999999</v>
      </c>
      <c r="AU18" s="87">
        <v>20.918831999999998</v>
      </c>
      <c r="AV18" s="87">
        <v>21.648354999999999</v>
      </c>
      <c r="AW18" s="115">
        <v>19.182694999999999</v>
      </c>
      <c r="AX18" s="87">
        <v>19.964638000000001</v>
      </c>
      <c r="AY18" s="87">
        <v>19.321573000000001</v>
      </c>
      <c r="AZ18" s="87">
        <v>20.277863</v>
      </c>
      <c r="BA18" s="87">
        <v>23.083763999999999</v>
      </c>
      <c r="BB18" s="87">
        <v>23.659329</v>
      </c>
      <c r="BC18" s="87">
        <v>20.375353</v>
      </c>
      <c r="BD18" s="87">
        <v>20.279121</v>
      </c>
      <c r="BE18" s="87">
        <v>20.325427999999999</v>
      </c>
      <c r="BF18" s="87">
        <v>19.881501</v>
      </c>
      <c r="BG18" s="87">
        <v>19.966469</v>
      </c>
      <c r="BH18" s="87">
        <v>20.070080000000001</v>
      </c>
      <c r="BI18" s="115">
        <v>20.060506</v>
      </c>
      <c r="BJ18" s="87">
        <v>21.488526</v>
      </c>
      <c r="BK18" s="87">
        <v>20.141207000000001</v>
      </c>
      <c r="BL18" s="87">
        <v>19.706695</v>
      </c>
      <c r="BM18" s="87">
        <v>19.795051999999998</v>
      </c>
      <c r="BN18" s="87">
        <v>19.571182</v>
      </c>
      <c r="BO18" s="87">
        <v>19.961577999999999</v>
      </c>
      <c r="BP18" s="87">
        <v>18.674384</v>
      </c>
      <c r="BQ18" s="87">
        <v>18.738247999999999</v>
      </c>
      <c r="BR18" s="87">
        <v>18.320388000000001</v>
      </c>
      <c r="BS18" s="87">
        <v>18.468689000000001</v>
      </c>
      <c r="BT18" s="87">
        <v>18.477602999999998</v>
      </c>
      <c r="BU18" s="115">
        <v>18.510839000000001</v>
      </c>
      <c r="BV18" s="87">
        <v>18.590629</v>
      </c>
      <c r="BW18" s="87">
        <v>18.585933000000001</v>
      </c>
      <c r="BX18" s="87">
        <v>18.305928000000002</v>
      </c>
    </row>
    <row r="19" spans="1:76">
      <c r="A19" s="77" t="s">
        <v>117</v>
      </c>
      <c r="B19" s="87" t="s">
        <v>131</v>
      </c>
      <c r="C19" s="87" t="s">
        <v>131</v>
      </c>
      <c r="D19" s="87" t="s">
        <v>131</v>
      </c>
      <c r="E19" s="87" t="s">
        <v>131</v>
      </c>
      <c r="F19" s="87" t="s">
        <v>131</v>
      </c>
      <c r="G19" s="87" t="s">
        <v>131</v>
      </c>
      <c r="H19" s="87" t="s">
        <v>131</v>
      </c>
      <c r="I19" s="87" t="s">
        <v>131</v>
      </c>
      <c r="J19" s="87" t="s">
        <v>131</v>
      </c>
      <c r="K19" s="87" t="s">
        <v>131</v>
      </c>
      <c r="L19" s="87" t="s">
        <v>131</v>
      </c>
      <c r="M19" s="115" t="s">
        <v>131</v>
      </c>
      <c r="N19" s="87" t="s">
        <v>131</v>
      </c>
      <c r="O19" s="87" t="s">
        <v>131</v>
      </c>
      <c r="P19" s="87" t="s">
        <v>131</v>
      </c>
      <c r="Q19" s="87" t="s">
        <v>131</v>
      </c>
      <c r="R19" s="87" t="s">
        <v>131</v>
      </c>
      <c r="S19" s="87" t="s">
        <v>131</v>
      </c>
      <c r="T19" s="87" t="s">
        <v>131</v>
      </c>
      <c r="U19" s="87" t="s">
        <v>131</v>
      </c>
      <c r="V19" s="87" t="s">
        <v>131</v>
      </c>
      <c r="W19" s="87" t="s">
        <v>131</v>
      </c>
      <c r="X19" s="87" t="s">
        <v>131</v>
      </c>
      <c r="Y19" s="115" t="s">
        <v>131</v>
      </c>
      <c r="Z19" s="87" t="s">
        <v>131</v>
      </c>
      <c r="AA19" s="87" t="s">
        <v>131</v>
      </c>
      <c r="AB19" s="87" t="s">
        <v>131</v>
      </c>
      <c r="AC19" s="87" t="s">
        <v>131</v>
      </c>
      <c r="AD19" s="87" t="s">
        <v>131</v>
      </c>
      <c r="AE19" s="87" t="s">
        <v>131</v>
      </c>
      <c r="AF19" s="87" t="s">
        <v>131</v>
      </c>
      <c r="AG19" s="87" t="s">
        <v>131</v>
      </c>
      <c r="AH19" s="87" t="s">
        <v>131</v>
      </c>
      <c r="AI19" s="87" t="s">
        <v>131</v>
      </c>
      <c r="AJ19" s="87" t="s">
        <v>131</v>
      </c>
      <c r="AK19" s="115" t="s">
        <v>131</v>
      </c>
      <c r="AL19" s="87" t="s">
        <v>131</v>
      </c>
      <c r="AM19" s="87" t="s">
        <v>131</v>
      </c>
      <c r="AN19" s="87" t="s">
        <v>131</v>
      </c>
      <c r="AO19" s="87" t="s">
        <v>131</v>
      </c>
      <c r="AP19" s="87" t="s">
        <v>131</v>
      </c>
      <c r="AQ19" s="87" t="s">
        <v>131</v>
      </c>
      <c r="AR19" s="87" t="s">
        <v>131</v>
      </c>
      <c r="AS19" s="87" t="s">
        <v>131</v>
      </c>
      <c r="AT19" s="87" t="s">
        <v>131</v>
      </c>
      <c r="AU19" s="87" t="s">
        <v>131</v>
      </c>
      <c r="AV19" s="87" t="s">
        <v>131</v>
      </c>
      <c r="AW19" s="115" t="s">
        <v>131</v>
      </c>
      <c r="AX19" s="87" t="s">
        <v>131</v>
      </c>
      <c r="AY19" s="87" t="s">
        <v>131</v>
      </c>
      <c r="AZ19" s="87" t="s">
        <v>131</v>
      </c>
      <c r="BA19" s="87" t="s">
        <v>131</v>
      </c>
      <c r="BB19" s="87" t="s">
        <v>131</v>
      </c>
      <c r="BC19" s="87" t="s">
        <v>131</v>
      </c>
      <c r="BD19" s="87" t="s">
        <v>131</v>
      </c>
      <c r="BE19" s="87" t="s">
        <v>131</v>
      </c>
      <c r="BF19" s="87" t="s">
        <v>131</v>
      </c>
      <c r="BG19" s="87" t="s">
        <v>131</v>
      </c>
      <c r="BH19" s="87" t="s">
        <v>131</v>
      </c>
      <c r="BI19" s="115" t="s">
        <v>131</v>
      </c>
      <c r="BJ19" s="87" t="s">
        <v>131</v>
      </c>
      <c r="BK19" s="87" t="s">
        <v>131</v>
      </c>
      <c r="BL19" s="87" t="s">
        <v>131</v>
      </c>
      <c r="BM19" s="87" t="s">
        <v>131</v>
      </c>
      <c r="BN19" s="87" t="s">
        <v>131</v>
      </c>
      <c r="BO19" s="87" t="s">
        <v>131</v>
      </c>
      <c r="BP19" s="87" t="s">
        <v>131</v>
      </c>
      <c r="BQ19" s="87" t="s">
        <v>131</v>
      </c>
      <c r="BR19" s="87" t="s">
        <v>131</v>
      </c>
      <c r="BS19" s="87" t="s">
        <v>131</v>
      </c>
      <c r="BT19" s="87" t="s">
        <v>131</v>
      </c>
      <c r="BU19" s="115" t="s">
        <v>131</v>
      </c>
      <c r="BV19" s="87" t="s">
        <v>131</v>
      </c>
      <c r="BW19" s="87" t="s">
        <v>131</v>
      </c>
      <c r="BX19" s="87" t="s">
        <v>131</v>
      </c>
    </row>
    <row r="20" spans="1:76">
      <c r="A20" s="77" t="s">
        <v>118</v>
      </c>
      <c r="B20" s="87">
        <v>618.10665700000004</v>
      </c>
      <c r="C20" s="87">
        <v>693.18431499999997</v>
      </c>
      <c r="D20" s="87">
        <v>770.22689300000002</v>
      </c>
      <c r="E20" s="87">
        <v>859.84975999999995</v>
      </c>
      <c r="F20" s="87">
        <v>762.17179099999998</v>
      </c>
      <c r="G20" s="87">
        <v>757.106718</v>
      </c>
      <c r="H20" s="87">
        <v>845.89127499999995</v>
      </c>
      <c r="I20" s="87">
        <v>762.03678600000001</v>
      </c>
      <c r="J20" s="87">
        <v>617.86884299999997</v>
      </c>
      <c r="K20" s="87">
        <v>674.56725600000004</v>
      </c>
      <c r="L20" s="87">
        <v>802.31256099999996</v>
      </c>
      <c r="M20" s="115">
        <v>676.96275800000001</v>
      </c>
      <c r="N20" s="87">
        <v>720.49296900000002</v>
      </c>
      <c r="O20" s="87">
        <v>723.38018799999998</v>
      </c>
      <c r="P20" s="87">
        <v>724.62985700000002</v>
      </c>
      <c r="Q20" s="87">
        <v>739.07192599999996</v>
      </c>
      <c r="R20" s="87">
        <v>698.237077</v>
      </c>
      <c r="S20" s="87">
        <v>730.36854700000004</v>
      </c>
      <c r="T20" s="87">
        <v>713.02180499999997</v>
      </c>
      <c r="U20" s="87">
        <v>762.73453199999994</v>
      </c>
      <c r="V20" s="87">
        <v>713.24586099999999</v>
      </c>
      <c r="W20" s="87">
        <v>751.63175899999999</v>
      </c>
      <c r="X20" s="87">
        <v>839.76502800000003</v>
      </c>
      <c r="Y20" s="115">
        <v>803.04004699999996</v>
      </c>
      <c r="Z20" s="87">
        <v>864.36940100000004</v>
      </c>
      <c r="AA20" s="87">
        <v>867.25478499999997</v>
      </c>
      <c r="AB20" s="87">
        <v>891.04486699999995</v>
      </c>
      <c r="AC20" s="87">
        <v>924.70890199999997</v>
      </c>
      <c r="AD20" s="87">
        <v>942.056152</v>
      </c>
      <c r="AE20" s="87">
        <v>1002.736761</v>
      </c>
      <c r="AF20" s="87">
        <v>996.85183800000004</v>
      </c>
      <c r="AG20" s="87">
        <v>930.32793500000002</v>
      </c>
      <c r="AH20" s="87">
        <v>1125.72117</v>
      </c>
      <c r="AI20" s="87">
        <v>1206.1823340000001</v>
      </c>
      <c r="AJ20" s="87">
        <v>1254.1866709999999</v>
      </c>
      <c r="AK20" s="115">
        <v>1209.6805099999999</v>
      </c>
      <c r="AL20" s="87">
        <v>1079.8118320000001</v>
      </c>
      <c r="AM20" s="87">
        <v>1237.3697689999999</v>
      </c>
      <c r="AN20" s="87">
        <v>1141.2801899999999</v>
      </c>
      <c r="AO20" s="87">
        <v>1269.037084</v>
      </c>
      <c r="AP20" s="87">
        <v>1211.7222099999999</v>
      </c>
      <c r="AQ20" s="87">
        <v>1186.8080030000001</v>
      </c>
      <c r="AR20" s="87">
        <v>1288.310332</v>
      </c>
      <c r="AS20" s="87">
        <v>1326.401065</v>
      </c>
      <c r="AT20" s="87">
        <v>1398.281835</v>
      </c>
      <c r="AU20" s="87">
        <v>1347.1038900000001</v>
      </c>
      <c r="AV20" s="87">
        <v>1484.2845910000001</v>
      </c>
      <c r="AW20" s="115">
        <v>1646.799035</v>
      </c>
      <c r="AX20" s="87">
        <v>1659.888706</v>
      </c>
      <c r="AY20" s="87">
        <v>1449.695997</v>
      </c>
      <c r="AZ20" s="87">
        <v>1390.0618019999999</v>
      </c>
      <c r="BA20" s="87">
        <v>1385.6271609999999</v>
      </c>
      <c r="BB20" s="87">
        <v>1352.35187</v>
      </c>
      <c r="BC20" s="87">
        <v>1469.0779210000001</v>
      </c>
      <c r="BD20" s="87">
        <v>1473.9958529999999</v>
      </c>
      <c r="BE20" s="87">
        <v>1594.001583</v>
      </c>
      <c r="BF20" s="87">
        <v>1562.8013639999999</v>
      </c>
      <c r="BG20" s="87">
        <v>1650.148555</v>
      </c>
      <c r="BH20" s="87">
        <v>1665.6002579999999</v>
      </c>
      <c r="BI20" s="115">
        <v>2015.6230849999999</v>
      </c>
      <c r="BJ20" s="87">
        <v>1733.406929</v>
      </c>
      <c r="BK20" s="87">
        <v>1767.587563</v>
      </c>
      <c r="BL20" s="87">
        <v>1804.4436490000001</v>
      </c>
      <c r="BM20" s="87">
        <v>1704.6654040000001</v>
      </c>
      <c r="BN20" s="87">
        <v>1692.6233500000001</v>
      </c>
      <c r="BO20" s="87">
        <v>1872.2058750000001</v>
      </c>
      <c r="BP20" s="87">
        <v>1852.244917</v>
      </c>
      <c r="BQ20" s="87">
        <v>1878.233444</v>
      </c>
      <c r="BR20" s="87">
        <v>1905.2380619999999</v>
      </c>
      <c r="BS20" s="87">
        <v>2029.2965859999999</v>
      </c>
      <c r="BT20" s="87">
        <v>2212.083451</v>
      </c>
      <c r="BU20" s="115">
        <v>2089.6827370000001</v>
      </c>
      <c r="BV20" s="87">
        <v>2238.3483099999999</v>
      </c>
      <c r="BW20" s="87">
        <v>2141.9643970000002</v>
      </c>
      <c r="BX20" s="87">
        <v>1919.7391660000001</v>
      </c>
    </row>
    <row r="21" spans="1:76">
      <c r="A21" s="72" t="s">
        <v>119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115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115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115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115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115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115"/>
      <c r="BV21" s="87"/>
      <c r="BW21" s="87"/>
      <c r="BX21" s="87"/>
    </row>
    <row r="22" spans="1:76">
      <c r="A22" s="77" t="s">
        <v>120</v>
      </c>
      <c r="B22" s="87">
        <v>0.272789</v>
      </c>
      <c r="C22" s="87">
        <v>0.367697</v>
      </c>
      <c r="D22" s="87">
        <v>0.53650500000000001</v>
      </c>
      <c r="E22" s="87">
        <v>0.68753399999999998</v>
      </c>
      <c r="F22" s="87">
        <v>0.40049099999999999</v>
      </c>
      <c r="G22" s="87">
        <v>0.38322400000000001</v>
      </c>
      <c r="H22" s="87">
        <v>0.378029</v>
      </c>
      <c r="I22" s="87">
        <v>0.38420900000000002</v>
      </c>
      <c r="J22" s="87">
        <v>1.0919380000000001</v>
      </c>
      <c r="K22" s="87">
        <v>1.0984640000000001</v>
      </c>
      <c r="L22" s="87">
        <v>1.1500140000000001</v>
      </c>
      <c r="M22" s="115">
        <v>1.24535</v>
      </c>
      <c r="N22" s="87">
        <v>1.6270089999999999</v>
      </c>
      <c r="O22" s="87">
        <v>1.3814500000000001</v>
      </c>
      <c r="P22" s="87">
        <v>1.3941509999999999</v>
      </c>
      <c r="Q22" s="87">
        <v>1.382976</v>
      </c>
      <c r="R22" s="87">
        <v>1.5176160000000001</v>
      </c>
      <c r="S22" s="87">
        <v>1.2289490000000001</v>
      </c>
      <c r="T22" s="87">
        <v>1.2143079999999999</v>
      </c>
      <c r="U22" s="87">
        <v>1.2929839999999999</v>
      </c>
      <c r="V22" s="87">
        <v>1.093969</v>
      </c>
      <c r="W22" s="87">
        <v>1.0808040000000001</v>
      </c>
      <c r="X22" s="87">
        <v>1.105127</v>
      </c>
      <c r="Y22" s="115">
        <v>0.93262999999999996</v>
      </c>
      <c r="Z22" s="87">
        <v>0.93209500000000001</v>
      </c>
      <c r="AA22" s="87">
        <v>0.93059400000000003</v>
      </c>
      <c r="AB22" s="87">
        <v>0.92942199999999997</v>
      </c>
      <c r="AC22" s="87">
        <v>1.2442070000000001</v>
      </c>
      <c r="AD22" s="87">
        <v>0.90465099999999998</v>
      </c>
      <c r="AE22" s="87">
        <v>4.1722570000000001</v>
      </c>
      <c r="AF22" s="87">
        <v>0.91695599999999999</v>
      </c>
      <c r="AG22" s="87">
        <v>0.88701399999999997</v>
      </c>
      <c r="AH22" s="87">
        <v>0.90847</v>
      </c>
      <c r="AI22" s="87">
        <v>4.0775610000000002</v>
      </c>
      <c r="AJ22" s="87">
        <v>6.7962280000000002</v>
      </c>
      <c r="AK22" s="115">
        <v>4.4138929999999998</v>
      </c>
      <c r="AL22" s="87">
        <v>4.4685790000000001</v>
      </c>
      <c r="AM22" s="87">
        <v>4.4951230000000004</v>
      </c>
      <c r="AN22" s="87">
        <v>4.4916039999999997</v>
      </c>
      <c r="AO22" s="87">
        <v>4.335566</v>
      </c>
      <c r="AP22" s="87">
        <v>4.2806839999999999</v>
      </c>
      <c r="AQ22" s="87">
        <v>4.280786</v>
      </c>
      <c r="AR22" s="87">
        <v>4.8787219999999998</v>
      </c>
      <c r="AS22" s="87">
        <v>4.8817510000000004</v>
      </c>
      <c r="AT22" s="87">
        <v>4.9251199999999997</v>
      </c>
      <c r="AU22" s="87">
        <v>4.8800470000000002</v>
      </c>
      <c r="AV22" s="87">
        <v>4.8833979999999997</v>
      </c>
      <c r="AW22" s="115">
        <v>4.9131939999999998</v>
      </c>
      <c r="AX22" s="87">
        <v>5.4575500000000003</v>
      </c>
      <c r="AY22" s="87">
        <v>4.8890180000000001</v>
      </c>
      <c r="AZ22" s="87">
        <v>4.859413</v>
      </c>
      <c r="BA22" s="87">
        <v>4.974259</v>
      </c>
      <c r="BB22" s="87">
        <v>5.0345370000000003</v>
      </c>
      <c r="BC22" s="87">
        <v>5.1134769999999996</v>
      </c>
      <c r="BD22" s="87">
        <v>4.914663</v>
      </c>
      <c r="BE22" s="87">
        <v>4.9779289999999996</v>
      </c>
      <c r="BF22" s="87">
        <v>4.9485789999999996</v>
      </c>
      <c r="BG22" s="87">
        <v>5.1318700000000002</v>
      </c>
      <c r="BH22" s="87">
        <v>5.1695060000000002</v>
      </c>
      <c r="BI22" s="115">
        <v>5.04603</v>
      </c>
      <c r="BJ22" s="87">
        <v>5.5460430000000001</v>
      </c>
      <c r="BK22" s="87">
        <v>5.546068</v>
      </c>
      <c r="BL22" s="87">
        <v>5.3482820000000002</v>
      </c>
      <c r="BM22" s="87">
        <v>5.317202</v>
      </c>
      <c r="BN22" s="87">
        <v>5.3169820000000003</v>
      </c>
      <c r="BO22" s="87">
        <v>5.6587810000000003</v>
      </c>
      <c r="BP22" s="87">
        <v>5.2815019999999997</v>
      </c>
      <c r="BQ22" s="87">
        <v>5.2650119999999996</v>
      </c>
      <c r="BR22" s="87">
        <v>5.2569999999999997</v>
      </c>
      <c r="BS22" s="87">
        <v>5.5614980000000003</v>
      </c>
      <c r="BT22" s="87">
        <v>5.688936</v>
      </c>
      <c r="BU22" s="115">
        <v>5.8284050000000001</v>
      </c>
      <c r="BV22" s="87">
        <v>5.9104720000000004</v>
      </c>
      <c r="BW22" s="87">
        <v>5.9052259999999999</v>
      </c>
      <c r="BX22" s="87">
        <v>6.5812520000000001</v>
      </c>
    </row>
    <row r="23" spans="1:76" ht="22.5">
      <c r="A23" s="77" t="s">
        <v>121</v>
      </c>
      <c r="B23" s="87">
        <v>329.89010000000002</v>
      </c>
      <c r="C23" s="87">
        <v>340.068354</v>
      </c>
      <c r="D23" s="87">
        <v>353.30416500000001</v>
      </c>
      <c r="E23" s="87">
        <v>359.70062999999999</v>
      </c>
      <c r="F23" s="87">
        <v>400.31724300000002</v>
      </c>
      <c r="G23" s="87">
        <v>421.50982399999998</v>
      </c>
      <c r="H23" s="87">
        <v>407.314819</v>
      </c>
      <c r="I23" s="87">
        <v>390.51835199999999</v>
      </c>
      <c r="J23" s="87">
        <v>390.95301999999998</v>
      </c>
      <c r="K23" s="87">
        <v>361.89449000000002</v>
      </c>
      <c r="L23" s="87">
        <v>377.04024299999998</v>
      </c>
      <c r="M23" s="115">
        <v>333.83507400000002</v>
      </c>
      <c r="N23" s="87">
        <v>375.60580700000003</v>
      </c>
      <c r="O23" s="87">
        <v>361.27151600000002</v>
      </c>
      <c r="P23" s="87">
        <v>352.35284300000001</v>
      </c>
      <c r="Q23" s="87">
        <v>335.80096099999997</v>
      </c>
      <c r="R23" s="87">
        <v>341.25770899999998</v>
      </c>
      <c r="S23" s="87">
        <v>348.15364199999999</v>
      </c>
      <c r="T23" s="87">
        <v>324.12414100000001</v>
      </c>
      <c r="U23" s="87">
        <v>316.21881500000001</v>
      </c>
      <c r="V23" s="87">
        <v>331.18618099999998</v>
      </c>
      <c r="W23" s="87">
        <v>316.56590199999999</v>
      </c>
      <c r="X23" s="87">
        <v>316.60439600000001</v>
      </c>
      <c r="Y23" s="115">
        <v>337.46282300000001</v>
      </c>
      <c r="Z23" s="87">
        <v>322.70133299999998</v>
      </c>
      <c r="AA23" s="87">
        <v>324.83041200000002</v>
      </c>
      <c r="AB23" s="87">
        <v>344.80483800000002</v>
      </c>
      <c r="AC23" s="87">
        <v>332.582446</v>
      </c>
      <c r="AD23" s="87">
        <v>324.62732299999999</v>
      </c>
      <c r="AE23" s="87">
        <v>346.84267199999999</v>
      </c>
      <c r="AF23" s="87">
        <v>372.86524300000002</v>
      </c>
      <c r="AG23" s="87">
        <v>369.45613400000002</v>
      </c>
      <c r="AH23" s="87">
        <v>399.175049</v>
      </c>
      <c r="AI23" s="87">
        <v>429.239484</v>
      </c>
      <c r="AJ23" s="87">
        <v>456.68006200000002</v>
      </c>
      <c r="AK23" s="115">
        <v>466.97142100000002</v>
      </c>
      <c r="AL23" s="87">
        <v>467.67550499999999</v>
      </c>
      <c r="AM23" s="87">
        <v>485.51938899999999</v>
      </c>
      <c r="AN23" s="87">
        <v>525.67632400000002</v>
      </c>
      <c r="AO23" s="87">
        <v>500.684234</v>
      </c>
      <c r="AP23" s="87">
        <v>529.30125999999996</v>
      </c>
      <c r="AQ23" s="87">
        <v>552.88809300000003</v>
      </c>
      <c r="AR23" s="87">
        <v>578.86211800000001</v>
      </c>
      <c r="AS23" s="87">
        <v>586.59077600000001</v>
      </c>
      <c r="AT23" s="87">
        <v>634.45535800000005</v>
      </c>
      <c r="AU23" s="87">
        <v>611.16820499999994</v>
      </c>
      <c r="AV23" s="87">
        <v>650.57272699999999</v>
      </c>
      <c r="AW23" s="115">
        <v>685.61173099999996</v>
      </c>
      <c r="AX23" s="87">
        <v>667.60643200000004</v>
      </c>
      <c r="AY23" s="87">
        <v>685.88210500000002</v>
      </c>
      <c r="AZ23" s="87">
        <v>744.59164599999997</v>
      </c>
      <c r="BA23" s="87">
        <v>751.93586800000003</v>
      </c>
      <c r="BB23" s="87">
        <v>749.93683399999998</v>
      </c>
      <c r="BC23" s="87">
        <v>799.145262</v>
      </c>
      <c r="BD23" s="87">
        <v>823.20110099999999</v>
      </c>
      <c r="BE23" s="87">
        <v>851.417824</v>
      </c>
      <c r="BF23" s="87">
        <v>876.73639100000003</v>
      </c>
      <c r="BG23" s="87">
        <v>900.70073400000001</v>
      </c>
      <c r="BH23" s="87">
        <v>932.14245400000004</v>
      </c>
      <c r="BI23" s="115">
        <v>945.94994799999995</v>
      </c>
      <c r="BJ23" s="87">
        <v>911.05444399999999</v>
      </c>
      <c r="BK23" s="87">
        <v>938.52695300000005</v>
      </c>
      <c r="BL23" s="87">
        <v>936.44793600000003</v>
      </c>
      <c r="BM23" s="87">
        <v>959.72283700000003</v>
      </c>
      <c r="BN23" s="87">
        <v>995.36113699999999</v>
      </c>
      <c r="BO23" s="87">
        <v>1031.089201</v>
      </c>
      <c r="BP23" s="87">
        <v>1074.5217680000001</v>
      </c>
      <c r="BQ23" s="87">
        <v>1096.5990959999999</v>
      </c>
      <c r="BR23" s="87">
        <v>1174.3557499999999</v>
      </c>
      <c r="BS23" s="87">
        <v>1192.5651290000001</v>
      </c>
      <c r="BT23" s="87">
        <v>1265.44048</v>
      </c>
      <c r="BU23" s="115">
        <v>1178.8043700000001</v>
      </c>
      <c r="BV23" s="87">
        <v>1151.6398369999999</v>
      </c>
      <c r="BW23" s="87">
        <v>1134.8331310000001</v>
      </c>
      <c r="BX23" s="87">
        <v>1122.603578</v>
      </c>
    </row>
    <row r="24" spans="1:76">
      <c r="A24" s="72" t="s">
        <v>119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115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115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115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115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115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115"/>
      <c r="BV24" s="87"/>
      <c r="BW24" s="87"/>
      <c r="BX24" s="87"/>
    </row>
    <row r="25" spans="1:76">
      <c r="A25" s="78" t="s">
        <v>120</v>
      </c>
      <c r="B25" s="88">
        <v>0.140041</v>
      </c>
      <c r="C25" s="88">
        <v>0.15323700000000001</v>
      </c>
      <c r="D25" s="88">
        <v>0.16397900000000001</v>
      </c>
      <c r="E25" s="88">
        <v>0.142847</v>
      </c>
      <c r="F25" s="88">
        <v>0.28482499999999999</v>
      </c>
      <c r="G25" s="88">
        <v>0.32557199999999997</v>
      </c>
      <c r="H25" s="88">
        <v>0.36927500000000002</v>
      </c>
      <c r="I25" s="88">
        <v>0.29187099999999999</v>
      </c>
      <c r="J25" s="88">
        <v>1.5204949999999999</v>
      </c>
      <c r="K25" s="88">
        <v>2.9564409999999999</v>
      </c>
      <c r="L25" s="88">
        <v>1.9950490000000001</v>
      </c>
      <c r="M25" s="116">
        <v>5.4850490000000001</v>
      </c>
      <c r="N25" s="88">
        <v>3.147878</v>
      </c>
      <c r="O25" s="88">
        <v>3.8062520000000002</v>
      </c>
      <c r="P25" s="88">
        <v>3.617502</v>
      </c>
      <c r="Q25" s="88">
        <v>3.6187200000000002</v>
      </c>
      <c r="R25" s="88">
        <v>3.6000890000000001</v>
      </c>
      <c r="S25" s="88">
        <v>4.0034869999999998</v>
      </c>
      <c r="T25" s="88">
        <v>4.0542249999999997</v>
      </c>
      <c r="U25" s="88">
        <v>6.4290050000000001</v>
      </c>
      <c r="V25" s="88">
        <v>11.223024000000001</v>
      </c>
      <c r="W25" s="88">
        <v>6.9524400000000002</v>
      </c>
      <c r="X25" s="88">
        <v>5.9058640000000002</v>
      </c>
      <c r="Y25" s="116">
        <v>7.0720619999999998</v>
      </c>
      <c r="Z25" s="88">
        <v>7.4919560000000001</v>
      </c>
      <c r="AA25" s="88">
        <v>7.7600350000000002</v>
      </c>
      <c r="AB25" s="88">
        <v>7.9444330000000001</v>
      </c>
      <c r="AC25" s="88">
        <v>7.8597520000000003</v>
      </c>
      <c r="AD25" s="88">
        <v>8.0307030000000008</v>
      </c>
      <c r="AE25" s="88">
        <v>6.700717</v>
      </c>
      <c r="AF25" s="88">
        <v>6.7165249999999999</v>
      </c>
      <c r="AG25" s="88">
        <v>6.7119400000000002</v>
      </c>
      <c r="AH25" s="88">
        <v>5.583863</v>
      </c>
      <c r="AI25" s="88">
        <v>4.90334</v>
      </c>
      <c r="AJ25" s="88">
        <v>5.0003520000000004</v>
      </c>
      <c r="AK25" s="116">
        <v>5.6268000000000002</v>
      </c>
      <c r="AL25" s="88">
        <v>5.4766300000000001</v>
      </c>
      <c r="AM25" s="88">
        <v>5.630039</v>
      </c>
      <c r="AN25" s="88">
        <v>5.6332950000000004</v>
      </c>
      <c r="AO25" s="88">
        <v>5.3821760000000003</v>
      </c>
      <c r="AP25" s="88">
        <v>6.0829969999999998</v>
      </c>
      <c r="AQ25" s="88">
        <v>13.968909</v>
      </c>
      <c r="AR25" s="88">
        <v>14.127997000000001</v>
      </c>
      <c r="AS25" s="88">
        <v>15.326904000000001</v>
      </c>
      <c r="AT25" s="88">
        <v>17.443332999999999</v>
      </c>
      <c r="AU25" s="88">
        <v>16.038785000000001</v>
      </c>
      <c r="AV25" s="88">
        <v>16.764956999999999</v>
      </c>
      <c r="AW25" s="116">
        <v>14.269501</v>
      </c>
      <c r="AX25" s="88">
        <v>14.507088</v>
      </c>
      <c r="AY25" s="88">
        <v>14.432555000000001</v>
      </c>
      <c r="AZ25" s="88">
        <v>15.41845</v>
      </c>
      <c r="BA25" s="88">
        <v>18.109504999999999</v>
      </c>
      <c r="BB25" s="88">
        <v>18.624791999999999</v>
      </c>
      <c r="BC25" s="88">
        <v>15.261876000000001</v>
      </c>
      <c r="BD25" s="88">
        <v>15.364458000000001</v>
      </c>
      <c r="BE25" s="88">
        <v>15.347498999999999</v>
      </c>
      <c r="BF25" s="88">
        <v>14.932922</v>
      </c>
      <c r="BG25" s="88">
        <v>14.834599000000001</v>
      </c>
      <c r="BH25" s="88">
        <v>14.900574000000001</v>
      </c>
      <c r="BI25" s="116">
        <v>15.014476</v>
      </c>
      <c r="BJ25" s="88">
        <v>15.942482999999999</v>
      </c>
      <c r="BK25" s="88">
        <v>14.595139</v>
      </c>
      <c r="BL25" s="88">
        <v>14.358413000000001</v>
      </c>
      <c r="BM25" s="88">
        <v>14.47785</v>
      </c>
      <c r="BN25" s="88">
        <v>14.254200000000001</v>
      </c>
      <c r="BO25" s="88">
        <v>14.302797</v>
      </c>
      <c r="BP25" s="88">
        <v>13.392882</v>
      </c>
      <c r="BQ25" s="88">
        <v>13.473236</v>
      </c>
      <c r="BR25" s="88">
        <v>13.063388</v>
      </c>
      <c r="BS25" s="88">
        <v>12.907190999999999</v>
      </c>
      <c r="BT25" s="88">
        <v>12.788667</v>
      </c>
      <c r="BU25" s="116">
        <v>12.682434000000001</v>
      </c>
      <c r="BV25" s="88">
        <v>12.680156999999999</v>
      </c>
      <c r="BW25" s="88">
        <v>12.680707</v>
      </c>
      <c r="BX25" s="88">
        <v>11.724676000000001</v>
      </c>
    </row>
    <row r="26" spans="1:76" ht="22.5">
      <c r="A26" s="74" t="s">
        <v>122</v>
      </c>
      <c r="B26" s="89">
        <v>891.54704400000003</v>
      </c>
      <c r="C26" s="89">
        <v>1099.2101500000001</v>
      </c>
      <c r="D26" s="89">
        <v>1151.4384709999999</v>
      </c>
      <c r="E26" s="89">
        <v>961.08640800000001</v>
      </c>
      <c r="F26" s="89">
        <v>1125.916465</v>
      </c>
      <c r="G26" s="89">
        <v>1044.5924729999999</v>
      </c>
      <c r="H26" s="89">
        <v>916.90132900000003</v>
      </c>
      <c r="I26" s="89">
        <v>1174.657929</v>
      </c>
      <c r="J26" s="89">
        <v>1552.440975</v>
      </c>
      <c r="K26" s="89">
        <v>1705.7054419999999</v>
      </c>
      <c r="L26" s="89">
        <v>1714.9928150000001</v>
      </c>
      <c r="M26" s="114">
        <v>1824.2751479999999</v>
      </c>
      <c r="N26" s="89">
        <v>2143.231538</v>
      </c>
      <c r="O26" s="89">
        <v>1966.7163089999999</v>
      </c>
      <c r="P26" s="89">
        <v>1940.0107519999999</v>
      </c>
      <c r="Q26" s="89">
        <v>1707.2012950000001</v>
      </c>
      <c r="R26" s="89">
        <v>1615.754799</v>
      </c>
      <c r="S26" s="89">
        <v>1646.4770470000001</v>
      </c>
      <c r="T26" s="89">
        <v>2087.626503</v>
      </c>
      <c r="U26" s="89">
        <v>2246.5669469999998</v>
      </c>
      <c r="V26" s="89">
        <v>2194.4355780000001</v>
      </c>
      <c r="W26" s="89">
        <v>1887.765124</v>
      </c>
      <c r="X26" s="89">
        <v>1983.2428620000001</v>
      </c>
      <c r="Y26" s="114">
        <v>1922.891304</v>
      </c>
      <c r="Z26" s="89">
        <v>2173.5776660000001</v>
      </c>
      <c r="AA26" s="89">
        <v>2125.8408810000001</v>
      </c>
      <c r="AB26" s="89">
        <v>1888.433687</v>
      </c>
      <c r="AC26" s="89">
        <v>1823.2950069999999</v>
      </c>
      <c r="AD26" s="89">
        <v>1713.6587340000001</v>
      </c>
      <c r="AE26" s="89">
        <v>1706.707251</v>
      </c>
      <c r="AF26" s="89">
        <v>1732.695991</v>
      </c>
      <c r="AG26" s="89">
        <v>1762.0316190000001</v>
      </c>
      <c r="AH26" s="89">
        <v>1733.805357</v>
      </c>
      <c r="AI26" s="89">
        <v>1748.7481399999999</v>
      </c>
      <c r="AJ26" s="89">
        <v>2029.2005059999999</v>
      </c>
      <c r="AK26" s="114">
        <v>1711.438314</v>
      </c>
      <c r="AL26" s="89">
        <v>1723.389257</v>
      </c>
      <c r="AM26" s="89">
        <v>1963.303312</v>
      </c>
      <c r="AN26" s="89">
        <v>1841.7711429999999</v>
      </c>
      <c r="AO26" s="89">
        <v>1865.537836</v>
      </c>
      <c r="AP26" s="89">
        <v>1978.0552749999999</v>
      </c>
      <c r="AQ26" s="89">
        <v>2026.0250430000001</v>
      </c>
      <c r="AR26" s="89">
        <v>1971.6306649999999</v>
      </c>
      <c r="AS26" s="89">
        <v>2024.670316</v>
      </c>
      <c r="AT26" s="89">
        <v>2235.1807199999998</v>
      </c>
      <c r="AU26" s="89">
        <v>2212.8578910000001</v>
      </c>
      <c r="AV26" s="89">
        <v>2372.3209889999998</v>
      </c>
      <c r="AW26" s="114">
        <v>2311.1964309999998</v>
      </c>
      <c r="AX26" s="89">
        <v>2330.817775</v>
      </c>
      <c r="AY26" s="89">
        <v>2286.905671</v>
      </c>
      <c r="AZ26" s="89">
        <v>2381.701145</v>
      </c>
      <c r="BA26" s="89">
        <v>2447.668529</v>
      </c>
      <c r="BB26" s="89">
        <v>2606.6893570000002</v>
      </c>
      <c r="BC26" s="89">
        <v>2603.2628119999999</v>
      </c>
      <c r="BD26" s="89">
        <v>2680.1957889999999</v>
      </c>
      <c r="BE26" s="89">
        <v>2479.4700349999998</v>
      </c>
      <c r="BF26" s="89">
        <v>2237.5623169999999</v>
      </c>
      <c r="BG26" s="89">
        <v>2421.9052860000002</v>
      </c>
      <c r="BH26" s="89">
        <v>2488.3458179999998</v>
      </c>
      <c r="BI26" s="114">
        <v>2214.774555</v>
      </c>
      <c r="BJ26" s="89">
        <v>2422.1868290000002</v>
      </c>
      <c r="BK26" s="89">
        <v>2905.8951649999999</v>
      </c>
      <c r="BL26" s="89">
        <v>2768.4552349999999</v>
      </c>
      <c r="BM26" s="89">
        <v>3129.9046020000001</v>
      </c>
      <c r="BN26" s="89">
        <v>3379.8666680000001</v>
      </c>
      <c r="BO26" s="89">
        <v>3452.878479</v>
      </c>
      <c r="BP26" s="89">
        <v>3603.0052930000002</v>
      </c>
      <c r="BQ26" s="89">
        <v>3455.0529670000001</v>
      </c>
      <c r="BR26" s="89">
        <v>3082.2877619999999</v>
      </c>
      <c r="BS26" s="89">
        <v>3051.0967420000002</v>
      </c>
      <c r="BT26" s="89">
        <v>3202.8250640000001</v>
      </c>
      <c r="BU26" s="114">
        <v>3040.9586709999999</v>
      </c>
      <c r="BV26" s="89">
        <v>3747.1116400000001</v>
      </c>
      <c r="BW26" s="89">
        <v>4064.7117229999999</v>
      </c>
      <c r="BX26" s="89">
        <v>3232.4368359999999</v>
      </c>
    </row>
    <row r="27" spans="1:76">
      <c r="A27" s="72" t="s">
        <v>110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115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115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115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115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115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115"/>
      <c r="BV27" s="87"/>
      <c r="BW27" s="87"/>
      <c r="BX27" s="87"/>
    </row>
    <row r="28" spans="1:76">
      <c r="A28" s="72" t="s">
        <v>132</v>
      </c>
      <c r="B28" s="88">
        <v>5.1642460000000003</v>
      </c>
      <c r="C28" s="88">
        <v>1.9741999999999999E-2</v>
      </c>
      <c r="D28" s="88">
        <v>1.9321999999999999E-2</v>
      </c>
      <c r="E28" s="88">
        <v>0.91800400000000004</v>
      </c>
      <c r="F28" s="88">
        <v>3.5077999999999998E-2</v>
      </c>
      <c r="G28" s="88">
        <v>4.0502000000000003E-2</v>
      </c>
      <c r="H28" s="88">
        <v>6.6164000000000001E-2</v>
      </c>
      <c r="I28" s="88">
        <v>7.2016999999999998E-2</v>
      </c>
      <c r="J28" s="88">
        <v>0.821905</v>
      </c>
      <c r="K28" s="88">
        <v>0.81773099999999999</v>
      </c>
      <c r="L28" s="88">
        <v>6.2031999999999998</v>
      </c>
      <c r="M28" s="116">
        <v>5.6662999999999998E-2</v>
      </c>
      <c r="N28" s="88">
        <v>0.15246499999999999</v>
      </c>
      <c r="O28" s="88">
        <v>1.9325220000000001</v>
      </c>
      <c r="P28" s="88">
        <v>0.93951600000000002</v>
      </c>
      <c r="Q28" s="88">
        <v>0.28788900000000001</v>
      </c>
      <c r="R28" s="88">
        <v>3.265631</v>
      </c>
      <c r="S28" s="88">
        <v>0.40446199999999999</v>
      </c>
      <c r="T28" s="88">
        <v>0.46618799999999999</v>
      </c>
      <c r="U28" s="88">
        <v>0.62559299999999995</v>
      </c>
      <c r="V28" s="88">
        <v>0.86646500000000004</v>
      </c>
      <c r="W28" s="88">
        <v>7.3426239999999998</v>
      </c>
      <c r="X28" s="88">
        <v>0.91309399999999996</v>
      </c>
      <c r="Y28" s="116">
        <v>0.98804599999999998</v>
      </c>
      <c r="Z28" s="88">
        <v>3.923327</v>
      </c>
      <c r="AA28" s="88">
        <v>0.62863000000000002</v>
      </c>
      <c r="AB28" s="88">
        <v>0.73971600000000004</v>
      </c>
      <c r="AC28" s="88">
        <v>0.59173900000000001</v>
      </c>
      <c r="AD28" s="88">
        <v>2.235719</v>
      </c>
      <c r="AE28" s="88">
        <v>0.93324799999999997</v>
      </c>
      <c r="AF28" s="88">
        <v>1.4717709999999999</v>
      </c>
      <c r="AG28" s="88">
        <v>1.238097</v>
      </c>
      <c r="AH28" s="88">
        <v>0.156108</v>
      </c>
      <c r="AI28" s="88">
        <v>0.15049299999999999</v>
      </c>
      <c r="AJ28" s="88">
        <v>0.213231</v>
      </c>
      <c r="AK28" s="116">
        <v>0.149727</v>
      </c>
      <c r="AL28" s="88">
        <v>0.153168</v>
      </c>
      <c r="AM28" s="88">
        <v>0.25684600000000002</v>
      </c>
      <c r="AN28" s="88">
        <v>8.5521089999999997</v>
      </c>
      <c r="AO28" s="88">
        <v>0.14668200000000001</v>
      </c>
      <c r="AP28" s="88">
        <v>0.14713699999999999</v>
      </c>
      <c r="AQ28" s="88">
        <v>0.187331</v>
      </c>
      <c r="AR28" s="88">
        <v>2.2192E-2</v>
      </c>
      <c r="AS28" s="88">
        <v>8.8072999999999999E-2</v>
      </c>
      <c r="AT28" s="88">
        <v>5.6565999999999998E-2</v>
      </c>
      <c r="AU28" s="88">
        <v>2.3979E-2</v>
      </c>
      <c r="AV28" s="88">
        <v>0.181729</v>
      </c>
      <c r="AW28" s="116">
        <v>0.186803</v>
      </c>
      <c r="AX28" s="88">
        <v>0.44872400000000001</v>
      </c>
      <c r="AY28" s="88">
        <v>0.16797100000000001</v>
      </c>
      <c r="AZ28" s="88">
        <v>0.170184</v>
      </c>
      <c r="BA28" s="88">
        <v>0.17037099999999999</v>
      </c>
      <c r="BB28" s="88">
        <v>0.19115699999999999</v>
      </c>
      <c r="BC28" s="88">
        <v>0.32921</v>
      </c>
      <c r="BD28" s="88">
        <v>0.322903</v>
      </c>
      <c r="BE28" s="88">
        <v>0.32397599999999999</v>
      </c>
      <c r="BF28" s="88">
        <v>0.471609</v>
      </c>
      <c r="BG28" s="88">
        <v>0.82280200000000003</v>
      </c>
      <c r="BH28" s="88">
        <v>0.44819100000000001</v>
      </c>
      <c r="BI28" s="116">
        <v>0.175649</v>
      </c>
      <c r="BJ28" s="88">
        <v>0.173654</v>
      </c>
      <c r="BK28" s="88">
        <v>0.29956100000000002</v>
      </c>
      <c r="BL28" s="88">
        <v>2.2101660000000001</v>
      </c>
      <c r="BM28" s="88">
        <v>2.6680519999999999</v>
      </c>
      <c r="BN28" s="88">
        <v>2.1481370000000002</v>
      </c>
      <c r="BO28" s="88">
        <v>2.3382160000000001</v>
      </c>
      <c r="BP28" s="88">
        <v>2.1803650000000001</v>
      </c>
      <c r="BQ28" s="88">
        <v>2.2039049999999998</v>
      </c>
      <c r="BR28" s="88">
        <v>2.1440929999999998</v>
      </c>
      <c r="BS28" s="88">
        <v>7.4153950000000002</v>
      </c>
      <c r="BT28" s="88">
        <v>7.1935219999999997</v>
      </c>
      <c r="BU28" s="116">
        <v>5.4408960000000004</v>
      </c>
      <c r="BV28" s="88">
        <v>6.0763340000000001</v>
      </c>
      <c r="BW28" s="88">
        <v>3.7504789999999999</v>
      </c>
      <c r="BX28" s="88">
        <v>6.5276569999999996</v>
      </c>
    </row>
    <row r="29" spans="1:76" ht="22.5">
      <c r="A29" s="74" t="s">
        <v>123</v>
      </c>
      <c r="B29" s="89">
        <v>109.768564</v>
      </c>
      <c r="C29" s="89">
        <v>114.72902499999999</v>
      </c>
      <c r="D29" s="89">
        <v>119.370285</v>
      </c>
      <c r="E29" s="89">
        <v>104.141251</v>
      </c>
      <c r="F29" s="89">
        <v>100.298367</v>
      </c>
      <c r="G29" s="89">
        <v>104.363178</v>
      </c>
      <c r="H29" s="89">
        <v>105.563226</v>
      </c>
      <c r="I29" s="89">
        <v>101.892724</v>
      </c>
      <c r="J29" s="89">
        <v>110.142842</v>
      </c>
      <c r="K29" s="89">
        <v>114.109909</v>
      </c>
      <c r="L29" s="89">
        <v>126.203397</v>
      </c>
      <c r="M29" s="114">
        <v>156.70164199999999</v>
      </c>
      <c r="N29" s="89">
        <v>158.29970900000001</v>
      </c>
      <c r="O29" s="89">
        <v>159.49551700000001</v>
      </c>
      <c r="P29" s="89">
        <v>162.954229</v>
      </c>
      <c r="Q29" s="89">
        <v>162.58463900000001</v>
      </c>
      <c r="R29" s="89">
        <v>163.99997099999999</v>
      </c>
      <c r="S29" s="89">
        <v>177.27003999999999</v>
      </c>
      <c r="T29" s="89">
        <v>176.68140600000001</v>
      </c>
      <c r="U29" s="89">
        <v>172.49284499999999</v>
      </c>
      <c r="V29" s="89">
        <v>181.16456600000001</v>
      </c>
      <c r="W29" s="89">
        <v>185.851136</v>
      </c>
      <c r="X29" s="89">
        <v>191.528245</v>
      </c>
      <c r="Y29" s="114">
        <v>230.092614</v>
      </c>
      <c r="Z29" s="89">
        <v>233.80306100000001</v>
      </c>
      <c r="AA29" s="89">
        <v>221.169365</v>
      </c>
      <c r="AB29" s="89">
        <v>228.01882699999999</v>
      </c>
      <c r="AC29" s="89">
        <v>211.25461999999999</v>
      </c>
      <c r="AD29" s="89">
        <v>198.36333099999999</v>
      </c>
      <c r="AE29" s="89">
        <v>205.021816</v>
      </c>
      <c r="AF29" s="89">
        <v>201.03441900000001</v>
      </c>
      <c r="AG29" s="89">
        <v>194.80308099999999</v>
      </c>
      <c r="AH29" s="89">
        <v>194.20795699999999</v>
      </c>
      <c r="AI29" s="89">
        <v>194.542912</v>
      </c>
      <c r="AJ29" s="89">
        <v>199.64795699999999</v>
      </c>
      <c r="AK29" s="114">
        <v>262.12145500000003</v>
      </c>
      <c r="AL29" s="89">
        <v>257.56076899999999</v>
      </c>
      <c r="AM29" s="89">
        <v>250.04752199999999</v>
      </c>
      <c r="AN29" s="89">
        <v>240.655303</v>
      </c>
      <c r="AO29" s="89">
        <v>224.156891</v>
      </c>
      <c r="AP29" s="89">
        <v>204.665829</v>
      </c>
      <c r="AQ29" s="89">
        <v>214.66730699999999</v>
      </c>
      <c r="AR29" s="89">
        <v>216.04442299999999</v>
      </c>
      <c r="AS29" s="89">
        <v>204.329193</v>
      </c>
      <c r="AT29" s="89">
        <v>209.47259399999999</v>
      </c>
      <c r="AU29" s="89">
        <v>214.430361</v>
      </c>
      <c r="AV29" s="89">
        <v>215.16465299999999</v>
      </c>
      <c r="AW29" s="114">
        <v>367.679912</v>
      </c>
      <c r="AX29" s="89">
        <v>358.23600900000002</v>
      </c>
      <c r="AY29" s="89">
        <v>362.40047099999998</v>
      </c>
      <c r="AZ29" s="89">
        <v>370.55837200000002</v>
      </c>
      <c r="BA29" s="89">
        <v>345.87946299999999</v>
      </c>
      <c r="BB29" s="89">
        <v>318.50244300000003</v>
      </c>
      <c r="BC29" s="89">
        <v>336.04911800000002</v>
      </c>
      <c r="BD29" s="89">
        <v>336.30007599999999</v>
      </c>
      <c r="BE29" s="89">
        <v>326.45556900000003</v>
      </c>
      <c r="BF29" s="89">
        <v>339.86022000000003</v>
      </c>
      <c r="BG29" s="89">
        <v>334.391367</v>
      </c>
      <c r="BH29" s="89">
        <v>370.66953100000001</v>
      </c>
      <c r="BI29" s="114">
        <v>530.15623100000005</v>
      </c>
      <c r="BJ29" s="89">
        <v>481.15957500000002</v>
      </c>
      <c r="BK29" s="89">
        <v>464.357169</v>
      </c>
      <c r="BL29" s="89">
        <v>452.563828</v>
      </c>
      <c r="BM29" s="89">
        <v>432.83397000000002</v>
      </c>
      <c r="BN29" s="89">
        <v>435.64949000000001</v>
      </c>
      <c r="BO29" s="89">
        <v>471.03306600000002</v>
      </c>
      <c r="BP29" s="89">
        <v>496.391684</v>
      </c>
      <c r="BQ29" s="89">
        <v>479.53571799999997</v>
      </c>
      <c r="BR29" s="89">
        <v>514.44328900000005</v>
      </c>
      <c r="BS29" s="89">
        <v>517.48177899999996</v>
      </c>
      <c r="BT29" s="89">
        <v>538.22011799999996</v>
      </c>
      <c r="BU29" s="114">
        <v>816.03118900000004</v>
      </c>
      <c r="BV29" s="89">
        <v>804.199748</v>
      </c>
      <c r="BW29" s="89">
        <v>810.40226900000005</v>
      </c>
      <c r="BX29" s="89">
        <v>818.77014999999994</v>
      </c>
    </row>
    <row r="30" spans="1:76">
      <c r="A30" s="72" t="s">
        <v>110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115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115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115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115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115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115"/>
      <c r="BV30" s="87"/>
      <c r="BW30" s="87"/>
      <c r="BX30" s="87"/>
    </row>
    <row r="31" spans="1:76">
      <c r="A31" s="72" t="s">
        <v>132</v>
      </c>
      <c r="B31" s="88">
        <v>1.6983999999999999E-2</v>
      </c>
      <c r="C31" s="88">
        <v>1.7288999999999999E-2</v>
      </c>
      <c r="D31" s="88">
        <v>0.18671199999999999</v>
      </c>
      <c r="E31" s="88">
        <v>1.6712000000000001E-2</v>
      </c>
      <c r="F31" s="88">
        <v>1.2076999999999999E-2</v>
      </c>
      <c r="G31" s="88">
        <v>1.1512E-2</v>
      </c>
      <c r="H31" s="88">
        <v>1.3349E-2</v>
      </c>
      <c r="I31" s="88">
        <v>1.4444E-2</v>
      </c>
      <c r="J31" s="88">
        <v>1.3194000000000001E-2</v>
      </c>
      <c r="K31" s="88">
        <v>1.1684999999999999E-2</v>
      </c>
      <c r="L31" s="88">
        <v>1.2879E-2</v>
      </c>
      <c r="M31" s="116">
        <v>0.20256299999999999</v>
      </c>
      <c r="N31" s="88">
        <v>0.20954800000000001</v>
      </c>
      <c r="O31" s="88">
        <v>0.28973300000000002</v>
      </c>
      <c r="P31" s="88">
        <v>0.33864899999999998</v>
      </c>
      <c r="Q31" s="88">
        <v>0.30154599999999998</v>
      </c>
      <c r="R31" s="88">
        <v>0.286941</v>
      </c>
      <c r="S31" s="88">
        <v>0.32952300000000001</v>
      </c>
      <c r="T31" s="88">
        <v>0.36648500000000001</v>
      </c>
      <c r="U31" s="88">
        <v>0.26819300000000001</v>
      </c>
      <c r="V31" s="88">
        <v>0.30649700000000002</v>
      </c>
      <c r="W31" s="88">
        <v>0.240649</v>
      </c>
      <c r="X31" s="88">
        <v>0.24506900000000001</v>
      </c>
      <c r="Y31" s="116">
        <v>0.180702</v>
      </c>
      <c r="Z31" s="88">
        <v>0.158413</v>
      </c>
      <c r="AA31" s="88">
        <v>0.14721799999999999</v>
      </c>
      <c r="AB31" s="88">
        <v>0.13941500000000001</v>
      </c>
      <c r="AC31" s="88">
        <v>0.12658900000000001</v>
      </c>
      <c r="AD31" s="88">
        <v>7.6339000000000004E-2</v>
      </c>
      <c r="AE31" s="88">
        <v>9.4339999999999993E-2</v>
      </c>
      <c r="AF31" s="88">
        <v>7.1490999999999999E-2</v>
      </c>
      <c r="AG31" s="88">
        <v>3.9187E-2</v>
      </c>
      <c r="AH31" s="88">
        <v>3.6693000000000003E-2</v>
      </c>
      <c r="AI31" s="88">
        <v>0.15398000000000001</v>
      </c>
      <c r="AJ31" s="88">
        <v>0.147642</v>
      </c>
      <c r="AK31" s="116">
        <v>2.6558999999999999E-2</v>
      </c>
      <c r="AL31" s="88">
        <v>3.9139999999999999E-3</v>
      </c>
      <c r="AM31" s="88">
        <v>4.2929999999999999E-3</v>
      </c>
      <c r="AN31" s="88">
        <v>1.078E-2</v>
      </c>
      <c r="AO31" s="88">
        <v>1.8657E-2</v>
      </c>
      <c r="AP31" s="88">
        <v>6.2751000000000001E-2</v>
      </c>
      <c r="AQ31" s="88">
        <v>7.8672000000000006E-2</v>
      </c>
      <c r="AR31" s="88">
        <v>5.3650999999999997E-2</v>
      </c>
      <c r="AS31" s="88">
        <v>3.4510000000000001E-3</v>
      </c>
      <c r="AT31" s="88">
        <v>7.2110000000000004E-3</v>
      </c>
      <c r="AU31" s="88">
        <v>1.1410999999999999E-2</v>
      </c>
      <c r="AV31" s="88">
        <v>5.0042999999999997E-2</v>
      </c>
      <c r="AW31" s="116">
        <v>9.0430000000000007E-3</v>
      </c>
      <c r="AX31" s="88">
        <v>3.271E-3</v>
      </c>
      <c r="AY31" s="88">
        <v>1.5079E-2</v>
      </c>
      <c r="AZ31" s="88">
        <v>8.3429999999999997E-3</v>
      </c>
      <c r="BA31" s="88">
        <v>1.2093E-2</v>
      </c>
      <c r="BB31" s="88">
        <v>3.7721999999999999E-2</v>
      </c>
      <c r="BC31" s="88">
        <v>7.8429999999999993E-3</v>
      </c>
      <c r="BD31" s="88">
        <v>2.4429999999999999E-3</v>
      </c>
      <c r="BE31" s="88">
        <v>2.4429999999999999E-3</v>
      </c>
      <c r="BF31" s="88">
        <v>1.8550000000000001E-3</v>
      </c>
      <c r="BG31" s="88">
        <v>1.843E-3</v>
      </c>
      <c r="BH31" s="88">
        <v>1.843E-3</v>
      </c>
      <c r="BI31" s="116">
        <v>2.343E-3</v>
      </c>
      <c r="BJ31" s="88">
        <v>1.6473000000000002E-2</v>
      </c>
      <c r="BK31" s="88">
        <v>1.358E-3</v>
      </c>
      <c r="BL31" s="88">
        <v>1.243E-3</v>
      </c>
      <c r="BM31" s="88">
        <v>1.243E-3</v>
      </c>
      <c r="BN31" s="88">
        <v>2.2430000000000002E-3</v>
      </c>
      <c r="BO31" s="88">
        <v>1.0430000000000001E-3</v>
      </c>
      <c r="BP31" s="88">
        <v>1.1789999999999999E-3</v>
      </c>
      <c r="BQ31" s="88">
        <v>4.0555000000000001E-2</v>
      </c>
      <c r="BR31" s="88">
        <v>0.112183</v>
      </c>
      <c r="BS31" s="88">
        <v>4.9098999999999997E-2</v>
      </c>
      <c r="BT31" s="88">
        <v>4.2875999999999997E-2</v>
      </c>
      <c r="BU31" s="116">
        <v>2.99E-4</v>
      </c>
      <c r="BV31" s="88">
        <v>3.5478999999999997E-2</v>
      </c>
      <c r="BW31" s="88">
        <v>5.6610000000000002E-3</v>
      </c>
      <c r="BX31" s="88">
        <v>4.9399999999999999E-3</v>
      </c>
    </row>
    <row r="32" spans="1:76" ht="22.5">
      <c r="A32" s="79" t="s">
        <v>124</v>
      </c>
      <c r="B32" s="89">
        <v>3004.9051049999998</v>
      </c>
      <c r="C32" s="89">
        <v>3084.1747310000001</v>
      </c>
      <c r="D32" s="89">
        <v>3190.588847</v>
      </c>
      <c r="E32" s="89">
        <v>3333.905072</v>
      </c>
      <c r="F32" s="89">
        <v>3455.9897989999999</v>
      </c>
      <c r="G32" s="89">
        <v>3580.7434090000002</v>
      </c>
      <c r="H32" s="89">
        <v>3729.7598360000002</v>
      </c>
      <c r="I32" s="89">
        <v>3880.0324949999999</v>
      </c>
      <c r="J32" s="89">
        <v>4007.460047</v>
      </c>
      <c r="K32" s="89">
        <v>4072.7867679999999</v>
      </c>
      <c r="L32" s="89">
        <v>4043.938674</v>
      </c>
      <c r="M32" s="114">
        <v>4005.78323</v>
      </c>
      <c r="N32" s="89">
        <v>4024.0592019999999</v>
      </c>
      <c r="O32" s="89">
        <v>3958.7712590000001</v>
      </c>
      <c r="P32" s="89">
        <v>3859.923929</v>
      </c>
      <c r="Q32" s="89">
        <v>3798.6254330000002</v>
      </c>
      <c r="R32" s="89">
        <v>3727.169496</v>
      </c>
      <c r="S32" s="89">
        <v>3686.855192</v>
      </c>
      <c r="T32" s="89">
        <v>3670.9836599999999</v>
      </c>
      <c r="U32" s="89">
        <v>3649.0673539999998</v>
      </c>
      <c r="V32" s="89">
        <v>3608.3383629999998</v>
      </c>
      <c r="W32" s="89">
        <v>3583.2665200000001</v>
      </c>
      <c r="X32" s="89">
        <v>3576.288607</v>
      </c>
      <c r="Y32" s="114">
        <v>3563.551571</v>
      </c>
      <c r="Z32" s="89">
        <v>3533.9942799999999</v>
      </c>
      <c r="AA32" s="89">
        <v>3514.6209840000001</v>
      </c>
      <c r="AB32" s="89">
        <v>3524.8969069999998</v>
      </c>
      <c r="AC32" s="89">
        <v>3559.6483539999999</v>
      </c>
      <c r="AD32" s="89">
        <v>3601.283582</v>
      </c>
      <c r="AE32" s="89">
        <v>3659.8070809999999</v>
      </c>
      <c r="AF32" s="89">
        <v>3719.5170840000001</v>
      </c>
      <c r="AG32" s="89">
        <v>3792.6863149999999</v>
      </c>
      <c r="AH32" s="89">
        <v>3858.9040060000002</v>
      </c>
      <c r="AI32" s="89">
        <v>3925.0110690000001</v>
      </c>
      <c r="AJ32" s="89">
        <v>3984.1233969999998</v>
      </c>
      <c r="AK32" s="114">
        <v>4071.4490219999998</v>
      </c>
      <c r="AL32" s="89">
        <v>4066.9195460000001</v>
      </c>
      <c r="AM32" s="89">
        <v>4093.6757539999999</v>
      </c>
      <c r="AN32" s="89">
        <v>4183.7056620000003</v>
      </c>
      <c r="AO32" s="89">
        <v>4300.6391510000003</v>
      </c>
      <c r="AP32" s="89">
        <v>4432.554204</v>
      </c>
      <c r="AQ32" s="89">
        <v>4543.807178</v>
      </c>
      <c r="AR32" s="89">
        <v>4712.4388650000001</v>
      </c>
      <c r="AS32" s="89">
        <v>4877.2276590000001</v>
      </c>
      <c r="AT32" s="89">
        <v>5054.6656480000001</v>
      </c>
      <c r="AU32" s="89">
        <v>5165.9377839999997</v>
      </c>
      <c r="AV32" s="89">
        <v>5325.0296980000003</v>
      </c>
      <c r="AW32" s="114">
        <v>5539.6709639999999</v>
      </c>
      <c r="AX32" s="89">
        <v>5571.4496920000001</v>
      </c>
      <c r="AY32" s="89">
        <v>5686.9015010000003</v>
      </c>
      <c r="AZ32" s="89">
        <v>5883.902255</v>
      </c>
      <c r="BA32" s="89">
        <v>6107.0186590000003</v>
      </c>
      <c r="BB32" s="89">
        <v>6350.0264459999999</v>
      </c>
      <c r="BC32" s="89">
        <v>6556.8704909999997</v>
      </c>
      <c r="BD32" s="89">
        <v>6742.1280429999997</v>
      </c>
      <c r="BE32" s="89">
        <v>6983.6929129999999</v>
      </c>
      <c r="BF32" s="89">
        <v>7160.934757</v>
      </c>
      <c r="BG32" s="89">
        <v>7372.1424450000004</v>
      </c>
      <c r="BH32" s="89">
        <v>7548.3968219999997</v>
      </c>
      <c r="BI32" s="114">
        <v>7721.9464610000005</v>
      </c>
      <c r="BJ32" s="89">
        <v>7780.6428249999999</v>
      </c>
      <c r="BK32" s="89">
        <v>7908.9869820000004</v>
      </c>
      <c r="BL32" s="89">
        <v>8082.192196</v>
      </c>
      <c r="BM32" s="89">
        <v>8338.6266489999998</v>
      </c>
      <c r="BN32" s="89">
        <v>8562.0217670000002</v>
      </c>
      <c r="BO32" s="89">
        <v>8778.8552930000005</v>
      </c>
      <c r="BP32" s="89">
        <v>9022.2216320000007</v>
      </c>
      <c r="BQ32" s="89">
        <v>9249.4491610000005</v>
      </c>
      <c r="BR32" s="89">
        <v>9380.3455099999992</v>
      </c>
      <c r="BS32" s="89">
        <v>9592.3793349999996</v>
      </c>
      <c r="BT32" s="89">
        <v>9745.8359789999995</v>
      </c>
      <c r="BU32" s="114">
        <v>9935.8072929999998</v>
      </c>
      <c r="BV32" s="89">
        <v>9957.1759789999996</v>
      </c>
      <c r="BW32" s="89">
        <v>10072.658848999999</v>
      </c>
      <c r="BX32" s="89">
        <v>10204.712834</v>
      </c>
    </row>
    <row r="33" spans="1:76">
      <c r="A33" s="72" t="s">
        <v>110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115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115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115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115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115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115"/>
      <c r="BV33" s="87"/>
      <c r="BW33" s="87"/>
      <c r="BX33" s="87"/>
    </row>
    <row r="34" spans="1:76">
      <c r="A34" s="72" t="s">
        <v>132</v>
      </c>
      <c r="B34" s="88">
        <v>103.17214300000001</v>
      </c>
      <c r="C34" s="88">
        <v>107.410653</v>
      </c>
      <c r="D34" s="88">
        <v>110.40738899999999</v>
      </c>
      <c r="E34" s="88">
        <v>112.61013800000001</v>
      </c>
      <c r="F34" s="88">
        <v>115.76263</v>
      </c>
      <c r="G34" s="88">
        <v>119.134722</v>
      </c>
      <c r="H34" s="88">
        <v>122.287149</v>
      </c>
      <c r="I34" s="88">
        <v>123.327803</v>
      </c>
      <c r="J34" s="88">
        <v>131.235321</v>
      </c>
      <c r="K34" s="88">
        <v>133.67199299999999</v>
      </c>
      <c r="L34" s="88">
        <v>143.32048</v>
      </c>
      <c r="M34" s="116">
        <v>148.34479200000001</v>
      </c>
      <c r="N34" s="88">
        <v>163.45717300000001</v>
      </c>
      <c r="O34" s="88">
        <v>174.214641</v>
      </c>
      <c r="P34" s="88">
        <v>181.85790600000001</v>
      </c>
      <c r="Q34" s="88">
        <v>194.96573599999999</v>
      </c>
      <c r="R34" s="88">
        <v>204.290357</v>
      </c>
      <c r="S34" s="88">
        <v>211.116173</v>
      </c>
      <c r="T34" s="88">
        <v>219.303617</v>
      </c>
      <c r="U34" s="88">
        <v>227.57655</v>
      </c>
      <c r="V34" s="88">
        <v>230.81967</v>
      </c>
      <c r="W34" s="88">
        <v>236.22601800000001</v>
      </c>
      <c r="X34" s="88">
        <v>242.75556</v>
      </c>
      <c r="Y34" s="116">
        <v>242.794004</v>
      </c>
      <c r="Z34" s="88">
        <v>249.78773899999999</v>
      </c>
      <c r="AA34" s="88">
        <v>257.39212800000001</v>
      </c>
      <c r="AB34" s="88">
        <v>260.81381800000003</v>
      </c>
      <c r="AC34" s="88">
        <v>264.54253499999999</v>
      </c>
      <c r="AD34" s="88">
        <v>270.53223600000001</v>
      </c>
      <c r="AE34" s="88">
        <v>274.26248800000002</v>
      </c>
      <c r="AF34" s="88">
        <v>279.91556400000002</v>
      </c>
      <c r="AG34" s="88">
        <v>284.43102299999998</v>
      </c>
      <c r="AH34" s="88">
        <v>288.14038199999999</v>
      </c>
      <c r="AI34" s="88">
        <v>292.09293000000002</v>
      </c>
      <c r="AJ34" s="88">
        <v>290.30957000000001</v>
      </c>
      <c r="AK34" s="116">
        <v>281.72927600000003</v>
      </c>
      <c r="AL34" s="88">
        <v>286.83029399999998</v>
      </c>
      <c r="AM34" s="88">
        <v>289.36866400000002</v>
      </c>
      <c r="AN34" s="88">
        <v>287.813534</v>
      </c>
      <c r="AO34" s="88">
        <v>287.10485799999998</v>
      </c>
      <c r="AP34" s="88">
        <v>290.32809700000001</v>
      </c>
      <c r="AQ34" s="88">
        <v>289.326887</v>
      </c>
      <c r="AR34" s="88">
        <v>293.06315699999999</v>
      </c>
      <c r="AS34" s="88">
        <v>296.23330399999998</v>
      </c>
      <c r="AT34" s="88">
        <v>300.31073700000002</v>
      </c>
      <c r="AU34" s="88">
        <v>298.38076999999998</v>
      </c>
      <c r="AV34" s="88">
        <v>295.98252400000001</v>
      </c>
      <c r="AW34" s="116">
        <v>290.39939700000002</v>
      </c>
      <c r="AX34" s="88">
        <v>295.018843</v>
      </c>
      <c r="AY34" s="88">
        <v>297.19590299999999</v>
      </c>
      <c r="AZ34" s="88">
        <v>299.22168399999998</v>
      </c>
      <c r="BA34" s="88">
        <v>303.22461199999998</v>
      </c>
      <c r="BB34" s="88">
        <v>309.55807600000003</v>
      </c>
      <c r="BC34" s="88">
        <v>303.769228</v>
      </c>
      <c r="BD34" s="88">
        <v>310.00235400000003</v>
      </c>
      <c r="BE34" s="88">
        <v>316.43874799999998</v>
      </c>
      <c r="BF34" s="88">
        <v>317.25506100000001</v>
      </c>
      <c r="BG34" s="88">
        <v>325.22253000000001</v>
      </c>
      <c r="BH34" s="88">
        <v>328.32574699999998</v>
      </c>
      <c r="BI34" s="116">
        <v>312.52472399999999</v>
      </c>
      <c r="BJ34" s="88">
        <v>325.98146500000001</v>
      </c>
      <c r="BK34" s="88">
        <v>331.29541599999999</v>
      </c>
      <c r="BL34" s="88">
        <v>343.45290499999999</v>
      </c>
      <c r="BM34" s="88">
        <v>358.17524900000001</v>
      </c>
      <c r="BN34" s="88">
        <v>374.32909699999999</v>
      </c>
      <c r="BO34" s="88">
        <v>373.79873500000002</v>
      </c>
      <c r="BP34" s="88">
        <v>393.21887400000003</v>
      </c>
      <c r="BQ34" s="88">
        <v>408.27366799999999</v>
      </c>
      <c r="BR34" s="88">
        <v>421.68580700000001</v>
      </c>
      <c r="BS34" s="88">
        <v>434.64494999999999</v>
      </c>
      <c r="BT34" s="88">
        <v>439.317297</v>
      </c>
      <c r="BU34" s="116">
        <v>439.51328000000001</v>
      </c>
      <c r="BV34" s="88">
        <v>465.34154999999998</v>
      </c>
      <c r="BW34" s="88">
        <v>488.96138500000001</v>
      </c>
      <c r="BX34" s="88">
        <v>497.20487200000002</v>
      </c>
    </row>
    <row r="35" spans="1:76" ht="22.5">
      <c r="A35" s="79" t="s">
        <v>125</v>
      </c>
      <c r="B35" s="89">
        <v>7.59049</v>
      </c>
      <c r="C35" s="89">
        <v>7.6707609999999997</v>
      </c>
      <c r="D35" s="89">
        <v>8.0428789999999992</v>
      </c>
      <c r="E35" s="89">
        <v>8.6938809999999993</v>
      </c>
      <c r="F35" s="89">
        <v>8.9502520000000008</v>
      </c>
      <c r="G35" s="89">
        <v>9.0211159999999992</v>
      </c>
      <c r="H35" s="89">
        <v>9.1613209999999992</v>
      </c>
      <c r="I35" s="89">
        <v>10.234780000000001</v>
      </c>
      <c r="J35" s="89">
        <v>10.116860000000001</v>
      </c>
      <c r="K35" s="89">
        <v>10.237518</v>
      </c>
      <c r="L35" s="89">
        <v>10.877739999999999</v>
      </c>
      <c r="M35" s="114">
        <v>11.428775999999999</v>
      </c>
      <c r="N35" s="89">
        <v>12.82071</v>
      </c>
      <c r="O35" s="89">
        <v>12.55439</v>
      </c>
      <c r="P35" s="89">
        <v>11.786481</v>
      </c>
      <c r="Q35" s="89">
        <v>11.960337000000001</v>
      </c>
      <c r="R35" s="89">
        <v>11.115800999999999</v>
      </c>
      <c r="S35" s="89">
        <v>11.072682</v>
      </c>
      <c r="T35" s="89">
        <v>11.184937</v>
      </c>
      <c r="U35" s="89">
        <v>10.694125</v>
      </c>
      <c r="V35" s="89">
        <v>10.217682999999999</v>
      </c>
      <c r="W35" s="89">
        <v>10.184949</v>
      </c>
      <c r="X35" s="89">
        <v>9.9582529999999991</v>
      </c>
      <c r="Y35" s="114">
        <v>10.199899</v>
      </c>
      <c r="Z35" s="89">
        <v>11.508342000000001</v>
      </c>
      <c r="AA35" s="89">
        <v>11.189658</v>
      </c>
      <c r="AB35" s="89">
        <v>11.426752</v>
      </c>
      <c r="AC35" s="89">
        <v>12.019042000000001</v>
      </c>
      <c r="AD35" s="89">
        <v>12.451131</v>
      </c>
      <c r="AE35" s="89">
        <v>12.592949000000001</v>
      </c>
      <c r="AF35" s="89">
        <v>12.196332999999999</v>
      </c>
      <c r="AG35" s="89">
        <v>11.848694999999999</v>
      </c>
      <c r="AH35" s="89">
        <v>12.710331</v>
      </c>
      <c r="AI35" s="89">
        <v>13.063713999999999</v>
      </c>
      <c r="AJ35" s="89">
        <v>13.542056000000001</v>
      </c>
      <c r="AK35" s="114">
        <v>13.371803</v>
      </c>
      <c r="AL35" s="89">
        <v>13.099786999999999</v>
      </c>
      <c r="AM35" s="89">
        <v>9.2780360000000002</v>
      </c>
      <c r="AN35" s="89">
        <v>9.1292600000000004</v>
      </c>
      <c r="AO35" s="89">
        <v>9.3321749999999994</v>
      </c>
      <c r="AP35" s="89">
        <v>9.3235069999999993</v>
      </c>
      <c r="AQ35" s="89">
        <v>9.1115150000000007</v>
      </c>
      <c r="AR35" s="89">
        <v>9.3967299999999998</v>
      </c>
      <c r="AS35" s="89">
        <v>9.815118</v>
      </c>
      <c r="AT35" s="89">
        <v>10.413914999999999</v>
      </c>
      <c r="AU35" s="89">
        <v>10.651579999999999</v>
      </c>
      <c r="AV35" s="89">
        <v>11.008374</v>
      </c>
      <c r="AW35" s="114">
        <v>11.212978</v>
      </c>
      <c r="AX35" s="89">
        <v>10.990377000000001</v>
      </c>
      <c r="AY35" s="89">
        <v>10.949729</v>
      </c>
      <c r="AZ35" s="89">
        <v>11.238165</v>
      </c>
      <c r="BA35" s="89">
        <v>11.511621999999999</v>
      </c>
      <c r="BB35" s="89">
        <v>14.867203999999999</v>
      </c>
      <c r="BC35" s="89">
        <v>15.686037000000001</v>
      </c>
      <c r="BD35" s="89">
        <v>16.618694000000001</v>
      </c>
      <c r="BE35" s="89">
        <v>15.099333</v>
      </c>
      <c r="BF35" s="89">
        <v>14.920574999999999</v>
      </c>
      <c r="BG35" s="89">
        <v>15.347254</v>
      </c>
      <c r="BH35" s="89">
        <v>15.584543</v>
      </c>
      <c r="BI35" s="114">
        <v>15.124116000000001</v>
      </c>
      <c r="BJ35" s="89">
        <v>14.995824000000001</v>
      </c>
      <c r="BK35" s="89">
        <v>15.299576</v>
      </c>
      <c r="BL35" s="89">
        <v>15.565911</v>
      </c>
      <c r="BM35" s="89">
        <v>15.970742</v>
      </c>
      <c r="BN35" s="89">
        <v>16.753178999999999</v>
      </c>
      <c r="BO35" s="89">
        <v>18.779926</v>
      </c>
      <c r="BP35" s="89">
        <v>20.365255999999999</v>
      </c>
      <c r="BQ35" s="89">
        <v>21.052571</v>
      </c>
      <c r="BR35" s="89">
        <v>21.248832</v>
      </c>
      <c r="BS35" s="89">
        <v>21.565073000000002</v>
      </c>
      <c r="BT35" s="89">
        <v>22.171482999999998</v>
      </c>
      <c r="BU35" s="114">
        <v>21.28706</v>
      </c>
      <c r="BV35" s="89">
        <v>22.635058000000001</v>
      </c>
      <c r="BW35" s="89">
        <v>23.237780000000001</v>
      </c>
      <c r="BX35" s="89">
        <v>23.389201</v>
      </c>
    </row>
    <row r="36" spans="1:76">
      <c r="A36" s="72" t="s">
        <v>110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115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115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115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115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115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115"/>
      <c r="BV36" s="87"/>
      <c r="BW36" s="87"/>
      <c r="BX36" s="87"/>
    </row>
    <row r="37" spans="1:76">
      <c r="A37" s="72" t="s">
        <v>132</v>
      </c>
      <c r="B37" s="93">
        <v>0.13434599999999999</v>
      </c>
      <c r="C37" s="93">
        <v>0.13409199999999999</v>
      </c>
      <c r="D37" s="93">
        <v>0.13266900000000001</v>
      </c>
      <c r="E37" s="93">
        <v>0.113672</v>
      </c>
      <c r="F37" s="93">
        <v>0.124039</v>
      </c>
      <c r="G37" s="93">
        <v>0.12567600000000001</v>
      </c>
      <c r="H37" s="93">
        <v>0.13882900000000001</v>
      </c>
      <c r="I37" s="93">
        <v>0.12556100000000001</v>
      </c>
      <c r="J37" s="93">
        <v>0.13295299999999999</v>
      </c>
      <c r="K37" s="93">
        <v>0.18216599999999999</v>
      </c>
      <c r="L37" s="93">
        <v>0.225409</v>
      </c>
      <c r="M37" s="116">
        <v>0.22363</v>
      </c>
      <c r="N37" s="93">
        <v>0.28033000000000002</v>
      </c>
      <c r="O37" s="93">
        <v>0.27282600000000001</v>
      </c>
      <c r="P37" s="93">
        <v>0.27571400000000001</v>
      </c>
      <c r="Q37" s="93">
        <v>0.27092300000000002</v>
      </c>
      <c r="R37" s="93">
        <v>0.25233499999999998</v>
      </c>
      <c r="S37" s="93">
        <v>0.25641799999999998</v>
      </c>
      <c r="T37" s="93">
        <v>0.31620300000000001</v>
      </c>
      <c r="U37" s="93">
        <v>0.25476199999999999</v>
      </c>
      <c r="V37" s="93">
        <v>0.25631500000000002</v>
      </c>
      <c r="W37" s="93">
        <v>0.25556499999999999</v>
      </c>
      <c r="X37" s="93">
        <v>0.23447399999999999</v>
      </c>
      <c r="Y37" s="116">
        <v>0.24515000000000001</v>
      </c>
      <c r="Z37" s="93">
        <v>0.26218000000000002</v>
      </c>
      <c r="AA37" s="93">
        <v>0.26566099999999998</v>
      </c>
      <c r="AB37" s="93">
        <v>0.37151899999999999</v>
      </c>
      <c r="AC37" s="93">
        <v>0.42658699999999999</v>
      </c>
      <c r="AD37" s="93">
        <v>0.49682500000000002</v>
      </c>
      <c r="AE37" s="93">
        <v>0.47980499999999998</v>
      </c>
      <c r="AF37" s="93">
        <v>0.94808999999999999</v>
      </c>
      <c r="AG37" s="93">
        <v>0.46931299999999998</v>
      </c>
      <c r="AH37" s="93">
        <v>0.47781800000000002</v>
      </c>
      <c r="AI37" s="93">
        <v>0.51926899999999998</v>
      </c>
      <c r="AJ37" s="93">
        <v>0.56153799999999998</v>
      </c>
      <c r="AK37" s="116">
        <v>0.56777999999999995</v>
      </c>
      <c r="AL37" s="93">
        <v>0.52608600000000005</v>
      </c>
      <c r="AM37" s="93">
        <v>0.536555</v>
      </c>
      <c r="AN37" s="93">
        <v>0.57556399999999996</v>
      </c>
      <c r="AO37" s="93">
        <v>0.54795199999999999</v>
      </c>
      <c r="AP37" s="93">
        <v>0.57047599999999998</v>
      </c>
      <c r="AQ37" s="93">
        <v>0.55065200000000003</v>
      </c>
      <c r="AR37" s="93">
        <v>0.56774999999999998</v>
      </c>
      <c r="AS37" s="93">
        <v>0.58279400000000003</v>
      </c>
      <c r="AT37" s="93">
        <v>0.87681200000000004</v>
      </c>
      <c r="AU37" s="93">
        <v>0.61718200000000001</v>
      </c>
      <c r="AV37" s="93">
        <v>0.64243600000000001</v>
      </c>
      <c r="AW37" s="116">
        <v>0.65132900000000005</v>
      </c>
      <c r="AX37" s="93">
        <v>0.64570099999999997</v>
      </c>
      <c r="AY37" s="93">
        <v>0.62698600000000004</v>
      </c>
      <c r="AZ37" s="93">
        <v>0.60664099999999999</v>
      </c>
      <c r="BA37" s="93">
        <v>0.60057000000000005</v>
      </c>
      <c r="BB37" s="93">
        <v>0.66333500000000001</v>
      </c>
      <c r="BC37" s="93">
        <v>0.550543</v>
      </c>
      <c r="BD37" s="93">
        <v>0.55949199999999999</v>
      </c>
      <c r="BE37" s="93">
        <v>0.55980799999999997</v>
      </c>
      <c r="BF37" s="93">
        <v>0.52241899999999997</v>
      </c>
      <c r="BG37" s="93">
        <v>0.51547799999999999</v>
      </c>
      <c r="BH37" s="93">
        <v>0.72133100000000006</v>
      </c>
      <c r="BI37" s="116">
        <v>0.515957</v>
      </c>
      <c r="BJ37" s="93">
        <v>0.53528299999999995</v>
      </c>
      <c r="BK37" s="93">
        <v>0.54805300000000001</v>
      </c>
      <c r="BL37" s="93">
        <v>0.59051200000000004</v>
      </c>
      <c r="BM37" s="93">
        <v>0.60634699999999997</v>
      </c>
      <c r="BN37" s="93">
        <v>0.64544900000000005</v>
      </c>
      <c r="BO37" s="93">
        <v>0.60273600000000005</v>
      </c>
      <c r="BP37" s="93">
        <v>0.86896099999999998</v>
      </c>
      <c r="BQ37" s="93">
        <v>0.85079199999999999</v>
      </c>
      <c r="BR37" s="93">
        <v>0.84811300000000001</v>
      </c>
      <c r="BS37" s="93">
        <v>0.84679099999999996</v>
      </c>
      <c r="BT37" s="93">
        <v>0.81151899999999999</v>
      </c>
      <c r="BU37" s="116">
        <v>0.79467900000000002</v>
      </c>
      <c r="BV37" s="93">
        <v>0.80049800000000004</v>
      </c>
      <c r="BW37" s="93">
        <v>0.88419899999999996</v>
      </c>
      <c r="BX37" s="93">
        <v>0.88037600000000005</v>
      </c>
    </row>
    <row r="38" spans="1:76">
      <c r="A38" s="80" t="s">
        <v>126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120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120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120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120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120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</row>
    <row r="39" spans="1:76" ht="22.5">
      <c r="A39" s="81" t="s">
        <v>127</v>
      </c>
      <c r="B39" s="95">
        <v>539.95331999999996</v>
      </c>
      <c r="C39" s="95">
        <v>549.84216100000003</v>
      </c>
      <c r="D39" s="95">
        <v>558.58952399999998</v>
      </c>
      <c r="E39" s="95">
        <v>572.80393300000003</v>
      </c>
      <c r="F39" s="95">
        <v>595.83097799999996</v>
      </c>
      <c r="G39" s="95">
        <v>610.91586700000005</v>
      </c>
      <c r="H39" s="95">
        <v>625.86762599999997</v>
      </c>
      <c r="I39" s="95">
        <v>642.29921899999999</v>
      </c>
      <c r="J39" s="95">
        <v>669.41691200000002</v>
      </c>
      <c r="K39" s="95">
        <v>727.50180899999998</v>
      </c>
      <c r="L39" s="95">
        <v>824.43884200000002</v>
      </c>
      <c r="M39" s="121">
        <v>898.49024599999996</v>
      </c>
      <c r="N39" s="95">
        <v>1012.9613869999999</v>
      </c>
      <c r="O39" s="95">
        <v>1069.813044</v>
      </c>
      <c r="P39" s="95">
        <v>1137.790471</v>
      </c>
      <c r="Q39" s="95">
        <v>1220.252626</v>
      </c>
      <c r="R39" s="95">
        <v>1274.2080559999999</v>
      </c>
      <c r="S39" s="95">
        <v>1370.784124</v>
      </c>
      <c r="T39" s="95">
        <v>1464.7093749999999</v>
      </c>
      <c r="U39" s="95">
        <v>1554.390697</v>
      </c>
      <c r="V39" s="95">
        <v>1614.868009</v>
      </c>
      <c r="W39" s="95">
        <v>1669.662959</v>
      </c>
      <c r="X39" s="95">
        <v>1739.9810210000001</v>
      </c>
      <c r="Y39" s="121">
        <v>1820.591435</v>
      </c>
      <c r="Z39" s="95">
        <v>1869.01701</v>
      </c>
      <c r="AA39" s="95">
        <v>1905.894356</v>
      </c>
      <c r="AB39" s="95">
        <v>1894.289319</v>
      </c>
      <c r="AC39" s="95">
        <v>1910.5101380000001</v>
      </c>
      <c r="AD39" s="95">
        <v>1931.0895410000001</v>
      </c>
      <c r="AE39" s="95">
        <v>1970.591956</v>
      </c>
      <c r="AF39" s="95">
        <v>1991.0640100000001</v>
      </c>
      <c r="AG39" s="95">
        <v>2027.622928</v>
      </c>
      <c r="AH39" s="95">
        <v>2027.0896540000001</v>
      </c>
      <c r="AI39" s="95">
        <v>1979.1625469999999</v>
      </c>
      <c r="AJ39" s="95">
        <v>1984.5903410000001</v>
      </c>
      <c r="AK39" s="121">
        <v>1904.216185</v>
      </c>
      <c r="AL39" s="95">
        <v>1909.3031550000001</v>
      </c>
      <c r="AM39" s="95">
        <v>1910.556738</v>
      </c>
      <c r="AN39" s="95">
        <v>1919.219775</v>
      </c>
      <c r="AO39" s="95">
        <v>1889.5420349999999</v>
      </c>
      <c r="AP39" s="95">
        <v>1909.8067490000001</v>
      </c>
      <c r="AQ39" s="95">
        <v>1951.8061499999999</v>
      </c>
      <c r="AR39" s="95">
        <v>1945.51388</v>
      </c>
      <c r="AS39" s="95">
        <v>1964.715031</v>
      </c>
      <c r="AT39" s="95">
        <v>2000.161531</v>
      </c>
      <c r="AU39" s="95">
        <v>1992.9916780000001</v>
      </c>
      <c r="AV39" s="95">
        <v>2015.8787130000001</v>
      </c>
      <c r="AW39" s="121">
        <v>1987.856139</v>
      </c>
      <c r="AX39" s="95">
        <v>1990.4700069999999</v>
      </c>
      <c r="AY39" s="95">
        <v>1998.1084679999999</v>
      </c>
      <c r="AZ39" s="95">
        <v>2019.359948</v>
      </c>
      <c r="BA39" s="95">
        <v>2045.7352089999999</v>
      </c>
      <c r="BB39" s="95">
        <v>2078.127966</v>
      </c>
      <c r="BC39" s="95">
        <v>2069.4283599999999</v>
      </c>
      <c r="BD39" s="95">
        <v>2076.2852670000002</v>
      </c>
      <c r="BE39" s="95">
        <v>2107.9445310000001</v>
      </c>
      <c r="BF39" s="95">
        <v>2113.5631880000001</v>
      </c>
      <c r="BG39" s="95">
        <v>2132.316988</v>
      </c>
      <c r="BH39" s="95">
        <v>2136.9850040000001</v>
      </c>
      <c r="BI39" s="121">
        <v>2095.7483299999999</v>
      </c>
      <c r="BJ39" s="95">
        <v>2118.764772</v>
      </c>
      <c r="BK39" s="95">
        <v>2145.0834089999998</v>
      </c>
      <c r="BL39" s="95">
        <v>2182.0984450000001</v>
      </c>
      <c r="BM39" s="95">
        <v>2214.481221</v>
      </c>
      <c r="BN39" s="95">
        <v>2260.774026</v>
      </c>
      <c r="BO39" s="95">
        <v>2287.9068579999998</v>
      </c>
      <c r="BP39" s="95">
        <v>2332.4314829999998</v>
      </c>
      <c r="BQ39" s="95">
        <v>2368.4519850000001</v>
      </c>
      <c r="BR39" s="95">
        <v>2403.2592479999998</v>
      </c>
      <c r="BS39" s="95">
        <v>2439.1474090000002</v>
      </c>
      <c r="BT39" s="95">
        <v>2452.3963359999998</v>
      </c>
      <c r="BU39" s="121">
        <v>2417.338714</v>
      </c>
      <c r="BV39" s="95">
        <v>2514.0654570000002</v>
      </c>
      <c r="BW39" s="95">
        <v>2589.371118</v>
      </c>
      <c r="BX39" s="95">
        <v>2612.6010200000001</v>
      </c>
    </row>
    <row r="40" spans="1:76" ht="22.5">
      <c r="A40" s="82" t="s">
        <v>128</v>
      </c>
      <c r="B40" s="96">
        <v>2.7527309999999998</v>
      </c>
      <c r="C40" s="96">
        <v>3.4544329999999999</v>
      </c>
      <c r="D40" s="96">
        <v>4.3280089999999998</v>
      </c>
      <c r="E40" s="96">
        <v>4.6435370000000002</v>
      </c>
      <c r="F40" s="96">
        <v>4.8546950000000004</v>
      </c>
      <c r="G40" s="96">
        <v>6.3492800000000003</v>
      </c>
      <c r="H40" s="96">
        <v>6.1617170000000003</v>
      </c>
      <c r="I40" s="96">
        <v>6.6569099999999999</v>
      </c>
      <c r="J40" s="96">
        <v>8.3064739999999997</v>
      </c>
      <c r="K40" s="96">
        <v>10.510835</v>
      </c>
      <c r="L40" s="96">
        <v>13.436436</v>
      </c>
      <c r="M40" s="122">
        <v>15.48329</v>
      </c>
      <c r="N40" s="96">
        <v>22.627725000000002</v>
      </c>
      <c r="O40" s="96">
        <v>27.889662999999999</v>
      </c>
      <c r="P40" s="96">
        <v>32.548260999999997</v>
      </c>
      <c r="Q40" s="96">
        <v>35.896971000000001</v>
      </c>
      <c r="R40" s="96">
        <v>39.355224</v>
      </c>
      <c r="S40" s="96">
        <v>44.732446000000003</v>
      </c>
      <c r="T40" s="96">
        <v>49.333624</v>
      </c>
      <c r="U40" s="96">
        <v>50.705019999999998</v>
      </c>
      <c r="V40" s="96">
        <v>52.610075999999999</v>
      </c>
      <c r="W40" s="96">
        <v>54.183821000000002</v>
      </c>
      <c r="X40" s="96">
        <v>56.007511000000001</v>
      </c>
      <c r="Y40" s="122">
        <v>51.334882999999998</v>
      </c>
      <c r="Z40" s="96">
        <v>49.357416999999998</v>
      </c>
      <c r="AA40" s="96">
        <v>50.849375000000002</v>
      </c>
      <c r="AB40" s="96">
        <v>53.228726000000002</v>
      </c>
      <c r="AC40" s="96">
        <v>54.540064999999998</v>
      </c>
      <c r="AD40" s="96">
        <v>57.314438000000003</v>
      </c>
      <c r="AE40" s="96">
        <v>58.608947999999998</v>
      </c>
      <c r="AF40" s="96">
        <v>57.265742000000003</v>
      </c>
      <c r="AG40" s="96">
        <v>58.253314000000003</v>
      </c>
      <c r="AH40" s="96">
        <v>59.158188000000003</v>
      </c>
      <c r="AI40" s="96">
        <v>58.856059000000002</v>
      </c>
      <c r="AJ40" s="96">
        <v>51.107750000000003</v>
      </c>
      <c r="AK40" s="122">
        <v>45.979441000000001</v>
      </c>
      <c r="AL40" s="96">
        <v>47.168429000000003</v>
      </c>
      <c r="AM40" s="96">
        <v>48.092438999999999</v>
      </c>
      <c r="AN40" s="96">
        <v>47.137746999999997</v>
      </c>
      <c r="AO40" s="96">
        <v>45.692278000000002</v>
      </c>
      <c r="AP40" s="96">
        <v>46.571181000000003</v>
      </c>
      <c r="AQ40" s="96">
        <v>47.917358999999998</v>
      </c>
      <c r="AR40" s="96">
        <v>46.140472000000003</v>
      </c>
      <c r="AS40" s="96">
        <v>47.965533999999998</v>
      </c>
      <c r="AT40" s="96">
        <v>48.864820000000002</v>
      </c>
      <c r="AU40" s="96">
        <v>49.215622000000003</v>
      </c>
      <c r="AV40" s="96">
        <v>48.932046999999997</v>
      </c>
      <c r="AW40" s="122">
        <v>46.914769</v>
      </c>
      <c r="AX40" s="96">
        <v>49.226368000000001</v>
      </c>
      <c r="AY40" s="96">
        <v>50.037401000000003</v>
      </c>
      <c r="AZ40" s="96">
        <v>51.147274000000003</v>
      </c>
      <c r="BA40" s="96">
        <v>51.549906</v>
      </c>
      <c r="BB40" s="96">
        <v>53.697141999999999</v>
      </c>
      <c r="BC40" s="96">
        <v>55.446992999999999</v>
      </c>
      <c r="BD40" s="96">
        <v>57.456972</v>
      </c>
      <c r="BE40" s="96">
        <v>59.937089</v>
      </c>
      <c r="BF40" s="96">
        <v>61.371785000000003</v>
      </c>
      <c r="BG40" s="96">
        <v>63.597318999999999</v>
      </c>
      <c r="BH40" s="96">
        <v>64.149540000000002</v>
      </c>
      <c r="BI40" s="122">
        <v>63.372826000000003</v>
      </c>
      <c r="BJ40" s="96">
        <v>66.993993000000003</v>
      </c>
      <c r="BK40" s="96">
        <v>69.838016999999994</v>
      </c>
      <c r="BL40" s="96">
        <v>73.847722000000005</v>
      </c>
      <c r="BM40" s="96">
        <v>77.533011000000002</v>
      </c>
      <c r="BN40" s="96">
        <v>79.298152000000002</v>
      </c>
      <c r="BO40" s="96">
        <v>81.873182999999997</v>
      </c>
      <c r="BP40" s="96">
        <v>87.117582999999996</v>
      </c>
      <c r="BQ40" s="96">
        <v>89.020437000000001</v>
      </c>
      <c r="BR40" s="96">
        <v>95.256826000000004</v>
      </c>
      <c r="BS40" s="96">
        <v>98.511718000000002</v>
      </c>
      <c r="BT40" s="96">
        <v>99.372839999999997</v>
      </c>
      <c r="BU40" s="122">
        <v>87.116086999999993</v>
      </c>
      <c r="BV40" s="96">
        <v>95.707210000000003</v>
      </c>
      <c r="BW40" s="96">
        <v>102.418834</v>
      </c>
      <c r="BX40" s="96">
        <v>107.304889</v>
      </c>
    </row>
    <row r="41" spans="1:76">
      <c r="A41" s="83" t="s">
        <v>129</v>
      </c>
      <c r="B41" s="97">
        <v>244.245407</v>
      </c>
      <c r="C41" s="97">
        <v>249.86976999999999</v>
      </c>
      <c r="D41" s="97">
        <v>257.34644200000002</v>
      </c>
      <c r="E41" s="97">
        <v>250.03036700000001</v>
      </c>
      <c r="F41" s="97">
        <v>261.22961099999998</v>
      </c>
      <c r="G41" s="97">
        <v>269.94888200000003</v>
      </c>
      <c r="H41" s="97">
        <v>262.94306599999999</v>
      </c>
      <c r="I41" s="97">
        <v>245.93235300000001</v>
      </c>
      <c r="J41" s="97">
        <v>210.65376699999999</v>
      </c>
      <c r="K41" s="97">
        <v>195.21166600000001</v>
      </c>
      <c r="L41" s="97">
        <v>230.00673599999999</v>
      </c>
      <c r="M41" s="115">
        <v>194.49698599999999</v>
      </c>
      <c r="N41" s="97">
        <v>192.10358500000001</v>
      </c>
      <c r="O41" s="97">
        <v>202.14623499999999</v>
      </c>
      <c r="P41" s="97">
        <v>196.066214</v>
      </c>
      <c r="Q41" s="97">
        <v>208.17933099999999</v>
      </c>
      <c r="R41" s="97">
        <v>208.68673000000001</v>
      </c>
      <c r="S41" s="97">
        <v>165.69731100000001</v>
      </c>
      <c r="T41" s="97">
        <v>182.47448299999999</v>
      </c>
      <c r="U41" s="97">
        <v>184.529436</v>
      </c>
      <c r="V41" s="97">
        <v>186.65746799999999</v>
      </c>
      <c r="W41" s="97">
        <v>212.70470399999999</v>
      </c>
      <c r="X41" s="97">
        <v>233.724627</v>
      </c>
      <c r="Y41" s="115">
        <v>231.551535</v>
      </c>
      <c r="Z41" s="97">
        <v>265.78944000000001</v>
      </c>
      <c r="AA41" s="97">
        <v>292.86802599999999</v>
      </c>
      <c r="AB41" s="97">
        <v>317.88539500000002</v>
      </c>
      <c r="AC41" s="97">
        <v>349.62581299999999</v>
      </c>
      <c r="AD41" s="97">
        <v>326.12160799999998</v>
      </c>
      <c r="AE41" s="97">
        <v>357.28772900000001</v>
      </c>
      <c r="AF41" s="97">
        <v>382.54554000000002</v>
      </c>
      <c r="AG41" s="97">
        <v>396.218323</v>
      </c>
      <c r="AH41" s="97">
        <v>380.2747</v>
      </c>
      <c r="AI41" s="97">
        <v>364.91587600000003</v>
      </c>
      <c r="AJ41" s="97">
        <v>354.66485999999998</v>
      </c>
      <c r="AK41" s="115">
        <v>325.805588</v>
      </c>
      <c r="AL41" s="97">
        <v>340.494257</v>
      </c>
      <c r="AM41" s="97">
        <v>382.407152</v>
      </c>
      <c r="AN41" s="97">
        <v>345.95554700000002</v>
      </c>
      <c r="AO41" s="97">
        <v>342.484486</v>
      </c>
      <c r="AP41" s="97">
        <v>338.0899</v>
      </c>
      <c r="AQ41" s="97">
        <v>327.39337399999999</v>
      </c>
      <c r="AR41" s="97">
        <v>324.460194</v>
      </c>
      <c r="AS41" s="97">
        <v>287.73931199999998</v>
      </c>
      <c r="AT41" s="97">
        <v>262.17169200000001</v>
      </c>
      <c r="AU41" s="97">
        <v>246.22467</v>
      </c>
      <c r="AV41" s="97">
        <v>244.63190599999999</v>
      </c>
      <c r="AW41" s="115">
        <v>231.717489</v>
      </c>
      <c r="AX41" s="97">
        <v>267.33106099999998</v>
      </c>
      <c r="AY41" s="97">
        <v>301.22645599999998</v>
      </c>
      <c r="AZ41" s="97">
        <v>345.69409899999999</v>
      </c>
      <c r="BA41" s="97">
        <v>303.35699299999999</v>
      </c>
      <c r="BB41" s="97">
        <v>296.17844000000002</v>
      </c>
      <c r="BC41" s="97">
        <v>275.75867</v>
      </c>
      <c r="BD41" s="97">
        <v>272.88741399999998</v>
      </c>
      <c r="BE41" s="97">
        <v>282.84096899999997</v>
      </c>
      <c r="BF41" s="97">
        <v>308.70653900000002</v>
      </c>
      <c r="BG41" s="97">
        <v>336.78964200000001</v>
      </c>
      <c r="BH41" s="97">
        <v>356.31846300000001</v>
      </c>
      <c r="BI41" s="115">
        <v>396.81285500000001</v>
      </c>
      <c r="BJ41" s="97">
        <v>429.78492799999998</v>
      </c>
      <c r="BK41" s="97">
        <v>457.68005900000003</v>
      </c>
      <c r="BL41" s="97">
        <v>430.14161100000001</v>
      </c>
      <c r="BM41" s="97">
        <v>396.517674</v>
      </c>
      <c r="BN41" s="97">
        <v>392.08059900000001</v>
      </c>
      <c r="BO41" s="97">
        <v>380.225731</v>
      </c>
      <c r="BP41" s="97">
        <v>341.52269999999999</v>
      </c>
      <c r="BQ41" s="97">
        <v>356.729533</v>
      </c>
      <c r="BR41" s="97">
        <v>335.36896899999999</v>
      </c>
      <c r="BS41" s="97">
        <v>323.980659</v>
      </c>
      <c r="BT41" s="97">
        <v>316.12622900000002</v>
      </c>
      <c r="BU41" s="115">
        <v>271.87301500000001</v>
      </c>
      <c r="BV41" s="97">
        <v>262.15270600000002</v>
      </c>
      <c r="BW41" s="97">
        <v>250.373639</v>
      </c>
      <c r="BX41" s="97">
        <v>246.64310800000001</v>
      </c>
    </row>
    <row r="42" spans="1:76">
      <c r="A42" s="84" t="s">
        <v>130</v>
      </c>
      <c r="B42" s="93">
        <v>1.1731180000000001</v>
      </c>
      <c r="C42" s="93">
        <v>1.144552</v>
      </c>
      <c r="D42" s="93">
        <v>1.116187</v>
      </c>
      <c r="E42" s="93">
        <v>1.1225510000000001</v>
      </c>
      <c r="F42" s="93">
        <v>1.134363</v>
      </c>
      <c r="G42" s="93">
        <v>1.1507829999999999</v>
      </c>
      <c r="H42" s="93">
        <v>1.1360159999999999</v>
      </c>
      <c r="I42" s="93">
        <v>2.4592070000000001</v>
      </c>
      <c r="J42" s="93">
        <v>2.564009</v>
      </c>
      <c r="K42" s="93">
        <v>2.1341760000000001</v>
      </c>
      <c r="L42" s="93">
        <v>2.2926639999999998</v>
      </c>
      <c r="M42" s="116">
        <v>5.0140209999999996</v>
      </c>
      <c r="N42" s="93">
        <v>5.9673939999999996</v>
      </c>
      <c r="O42" s="93">
        <v>5.7781190000000002</v>
      </c>
      <c r="P42" s="93">
        <v>5.4935929999999997</v>
      </c>
      <c r="Q42" s="93">
        <v>1.62944</v>
      </c>
      <c r="R42" s="93">
        <v>1.9621569999999999</v>
      </c>
      <c r="S42" s="93">
        <v>2.0744630000000002</v>
      </c>
      <c r="T42" s="93">
        <v>2.2846229999999998</v>
      </c>
      <c r="U42" s="93">
        <v>2.2789160000000002</v>
      </c>
      <c r="V42" s="93">
        <v>2.2534169999999998</v>
      </c>
      <c r="W42" s="93">
        <v>2.2220780000000002</v>
      </c>
      <c r="X42" s="93">
        <v>2.7813210000000002</v>
      </c>
      <c r="Y42" s="116">
        <v>2.4605980000000001</v>
      </c>
      <c r="Z42" s="93">
        <v>2.4774240000000001</v>
      </c>
      <c r="AA42" s="93">
        <v>2.4198819999999999</v>
      </c>
      <c r="AB42" s="93">
        <v>2.390577</v>
      </c>
      <c r="AC42" s="93">
        <v>2.364392</v>
      </c>
      <c r="AD42" s="93">
        <v>3.6229360000000002</v>
      </c>
      <c r="AE42" s="93">
        <v>3.5259649999999998</v>
      </c>
      <c r="AF42" s="93">
        <v>3.4756239999999998</v>
      </c>
      <c r="AG42" s="93">
        <v>3.5096219999999998</v>
      </c>
      <c r="AH42" s="93">
        <v>4.035666</v>
      </c>
      <c r="AI42" s="93">
        <v>4.0655580000000002</v>
      </c>
      <c r="AJ42" s="93">
        <v>4.1122620000000003</v>
      </c>
      <c r="AK42" s="116">
        <v>4.19834</v>
      </c>
      <c r="AL42" s="93">
        <v>4.0504309999999997</v>
      </c>
      <c r="AM42" s="93">
        <v>3.5394709999999998</v>
      </c>
      <c r="AN42" s="93">
        <v>3.6656749999999998</v>
      </c>
      <c r="AO42" s="93">
        <v>3.5305230000000001</v>
      </c>
      <c r="AP42" s="93">
        <v>3.6362019999999999</v>
      </c>
      <c r="AQ42" s="93">
        <v>3.6491899999999999</v>
      </c>
      <c r="AR42" s="93">
        <v>3.6283880000000002</v>
      </c>
      <c r="AS42" s="93">
        <v>3.6594479999999998</v>
      </c>
      <c r="AT42" s="93">
        <v>3.3644319999999999</v>
      </c>
      <c r="AU42" s="93">
        <v>3.2390340000000002</v>
      </c>
      <c r="AV42" s="93">
        <v>3.2537669999999999</v>
      </c>
      <c r="AW42" s="116">
        <v>2.137159</v>
      </c>
      <c r="AX42" s="93">
        <v>2.0070830000000002</v>
      </c>
      <c r="AY42" s="93">
        <v>1.9184330000000001</v>
      </c>
      <c r="AZ42" s="93">
        <v>2.0792120000000001</v>
      </c>
      <c r="BA42" s="93">
        <v>1.9586209999999999</v>
      </c>
      <c r="BB42" s="93">
        <v>2.1676169999999999</v>
      </c>
      <c r="BC42" s="93">
        <v>2.2029290000000001</v>
      </c>
      <c r="BD42" s="93">
        <v>2.1143879999999999</v>
      </c>
      <c r="BE42" s="93">
        <v>2.320837</v>
      </c>
      <c r="BF42" s="93">
        <v>2.2405949999999999</v>
      </c>
      <c r="BG42" s="93">
        <v>2.1033529999999998</v>
      </c>
      <c r="BH42" s="93">
        <v>2.0433650000000001</v>
      </c>
      <c r="BI42" s="116">
        <v>2.0017</v>
      </c>
      <c r="BJ42" s="93">
        <v>1.9842979999999999</v>
      </c>
      <c r="BK42" s="93">
        <v>2.0125769999999998</v>
      </c>
      <c r="BL42" s="93">
        <v>1.9896529999999999</v>
      </c>
      <c r="BM42" s="93">
        <v>2.0408409999999999</v>
      </c>
      <c r="BN42" s="93">
        <v>2.0683449999999999</v>
      </c>
      <c r="BO42" s="93">
        <v>2.1641680000000001</v>
      </c>
      <c r="BP42" s="93">
        <v>2.1753439999999999</v>
      </c>
      <c r="BQ42" s="93">
        <v>2.2021850000000001</v>
      </c>
      <c r="BR42" s="93">
        <v>2.151151</v>
      </c>
      <c r="BS42" s="93">
        <v>2.1382530000000002</v>
      </c>
      <c r="BT42" s="93">
        <v>2.2501630000000001</v>
      </c>
      <c r="BU42" s="116">
        <v>2.227538</v>
      </c>
      <c r="BV42" s="93">
        <v>2.4046829999999999</v>
      </c>
      <c r="BW42" s="93">
        <v>2.465608</v>
      </c>
      <c r="BX42" s="93">
        <v>2.4089559999999999</v>
      </c>
    </row>
    <row r="43" spans="1:76">
      <c r="A43" s="2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</row>
    <row r="44" spans="1:76" ht="4.5" customHeight="1">
      <c r="A44" s="2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</row>
    <row r="45" spans="1:76">
      <c r="A45" s="69" t="s">
        <v>96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</row>
  </sheetData>
  <mergeCells count="1">
    <mergeCell ref="BI1:BJ1"/>
  </mergeCells>
  <phoneticPr fontId="0" type="noConversion"/>
  <printOptions gridLines="1" gridLinesSet="0"/>
  <pageMargins left="0.93" right="0.45" top="1" bottom="0.62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5"/>
  <sheetViews>
    <sheetView workbookViewId="0">
      <pane xSplit="1" ySplit="2" topLeftCell="B3" activePane="bottomRight" state="frozen"/>
      <selection activeCell="BX3" sqref="BX3:BX42"/>
      <selection pane="topRight" activeCell="BX3" sqref="BX3:BX42"/>
      <selection pane="bottomLeft" activeCell="BX3" sqref="BX3:BX42"/>
      <selection pane="bottomRight"/>
    </sheetView>
  </sheetViews>
  <sheetFormatPr defaultRowHeight="12.75"/>
  <cols>
    <col min="1" max="1" width="57.140625" style="34" customWidth="1"/>
    <col min="2" max="36" width="7.28515625" style="34" customWidth="1"/>
    <col min="37" max="76" width="7.28515625" style="2" customWidth="1"/>
    <col min="77" max="16384" width="9.140625" style="2"/>
  </cols>
  <sheetData>
    <row r="1" spans="1:255" ht="64.5" customHeight="1">
      <c r="A1" s="85" t="s">
        <v>134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"/>
      <c r="O1" s="36"/>
      <c r="AS1" s="37"/>
      <c r="BI1" s="201"/>
      <c r="BJ1" s="201"/>
    </row>
    <row r="2" spans="1:255" s="40" customFormat="1" ht="12">
      <c r="A2" s="70" t="s">
        <v>0</v>
      </c>
      <c r="B2" s="39">
        <v>39479</v>
      </c>
      <c r="C2" s="39">
        <v>39508</v>
      </c>
      <c r="D2" s="39">
        <v>39539</v>
      </c>
      <c r="E2" s="39">
        <v>39569</v>
      </c>
      <c r="F2" s="39">
        <v>39600</v>
      </c>
      <c r="G2" s="39">
        <v>39630</v>
      </c>
      <c r="H2" s="39">
        <v>39661</v>
      </c>
      <c r="I2" s="39">
        <v>39692</v>
      </c>
      <c r="J2" s="39">
        <v>39722</v>
      </c>
      <c r="K2" s="39">
        <v>39753</v>
      </c>
      <c r="L2" s="39">
        <v>39783</v>
      </c>
      <c r="M2" s="99">
        <v>39814</v>
      </c>
      <c r="N2" s="39">
        <v>39845</v>
      </c>
      <c r="O2" s="39">
        <v>39873</v>
      </c>
      <c r="P2" s="39">
        <v>39904</v>
      </c>
      <c r="Q2" s="39">
        <v>39934</v>
      </c>
      <c r="R2" s="39">
        <v>39965</v>
      </c>
      <c r="S2" s="39">
        <v>39995</v>
      </c>
      <c r="T2" s="39">
        <v>40026</v>
      </c>
      <c r="U2" s="39">
        <v>40057</v>
      </c>
      <c r="V2" s="39">
        <v>40087</v>
      </c>
      <c r="W2" s="39">
        <v>40118</v>
      </c>
      <c r="X2" s="39">
        <v>40148</v>
      </c>
      <c r="Y2" s="99">
        <v>40179</v>
      </c>
      <c r="Z2" s="39">
        <v>40210</v>
      </c>
      <c r="AA2" s="39">
        <v>40238</v>
      </c>
      <c r="AB2" s="39">
        <v>40269</v>
      </c>
      <c r="AC2" s="39">
        <v>40299</v>
      </c>
      <c r="AD2" s="39">
        <v>40330</v>
      </c>
      <c r="AE2" s="39">
        <v>40360</v>
      </c>
      <c r="AF2" s="39">
        <v>40391</v>
      </c>
      <c r="AG2" s="39">
        <v>40422</v>
      </c>
      <c r="AH2" s="39">
        <v>40452</v>
      </c>
      <c r="AI2" s="39">
        <v>40483</v>
      </c>
      <c r="AJ2" s="39">
        <v>40513</v>
      </c>
      <c r="AK2" s="99">
        <v>40544</v>
      </c>
      <c r="AL2" s="39">
        <v>40575</v>
      </c>
      <c r="AM2" s="39">
        <v>40603</v>
      </c>
      <c r="AN2" s="39">
        <v>40634</v>
      </c>
      <c r="AO2" s="39">
        <v>40664</v>
      </c>
      <c r="AP2" s="39">
        <v>40695</v>
      </c>
      <c r="AQ2" s="39">
        <v>40725</v>
      </c>
      <c r="AR2" s="39">
        <v>40756</v>
      </c>
      <c r="AS2" s="39">
        <v>40787</v>
      </c>
      <c r="AT2" s="39">
        <v>40817</v>
      </c>
      <c r="AU2" s="39">
        <v>40848</v>
      </c>
      <c r="AV2" s="39">
        <v>40878</v>
      </c>
      <c r="AW2" s="99">
        <v>40909</v>
      </c>
      <c r="AX2" s="39">
        <v>40940</v>
      </c>
      <c r="AY2" s="39">
        <v>40969</v>
      </c>
      <c r="AZ2" s="39">
        <v>41000</v>
      </c>
      <c r="BA2" s="39">
        <v>41030</v>
      </c>
      <c r="BB2" s="39">
        <v>41061</v>
      </c>
      <c r="BC2" s="39">
        <v>41091</v>
      </c>
      <c r="BD2" s="39">
        <v>41122</v>
      </c>
      <c r="BE2" s="39">
        <v>41153</v>
      </c>
      <c r="BF2" s="39">
        <v>41183</v>
      </c>
      <c r="BG2" s="39">
        <v>41214</v>
      </c>
      <c r="BH2" s="39">
        <v>41244</v>
      </c>
      <c r="BI2" s="99">
        <v>41275</v>
      </c>
      <c r="BJ2" s="39">
        <v>41306</v>
      </c>
      <c r="BK2" s="39">
        <v>41334</v>
      </c>
      <c r="BL2" s="39">
        <v>41365</v>
      </c>
      <c r="BM2" s="39">
        <v>41395</v>
      </c>
      <c r="BN2" s="39">
        <v>41426</v>
      </c>
      <c r="BO2" s="39">
        <v>41456</v>
      </c>
      <c r="BP2" s="39">
        <v>41487</v>
      </c>
      <c r="BQ2" s="39">
        <v>41518</v>
      </c>
      <c r="BR2" s="39">
        <v>41548</v>
      </c>
      <c r="BS2" s="39">
        <v>41579</v>
      </c>
      <c r="BT2" s="39">
        <v>41609</v>
      </c>
      <c r="BU2" s="99">
        <v>41640</v>
      </c>
      <c r="BV2" s="39">
        <v>41671</v>
      </c>
      <c r="BW2" s="39">
        <v>41699</v>
      </c>
      <c r="BX2" s="39">
        <v>41730</v>
      </c>
    </row>
    <row r="3" spans="1:255" s="45" customFormat="1">
      <c r="A3" s="71" t="s">
        <v>109</v>
      </c>
      <c r="B3" s="86">
        <v>10949.060141</v>
      </c>
      <c r="C3" s="86">
        <v>11331.154987</v>
      </c>
      <c r="D3" s="86">
        <v>11797.3377</v>
      </c>
      <c r="E3" s="86">
        <v>12212.313115999999</v>
      </c>
      <c r="F3" s="86">
        <v>12463.979056</v>
      </c>
      <c r="G3" s="86">
        <v>12895.707552</v>
      </c>
      <c r="H3" s="86">
        <v>13305.540892999999</v>
      </c>
      <c r="I3" s="86">
        <v>13556.303706999999</v>
      </c>
      <c r="J3" s="86">
        <v>13651.754214000001</v>
      </c>
      <c r="K3" s="86">
        <v>13759.518298000001</v>
      </c>
      <c r="L3" s="86">
        <v>13903.98554</v>
      </c>
      <c r="M3" s="114">
        <v>13874.906972999999</v>
      </c>
      <c r="N3" s="86">
        <v>14274.464814000001</v>
      </c>
      <c r="O3" s="86">
        <v>14073.986220000001</v>
      </c>
      <c r="P3" s="86">
        <v>13986.963797</v>
      </c>
      <c r="Q3" s="86">
        <v>13891.187651</v>
      </c>
      <c r="R3" s="86">
        <v>13893.362136</v>
      </c>
      <c r="S3" s="86">
        <v>13892.966821</v>
      </c>
      <c r="T3" s="86">
        <v>13750.130282</v>
      </c>
      <c r="U3" s="86">
        <v>13785.239587</v>
      </c>
      <c r="V3" s="86">
        <v>13887.384064</v>
      </c>
      <c r="W3" s="86">
        <v>13908.396575000001</v>
      </c>
      <c r="X3" s="86">
        <v>13946.784997000001</v>
      </c>
      <c r="Y3" s="114">
        <v>13872.752865</v>
      </c>
      <c r="Z3" s="86">
        <v>13876.178593000001</v>
      </c>
      <c r="AA3" s="86">
        <v>13865.646274000001</v>
      </c>
      <c r="AB3" s="86">
        <v>13986.018077000001</v>
      </c>
      <c r="AC3" s="86">
        <v>14095.213127999999</v>
      </c>
      <c r="AD3" s="86">
        <v>14205.966908</v>
      </c>
      <c r="AE3" s="86">
        <v>14461.755937</v>
      </c>
      <c r="AF3" s="86">
        <v>14655.032754</v>
      </c>
      <c r="AG3" s="86">
        <v>14728.032331</v>
      </c>
      <c r="AH3" s="86">
        <v>15167.241157</v>
      </c>
      <c r="AI3" s="86">
        <v>15395.449747999999</v>
      </c>
      <c r="AJ3" s="86">
        <v>15772.667611000001</v>
      </c>
      <c r="AK3" s="114">
        <v>16099.176530000001</v>
      </c>
      <c r="AL3" s="86">
        <v>16055.837380999999</v>
      </c>
      <c r="AM3" s="86">
        <v>16493.478470999999</v>
      </c>
      <c r="AN3" s="86">
        <v>16759.022549000001</v>
      </c>
      <c r="AO3" s="86">
        <v>17240.768813999999</v>
      </c>
      <c r="AP3" s="86">
        <v>17458.231747999998</v>
      </c>
      <c r="AQ3" s="86">
        <v>17836.984259000001</v>
      </c>
      <c r="AR3" s="86">
        <v>18369.097495000002</v>
      </c>
      <c r="AS3" s="86">
        <v>18757.704367999999</v>
      </c>
      <c r="AT3" s="86">
        <v>19509.719799999999</v>
      </c>
      <c r="AU3" s="86">
        <v>19942.750746000002</v>
      </c>
      <c r="AV3" s="86">
        <v>20646.292168</v>
      </c>
      <c r="AW3" s="114">
        <v>21378.525054000002</v>
      </c>
      <c r="AX3" s="86">
        <v>21449.747876000001</v>
      </c>
      <c r="AY3" s="86">
        <v>21441.300077</v>
      </c>
      <c r="AZ3" s="86">
        <v>21875.840389000001</v>
      </c>
      <c r="BA3" s="86">
        <v>22450.439342999998</v>
      </c>
      <c r="BB3" s="86">
        <v>22618.499546999999</v>
      </c>
      <c r="BC3" s="86">
        <v>23244.945969</v>
      </c>
      <c r="BD3" s="86">
        <v>23837.235764000001</v>
      </c>
      <c r="BE3" s="86">
        <v>24403.550093000002</v>
      </c>
      <c r="BF3" s="86">
        <v>24860.958128999999</v>
      </c>
      <c r="BG3" s="86">
        <v>25443.084815999999</v>
      </c>
      <c r="BH3" s="86">
        <v>25809.399354000001</v>
      </c>
      <c r="BI3" s="114">
        <v>26757.109841000001</v>
      </c>
      <c r="BJ3" s="86">
        <v>26462.915269000001</v>
      </c>
      <c r="BK3" s="86">
        <v>26709.624946</v>
      </c>
      <c r="BL3" s="86">
        <v>26982.598451000002</v>
      </c>
      <c r="BM3" s="86">
        <v>27362.260457</v>
      </c>
      <c r="BN3" s="86">
        <v>27718.956437000001</v>
      </c>
      <c r="BO3" s="86">
        <v>28276.030257999999</v>
      </c>
      <c r="BP3" s="86">
        <v>28879.986690000002</v>
      </c>
      <c r="BQ3" s="86">
        <v>29393.354002</v>
      </c>
      <c r="BR3" s="86">
        <v>30006.902106000001</v>
      </c>
      <c r="BS3" s="86">
        <v>30549.364393</v>
      </c>
      <c r="BT3" s="86">
        <v>31041.229155000001</v>
      </c>
      <c r="BU3" s="86">
        <v>31300.173108999999</v>
      </c>
      <c r="BV3" s="86">
        <v>31474.388787</v>
      </c>
      <c r="BW3" s="86">
        <v>31609.816940000001</v>
      </c>
      <c r="BX3" s="86">
        <v>31999.293912000001</v>
      </c>
      <c r="BY3" s="9"/>
      <c r="BZ3" s="9"/>
      <c r="CA3" s="9"/>
      <c r="CB3" s="9"/>
      <c r="CC3" s="9"/>
      <c r="CD3" s="9"/>
      <c r="CE3" s="9"/>
      <c r="CF3" s="9"/>
      <c r="CG3" s="9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</row>
    <row r="4" spans="1:255" s="45" customFormat="1">
      <c r="A4" s="72" t="s">
        <v>110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115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115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115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115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115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115"/>
      <c r="BV4" s="87"/>
      <c r="BW4" s="87"/>
      <c r="BX4" s="87"/>
      <c r="BY4" s="9"/>
      <c r="BZ4" s="9"/>
      <c r="CA4" s="9"/>
      <c r="CB4" s="9"/>
      <c r="CC4" s="9"/>
      <c r="CD4" s="9"/>
      <c r="CE4" s="9"/>
      <c r="CF4" s="9"/>
      <c r="CG4" s="9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</row>
    <row r="5" spans="1:255" s="45" customFormat="1">
      <c r="A5" s="73" t="s">
        <v>111</v>
      </c>
      <c r="B5" s="88">
        <v>176.45633699999999</v>
      </c>
      <c r="C5" s="88">
        <v>183.35806600000001</v>
      </c>
      <c r="D5" s="88">
        <v>190.50882799999999</v>
      </c>
      <c r="E5" s="88">
        <v>197.47296399999999</v>
      </c>
      <c r="F5" s="88">
        <v>203.35933199999999</v>
      </c>
      <c r="G5" s="88">
        <v>210.65036699999999</v>
      </c>
      <c r="H5" s="88">
        <v>214.956615</v>
      </c>
      <c r="I5" s="88">
        <v>221.25727800000001</v>
      </c>
      <c r="J5" s="88">
        <v>241.38949199999999</v>
      </c>
      <c r="K5" s="88">
        <v>288.43397299999998</v>
      </c>
      <c r="L5" s="88">
        <v>322.84370100000001</v>
      </c>
      <c r="M5" s="116">
        <v>353.22060699999997</v>
      </c>
      <c r="N5" s="88">
        <v>393.99602900000002</v>
      </c>
      <c r="O5" s="88">
        <v>468.14498099999997</v>
      </c>
      <c r="P5" s="88">
        <v>511.47823199999999</v>
      </c>
      <c r="Q5" s="88">
        <v>556.60371799999996</v>
      </c>
      <c r="R5" s="88">
        <v>598.88618599999995</v>
      </c>
      <c r="S5" s="88">
        <v>630.14734199999998</v>
      </c>
      <c r="T5" s="88">
        <v>684.96032300000002</v>
      </c>
      <c r="U5" s="88">
        <v>738.26260000000002</v>
      </c>
      <c r="V5" s="88">
        <v>766.63428999999996</v>
      </c>
      <c r="W5" s="88">
        <v>800.76703399999997</v>
      </c>
      <c r="X5" s="88">
        <v>837.495316</v>
      </c>
      <c r="Y5" s="116">
        <v>835.13483499999995</v>
      </c>
      <c r="Z5" s="88">
        <v>837.74658499999998</v>
      </c>
      <c r="AA5" s="88">
        <v>855.64668300000005</v>
      </c>
      <c r="AB5" s="88">
        <v>871.64064699999994</v>
      </c>
      <c r="AC5" s="88">
        <v>899.91657899999996</v>
      </c>
      <c r="AD5" s="88">
        <v>921.65578700000003</v>
      </c>
      <c r="AE5" s="88">
        <v>921.33866</v>
      </c>
      <c r="AF5" s="88">
        <v>932.00397899999996</v>
      </c>
      <c r="AG5" s="88">
        <v>937.07077300000003</v>
      </c>
      <c r="AH5" s="88">
        <v>942.86722599999996</v>
      </c>
      <c r="AI5" s="88">
        <v>944.06603700000005</v>
      </c>
      <c r="AJ5" s="88">
        <v>922.10692500000005</v>
      </c>
      <c r="AK5" s="116">
        <v>886.18791899999997</v>
      </c>
      <c r="AL5" s="88">
        <v>896.473343</v>
      </c>
      <c r="AM5" s="88">
        <v>906.98050999999998</v>
      </c>
      <c r="AN5" s="88">
        <v>891.47734300000002</v>
      </c>
      <c r="AO5" s="88">
        <v>905.96531100000004</v>
      </c>
      <c r="AP5" s="88">
        <v>931.68528200000003</v>
      </c>
      <c r="AQ5" s="88">
        <v>950.225414</v>
      </c>
      <c r="AR5" s="88">
        <v>966.13218300000005</v>
      </c>
      <c r="AS5" s="88">
        <v>994.86697900000001</v>
      </c>
      <c r="AT5" s="88">
        <v>1005.569972</v>
      </c>
      <c r="AU5" s="88">
        <v>1014.422415</v>
      </c>
      <c r="AV5" s="88">
        <v>1017.719058</v>
      </c>
      <c r="AW5" s="116">
        <v>994.10333800000001</v>
      </c>
      <c r="AX5" s="88">
        <v>1022.612919</v>
      </c>
      <c r="AY5" s="88">
        <v>1051.2460149999999</v>
      </c>
      <c r="AZ5" s="88">
        <v>1064.7428319999999</v>
      </c>
      <c r="BA5" s="88">
        <v>1091.8503350000001</v>
      </c>
      <c r="BB5" s="88">
        <v>1109.709165</v>
      </c>
      <c r="BC5" s="88">
        <v>1080.7450309999999</v>
      </c>
      <c r="BD5" s="88">
        <v>1104.8090970000001</v>
      </c>
      <c r="BE5" s="88">
        <v>1130.3078169999999</v>
      </c>
      <c r="BF5" s="88">
        <v>1133.2038729999999</v>
      </c>
      <c r="BG5" s="88">
        <v>1153.2096839999999</v>
      </c>
      <c r="BH5" s="88">
        <v>1160.8874780000001</v>
      </c>
      <c r="BI5" s="116">
        <v>1122.8025620000001</v>
      </c>
      <c r="BJ5" s="88">
        <v>1150.269554</v>
      </c>
      <c r="BK5" s="88">
        <v>1159.4170320000001</v>
      </c>
      <c r="BL5" s="88">
        <v>1170.3631399999999</v>
      </c>
      <c r="BM5" s="88">
        <v>1198.0238899999999</v>
      </c>
      <c r="BN5" s="88">
        <v>1222.072455</v>
      </c>
      <c r="BO5" s="88">
        <v>1191.4223469999999</v>
      </c>
      <c r="BP5" s="88">
        <v>1227.302807</v>
      </c>
      <c r="BQ5" s="88">
        <v>1236.3598280000001</v>
      </c>
      <c r="BR5" s="88">
        <v>1257.386334</v>
      </c>
      <c r="BS5" s="88">
        <v>1294.3646799999999</v>
      </c>
      <c r="BT5" s="88">
        <v>1300.4704019999999</v>
      </c>
      <c r="BU5" s="116">
        <v>1257.907899</v>
      </c>
      <c r="BV5" s="88">
        <v>1297.0954280000001</v>
      </c>
      <c r="BW5" s="88">
        <v>1344.410255</v>
      </c>
      <c r="BX5" s="88">
        <v>1370.5817480000001</v>
      </c>
      <c r="BY5" s="9"/>
      <c r="BZ5" s="9"/>
      <c r="CA5" s="9"/>
      <c r="CB5" s="9"/>
      <c r="CC5" s="9"/>
      <c r="CD5" s="9"/>
      <c r="CE5" s="9"/>
      <c r="CF5" s="9"/>
      <c r="CG5" s="9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</row>
    <row r="6" spans="1:255" s="45" customFormat="1" ht="22.5">
      <c r="A6" s="74" t="s">
        <v>112</v>
      </c>
      <c r="B6" s="89">
        <v>7107.3212409999996</v>
      </c>
      <c r="C6" s="89">
        <v>7283.5797039999998</v>
      </c>
      <c r="D6" s="89">
        <v>7572.9182119999996</v>
      </c>
      <c r="E6" s="89">
        <v>7814.3678129999998</v>
      </c>
      <c r="F6" s="89">
        <v>7993.9333100000003</v>
      </c>
      <c r="G6" s="89">
        <v>8256.3524290000005</v>
      </c>
      <c r="H6" s="89">
        <v>8446.9555980000005</v>
      </c>
      <c r="I6" s="89">
        <v>8632.2284319999999</v>
      </c>
      <c r="J6" s="89">
        <v>8676.9218949999995</v>
      </c>
      <c r="K6" s="89">
        <v>8696.1604329999991</v>
      </c>
      <c r="L6" s="89">
        <v>8669.2100219999993</v>
      </c>
      <c r="M6" s="114">
        <v>8723.1048570000003</v>
      </c>
      <c r="N6" s="89">
        <v>8976.6045959999992</v>
      </c>
      <c r="O6" s="89">
        <v>8903.9301880000003</v>
      </c>
      <c r="P6" s="89">
        <v>8917.7721039999997</v>
      </c>
      <c r="Q6" s="89">
        <v>8886.9636059999993</v>
      </c>
      <c r="R6" s="89">
        <v>8933.8907429999999</v>
      </c>
      <c r="S6" s="89">
        <v>8848.3401799999992</v>
      </c>
      <c r="T6" s="89">
        <v>8771.3006740000001</v>
      </c>
      <c r="U6" s="89">
        <v>8832.3972090000007</v>
      </c>
      <c r="V6" s="89">
        <v>8939.2534159999996</v>
      </c>
      <c r="W6" s="89">
        <v>8917.1165540000002</v>
      </c>
      <c r="X6" s="89">
        <v>8862.8464640000002</v>
      </c>
      <c r="Y6" s="114">
        <v>8812.6421900000005</v>
      </c>
      <c r="Z6" s="89">
        <v>8777.9784949999994</v>
      </c>
      <c r="AA6" s="89">
        <v>8781.739227</v>
      </c>
      <c r="AB6" s="89">
        <v>8833.1683319999993</v>
      </c>
      <c r="AC6" s="89">
        <v>8923.7615349999996</v>
      </c>
      <c r="AD6" s="89">
        <v>9025.4314020000002</v>
      </c>
      <c r="AE6" s="89">
        <v>9205.4289869999993</v>
      </c>
      <c r="AF6" s="89">
        <v>9305.8002880000004</v>
      </c>
      <c r="AG6" s="89">
        <v>9438.9343750000007</v>
      </c>
      <c r="AH6" s="89">
        <v>9675.8247840000004</v>
      </c>
      <c r="AI6" s="89">
        <v>9704.1387720000002</v>
      </c>
      <c r="AJ6" s="89">
        <v>9911.3671049999994</v>
      </c>
      <c r="AK6" s="114">
        <v>10085.592495999999</v>
      </c>
      <c r="AL6" s="89">
        <v>10166.383731</v>
      </c>
      <c r="AM6" s="89">
        <v>10329.508116999999</v>
      </c>
      <c r="AN6" s="89">
        <v>10542.60224</v>
      </c>
      <c r="AO6" s="89">
        <v>10839.682483000001</v>
      </c>
      <c r="AP6" s="89">
        <v>10943.829018</v>
      </c>
      <c r="AQ6" s="89">
        <v>11156.148351</v>
      </c>
      <c r="AR6" s="89">
        <v>11389.618280000001</v>
      </c>
      <c r="AS6" s="89">
        <v>11588.004583</v>
      </c>
      <c r="AT6" s="89">
        <v>11996.321565</v>
      </c>
      <c r="AU6" s="89">
        <v>12250.717146999999</v>
      </c>
      <c r="AV6" s="89">
        <v>12641.971437</v>
      </c>
      <c r="AW6" s="114">
        <v>12799.646089</v>
      </c>
      <c r="AX6" s="89">
        <v>12853.392898</v>
      </c>
      <c r="AY6" s="89">
        <v>12877.987134000001</v>
      </c>
      <c r="AZ6" s="89">
        <v>13126.040756</v>
      </c>
      <c r="BA6" s="89">
        <v>13465.084711</v>
      </c>
      <c r="BB6" s="89">
        <v>13503.361494999999</v>
      </c>
      <c r="BC6" s="89">
        <v>13750.753154</v>
      </c>
      <c r="BD6" s="89">
        <v>14055.101025</v>
      </c>
      <c r="BE6" s="89">
        <v>14345.980809000001</v>
      </c>
      <c r="BF6" s="89">
        <v>14604.387724</v>
      </c>
      <c r="BG6" s="89">
        <v>14828.263392999999</v>
      </c>
      <c r="BH6" s="89">
        <v>14940.049159</v>
      </c>
      <c r="BI6" s="114">
        <v>15097.027948000001</v>
      </c>
      <c r="BJ6" s="89">
        <v>15091.76355</v>
      </c>
      <c r="BK6" s="89">
        <v>15126.400067</v>
      </c>
      <c r="BL6" s="89">
        <v>15258.245962999999</v>
      </c>
      <c r="BM6" s="89">
        <v>15406.788988</v>
      </c>
      <c r="BN6" s="89">
        <v>15488.813163000001</v>
      </c>
      <c r="BO6" s="89">
        <v>15648.13667</v>
      </c>
      <c r="BP6" s="89">
        <v>15961.415508</v>
      </c>
      <c r="BQ6" s="89">
        <v>16202.374447</v>
      </c>
      <c r="BR6" s="89">
        <v>16498.930920999999</v>
      </c>
      <c r="BS6" s="89">
        <v>16724.077906999999</v>
      </c>
      <c r="BT6" s="89">
        <v>16935.723856000001</v>
      </c>
      <c r="BU6" s="114">
        <v>16542.693566000002</v>
      </c>
      <c r="BV6" s="89">
        <v>16783.225789</v>
      </c>
      <c r="BW6" s="89">
        <v>16856.460841</v>
      </c>
      <c r="BX6" s="89">
        <v>17070.314450000002</v>
      </c>
      <c r="BY6" s="9"/>
      <c r="BZ6" s="9"/>
      <c r="CA6" s="9"/>
      <c r="CB6" s="9"/>
      <c r="CC6" s="9"/>
      <c r="CD6" s="9"/>
      <c r="CE6" s="9"/>
      <c r="CF6" s="9"/>
      <c r="CG6" s="9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</row>
    <row r="7" spans="1:255" s="45" customFormat="1">
      <c r="A7" s="72" t="s">
        <v>110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115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115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115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115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115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115"/>
      <c r="BV7" s="87"/>
      <c r="BW7" s="87"/>
      <c r="BX7" s="87"/>
      <c r="BY7" s="9"/>
      <c r="BZ7" s="9"/>
      <c r="CA7" s="9"/>
      <c r="CB7" s="9"/>
      <c r="CC7" s="9"/>
      <c r="CD7" s="9"/>
      <c r="CE7" s="9"/>
      <c r="CF7" s="9"/>
      <c r="CG7" s="9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</row>
    <row r="8" spans="1:255" s="45" customFormat="1">
      <c r="A8" s="72" t="s">
        <v>132</v>
      </c>
      <c r="B8" s="87">
        <v>79.090164000000001</v>
      </c>
      <c r="C8" s="87">
        <v>81.905347000000006</v>
      </c>
      <c r="D8" s="87">
        <v>85.741308000000004</v>
      </c>
      <c r="E8" s="87">
        <v>90.926224000000005</v>
      </c>
      <c r="F8" s="87">
        <v>94.189448999999996</v>
      </c>
      <c r="G8" s="87">
        <v>98.438963000000001</v>
      </c>
      <c r="H8" s="87">
        <v>100.11315500000001</v>
      </c>
      <c r="I8" s="87">
        <v>106.240171</v>
      </c>
      <c r="J8" s="87">
        <v>118.593585</v>
      </c>
      <c r="K8" s="87">
        <v>163.624087</v>
      </c>
      <c r="L8" s="87">
        <v>191.74188799999999</v>
      </c>
      <c r="M8" s="115">
        <v>214.69836699999999</v>
      </c>
      <c r="N8" s="87">
        <v>247.23542699999999</v>
      </c>
      <c r="O8" s="87">
        <v>312.41278799999998</v>
      </c>
      <c r="P8" s="87">
        <v>346.27462000000003</v>
      </c>
      <c r="Q8" s="87">
        <v>380.21705400000002</v>
      </c>
      <c r="R8" s="87">
        <v>409.69014800000002</v>
      </c>
      <c r="S8" s="87">
        <v>428.25678299999998</v>
      </c>
      <c r="T8" s="87">
        <v>477.88178399999998</v>
      </c>
      <c r="U8" s="87">
        <v>522.915617</v>
      </c>
      <c r="V8" s="87">
        <v>542.29343500000004</v>
      </c>
      <c r="W8" s="87">
        <v>572.817454</v>
      </c>
      <c r="X8" s="87">
        <v>605.85453800000005</v>
      </c>
      <c r="Y8" s="115">
        <v>599.00169800000003</v>
      </c>
      <c r="Z8" s="87">
        <v>591.78911500000004</v>
      </c>
      <c r="AA8" s="87">
        <v>605.54390899999999</v>
      </c>
      <c r="AB8" s="87">
        <v>620.09725300000002</v>
      </c>
      <c r="AC8" s="87">
        <v>652.04042400000003</v>
      </c>
      <c r="AD8" s="87">
        <v>671.60845600000005</v>
      </c>
      <c r="AE8" s="87">
        <v>671.87611400000003</v>
      </c>
      <c r="AF8" s="87">
        <v>677.05820900000003</v>
      </c>
      <c r="AG8" s="87">
        <v>679.17922799999997</v>
      </c>
      <c r="AH8" s="87">
        <v>682.82101899999998</v>
      </c>
      <c r="AI8" s="87">
        <v>680.061015</v>
      </c>
      <c r="AJ8" s="87">
        <v>658.68962999999997</v>
      </c>
      <c r="AK8" s="115">
        <v>635.497568</v>
      </c>
      <c r="AL8" s="87">
        <v>640.18161699999996</v>
      </c>
      <c r="AM8" s="87">
        <v>647.42735400000004</v>
      </c>
      <c r="AN8" s="87">
        <v>634.71569699999998</v>
      </c>
      <c r="AO8" s="87">
        <v>648.84344799999997</v>
      </c>
      <c r="AP8" s="87">
        <v>669.73994400000004</v>
      </c>
      <c r="AQ8" s="87">
        <v>680.22157200000004</v>
      </c>
      <c r="AR8" s="87">
        <v>692.20987100000002</v>
      </c>
      <c r="AS8" s="87">
        <v>718.93121499999995</v>
      </c>
      <c r="AT8" s="87">
        <v>724.32048199999997</v>
      </c>
      <c r="AU8" s="87">
        <v>733.41308900000001</v>
      </c>
      <c r="AV8" s="87">
        <v>739.60376299999996</v>
      </c>
      <c r="AW8" s="115">
        <v>721.89486399999998</v>
      </c>
      <c r="AX8" s="87">
        <v>743.86075600000004</v>
      </c>
      <c r="AY8" s="87">
        <v>764.76932399999998</v>
      </c>
      <c r="AZ8" s="87">
        <v>770.08222599999999</v>
      </c>
      <c r="BA8" s="87">
        <v>793.34114099999999</v>
      </c>
      <c r="BB8" s="87">
        <v>805.65915299999995</v>
      </c>
      <c r="BC8" s="87">
        <v>785.87279599999999</v>
      </c>
      <c r="BD8" s="87">
        <v>803.04589599999997</v>
      </c>
      <c r="BE8" s="87">
        <v>821.20024999999998</v>
      </c>
      <c r="BF8" s="87">
        <v>819.93132100000003</v>
      </c>
      <c r="BG8" s="87">
        <v>832.34224900000004</v>
      </c>
      <c r="BH8" s="87">
        <v>836.57062399999995</v>
      </c>
      <c r="BI8" s="115">
        <v>805.401433</v>
      </c>
      <c r="BJ8" s="87">
        <v>817.71695799999998</v>
      </c>
      <c r="BK8" s="87">
        <v>822.25948200000005</v>
      </c>
      <c r="BL8" s="87">
        <v>822.92325800000003</v>
      </c>
      <c r="BM8" s="87">
        <v>836.10640699999999</v>
      </c>
      <c r="BN8" s="87">
        <v>844.32122300000003</v>
      </c>
      <c r="BO8" s="87">
        <v>815.17244300000004</v>
      </c>
      <c r="BP8" s="87">
        <v>833.27850699999999</v>
      </c>
      <c r="BQ8" s="87">
        <v>827.58103600000004</v>
      </c>
      <c r="BR8" s="87">
        <v>833.32975399999998</v>
      </c>
      <c r="BS8" s="87">
        <v>856.56249100000002</v>
      </c>
      <c r="BT8" s="87">
        <v>857.70195200000001</v>
      </c>
      <c r="BU8" s="115">
        <v>811.98837300000002</v>
      </c>
      <c r="BV8" s="87">
        <v>827.77324199999998</v>
      </c>
      <c r="BW8" s="87">
        <v>851.65500399999996</v>
      </c>
      <c r="BX8" s="87">
        <v>869.84780699999999</v>
      </c>
      <c r="BY8" s="9"/>
      <c r="BZ8" s="9"/>
      <c r="CA8" s="9"/>
      <c r="CB8" s="9"/>
      <c r="CC8" s="9"/>
      <c r="CD8" s="9"/>
      <c r="CE8" s="9"/>
      <c r="CF8" s="9"/>
      <c r="CG8" s="9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</row>
    <row r="9" spans="1:255" s="45" customFormat="1">
      <c r="A9" s="72" t="s">
        <v>113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115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115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115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115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115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115"/>
      <c r="BV9" s="87"/>
      <c r="BW9" s="87"/>
      <c r="BX9" s="87"/>
      <c r="BY9" s="9"/>
      <c r="BZ9" s="9"/>
      <c r="CA9" s="9"/>
      <c r="CB9" s="9"/>
      <c r="CC9" s="9"/>
      <c r="CD9" s="9"/>
      <c r="CE9" s="9"/>
      <c r="CF9" s="9"/>
      <c r="CG9" s="9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</row>
    <row r="10" spans="1:255" s="45" customFormat="1" ht="22.5">
      <c r="A10" s="75" t="s">
        <v>114</v>
      </c>
      <c r="B10" s="90">
        <v>261.584408</v>
      </c>
      <c r="C10" s="90">
        <v>269.721158</v>
      </c>
      <c r="D10" s="90">
        <v>281.74554699999999</v>
      </c>
      <c r="E10" s="90">
        <v>295.81631399999998</v>
      </c>
      <c r="F10" s="90">
        <v>305.89576199999999</v>
      </c>
      <c r="G10" s="90">
        <v>315.30481099999997</v>
      </c>
      <c r="H10" s="90">
        <v>325.36449699999997</v>
      </c>
      <c r="I10" s="90">
        <v>331.36036899999999</v>
      </c>
      <c r="J10" s="90">
        <v>337.78218199999998</v>
      </c>
      <c r="K10" s="90">
        <v>333.132431</v>
      </c>
      <c r="L10" s="90">
        <v>323.85610700000001</v>
      </c>
      <c r="M10" s="117">
        <v>313.819818</v>
      </c>
      <c r="N10" s="90">
        <v>306.60363599999999</v>
      </c>
      <c r="O10" s="90">
        <v>301.099985</v>
      </c>
      <c r="P10" s="90">
        <v>295.20341200000001</v>
      </c>
      <c r="Q10" s="90">
        <v>289.58095100000003</v>
      </c>
      <c r="R10" s="90">
        <v>283.54534200000001</v>
      </c>
      <c r="S10" s="90">
        <v>278.528254</v>
      </c>
      <c r="T10" s="90">
        <v>276.64235600000001</v>
      </c>
      <c r="U10" s="90">
        <v>274.32816700000001</v>
      </c>
      <c r="V10" s="90">
        <v>272.89934</v>
      </c>
      <c r="W10" s="90">
        <v>271.44466999999997</v>
      </c>
      <c r="X10" s="90">
        <v>270.66846099999998</v>
      </c>
      <c r="Y10" s="117">
        <v>269.74740300000002</v>
      </c>
      <c r="Z10" s="90">
        <v>265.045749</v>
      </c>
      <c r="AA10" s="90">
        <v>264.74989799999997</v>
      </c>
      <c r="AB10" s="90">
        <v>268.28450400000003</v>
      </c>
      <c r="AC10" s="90">
        <v>273.68046900000002</v>
      </c>
      <c r="AD10" s="90">
        <v>277.22238399999998</v>
      </c>
      <c r="AE10" s="90">
        <v>282.825085</v>
      </c>
      <c r="AF10" s="90">
        <v>285.58660200000003</v>
      </c>
      <c r="AG10" s="90">
        <v>288.86657500000001</v>
      </c>
      <c r="AH10" s="90">
        <v>296.51234599999998</v>
      </c>
      <c r="AI10" s="90">
        <v>301.48469299999999</v>
      </c>
      <c r="AJ10" s="90">
        <v>308.75097499999998</v>
      </c>
      <c r="AK10" s="117">
        <v>315.171066</v>
      </c>
      <c r="AL10" s="90">
        <v>312.375968</v>
      </c>
      <c r="AM10" s="90">
        <v>317.15885800000001</v>
      </c>
      <c r="AN10" s="90">
        <v>330.836657</v>
      </c>
      <c r="AO10" s="90">
        <v>345.06054799999998</v>
      </c>
      <c r="AP10" s="90">
        <v>355.35661599999997</v>
      </c>
      <c r="AQ10" s="90">
        <v>366.72612500000002</v>
      </c>
      <c r="AR10" s="90">
        <v>375.87701399999997</v>
      </c>
      <c r="AS10" s="90">
        <v>385.54225200000002</v>
      </c>
      <c r="AT10" s="90">
        <v>398.31858299999999</v>
      </c>
      <c r="AU10" s="90">
        <v>407.65213199999999</v>
      </c>
      <c r="AV10" s="90">
        <v>417.58213899999998</v>
      </c>
      <c r="AW10" s="117">
        <v>430.83372800000001</v>
      </c>
      <c r="AX10" s="90">
        <v>426.13467600000001</v>
      </c>
      <c r="AY10" s="90">
        <v>435.73615000000001</v>
      </c>
      <c r="AZ10" s="90">
        <v>450.87155899999999</v>
      </c>
      <c r="BA10" s="90">
        <v>465.22094499999997</v>
      </c>
      <c r="BB10" s="90">
        <v>477.57741600000003</v>
      </c>
      <c r="BC10" s="90">
        <v>491.377385</v>
      </c>
      <c r="BD10" s="90">
        <v>502.42036000000002</v>
      </c>
      <c r="BE10" s="90">
        <v>515.80044899999996</v>
      </c>
      <c r="BF10" s="90">
        <v>529.37183300000004</v>
      </c>
      <c r="BG10" s="90">
        <v>539.849289</v>
      </c>
      <c r="BH10" s="90">
        <v>553.06479400000001</v>
      </c>
      <c r="BI10" s="117">
        <v>568.39015300000005</v>
      </c>
      <c r="BJ10" s="90">
        <v>560.88206300000002</v>
      </c>
      <c r="BK10" s="90">
        <v>569.82011599999998</v>
      </c>
      <c r="BL10" s="90">
        <v>584.06776000000002</v>
      </c>
      <c r="BM10" s="90">
        <v>598.76111900000001</v>
      </c>
      <c r="BN10" s="90">
        <v>606.06884300000002</v>
      </c>
      <c r="BO10" s="90">
        <v>619.65758400000004</v>
      </c>
      <c r="BP10" s="90">
        <v>626.755944</v>
      </c>
      <c r="BQ10" s="90">
        <v>634.794849</v>
      </c>
      <c r="BR10" s="90">
        <v>646.66774499999997</v>
      </c>
      <c r="BS10" s="90">
        <v>653.82017599999995</v>
      </c>
      <c r="BT10" s="90">
        <v>659.28169600000001</v>
      </c>
      <c r="BU10" s="117">
        <v>666.906204</v>
      </c>
      <c r="BV10" s="90">
        <v>658.98203100000001</v>
      </c>
      <c r="BW10" s="90">
        <v>663.54654200000004</v>
      </c>
      <c r="BX10" s="90">
        <v>675.82075599999996</v>
      </c>
      <c r="BY10" s="9"/>
      <c r="BZ10" s="9"/>
      <c r="CA10" s="9"/>
      <c r="CB10" s="9"/>
      <c r="CC10" s="9"/>
      <c r="CD10" s="9"/>
      <c r="CE10" s="9"/>
      <c r="CF10" s="9"/>
      <c r="CG10" s="9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</row>
    <row r="11" spans="1:255" s="45" customFormat="1">
      <c r="A11" s="72" t="s">
        <v>110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115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115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115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115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115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15"/>
      <c r="BV11" s="87"/>
      <c r="BW11" s="87"/>
      <c r="BX11" s="87"/>
      <c r="BY11" s="9"/>
      <c r="BZ11" s="9"/>
      <c r="CA11" s="9"/>
      <c r="CB11" s="9"/>
      <c r="CC11" s="9"/>
      <c r="CD11" s="9"/>
      <c r="CE11" s="9"/>
      <c r="CF11" s="9"/>
      <c r="CG11" s="9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</row>
    <row r="12" spans="1:255" s="45" customFormat="1">
      <c r="A12" s="72" t="s">
        <v>132</v>
      </c>
      <c r="B12" s="91">
        <v>4.2793229999999998</v>
      </c>
      <c r="C12" s="91">
        <v>4.4501749999999998</v>
      </c>
      <c r="D12" s="91">
        <v>4.7655289999999999</v>
      </c>
      <c r="E12" s="91">
        <v>4.9520220000000004</v>
      </c>
      <c r="F12" s="91">
        <v>5.1217030000000001</v>
      </c>
      <c r="G12" s="91">
        <v>5.3910090000000004</v>
      </c>
      <c r="H12" s="91">
        <v>5.5691199999999998</v>
      </c>
      <c r="I12" s="91">
        <v>5.7913629999999996</v>
      </c>
      <c r="J12" s="91">
        <v>6.1032999999999999</v>
      </c>
      <c r="K12" s="91">
        <v>6.720351</v>
      </c>
      <c r="L12" s="91">
        <v>7.4277069999999998</v>
      </c>
      <c r="M12" s="118">
        <v>8.0786890000000007</v>
      </c>
      <c r="N12" s="91">
        <v>9.1814859999999996</v>
      </c>
      <c r="O12" s="91">
        <v>10.492438999999999</v>
      </c>
      <c r="P12" s="91">
        <v>11.697034</v>
      </c>
      <c r="Q12" s="91">
        <v>13.074260000000001</v>
      </c>
      <c r="R12" s="91">
        <v>14.108396000000001</v>
      </c>
      <c r="S12" s="91">
        <v>15.408886000000001</v>
      </c>
      <c r="T12" s="91">
        <v>17.190529000000002</v>
      </c>
      <c r="U12" s="91">
        <v>18.578641999999999</v>
      </c>
      <c r="V12" s="91">
        <v>19.377431000000001</v>
      </c>
      <c r="W12" s="91">
        <v>20.766375</v>
      </c>
      <c r="X12" s="91">
        <v>22.510808000000001</v>
      </c>
      <c r="Y12" s="118">
        <v>21.909278</v>
      </c>
      <c r="Z12" s="91">
        <v>22.714202</v>
      </c>
      <c r="AA12" s="91">
        <v>23.464649000000001</v>
      </c>
      <c r="AB12" s="91">
        <v>24.516444</v>
      </c>
      <c r="AC12" s="91">
        <v>25.391911</v>
      </c>
      <c r="AD12" s="91">
        <v>26.235158999999999</v>
      </c>
      <c r="AE12" s="91">
        <v>26.572718999999999</v>
      </c>
      <c r="AF12" s="91">
        <v>27.221450999999998</v>
      </c>
      <c r="AG12" s="91">
        <v>27.651879999999998</v>
      </c>
      <c r="AH12" s="91">
        <v>27.921386999999999</v>
      </c>
      <c r="AI12" s="91">
        <v>28.103117999999998</v>
      </c>
      <c r="AJ12" s="91">
        <v>28.626712000000001</v>
      </c>
      <c r="AK12" s="118">
        <v>28.093993999999999</v>
      </c>
      <c r="AL12" s="91">
        <v>28.387468999999999</v>
      </c>
      <c r="AM12" s="91">
        <v>28.572831999999998</v>
      </c>
      <c r="AN12" s="91">
        <v>28.563790999999998</v>
      </c>
      <c r="AO12" s="91">
        <v>28.791411</v>
      </c>
      <c r="AP12" s="91">
        <v>29.131775999999999</v>
      </c>
      <c r="AQ12" s="91">
        <v>29.149180000000001</v>
      </c>
      <c r="AR12" s="91">
        <v>29.029874</v>
      </c>
      <c r="AS12" s="91">
        <v>28.890053000000002</v>
      </c>
      <c r="AT12" s="91">
        <v>28.625183</v>
      </c>
      <c r="AU12" s="91">
        <v>28.224765000000001</v>
      </c>
      <c r="AV12" s="91">
        <v>28.138612999999999</v>
      </c>
      <c r="AW12" s="118">
        <v>27.339371</v>
      </c>
      <c r="AX12" s="91">
        <v>27.376110000000001</v>
      </c>
      <c r="AY12" s="91">
        <v>27.835934000000002</v>
      </c>
      <c r="AZ12" s="91">
        <v>27.691496999999998</v>
      </c>
      <c r="BA12" s="91">
        <v>27.399435</v>
      </c>
      <c r="BB12" s="91">
        <v>27.564869999999999</v>
      </c>
      <c r="BC12" s="91">
        <v>26.534421999999999</v>
      </c>
      <c r="BD12" s="91">
        <v>26.415458999999998</v>
      </c>
      <c r="BE12" s="91">
        <v>27.009297</v>
      </c>
      <c r="BF12" s="91">
        <v>26.039356999999999</v>
      </c>
      <c r="BG12" s="91">
        <v>26.700592</v>
      </c>
      <c r="BH12" s="91">
        <v>26.765640000000001</v>
      </c>
      <c r="BI12" s="118">
        <v>24.884582999999999</v>
      </c>
      <c r="BJ12" s="91">
        <v>25.880106000000001</v>
      </c>
      <c r="BK12" s="91">
        <v>27.204135000000001</v>
      </c>
      <c r="BL12" s="91">
        <v>27.591479</v>
      </c>
      <c r="BM12" s="91">
        <v>28.656451000000001</v>
      </c>
      <c r="BN12" s="91">
        <v>28.764675</v>
      </c>
      <c r="BO12" s="91">
        <v>28.054189999999998</v>
      </c>
      <c r="BP12" s="91">
        <v>29.834327999999999</v>
      </c>
      <c r="BQ12" s="91">
        <v>30.630759000000001</v>
      </c>
      <c r="BR12" s="91">
        <v>31.127659999999999</v>
      </c>
      <c r="BS12" s="91">
        <v>32.816701999999999</v>
      </c>
      <c r="BT12" s="91">
        <v>34.481934000000003</v>
      </c>
      <c r="BU12" s="118">
        <v>33.195157000000002</v>
      </c>
      <c r="BV12" s="91">
        <v>35.280150999999996</v>
      </c>
      <c r="BW12" s="91">
        <v>37.453353999999997</v>
      </c>
      <c r="BX12" s="91">
        <v>37.997793000000001</v>
      </c>
      <c r="BY12" s="9"/>
      <c r="BZ12" s="9"/>
      <c r="CA12" s="9"/>
      <c r="CB12" s="9"/>
      <c r="CC12" s="9"/>
      <c r="CD12" s="9"/>
      <c r="CE12" s="9"/>
      <c r="CF12" s="9"/>
      <c r="CG12" s="9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</row>
    <row r="13" spans="1:255" s="45" customFormat="1" ht="22.5">
      <c r="A13" s="74" t="s">
        <v>115</v>
      </c>
      <c r="B13" s="89">
        <v>134.81157400000001</v>
      </c>
      <c r="C13" s="89">
        <v>142.050828</v>
      </c>
      <c r="D13" s="89">
        <v>149.032285</v>
      </c>
      <c r="E13" s="89">
        <v>112.280095</v>
      </c>
      <c r="F13" s="89">
        <v>121.757918</v>
      </c>
      <c r="G13" s="89">
        <v>117.942286</v>
      </c>
      <c r="H13" s="89">
        <v>126.68048400000001</v>
      </c>
      <c r="I13" s="89">
        <v>126.48704600000001</v>
      </c>
      <c r="J13" s="89">
        <v>138.38386700000001</v>
      </c>
      <c r="K13" s="89">
        <v>146.14544000000001</v>
      </c>
      <c r="L13" s="89">
        <v>151.25568999999999</v>
      </c>
      <c r="M13" s="114">
        <v>176.257563</v>
      </c>
      <c r="N13" s="89">
        <v>301.80865799999998</v>
      </c>
      <c r="O13" s="89">
        <v>300.22324400000002</v>
      </c>
      <c r="P13" s="89">
        <v>302.20869900000002</v>
      </c>
      <c r="Q13" s="89">
        <v>304.52550400000001</v>
      </c>
      <c r="R13" s="89">
        <v>304.42870099999999</v>
      </c>
      <c r="S13" s="89">
        <v>300.58579300000002</v>
      </c>
      <c r="T13" s="89">
        <v>303.85042600000003</v>
      </c>
      <c r="U13" s="89">
        <v>292.80904700000002</v>
      </c>
      <c r="V13" s="89">
        <v>294.576504</v>
      </c>
      <c r="W13" s="89">
        <v>295.479713</v>
      </c>
      <c r="X13" s="89">
        <v>300.42966899999999</v>
      </c>
      <c r="Y13" s="114">
        <v>308.06441799999999</v>
      </c>
      <c r="Z13" s="89">
        <v>310.95745699999998</v>
      </c>
      <c r="AA13" s="89">
        <v>303.54997200000003</v>
      </c>
      <c r="AB13" s="89">
        <v>311.35897999999997</v>
      </c>
      <c r="AC13" s="89">
        <v>308.98388199999999</v>
      </c>
      <c r="AD13" s="89">
        <v>314.617211</v>
      </c>
      <c r="AE13" s="89">
        <v>311.226113</v>
      </c>
      <c r="AF13" s="89">
        <v>293.51659999999998</v>
      </c>
      <c r="AG13" s="89">
        <v>237.944142</v>
      </c>
      <c r="AH13" s="89">
        <v>258.306781</v>
      </c>
      <c r="AI13" s="89">
        <v>258.51991399999997</v>
      </c>
      <c r="AJ13" s="89">
        <v>236.888092</v>
      </c>
      <c r="AK13" s="114">
        <v>319.09554000000003</v>
      </c>
      <c r="AL13" s="89">
        <v>316.925746</v>
      </c>
      <c r="AM13" s="89">
        <v>355.67404299999998</v>
      </c>
      <c r="AN13" s="89">
        <v>370.64677599999999</v>
      </c>
      <c r="AO13" s="89">
        <v>326.31256999999999</v>
      </c>
      <c r="AP13" s="89">
        <v>306.919376</v>
      </c>
      <c r="AQ13" s="89">
        <v>328.31118500000002</v>
      </c>
      <c r="AR13" s="89">
        <v>342.69274100000001</v>
      </c>
      <c r="AS13" s="89">
        <v>361.62906299999997</v>
      </c>
      <c r="AT13" s="89">
        <v>365.04343399999999</v>
      </c>
      <c r="AU13" s="89">
        <v>424.65897999999999</v>
      </c>
      <c r="AV13" s="89">
        <v>441.22763300000003</v>
      </c>
      <c r="AW13" s="114">
        <v>469.419803</v>
      </c>
      <c r="AX13" s="89">
        <v>466.11843199999998</v>
      </c>
      <c r="AY13" s="89">
        <v>460.57092699999998</v>
      </c>
      <c r="AZ13" s="89">
        <v>506.517965</v>
      </c>
      <c r="BA13" s="89">
        <v>511.87868400000002</v>
      </c>
      <c r="BB13" s="89">
        <v>502.23935999999998</v>
      </c>
      <c r="BC13" s="89">
        <v>468.46428200000003</v>
      </c>
      <c r="BD13" s="89">
        <v>453.54988700000001</v>
      </c>
      <c r="BE13" s="89">
        <v>466.81159400000001</v>
      </c>
      <c r="BF13" s="89">
        <v>498.42693300000002</v>
      </c>
      <c r="BG13" s="89">
        <v>491.61487599999998</v>
      </c>
      <c r="BH13" s="89">
        <v>518.30062699999996</v>
      </c>
      <c r="BI13" s="114">
        <v>509.56901199999999</v>
      </c>
      <c r="BJ13" s="89">
        <v>515.92959299999995</v>
      </c>
      <c r="BK13" s="89">
        <v>507.404111</v>
      </c>
      <c r="BL13" s="89">
        <v>478.63930499999998</v>
      </c>
      <c r="BM13" s="89">
        <v>475.311824</v>
      </c>
      <c r="BN13" s="89">
        <v>475.72492099999999</v>
      </c>
      <c r="BO13" s="89">
        <v>462.385288</v>
      </c>
      <c r="BP13" s="89">
        <v>487.40830199999999</v>
      </c>
      <c r="BQ13" s="89">
        <v>467.77223199999997</v>
      </c>
      <c r="BR13" s="89">
        <v>470.84052000000003</v>
      </c>
      <c r="BS13" s="89">
        <v>475.46736700000002</v>
      </c>
      <c r="BT13" s="89">
        <v>486.49290400000001</v>
      </c>
      <c r="BU13" s="114">
        <v>565.71850600000005</v>
      </c>
      <c r="BV13" s="89">
        <v>622.32815400000004</v>
      </c>
      <c r="BW13" s="89">
        <v>624.06759299999999</v>
      </c>
      <c r="BX13" s="89">
        <v>768.13030300000003</v>
      </c>
      <c r="BY13" s="9"/>
      <c r="BZ13" s="9"/>
      <c r="CA13" s="9"/>
      <c r="CB13" s="9"/>
      <c r="CC13" s="9"/>
      <c r="CD13" s="9"/>
      <c r="CE13" s="9"/>
      <c r="CF13" s="9"/>
      <c r="CG13" s="9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</row>
    <row r="14" spans="1:255" s="45" customFormat="1">
      <c r="A14" s="72" t="s">
        <v>110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115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115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115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115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115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115"/>
      <c r="BV14" s="87"/>
      <c r="BW14" s="87"/>
      <c r="BX14" s="87"/>
      <c r="BY14" s="9"/>
      <c r="BZ14" s="9"/>
      <c r="CA14" s="9"/>
      <c r="CB14" s="9"/>
      <c r="CC14" s="9"/>
      <c r="CD14" s="9"/>
      <c r="CE14" s="9"/>
      <c r="CF14" s="9"/>
      <c r="CG14" s="9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</row>
    <row r="15" spans="1:255" s="57" customFormat="1">
      <c r="A15" s="72" t="s">
        <v>132</v>
      </c>
      <c r="B15" s="88">
        <v>3.9931000000000001E-2</v>
      </c>
      <c r="C15" s="88">
        <v>4.3817000000000002E-2</v>
      </c>
      <c r="D15" s="88">
        <v>3.9931000000000001E-2</v>
      </c>
      <c r="E15" s="88">
        <v>3.9931000000000001E-2</v>
      </c>
      <c r="F15" s="88">
        <v>6.9930999999999993E-2</v>
      </c>
      <c r="G15" s="88">
        <v>4.0522000000000002E-2</v>
      </c>
      <c r="H15" s="88">
        <v>4.6380999999999999E-2</v>
      </c>
      <c r="I15" s="88">
        <v>4.6380999999999999E-2</v>
      </c>
      <c r="J15" s="88">
        <v>2.2584E-2</v>
      </c>
      <c r="K15" s="88">
        <v>2.1233999999999999E-2</v>
      </c>
      <c r="L15" s="88">
        <v>6.1291999999999999E-2</v>
      </c>
      <c r="M15" s="116">
        <v>0.48138599999999998</v>
      </c>
      <c r="N15" s="88">
        <v>0.89638600000000002</v>
      </c>
      <c r="O15" s="88">
        <v>0.863626</v>
      </c>
      <c r="P15" s="88">
        <v>3.5556169999999998</v>
      </c>
      <c r="Q15" s="88">
        <v>3.9556170000000002</v>
      </c>
      <c r="R15" s="88">
        <v>7.0409119999999996</v>
      </c>
      <c r="S15" s="88">
        <v>12.718176</v>
      </c>
      <c r="T15" s="88">
        <v>10.452506</v>
      </c>
      <c r="U15" s="88">
        <v>10.512537</v>
      </c>
      <c r="V15" s="88">
        <v>12.103861999999999</v>
      </c>
      <c r="W15" s="88">
        <v>14.660398000000001</v>
      </c>
      <c r="X15" s="88">
        <v>13.571776</v>
      </c>
      <c r="Y15" s="116">
        <v>19.235195000000001</v>
      </c>
      <c r="Z15" s="88">
        <v>19.948160000000001</v>
      </c>
      <c r="AA15" s="88">
        <v>20.008396999999999</v>
      </c>
      <c r="AB15" s="88">
        <v>16.540262999999999</v>
      </c>
      <c r="AC15" s="88">
        <v>10.148927</v>
      </c>
      <c r="AD15" s="88">
        <v>7.2912970000000001</v>
      </c>
      <c r="AE15" s="88">
        <v>6.9836650000000002</v>
      </c>
      <c r="AF15" s="88">
        <v>6.8856380000000001</v>
      </c>
      <c r="AG15" s="88">
        <v>6.8982520000000003</v>
      </c>
      <c r="AH15" s="88">
        <v>6.8913339999999996</v>
      </c>
      <c r="AI15" s="88">
        <v>6.5443910000000001</v>
      </c>
      <c r="AJ15" s="88">
        <v>6.5582260000000003</v>
      </c>
      <c r="AK15" s="116">
        <v>2.7799849999999999</v>
      </c>
      <c r="AL15" s="88">
        <v>2.7708460000000001</v>
      </c>
      <c r="AM15" s="88">
        <v>2.7509730000000001</v>
      </c>
      <c r="AN15" s="88">
        <v>1.538619</v>
      </c>
      <c r="AO15" s="88">
        <v>1.514148</v>
      </c>
      <c r="AP15" s="88">
        <v>2.9180619999999999</v>
      </c>
      <c r="AQ15" s="88">
        <v>3.5976669999999999</v>
      </c>
      <c r="AR15" s="88">
        <v>3.3517190000000001</v>
      </c>
      <c r="AS15" s="88">
        <v>3.3551150000000001</v>
      </c>
      <c r="AT15" s="88">
        <v>6.7937149999999997</v>
      </c>
      <c r="AU15" s="88">
        <v>6.9928549999999996</v>
      </c>
      <c r="AV15" s="88">
        <v>7.0711380000000004</v>
      </c>
      <c r="AW15" s="116">
        <v>9.7337260000000008</v>
      </c>
      <c r="AX15" s="88">
        <v>8.6732739999999993</v>
      </c>
      <c r="AY15" s="88">
        <v>13.313663</v>
      </c>
      <c r="AZ15" s="88">
        <v>19.013486</v>
      </c>
      <c r="BA15" s="88">
        <v>17.773506999999999</v>
      </c>
      <c r="BB15" s="88">
        <v>19.900817</v>
      </c>
      <c r="BC15" s="88">
        <v>19.915526</v>
      </c>
      <c r="BD15" s="88">
        <v>19.904557</v>
      </c>
      <c r="BE15" s="88">
        <v>20.792766</v>
      </c>
      <c r="BF15" s="88">
        <v>22.069991999999999</v>
      </c>
      <c r="BG15" s="88">
        <v>21.934601000000001</v>
      </c>
      <c r="BH15" s="88">
        <v>21.901454000000001</v>
      </c>
      <c r="BI15" s="116">
        <v>21.890391000000001</v>
      </c>
      <c r="BJ15" s="88">
        <v>21.881281999999999</v>
      </c>
      <c r="BK15" s="88">
        <v>21.897005</v>
      </c>
      <c r="BL15" s="88">
        <v>20.700654</v>
      </c>
      <c r="BM15" s="88">
        <v>20.698329000000001</v>
      </c>
      <c r="BN15" s="88">
        <v>20.710435</v>
      </c>
      <c r="BO15" s="88">
        <v>20.467452999999999</v>
      </c>
      <c r="BP15" s="88">
        <v>20.477266</v>
      </c>
      <c r="BQ15" s="88">
        <v>20.495623999999999</v>
      </c>
      <c r="BR15" s="88">
        <v>20.482799</v>
      </c>
      <c r="BS15" s="88">
        <v>20.48546</v>
      </c>
      <c r="BT15" s="88">
        <v>20.539401000000002</v>
      </c>
      <c r="BU15" s="116">
        <v>20.777415000000001</v>
      </c>
      <c r="BV15" s="88">
        <v>20.854911999999999</v>
      </c>
      <c r="BW15" s="88">
        <v>21.390218000000001</v>
      </c>
      <c r="BX15" s="88">
        <v>21.555859999999999</v>
      </c>
      <c r="BY15" s="9"/>
      <c r="BZ15" s="9"/>
      <c r="CA15" s="9"/>
      <c r="CB15" s="9"/>
      <c r="CC15" s="9"/>
      <c r="CD15" s="9"/>
      <c r="CE15" s="9"/>
      <c r="CF15" s="9"/>
      <c r="CG15" s="9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</row>
    <row r="16" spans="1:255" s="45" customFormat="1" ht="22.5">
      <c r="A16" s="76" t="s">
        <v>116</v>
      </c>
      <c r="B16" s="92">
        <v>769.066282</v>
      </c>
      <c r="C16" s="92">
        <v>863.04969400000004</v>
      </c>
      <c r="D16" s="92">
        <v>913.02067399999999</v>
      </c>
      <c r="E16" s="92">
        <v>982.88564299999996</v>
      </c>
      <c r="F16" s="92">
        <v>924.79550600000005</v>
      </c>
      <c r="G16" s="92">
        <v>948.25362800000005</v>
      </c>
      <c r="H16" s="92">
        <v>998.21645999999998</v>
      </c>
      <c r="I16" s="92">
        <v>925.50992299999996</v>
      </c>
      <c r="J16" s="92">
        <v>789.82881799999996</v>
      </c>
      <c r="K16" s="92">
        <v>767.08299</v>
      </c>
      <c r="L16" s="92">
        <v>906.56828800000005</v>
      </c>
      <c r="M16" s="119">
        <v>778.82112900000004</v>
      </c>
      <c r="N16" s="92">
        <v>806.51012300000002</v>
      </c>
      <c r="O16" s="92">
        <v>781.26426900000001</v>
      </c>
      <c r="P16" s="92">
        <v>771.137787</v>
      </c>
      <c r="Q16" s="92">
        <v>763.561959</v>
      </c>
      <c r="R16" s="92">
        <v>777.68430699999999</v>
      </c>
      <c r="S16" s="92">
        <v>809.37376700000004</v>
      </c>
      <c r="T16" s="92">
        <v>758.79274699999996</v>
      </c>
      <c r="U16" s="92">
        <v>757.23565599999995</v>
      </c>
      <c r="V16" s="92">
        <v>744.78549599999997</v>
      </c>
      <c r="W16" s="92">
        <v>797.05647999999997</v>
      </c>
      <c r="X16" s="92">
        <v>866.342173</v>
      </c>
      <c r="Y16" s="119">
        <v>827.48753599999998</v>
      </c>
      <c r="Z16" s="92">
        <v>852.94020999999998</v>
      </c>
      <c r="AA16" s="92">
        <v>896.58233199999995</v>
      </c>
      <c r="AB16" s="92">
        <v>949.39949200000001</v>
      </c>
      <c r="AC16" s="92">
        <v>948.38251100000002</v>
      </c>
      <c r="AD16" s="92">
        <v>951.33641899999998</v>
      </c>
      <c r="AE16" s="92">
        <v>1004.485949</v>
      </c>
      <c r="AF16" s="92">
        <v>1052.2169590000001</v>
      </c>
      <c r="AG16" s="92">
        <v>974.062499</v>
      </c>
      <c r="AH16" s="92">
        <v>1132.8065180000001</v>
      </c>
      <c r="AI16" s="92">
        <v>1236.8139169999999</v>
      </c>
      <c r="AJ16" s="92">
        <v>1308.64859</v>
      </c>
      <c r="AK16" s="119">
        <v>1280.7364399999999</v>
      </c>
      <c r="AL16" s="92">
        <v>1162.5782240000001</v>
      </c>
      <c r="AM16" s="92">
        <v>1333.4132119999999</v>
      </c>
      <c r="AN16" s="92">
        <v>1242.0699959999999</v>
      </c>
      <c r="AO16" s="92">
        <v>1343.0866559999999</v>
      </c>
      <c r="AP16" s="92">
        <v>1365.9688650000001</v>
      </c>
      <c r="AQ16" s="92">
        <v>1348.0792019999999</v>
      </c>
      <c r="AR16" s="92">
        <v>1477.3249659999999</v>
      </c>
      <c r="AS16" s="92">
        <v>1512.484009</v>
      </c>
      <c r="AT16" s="92">
        <v>1596.172822</v>
      </c>
      <c r="AU16" s="92">
        <v>1565.1792989999999</v>
      </c>
      <c r="AV16" s="92">
        <v>1675.3187829999999</v>
      </c>
      <c r="AW16" s="119">
        <v>1836.6035790000001</v>
      </c>
      <c r="AX16" s="92">
        <v>1863.7331220000001</v>
      </c>
      <c r="AY16" s="92">
        <v>1700.290223</v>
      </c>
      <c r="AZ16" s="92">
        <v>1630.9769899999999</v>
      </c>
      <c r="BA16" s="92">
        <v>1642.1110679999999</v>
      </c>
      <c r="BB16" s="92">
        <v>1571.8021470000001</v>
      </c>
      <c r="BC16" s="92">
        <v>1750.0908179999999</v>
      </c>
      <c r="BD16" s="92">
        <v>1776.0880549999999</v>
      </c>
      <c r="BE16" s="92">
        <v>1787.4554659999999</v>
      </c>
      <c r="BF16" s="92">
        <v>1830.4613240000001</v>
      </c>
      <c r="BG16" s="92">
        <v>1924.0771179999999</v>
      </c>
      <c r="BH16" s="92">
        <v>1935.6737619999999</v>
      </c>
      <c r="BI16" s="119">
        <v>2306.6551020000002</v>
      </c>
      <c r="BJ16" s="92">
        <v>2017.032641</v>
      </c>
      <c r="BK16" s="92">
        <v>2099.3400099999999</v>
      </c>
      <c r="BL16" s="92">
        <v>2076.9074839999998</v>
      </c>
      <c r="BM16" s="92">
        <v>1990.507854</v>
      </c>
      <c r="BN16" s="92">
        <v>2032.137882</v>
      </c>
      <c r="BO16" s="92">
        <v>2172.7930930000002</v>
      </c>
      <c r="BP16" s="92">
        <v>2189.690059</v>
      </c>
      <c r="BQ16" s="92">
        <v>2242.9349739999998</v>
      </c>
      <c r="BR16" s="92">
        <v>2383.0403540000002</v>
      </c>
      <c r="BS16" s="92">
        <v>2453.1663789999998</v>
      </c>
      <c r="BT16" s="92">
        <v>2521.2076390000002</v>
      </c>
      <c r="BU16" s="119">
        <v>2591.7607840000001</v>
      </c>
      <c r="BV16" s="92">
        <v>2492.5878560000001</v>
      </c>
      <c r="BW16" s="92">
        <v>2394.9110300000002</v>
      </c>
      <c r="BX16" s="92">
        <v>2320.4040399999999</v>
      </c>
      <c r="BY16" s="9"/>
      <c r="BZ16" s="9"/>
      <c r="CA16" s="9"/>
      <c r="CB16" s="9"/>
      <c r="CC16" s="9"/>
      <c r="CD16" s="9"/>
      <c r="CE16" s="9"/>
      <c r="CF16" s="9"/>
      <c r="CG16" s="9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</row>
    <row r="17" spans="1:255" s="45" customFormat="1">
      <c r="A17" s="72" t="s">
        <v>110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115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115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115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11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115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115"/>
      <c r="BV17" s="87"/>
      <c r="BW17" s="87"/>
      <c r="BX17" s="87"/>
      <c r="BY17" s="9"/>
      <c r="BZ17" s="9"/>
      <c r="CA17" s="9"/>
      <c r="CB17" s="9"/>
      <c r="CC17" s="9"/>
      <c r="CD17" s="9"/>
      <c r="CE17" s="9"/>
      <c r="CF17" s="9"/>
      <c r="CG17" s="9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</row>
    <row r="18" spans="1:255" s="45" customFormat="1">
      <c r="A18" s="72" t="s">
        <v>132</v>
      </c>
      <c r="B18" s="87">
        <v>0.36333100000000002</v>
      </c>
      <c r="C18" s="87">
        <v>0.43584699999999998</v>
      </c>
      <c r="D18" s="87">
        <v>0.61559699999999995</v>
      </c>
      <c r="E18" s="87">
        <v>0.74549600000000005</v>
      </c>
      <c r="F18" s="87">
        <v>0.45794400000000002</v>
      </c>
      <c r="G18" s="87">
        <v>0.48336899999999999</v>
      </c>
      <c r="H18" s="87">
        <v>0.43652299999999999</v>
      </c>
      <c r="I18" s="87">
        <v>0.447718</v>
      </c>
      <c r="J18" s="87">
        <v>2.3917950000000001</v>
      </c>
      <c r="K18" s="87">
        <v>3.8207810000000002</v>
      </c>
      <c r="L18" s="87">
        <v>2.9049830000000001</v>
      </c>
      <c r="M18" s="115">
        <v>6.42082</v>
      </c>
      <c r="N18" s="87">
        <v>4.2274190000000003</v>
      </c>
      <c r="O18" s="87">
        <v>4.3198129999999999</v>
      </c>
      <c r="P18" s="87">
        <v>4.060009</v>
      </c>
      <c r="Q18" s="87">
        <v>4.0439990000000003</v>
      </c>
      <c r="R18" s="87">
        <v>4.1945009999999998</v>
      </c>
      <c r="S18" s="87">
        <v>4.3659970000000001</v>
      </c>
      <c r="T18" s="87">
        <v>4.5641470000000002</v>
      </c>
      <c r="U18" s="87">
        <v>6.9381969999999997</v>
      </c>
      <c r="V18" s="87">
        <v>11.4245</v>
      </c>
      <c r="W18" s="87">
        <v>7.1360250000000001</v>
      </c>
      <c r="X18" s="87">
        <v>6.3445270000000002</v>
      </c>
      <c r="Y18" s="115">
        <v>7.242756</v>
      </c>
      <c r="Z18" s="87">
        <v>7.5745170000000002</v>
      </c>
      <c r="AA18" s="87">
        <v>8.0297959999999993</v>
      </c>
      <c r="AB18" s="87">
        <v>7.9558099999999996</v>
      </c>
      <c r="AC18" s="87">
        <v>7.8396910000000002</v>
      </c>
      <c r="AD18" s="87">
        <v>7.9524860000000004</v>
      </c>
      <c r="AE18" s="87">
        <v>7.0252670000000004</v>
      </c>
      <c r="AF18" s="87">
        <v>7.0180670000000003</v>
      </c>
      <c r="AG18" s="87">
        <v>6.9536100000000003</v>
      </c>
      <c r="AH18" s="87">
        <v>5.8105159999999998</v>
      </c>
      <c r="AI18" s="87">
        <v>8.3620940000000008</v>
      </c>
      <c r="AJ18" s="87">
        <v>11.19636</v>
      </c>
      <c r="AK18" s="115">
        <v>9.4529449999999997</v>
      </c>
      <c r="AL18" s="87">
        <v>9.3664660000000008</v>
      </c>
      <c r="AM18" s="87">
        <v>9.5573789999999992</v>
      </c>
      <c r="AN18" s="87">
        <v>9.2427019999999995</v>
      </c>
      <c r="AO18" s="87">
        <v>9.2030949999999994</v>
      </c>
      <c r="AP18" s="87">
        <v>9.7280789999999993</v>
      </c>
      <c r="AQ18" s="87">
        <v>17.567688</v>
      </c>
      <c r="AR18" s="87">
        <v>18.253730999999998</v>
      </c>
      <c r="AS18" s="87">
        <v>19.112252999999999</v>
      </c>
      <c r="AT18" s="87">
        <v>21.245235000000001</v>
      </c>
      <c r="AU18" s="87">
        <v>19.840388999999998</v>
      </c>
      <c r="AV18" s="87">
        <v>20.486885999999998</v>
      </c>
      <c r="AW18" s="115">
        <v>17.853770000000001</v>
      </c>
      <c r="AX18" s="87">
        <v>18.648499999999999</v>
      </c>
      <c r="AY18" s="87">
        <v>18.283583</v>
      </c>
      <c r="AZ18" s="87">
        <v>19.226171000000001</v>
      </c>
      <c r="BA18" s="87">
        <v>21.619534999999999</v>
      </c>
      <c r="BB18" s="87">
        <v>21.972397000000001</v>
      </c>
      <c r="BC18" s="87">
        <v>18.614429999999999</v>
      </c>
      <c r="BD18" s="87">
        <v>18.571914</v>
      </c>
      <c r="BE18" s="87">
        <v>18.491900999999999</v>
      </c>
      <c r="BF18" s="87">
        <v>18.165896</v>
      </c>
      <c r="BG18" s="87">
        <v>18.394431999999998</v>
      </c>
      <c r="BH18" s="87">
        <v>18.342165999999999</v>
      </c>
      <c r="BI18" s="115">
        <v>18.455266999999999</v>
      </c>
      <c r="BJ18" s="87">
        <v>19.908338000000001</v>
      </c>
      <c r="BK18" s="87">
        <v>19.537123999999999</v>
      </c>
      <c r="BL18" s="87">
        <v>19.280539999999998</v>
      </c>
      <c r="BM18" s="87">
        <v>19.366811999999999</v>
      </c>
      <c r="BN18" s="87">
        <v>19.007512999999999</v>
      </c>
      <c r="BO18" s="87">
        <v>19.301618000000001</v>
      </c>
      <c r="BP18" s="87">
        <v>18.127689</v>
      </c>
      <c r="BQ18" s="87">
        <v>18.185517000000001</v>
      </c>
      <c r="BR18" s="87">
        <v>17.780154</v>
      </c>
      <c r="BS18" s="87">
        <v>17.511301</v>
      </c>
      <c r="BT18" s="87">
        <v>17.386458000000001</v>
      </c>
      <c r="BU18" s="115">
        <v>18.126702999999999</v>
      </c>
      <c r="BV18" s="87">
        <v>18.178106</v>
      </c>
      <c r="BW18" s="87">
        <v>18.16347</v>
      </c>
      <c r="BX18" s="87">
        <v>17.185445999999999</v>
      </c>
      <c r="BY18" s="9"/>
      <c r="BZ18" s="9"/>
      <c r="CA18" s="9"/>
      <c r="CB18" s="9"/>
      <c r="CC18" s="9"/>
      <c r="CD18" s="9"/>
      <c r="CE18" s="9"/>
      <c r="CF18" s="9"/>
      <c r="CG18" s="9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</row>
    <row r="19" spans="1:255" s="45" customFormat="1">
      <c r="A19" s="77" t="s">
        <v>117</v>
      </c>
      <c r="B19" s="87" t="s">
        <v>131</v>
      </c>
      <c r="C19" s="87" t="s">
        <v>131</v>
      </c>
      <c r="D19" s="87" t="s">
        <v>131</v>
      </c>
      <c r="E19" s="87" t="s">
        <v>131</v>
      </c>
      <c r="F19" s="87" t="s">
        <v>131</v>
      </c>
      <c r="G19" s="87" t="s">
        <v>131</v>
      </c>
      <c r="H19" s="87" t="s">
        <v>131</v>
      </c>
      <c r="I19" s="87" t="s">
        <v>131</v>
      </c>
      <c r="J19" s="87" t="s">
        <v>131</v>
      </c>
      <c r="K19" s="87" t="s">
        <v>131</v>
      </c>
      <c r="L19" s="87" t="s">
        <v>131</v>
      </c>
      <c r="M19" s="115" t="s">
        <v>131</v>
      </c>
      <c r="N19" s="87" t="s">
        <v>131</v>
      </c>
      <c r="O19" s="87" t="s">
        <v>131</v>
      </c>
      <c r="P19" s="87" t="s">
        <v>131</v>
      </c>
      <c r="Q19" s="87" t="s">
        <v>131</v>
      </c>
      <c r="R19" s="87" t="s">
        <v>131</v>
      </c>
      <c r="S19" s="87" t="s">
        <v>131</v>
      </c>
      <c r="T19" s="87" t="s">
        <v>131</v>
      </c>
      <c r="U19" s="87" t="s">
        <v>131</v>
      </c>
      <c r="V19" s="87" t="s">
        <v>131</v>
      </c>
      <c r="W19" s="87" t="s">
        <v>131</v>
      </c>
      <c r="X19" s="87" t="s">
        <v>131</v>
      </c>
      <c r="Y19" s="115" t="s">
        <v>131</v>
      </c>
      <c r="Z19" s="87" t="s">
        <v>131</v>
      </c>
      <c r="AA19" s="87" t="s">
        <v>131</v>
      </c>
      <c r="AB19" s="87" t="s">
        <v>131</v>
      </c>
      <c r="AC19" s="87" t="s">
        <v>131</v>
      </c>
      <c r="AD19" s="87" t="s">
        <v>131</v>
      </c>
      <c r="AE19" s="87" t="s">
        <v>131</v>
      </c>
      <c r="AF19" s="87" t="s">
        <v>131</v>
      </c>
      <c r="AG19" s="87" t="s">
        <v>131</v>
      </c>
      <c r="AH19" s="87" t="s">
        <v>131</v>
      </c>
      <c r="AI19" s="87" t="s">
        <v>131</v>
      </c>
      <c r="AJ19" s="87" t="s">
        <v>131</v>
      </c>
      <c r="AK19" s="115" t="s">
        <v>131</v>
      </c>
      <c r="AL19" s="87" t="s">
        <v>131</v>
      </c>
      <c r="AM19" s="87" t="s">
        <v>131</v>
      </c>
      <c r="AN19" s="87" t="s">
        <v>131</v>
      </c>
      <c r="AO19" s="87" t="s">
        <v>131</v>
      </c>
      <c r="AP19" s="87" t="s">
        <v>131</v>
      </c>
      <c r="AQ19" s="87" t="s">
        <v>131</v>
      </c>
      <c r="AR19" s="87" t="s">
        <v>131</v>
      </c>
      <c r="AS19" s="87" t="s">
        <v>131</v>
      </c>
      <c r="AT19" s="87" t="s">
        <v>131</v>
      </c>
      <c r="AU19" s="87" t="s">
        <v>131</v>
      </c>
      <c r="AV19" s="87" t="s">
        <v>131</v>
      </c>
      <c r="AW19" s="115" t="s">
        <v>131</v>
      </c>
      <c r="AX19" s="87" t="s">
        <v>131</v>
      </c>
      <c r="AY19" s="87" t="s">
        <v>131</v>
      </c>
      <c r="AZ19" s="87" t="s">
        <v>131</v>
      </c>
      <c r="BA19" s="87" t="s">
        <v>131</v>
      </c>
      <c r="BB19" s="87" t="s">
        <v>131</v>
      </c>
      <c r="BC19" s="87" t="s">
        <v>131</v>
      </c>
      <c r="BD19" s="87" t="s">
        <v>131</v>
      </c>
      <c r="BE19" s="87" t="s">
        <v>131</v>
      </c>
      <c r="BF19" s="87" t="s">
        <v>131</v>
      </c>
      <c r="BG19" s="87" t="s">
        <v>131</v>
      </c>
      <c r="BH19" s="87" t="s">
        <v>131</v>
      </c>
      <c r="BI19" s="115" t="s">
        <v>131</v>
      </c>
      <c r="BJ19" s="87" t="s">
        <v>131</v>
      </c>
      <c r="BK19" s="87" t="s">
        <v>131</v>
      </c>
      <c r="BL19" s="87" t="s">
        <v>131</v>
      </c>
      <c r="BM19" s="87" t="s">
        <v>131</v>
      </c>
      <c r="BN19" s="87" t="s">
        <v>131</v>
      </c>
      <c r="BO19" s="87" t="s">
        <v>131</v>
      </c>
      <c r="BP19" s="87" t="s">
        <v>131</v>
      </c>
      <c r="BQ19" s="87" t="s">
        <v>131</v>
      </c>
      <c r="BR19" s="87" t="s">
        <v>131</v>
      </c>
      <c r="BS19" s="87" t="s">
        <v>131</v>
      </c>
      <c r="BT19" s="87" t="s">
        <v>131</v>
      </c>
      <c r="BU19" s="115" t="s">
        <v>131</v>
      </c>
      <c r="BV19" s="87" t="s">
        <v>131</v>
      </c>
      <c r="BW19" s="87" t="s">
        <v>131</v>
      </c>
      <c r="BX19" s="87" t="s">
        <v>131</v>
      </c>
      <c r="BY19" s="9"/>
      <c r="BZ19" s="9"/>
      <c r="CA19" s="9"/>
      <c r="CB19" s="9"/>
      <c r="CC19" s="9"/>
      <c r="CD19" s="9"/>
      <c r="CE19" s="9"/>
      <c r="CF19" s="9"/>
      <c r="CG19" s="9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</row>
    <row r="20" spans="1:255" s="45" customFormat="1">
      <c r="A20" s="77" t="s">
        <v>118</v>
      </c>
      <c r="B20" s="87">
        <v>481.14067799999998</v>
      </c>
      <c r="C20" s="87">
        <v>564.27646800000002</v>
      </c>
      <c r="D20" s="87">
        <v>599.26194299999997</v>
      </c>
      <c r="E20" s="87">
        <v>664.89887099999999</v>
      </c>
      <c r="F20" s="87">
        <v>566.74625500000002</v>
      </c>
      <c r="G20" s="87">
        <v>569.81697499999996</v>
      </c>
      <c r="H20" s="87">
        <v>638.20149900000001</v>
      </c>
      <c r="I20" s="87">
        <v>586.573398</v>
      </c>
      <c r="J20" s="87">
        <v>454.05456500000003</v>
      </c>
      <c r="K20" s="87">
        <v>461.44327399999997</v>
      </c>
      <c r="L20" s="87">
        <v>592.33459600000003</v>
      </c>
      <c r="M20" s="115">
        <v>512.87922100000003</v>
      </c>
      <c r="N20" s="87">
        <v>510.89702699999998</v>
      </c>
      <c r="O20" s="87">
        <v>497.187591</v>
      </c>
      <c r="P20" s="87">
        <v>493.92084599999998</v>
      </c>
      <c r="Q20" s="87">
        <v>504.04707300000001</v>
      </c>
      <c r="R20" s="87">
        <v>508.98210499999999</v>
      </c>
      <c r="S20" s="87">
        <v>548.94994099999997</v>
      </c>
      <c r="T20" s="87">
        <v>522.22548900000004</v>
      </c>
      <c r="U20" s="87">
        <v>524.74339599999996</v>
      </c>
      <c r="V20" s="87">
        <v>491.67073699999997</v>
      </c>
      <c r="W20" s="87">
        <v>556.95501300000001</v>
      </c>
      <c r="X20" s="87">
        <v>624.95647599999995</v>
      </c>
      <c r="Y20" s="115">
        <v>562.15235900000005</v>
      </c>
      <c r="Z20" s="87">
        <v>601.91935699999999</v>
      </c>
      <c r="AA20" s="87">
        <v>641.92269499999998</v>
      </c>
      <c r="AB20" s="87">
        <v>673.81802400000004</v>
      </c>
      <c r="AC20" s="87">
        <v>685.21877300000006</v>
      </c>
      <c r="AD20" s="87">
        <v>703.19426999999996</v>
      </c>
      <c r="AE20" s="87">
        <v>740.07616700000005</v>
      </c>
      <c r="AF20" s="87">
        <v>786.081637</v>
      </c>
      <c r="AG20" s="87">
        <v>713.23355600000002</v>
      </c>
      <c r="AH20" s="87">
        <v>843.31954800000005</v>
      </c>
      <c r="AI20" s="87">
        <v>915.97740399999998</v>
      </c>
      <c r="AJ20" s="87">
        <v>959.79384200000004</v>
      </c>
      <c r="AK20" s="115">
        <v>911.55466799999999</v>
      </c>
      <c r="AL20" s="87">
        <v>789.85247900000002</v>
      </c>
      <c r="AM20" s="87">
        <v>936.52198199999998</v>
      </c>
      <c r="AN20" s="87">
        <v>811.72974699999997</v>
      </c>
      <c r="AO20" s="87">
        <v>922.48340099999996</v>
      </c>
      <c r="AP20" s="87">
        <v>916.90054399999997</v>
      </c>
      <c r="AQ20" s="87">
        <v>872.753604</v>
      </c>
      <c r="AR20" s="87">
        <v>968.71794299999999</v>
      </c>
      <c r="AS20" s="87">
        <v>998.07100200000002</v>
      </c>
      <c r="AT20" s="87">
        <v>1038.8813230000001</v>
      </c>
      <c r="AU20" s="87">
        <v>1022.04125</v>
      </c>
      <c r="AV20" s="87">
        <v>1097.5265919999999</v>
      </c>
      <c r="AW20" s="115">
        <v>1227.125192</v>
      </c>
      <c r="AX20" s="87">
        <v>1269.3065160000001</v>
      </c>
      <c r="AY20" s="87">
        <v>1081.594462</v>
      </c>
      <c r="AZ20" s="87">
        <v>955.28199500000005</v>
      </c>
      <c r="BA20" s="87">
        <v>966.36257000000001</v>
      </c>
      <c r="BB20" s="87">
        <v>916.17965100000004</v>
      </c>
      <c r="BC20" s="87">
        <v>1052.357718</v>
      </c>
      <c r="BD20" s="87">
        <v>1073.97433</v>
      </c>
      <c r="BE20" s="87">
        <v>1068.4908849999999</v>
      </c>
      <c r="BF20" s="87">
        <v>1082.7881030000001</v>
      </c>
      <c r="BG20" s="87">
        <v>1153.0721659999999</v>
      </c>
      <c r="BH20" s="87">
        <v>1130.434888</v>
      </c>
      <c r="BI20" s="115">
        <v>1478.06897</v>
      </c>
      <c r="BJ20" s="87">
        <v>1220.8182159999999</v>
      </c>
      <c r="BK20" s="87">
        <v>1271.0779399999999</v>
      </c>
      <c r="BL20" s="87">
        <v>1248.8511550000001</v>
      </c>
      <c r="BM20" s="87">
        <v>1143.55782</v>
      </c>
      <c r="BN20" s="87">
        <v>1149.195156</v>
      </c>
      <c r="BO20" s="87">
        <v>1252.518139</v>
      </c>
      <c r="BP20" s="87">
        <v>1225.515238</v>
      </c>
      <c r="BQ20" s="87">
        <v>1267.279495</v>
      </c>
      <c r="BR20" s="87">
        <v>1328.046198</v>
      </c>
      <c r="BS20" s="87">
        <v>1377.443732</v>
      </c>
      <c r="BT20" s="87">
        <v>1370.869758</v>
      </c>
      <c r="BU20" s="115">
        <v>1508.2820630000001</v>
      </c>
      <c r="BV20" s="87">
        <v>1458.577186</v>
      </c>
      <c r="BW20" s="87">
        <v>1398.9680860000001</v>
      </c>
      <c r="BX20" s="87">
        <v>1341.355599</v>
      </c>
      <c r="BY20" s="9"/>
      <c r="BZ20" s="9"/>
      <c r="CA20" s="9"/>
      <c r="CB20" s="9"/>
      <c r="CC20" s="9"/>
      <c r="CD20" s="9"/>
      <c r="CE20" s="9"/>
      <c r="CF20" s="9"/>
      <c r="CG20" s="9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</row>
    <row r="21" spans="1:255" s="45" customFormat="1">
      <c r="A21" s="72" t="s">
        <v>119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115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115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115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115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115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115"/>
      <c r="BV21" s="87"/>
      <c r="BW21" s="87"/>
      <c r="BX21" s="87"/>
      <c r="BY21" s="9"/>
      <c r="BZ21" s="9"/>
      <c r="CA21" s="9"/>
      <c r="CB21" s="9"/>
      <c r="CC21" s="9"/>
      <c r="CD21" s="9"/>
      <c r="CE21" s="9"/>
      <c r="CF21" s="9"/>
      <c r="CG21" s="9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</row>
    <row r="22" spans="1:255" s="45" customFormat="1">
      <c r="A22" s="77" t="s">
        <v>120</v>
      </c>
      <c r="B22" s="87">
        <v>0.227964</v>
      </c>
      <c r="C22" s="87">
        <v>0.28718300000000002</v>
      </c>
      <c r="D22" s="87">
        <v>0.456123</v>
      </c>
      <c r="E22" s="87">
        <v>0.60714900000000005</v>
      </c>
      <c r="F22" s="87">
        <v>0.32004899999999997</v>
      </c>
      <c r="G22" s="87">
        <v>0.30303400000000003</v>
      </c>
      <c r="H22" s="87">
        <v>0.29815199999999997</v>
      </c>
      <c r="I22" s="87">
        <v>0.30330800000000002</v>
      </c>
      <c r="J22" s="87">
        <v>1.0228269999999999</v>
      </c>
      <c r="K22" s="87">
        <v>1.0296419999999999</v>
      </c>
      <c r="L22" s="87">
        <v>1.080157</v>
      </c>
      <c r="M22" s="115">
        <v>1.1697090000000001</v>
      </c>
      <c r="N22" s="87">
        <v>1.460869</v>
      </c>
      <c r="O22" s="87">
        <v>1.2658670000000001</v>
      </c>
      <c r="P22" s="87">
        <v>1.258867</v>
      </c>
      <c r="Q22" s="87">
        <v>1.1843170000000001</v>
      </c>
      <c r="R22" s="87">
        <v>1.195927</v>
      </c>
      <c r="S22" s="87">
        <v>1.130174</v>
      </c>
      <c r="T22" s="87">
        <v>1.1328739999999999</v>
      </c>
      <c r="U22" s="87">
        <v>1.211274</v>
      </c>
      <c r="V22" s="87">
        <v>1.0074749999999999</v>
      </c>
      <c r="W22" s="87">
        <v>1.0074749999999999</v>
      </c>
      <c r="X22" s="87">
        <v>1.031325</v>
      </c>
      <c r="Y22" s="115">
        <v>0.85925099999999999</v>
      </c>
      <c r="Z22" s="87">
        <v>0.85925099999999999</v>
      </c>
      <c r="AA22" s="87">
        <v>0.85920099999999999</v>
      </c>
      <c r="AB22" s="87">
        <v>0.859151</v>
      </c>
      <c r="AC22" s="87">
        <v>0.88366100000000003</v>
      </c>
      <c r="AD22" s="87">
        <v>0.83515099999999998</v>
      </c>
      <c r="AE22" s="87">
        <v>0.93218900000000005</v>
      </c>
      <c r="AF22" s="87">
        <v>0.88700299999999999</v>
      </c>
      <c r="AG22" s="87">
        <v>0.85690699999999997</v>
      </c>
      <c r="AH22" s="87">
        <v>0.87782400000000005</v>
      </c>
      <c r="AI22" s="87">
        <v>4.0459759999999996</v>
      </c>
      <c r="AJ22" s="87">
        <v>6.7646709999999999</v>
      </c>
      <c r="AK22" s="115">
        <v>4.3793920000000002</v>
      </c>
      <c r="AL22" s="87">
        <v>4.4335269999999998</v>
      </c>
      <c r="AM22" s="87">
        <v>4.4607010000000002</v>
      </c>
      <c r="AN22" s="87">
        <v>4.4432689999999999</v>
      </c>
      <c r="AO22" s="87">
        <v>4.3017690000000002</v>
      </c>
      <c r="AP22" s="87">
        <v>4.2467689999999996</v>
      </c>
      <c r="AQ22" s="87">
        <v>4.2467689999999996</v>
      </c>
      <c r="AR22" s="87">
        <v>4.8175410000000003</v>
      </c>
      <c r="AS22" s="87">
        <v>4.8175410000000003</v>
      </c>
      <c r="AT22" s="87">
        <v>4.8575410000000003</v>
      </c>
      <c r="AU22" s="87">
        <v>4.8131740000000001</v>
      </c>
      <c r="AV22" s="87">
        <v>4.8172329999999999</v>
      </c>
      <c r="AW22" s="115">
        <v>4.8327330000000002</v>
      </c>
      <c r="AX22" s="87">
        <v>5.3324379999999998</v>
      </c>
      <c r="AY22" s="87">
        <v>4.8374379999999997</v>
      </c>
      <c r="AZ22" s="87">
        <v>4.8074260000000004</v>
      </c>
      <c r="BA22" s="87">
        <v>4.9224259999999997</v>
      </c>
      <c r="BB22" s="87">
        <v>4.975428</v>
      </c>
      <c r="BC22" s="87">
        <v>5.0535439999999996</v>
      </c>
      <c r="BD22" s="87">
        <v>4.8563460000000003</v>
      </c>
      <c r="BE22" s="87">
        <v>4.8458439999999996</v>
      </c>
      <c r="BF22" s="87">
        <v>4.890727</v>
      </c>
      <c r="BG22" s="87">
        <v>4.922193</v>
      </c>
      <c r="BH22" s="87">
        <v>4.8995439999999997</v>
      </c>
      <c r="BI22" s="115">
        <v>4.8386279999999999</v>
      </c>
      <c r="BJ22" s="87">
        <v>5.3386490000000002</v>
      </c>
      <c r="BK22" s="87">
        <v>5.3386490000000002</v>
      </c>
      <c r="BL22" s="87">
        <v>5.140752</v>
      </c>
      <c r="BM22" s="87">
        <v>5.1088449999999996</v>
      </c>
      <c r="BN22" s="87">
        <v>5.1083350000000003</v>
      </c>
      <c r="BO22" s="87">
        <v>5.4482350000000004</v>
      </c>
      <c r="BP22" s="87">
        <v>5.0899580000000002</v>
      </c>
      <c r="BQ22" s="87">
        <v>5.0731919999999997</v>
      </c>
      <c r="BR22" s="87">
        <v>5.0567039999999999</v>
      </c>
      <c r="BS22" s="87">
        <v>5.3696460000000004</v>
      </c>
      <c r="BT22" s="87">
        <v>5.4945830000000004</v>
      </c>
      <c r="BU22" s="115">
        <v>5.7900150000000004</v>
      </c>
      <c r="BV22" s="87">
        <v>5.8698949999999996</v>
      </c>
      <c r="BW22" s="87">
        <v>5.8637730000000001</v>
      </c>
      <c r="BX22" s="87">
        <v>5.8453569999999999</v>
      </c>
      <c r="BY22" s="9"/>
      <c r="BZ22" s="9"/>
      <c r="CA22" s="9"/>
      <c r="CB22" s="9"/>
      <c r="CC22" s="9"/>
      <c r="CD22" s="9"/>
      <c r="CE22" s="9"/>
      <c r="CF22" s="9"/>
      <c r="CG22" s="9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</row>
    <row r="23" spans="1:255" s="45" customFormat="1" ht="22.5">
      <c r="A23" s="77" t="s">
        <v>121</v>
      </c>
      <c r="B23" s="87">
        <v>287.92560400000002</v>
      </c>
      <c r="C23" s="87">
        <v>298.77322600000002</v>
      </c>
      <c r="D23" s="87">
        <v>313.75873100000001</v>
      </c>
      <c r="E23" s="87">
        <v>317.98677199999997</v>
      </c>
      <c r="F23" s="87">
        <v>358.04925100000003</v>
      </c>
      <c r="G23" s="87">
        <v>378.43665299999998</v>
      </c>
      <c r="H23" s="87">
        <v>360.01496100000003</v>
      </c>
      <c r="I23" s="87">
        <v>338.93652500000002</v>
      </c>
      <c r="J23" s="87">
        <v>335.77425299999999</v>
      </c>
      <c r="K23" s="87">
        <v>305.63971600000002</v>
      </c>
      <c r="L23" s="87">
        <v>314.23369200000002</v>
      </c>
      <c r="M23" s="115">
        <v>265.94190800000001</v>
      </c>
      <c r="N23" s="87">
        <v>295.61309599999998</v>
      </c>
      <c r="O23" s="87">
        <v>284.07667800000002</v>
      </c>
      <c r="P23" s="87">
        <v>277.21694100000002</v>
      </c>
      <c r="Q23" s="87">
        <v>259.51488599999999</v>
      </c>
      <c r="R23" s="87">
        <v>268.702202</v>
      </c>
      <c r="S23" s="87">
        <v>260.42382600000002</v>
      </c>
      <c r="T23" s="87">
        <v>236.56725800000001</v>
      </c>
      <c r="U23" s="87">
        <v>232.49225999999999</v>
      </c>
      <c r="V23" s="87">
        <v>253.11475899999999</v>
      </c>
      <c r="W23" s="87">
        <v>240.10146700000001</v>
      </c>
      <c r="X23" s="87">
        <v>241.38569699999999</v>
      </c>
      <c r="Y23" s="115">
        <v>265.33517699999999</v>
      </c>
      <c r="Z23" s="87">
        <v>251.02085299999999</v>
      </c>
      <c r="AA23" s="87">
        <v>254.659637</v>
      </c>
      <c r="AB23" s="87">
        <v>275.58146799999997</v>
      </c>
      <c r="AC23" s="87">
        <v>263.16373800000002</v>
      </c>
      <c r="AD23" s="87">
        <v>248.14214899999999</v>
      </c>
      <c r="AE23" s="87">
        <v>264.40978200000001</v>
      </c>
      <c r="AF23" s="87">
        <v>266.13532199999997</v>
      </c>
      <c r="AG23" s="87">
        <v>260.82894299999998</v>
      </c>
      <c r="AH23" s="87">
        <v>289.48696999999999</v>
      </c>
      <c r="AI23" s="87">
        <v>320.83651300000002</v>
      </c>
      <c r="AJ23" s="87">
        <v>348.85474799999997</v>
      </c>
      <c r="AK23" s="115">
        <v>369.18177200000002</v>
      </c>
      <c r="AL23" s="87">
        <v>372.72574500000002</v>
      </c>
      <c r="AM23" s="87">
        <v>396.89123000000001</v>
      </c>
      <c r="AN23" s="87">
        <v>430.34024899999997</v>
      </c>
      <c r="AO23" s="87">
        <v>420.60325499999999</v>
      </c>
      <c r="AP23" s="87">
        <v>449.06832100000003</v>
      </c>
      <c r="AQ23" s="87">
        <v>475.32559800000001</v>
      </c>
      <c r="AR23" s="87">
        <v>508.60702300000003</v>
      </c>
      <c r="AS23" s="87">
        <v>514.41300699999999</v>
      </c>
      <c r="AT23" s="87">
        <v>557.29149900000004</v>
      </c>
      <c r="AU23" s="87">
        <v>543.13804900000002</v>
      </c>
      <c r="AV23" s="87">
        <v>577.792191</v>
      </c>
      <c r="AW23" s="115">
        <v>609.478387</v>
      </c>
      <c r="AX23" s="87">
        <v>594.42660599999999</v>
      </c>
      <c r="AY23" s="87">
        <v>618.69576099999995</v>
      </c>
      <c r="AZ23" s="87">
        <v>675.69499499999995</v>
      </c>
      <c r="BA23" s="87">
        <v>675.74849800000004</v>
      </c>
      <c r="BB23" s="87">
        <v>655.62249599999996</v>
      </c>
      <c r="BC23" s="87">
        <v>697.73310000000004</v>
      </c>
      <c r="BD23" s="87">
        <v>702.11372500000004</v>
      </c>
      <c r="BE23" s="87">
        <v>718.96458099999995</v>
      </c>
      <c r="BF23" s="87">
        <v>747.67322100000001</v>
      </c>
      <c r="BG23" s="87">
        <v>771.004952</v>
      </c>
      <c r="BH23" s="87">
        <v>805.23887400000001</v>
      </c>
      <c r="BI23" s="115">
        <v>828.58613200000002</v>
      </c>
      <c r="BJ23" s="87">
        <v>796.21442500000001</v>
      </c>
      <c r="BK23" s="87">
        <v>828.26206999999999</v>
      </c>
      <c r="BL23" s="87">
        <v>828.05632900000001</v>
      </c>
      <c r="BM23" s="87">
        <v>846.95003399999996</v>
      </c>
      <c r="BN23" s="87">
        <v>882.94272599999999</v>
      </c>
      <c r="BO23" s="87">
        <v>920.27495399999998</v>
      </c>
      <c r="BP23" s="87">
        <v>964.17482099999995</v>
      </c>
      <c r="BQ23" s="87">
        <v>975.65547900000001</v>
      </c>
      <c r="BR23" s="87">
        <v>1054.994156</v>
      </c>
      <c r="BS23" s="87">
        <v>1075.7226470000001</v>
      </c>
      <c r="BT23" s="87">
        <v>1150.3378809999999</v>
      </c>
      <c r="BU23" s="115">
        <v>1083.478721</v>
      </c>
      <c r="BV23" s="87">
        <v>1034.0106699999999</v>
      </c>
      <c r="BW23" s="87">
        <v>995.94294400000001</v>
      </c>
      <c r="BX23" s="87">
        <v>979.04844100000003</v>
      </c>
      <c r="BY23" s="9"/>
      <c r="BZ23" s="9"/>
      <c r="CA23" s="9"/>
      <c r="CB23" s="9"/>
      <c r="CC23" s="9"/>
      <c r="CD23" s="9"/>
      <c r="CE23" s="9"/>
      <c r="CF23" s="9"/>
      <c r="CG23" s="9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</row>
    <row r="24" spans="1:255" s="45" customFormat="1">
      <c r="A24" s="72" t="s">
        <v>119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115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115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115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115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115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115"/>
      <c r="BV24" s="87"/>
      <c r="BW24" s="87"/>
      <c r="BX24" s="87"/>
      <c r="BY24" s="9"/>
      <c r="BZ24" s="9"/>
      <c r="CA24" s="9"/>
      <c r="CB24" s="9"/>
      <c r="CC24" s="9"/>
      <c r="CD24" s="9"/>
      <c r="CE24" s="9"/>
      <c r="CF24" s="9"/>
      <c r="CG24" s="9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</row>
    <row r="25" spans="1:255" s="45" customFormat="1">
      <c r="A25" s="78" t="s">
        <v>120</v>
      </c>
      <c r="B25" s="88">
        <v>0.13536699999999999</v>
      </c>
      <c r="C25" s="88">
        <v>0.14866399999999999</v>
      </c>
      <c r="D25" s="88">
        <v>0.159474</v>
      </c>
      <c r="E25" s="88">
        <v>0.138347</v>
      </c>
      <c r="F25" s="88">
        <v>0.13789499999999999</v>
      </c>
      <c r="G25" s="88">
        <v>0.180335</v>
      </c>
      <c r="H25" s="88">
        <v>0.13837099999999999</v>
      </c>
      <c r="I25" s="88">
        <v>0.14441000000000001</v>
      </c>
      <c r="J25" s="88">
        <v>1.368968</v>
      </c>
      <c r="K25" s="88">
        <v>2.7911389999999998</v>
      </c>
      <c r="L25" s="88">
        <v>1.8248260000000001</v>
      </c>
      <c r="M25" s="116">
        <v>5.2511109999999999</v>
      </c>
      <c r="N25" s="88">
        <v>2.7665500000000001</v>
      </c>
      <c r="O25" s="88">
        <v>3.0539459999999998</v>
      </c>
      <c r="P25" s="88">
        <v>2.801142</v>
      </c>
      <c r="Q25" s="88">
        <v>2.8596819999999998</v>
      </c>
      <c r="R25" s="88">
        <v>2.9985740000000001</v>
      </c>
      <c r="S25" s="88">
        <v>3.2358229999999999</v>
      </c>
      <c r="T25" s="88">
        <v>3.431273</v>
      </c>
      <c r="U25" s="88">
        <v>5.7269230000000002</v>
      </c>
      <c r="V25" s="88">
        <v>10.417025000000001</v>
      </c>
      <c r="W25" s="88">
        <v>6.1285499999999997</v>
      </c>
      <c r="X25" s="88">
        <v>5.3132020000000004</v>
      </c>
      <c r="Y25" s="116">
        <v>6.3835050000000004</v>
      </c>
      <c r="Z25" s="88">
        <v>6.7152659999999997</v>
      </c>
      <c r="AA25" s="88">
        <v>7.1705949999999996</v>
      </c>
      <c r="AB25" s="88">
        <v>7.0966589999999998</v>
      </c>
      <c r="AC25" s="88">
        <v>6.9560300000000002</v>
      </c>
      <c r="AD25" s="88">
        <v>7.1173349999999997</v>
      </c>
      <c r="AE25" s="88">
        <v>6.0930780000000002</v>
      </c>
      <c r="AF25" s="88">
        <v>6.1310640000000003</v>
      </c>
      <c r="AG25" s="88">
        <v>6.0967029999999998</v>
      </c>
      <c r="AH25" s="88">
        <v>4.9326920000000003</v>
      </c>
      <c r="AI25" s="88">
        <v>4.3161180000000003</v>
      </c>
      <c r="AJ25" s="88">
        <v>4.4316890000000004</v>
      </c>
      <c r="AK25" s="116">
        <v>5.0735530000000004</v>
      </c>
      <c r="AL25" s="88">
        <v>4.9329390000000002</v>
      </c>
      <c r="AM25" s="88">
        <v>5.0966779999999998</v>
      </c>
      <c r="AN25" s="88">
        <v>4.7994329999999996</v>
      </c>
      <c r="AO25" s="88">
        <v>4.9013260000000001</v>
      </c>
      <c r="AP25" s="88">
        <v>5.4813099999999997</v>
      </c>
      <c r="AQ25" s="88">
        <v>13.320919</v>
      </c>
      <c r="AR25" s="88">
        <v>13.43619</v>
      </c>
      <c r="AS25" s="88">
        <v>14.294712000000001</v>
      </c>
      <c r="AT25" s="88">
        <v>16.387694</v>
      </c>
      <c r="AU25" s="88">
        <v>15.027215</v>
      </c>
      <c r="AV25" s="88">
        <v>15.669653</v>
      </c>
      <c r="AW25" s="116">
        <v>13.021037</v>
      </c>
      <c r="AX25" s="88">
        <v>13.316062000000001</v>
      </c>
      <c r="AY25" s="88">
        <v>13.446145</v>
      </c>
      <c r="AZ25" s="88">
        <v>14.418744999999999</v>
      </c>
      <c r="BA25" s="88">
        <v>16.697109000000001</v>
      </c>
      <c r="BB25" s="88">
        <v>16.996969</v>
      </c>
      <c r="BC25" s="88">
        <v>13.560886</v>
      </c>
      <c r="BD25" s="88">
        <v>13.715567999999999</v>
      </c>
      <c r="BE25" s="88">
        <v>13.646057000000001</v>
      </c>
      <c r="BF25" s="88">
        <v>13.275169</v>
      </c>
      <c r="BG25" s="88">
        <v>13.472239</v>
      </c>
      <c r="BH25" s="88">
        <v>13.442622</v>
      </c>
      <c r="BI25" s="116">
        <v>13.616638999999999</v>
      </c>
      <c r="BJ25" s="88">
        <v>14.569689</v>
      </c>
      <c r="BK25" s="88">
        <v>14.198475</v>
      </c>
      <c r="BL25" s="88">
        <v>14.139787999999999</v>
      </c>
      <c r="BM25" s="88">
        <v>14.257967000000001</v>
      </c>
      <c r="BN25" s="88">
        <v>13.899177999999999</v>
      </c>
      <c r="BO25" s="88">
        <v>13.853382999999999</v>
      </c>
      <c r="BP25" s="88">
        <v>13.037731000000001</v>
      </c>
      <c r="BQ25" s="88">
        <v>13.112325</v>
      </c>
      <c r="BR25" s="88">
        <v>12.72345</v>
      </c>
      <c r="BS25" s="88">
        <v>12.141655</v>
      </c>
      <c r="BT25" s="88">
        <v>11.891875000000001</v>
      </c>
      <c r="BU25" s="116">
        <v>12.336688000000001</v>
      </c>
      <c r="BV25" s="88">
        <v>12.308211</v>
      </c>
      <c r="BW25" s="88">
        <v>12.299697</v>
      </c>
      <c r="BX25" s="88">
        <v>11.340089000000001</v>
      </c>
      <c r="BY25" s="9"/>
      <c r="BZ25" s="9"/>
      <c r="CA25" s="9"/>
      <c r="CB25" s="9"/>
      <c r="CC25" s="9"/>
      <c r="CD25" s="9"/>
      <c r="CE25" s="9"/>
      <c r="CF25" s="9"/>
      <c r="CG25" s="9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</row>
    <row r="26" spans="1:255" s="45" customFormat="1" ht="22.5">
      <c r="A26" s="74" t="s">
        <v>122</v>
      </c>
      <c r="B26" s="89">
        <v>61.060654</v>
      </c>
      <c r="C26" s="89">
        <v>75.344888999999995</v>
      </c>
      <c r="D26" s="89">
        <v>71.437368000000006</v>
      </c>
      <c r="E26" s="89">
        <v>83.162182000000001</v>
      </c>
      <c r="F26" s="89">
        <v>80.860620999999995</v>
      </c>
      <c r="G26" s="89">
        <v>81.449109000000007</v>
      </c>
      <c r="H26" s="89">
        <v>91.437657000000002</v>
      </c>
      <c r="I26" s="89">
        <v>90.730828000000002</v>
      </c>
      <c r="J26" s="89">
        <v>137.290041</v>
      </c>
      <c r="K26" s="89">
        <v>178.84849299999999</v>
      </c>
      <c r="L26" s="89">
        <v>219.52178599999999</v>
      </c>
      <c r="M26" s="114">
        <v>239.14820599999999</v>
      </c>
      <c r="N26" s="89">
        <v>280.97691099999997</v>
      </c>
      <c r="O26" s="89">
        <v>231.62403399999999</v>
      </c>
      <c r="P26" s="89">
        <v>210.64531700000001</v>
      </c>
      <c r="Q26" s="89">
        <v>184.30775199999999</v>
      </c>
      <c r="R26" s="89">
        <v>169.31108800000001</v>
      </c>
      <c r="S26" s="89">
        <v>190.640287</v>
      </c>
      <c r="T26" s="89">
        <v>196.753006</v>
      </c>
      <c r="U26" s="89">
        <v>203.51075</v>
      </c>
      <c r="V26" s="89">
        <v>214.263554</v>
      </c>
      <c r="W26" s="89">
        <v>207.47118900000001</v>
      </c>
      <c r="X26" s="89">
        <v>235.00097400000001</v>
      </c>
      <c r="Y26" s="114">
        <v>208.493144</v>
      </c>
      <c r="Z26" s="89">
        <v>251.90086700000001</v>
      </c>
      <c r="AA26" s="89">
        <v>221.720517</v>
      </c>
      <c r="AB26" s="89">
        <v>208.62057200000001</v>
      </c>
      <c r="AC26" s="89">
        <v>212.99909400000001</v>
      </c>
      <c r="AD26" s="89">
        <v>195.552234</v>
      </c>
      <c r="AE26" s="89">
        <v>156.779933</v>
      </c>
      <c r="AF26" s="89">
        <v>145.95188899999999</v>
      </c>
      <c r="AG26" s="89">
        <v>158.00421</v>
      </c>
      <c r="AH26" s="89">
        <v>141.93840399999999</v>
      </c>
      <c r="AI26" s="89">
        <v>172.641829</v>
      </c>
      <c r="AJ26" s="89">
        <v>222.05476300000001</v>
      </c>
      <c r="AK26" s="114">
        <v>190.23147900000001</v>
      </c>
      <c r="AL26" s="89">
        <v>183.81663399999999</v>
      </c>
      <c r="AM26" s="89">
        <v>218.80147500000001</v>
      </c>
      <c r="AN26" s="89">
        <v>258.08917700000001</v>
      </c>
      <c r="AO26" s="89">
        <v>276.91739200000001</v>
      </c>
      <c r="AP26" s="89">
        <v>274.21266100000003</v>
      </c>
      <c r="AQ26" s="89">
        <v>304.613134</v>
      </c>
      <c r="AR26" s="89">
        <v>296.31489299999998</v>
      </c>
      <c r="AS26" s="89">
        <v>288.52737200000001</v>
      </c>
      <c r="AT26" s="89">
        <v>385.98152800000003</v>
      </c>
      <c r="AU26" s="89">
        <v>399.23983600000003</v>
      </c>
      <c r="AV26" s="89">
        <v>421.453554</v>
      </c>
      <c r="AW26" s="114">
        <v>398.38056599999999</v>
      </c>
      <c r="AX26" s="89">
        <v>360.32642099999998</v>
      </c>
      <c r="AY26" s="89">
        <v>356.59348499999999</v>
      </c>
      <c r="AZ26" s="89">
        <v>361.08959199999998</v>
      </c>
      <c r="BA26" s="89">
        <v>374.30133599999999</v>
      </c>
      <c r="BB26" s="89">
        <v>386.82856600000002</v>
      </c>
      <c r="BC26" s="89">
        <v>385.11345799999998</v>
      </c>
      <c r="BD26" s="89">
        <v>462.43729300000001</v>
      </c>
      <c r="BE26" s="89">
        <v>444.139768</v>
      </c>
      <c r="BF26" s="89">
        <v>351.84214400000002</v>
      </c>
      <c r="BG26" s="89">
        <v>410.59386999999998</v>
      </c>
      <c r="BH26" s="89">
        <v>411.69617699999998</v>
      </c>
      <c r="BI26" s="114">
        <v>451.35162600000001</v>
      </c>
      <c r="BJ26" s="89">
        <v>468.40843599999999</v>
      </c>
      <c r="BK26" s="89">
        <v>481.24159600000002</v>
      </c>
      <c r="BL26" s="89">
        <v>473.65692899999999</v>
      </c>
      <c r="BM26" s="89">
        <v>512.07158900000002</v>
      </c>
      <c r="BN26" s="89">
        <v>513.04526199999998</v>
      </c>
      <c r="BO26" s="89">
        <v>475.46590500000002</v>
      </c>
      <c r="BP26" s="89">
        <v>462.07889</v>
      </c>
      <c r="BQ26" s="89">
        <v>421.179732</v>
      </c>
      <c r="BR26" s="89">
        <v>383.52340199999998</v>
      </c>
      <c r="BS26" s="89">
        <v>411.78249299999999</v>
      </c>
      <c r="BT26" s="89">
        <v>424.21805999999998</v>
      </c>
      <c r="BU26" s="114">
        <v>416.58301699999998</v>
      </c>
      <c r="BV26" s="89">
        <v>428.95736399999998</v>
      </c>
      <c r="BW26" s="89">
        <v>452.70102800000001</v>
      </c>
      <c r="BX26" s="89">
        <v>416.745386</v>
      </c>
      <c r="BY26" s="9"/>
      <c r="BZ26" s="9"/>
      <c r="CA26" s="9"/>
      <c r="CB26" s="9"/>
      <c r="CC26" s="9"/>
      <c r="CD26" s="9"/>
      <c r="CE26" s="9"/>
      <c r="CF26" s="9"/>
      <c r="CG26" s="9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</row>
    <row r="27" spans="1:255" s="45" customFormat="1">
      <c r="A27" s="72" t="s">
        <v>110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115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115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115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115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115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115"/>
      <c r="BV27" s="87"/>
      <c r="BW27" s="87"/>
      <c r="BX27" s="87"/>
      <c r="BY27" s="9"/>
      <c r="BZ27" s="9"/>
      <c r="CA27" s="9"/>
      <c r="CB27" s="9"/>
      <c r="CC27" s="9"/>
      <c r="CD27" s="9"/>
      <c r="CE27" s="9"/>
      <c r="CF27" s="9"/>
      <c r="CG27" s="9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</row>
    <row r="28" spans="1:255" s="45" customFormat="1">
      <c r="A28" s="72" t="s">
        <v>132</v>
      </c>
      <c r="B28" s="88">
        <v>3.656E-3</v>
      </c>
      <c r="C28" s="88">
        <v>2.8609999999999998E-3</v>
      </c>
      <c r="D28" s="88">
        <v>2.8609999999999998E-3</v>
      </c>
      <c r="E28" s="88">
        <v>2.8609999999999998E-3</v>
      </c>
      <c r="F28" s="88">
        <v>1.8461000000000002E-2</v>
      </c>
      <c r="G28" s="88">
        <v>2.9420000000000002E-3</v>
      </c>
      <c r="H28" s="88">
        <v>2.8609999999999998E-3</v>
      </c>
      <c r="I28" s="88">
        <v>5.659E-3</v>
      </c>
      <c r="J28" s="88">
        <v>2.8609999999999998E-3</v>
      </c>
      <c r="K28" s="88">
        <v>2.8609999999999998E-3</v>
      </c>
      <c r="L28" s="88">
        <v>0</v>
      </c>
      <c r="M28" s="116">
        <v>0</v>
      </c>
      <c r="N28" s="88">
        <v>0</v>
      </c>
      <c r="O28" s="88">
        <v>0</v>
      </c>
      <c r="P28" s="88">
        <v>3.0141000000000001E-2</v>
      </c>
      <c r="Q28" s="88">
        <v>0</v>
      </c>
      <c r="R28" s="88">
        <v>0</v>
      </c>
      <c r="S28" s="88">
        <v>2.9531999999999999E-2</v>
      </c>
      <c r="T28" s="88">
        <v>0</v>
      </c>
      <c r="U28" s="88">
        <v>0</v>
      </c>
      <c r="V28" s="88">
        <v>4.6898000000000002E-2</v>
      </c>
      <c r="W28" s="88">
        <v>5.9699999999999998E-4</v>
      </c>
      <c r="X28" s="88">
        <v>1.5349999999999999E-3</v>
      </c>
      <c r="Y28" s="116">
        <v>0.15363199999999999</v>
      </c>
      <c r="Z28" s="88">
        <v>3.12616</v>
      </c>
      <c r="AA28" s="88">
        <v>0.15105399999999999</v>
      </c>
      <c r="AB28" s="88">
        <v>0.125222</v>
      </c>
      <c r="AC28" s="88">
        <v>0.125222</v>
      </c>
      <c r="AD28" s="88">
        <v>1.6273040000000001</v>
      </c>
      <c r="AE28" s="88">
        <v>0.125222</v>
      </c>
      <c r="AF28" s="88">
        <v>0.125222</v>
      </c>
      <c r="AG28" s="88">
        <v>0.12672900000000001</v>
      </c>
      <c r="AH28" s="88">
        <v>0.130578</v>
      </c>
      <c r="AI28" s="88">
        <v>0.12464</v>
      </c>
      <c r="AJ28" s="88">
        <v>0.18743000000000001</v>
      </c>
      <c r="AK28" s="116">
        <v>0.124625</v>
      </c>
      <c r="AL28" s="88">
        <v>0.124625</v>
      </c>
      <c r="AM28" s="88">
        <v>0.124625</v>
      </c>
      <c r="AN28" s="88">
        <v>0.124625</v>
      </c>
      <c r="AO28" s="88">
        <v>0.124625</v>
      </c>
      <c r="AP28" s="88">
        <v>0.124625</v>
      </c>
      <c r="AQ28" s="88">
        <v>0.124625</v>
      </c>
      <c r="AR28" s="88">
        <v>0</v>
      </c>
      <c r="AS28" s="88">
        <v>0</v>
      </c>
      <c r="AT28" s="88">
        <v>3.1E-2</v>
      </c>
      <c r="AU28" s="88">
        <v>0</v>
      </c>
      <c r="AV28" s="88">
        <v>0</v>
      </c>
      <c r="AW28" s="116">
        <v>0</v>
      </c>
      <c r="AX28" s="88">
        <v>2.3E-5</v>
      </c>
      <c r="AY28" s="88">
        <v>0</v>
      </c>
      <c r="AZ28" s="88">
        <v>2.4000000000000001E-5</v>
      </c>
      <c r="BA28" s="88">
        <v>0</v>
      </c>
      <c r="BB28" s="88">
        <v>0</v>
      </c>
      <c r="BC28" s="88">
        <v>0</v>
      </c>
      <c r="BD28" s="88">
        <v>0</v>
      </c>
      <c r="BE28" s="88">
        <v>1.8E-5</v>
      </c>
      <c r="BF28" s="88">
        <v>3.1461999999999997E-2</v>
      </c>
      <c r="BG28" s="88">
        <v>0.374</v>
      </c>
      <c r="BH28" s="88">
        <v>0</v>
      </c>
      <c r="BI28" s="116">
        <v>0</v>
      </c>
      <c r="BJ28" s="88">
        <v>0</v>
      </c>
      <c r="BK28" s="88">
        <v>0</v>
      </c>
      <c r="BL28" s="88">
        <v>0</v>
      </c>
      <c r="BM28" s="88">
        <v>0</v>
      </c>
      <c r="BN28" s="88">
        <v>0</v>
      </c>
      <c r="BO28" s="88">
        <v>0.17</v>
      </c>
      <c r="BP28" s="88">
        <v>1.45E-4</v>
      </c>
      <c r="BQ28" s="88">
        <v>0</v>
      </c>
      <c r="BR28" s="88">
        <v>0</v>
      </c>
      <c r="BS28" s="88">
        <v>0</v>
      </c>
      <c r="BT28" s="88">
        <v>1.4577E-2</v>
      </c>
      <c r="BU28" s="116">
        <v>0</v>
      </c>
      <c r="BV28" s="88">
        <v>0</v>
      </c>
      <c r="BW28" s="88">
        <v>0</v>
      </c>
      <c r="BX28" s="88">
        <v>0.30538999999999999</v>
      </c>
      <c r="BY28" s="9"/>
      <c r="BZ28" s="9"/>
      <c r="CA28" s="9"/>
      <c r="CB28" s="9"/>
      <c r="CC28" s="9"/>
      <c r="CD28" s="9"/>
      <c r="CE28" s="9"/>
      <c r="CF28" s="9"/>
      <c r="CG28" s="9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</row>
    <row r="29" spans="1:255" s="57" customFormat="1" ht="22.5">
      <c r="A29" s="74" t="s">
        <v>123</v>
      </c>
      <c r="B29" s="89">
        <v>109.51031999999999</v>
      </c>
      <c r="C29" s="89">
        <v>114.46909100000001</v>
      </c>
      <c r="D29" s="89">
        <v>119.10562299999999</v>
      </c>
      <c r="E29" s="89">
        <v>103.877861</v>
      </c>
      <c r="F29" s="89">
        <v>100.03573900000001</v>
      </c>
      <c r="G29" s="89">
        <v>104.14357800000001</v>
      </c>
      <c r="H29" s="89">
        <v>105.345856</v>
      </c>
      <c r="I29" s="89">
        <v>101.677178</v>
      </c>
      <c r="J29" s="89">
        <v>109.926441</v>
      </c>
      <c r="K29" s="89">
        <v>113.901394</v>
      </c>
      <c r="L29" s="89">
        <v>125.99088399999999</v>
      </c>
      <c r="M29" s="114">
        <v>156.50438299999999</v>
      </c>
      <c r="N29" s="89">
        <v>158.08235099999999</v>
      </c>
      <c r="O29" s="89">
        <v>159.27963199999999</v>
      </c>
      <c r="P29" s="89">
        <v>162.702516</v>
      </c>
      <c r="Q29" s="89">
        <v>162.375967</v>
      </c>
      <c r="R29" s="89">
        <v>163.79349300000001</v>
      </c>
      <c r="S29" s="89">
        <v>177.113607</v>
      </c>
      <c r="T29" s="89">
        <v>176.52185399999999</v>
      </c>
      <c r="U29" s="89">
        <v>172.331121</v>
      </c>
      <c r="V29" s="89">
        <v>180.95380700000001</v>
      </c>
      <c r="W29" s="89">
        <v>185.697385</v>
      </c>
      <c r="X29" s="89">
        <v>191.369891</v>
      </c>
      <c r="Y29" s="114">
        <v>229.989351</v>
      </c>
      <c r="Z29" s="89">
        <v>233.701998</v>
      </c>
      <c r="AA29" s="89">
        <v>221.07225099999999</v>
      </c>
      <c r="AB29" s="89">
        <v>227.92433500000001</v>
      </c>
      <c r="AC29" s="89">
        <v>211.16251</v>
      </c>
      <c r="AD29" s="89">
        <v>198.27376899999999</v>
      </c>
      <c r="AE29" s="89">
        <v>204.97637499999999</v>
      </c>
      <c r="AF29" s="89">
        <v>200.98745099999999</v>
      </c>
      <c r="AG29" s="89">
        <v>194.75663700000001</v>
      </c>
      <c r="AH29" s="89">
        <v>194.15875399999999</v>
      </c>
      <c r="AI29" s="89">
        <v>194.49207000000001</v>
      </c>
      <c r="AJ29" s="89">
        <v>199.59849199999999</v>
      </c>
      <c r="AK29" s="114">
        <v>261.74049400000001</v>
      </c>
      <c r="AL29" s="89">
        <v>257.18991399999999</v>
      </c>
      <c r="AM29" s="89">
        <v>249.685766</v>
      </c>
      <c r="AN29" s="89">
        <v>240.29632699999999</v>
      </c>
      <c r="AO29" s="89">
        <v>223.81311299999999</v>
      </c>
      <c r="AP29" s="89">
        <v>204.31497300000001</v>
      </c>
      <c r="AQ29" s="89">
        <v>214.31636</v>
      </c>
      <c r="AR29" s="89">
        <v>215.69842800000001</v>
      </c>
      <c r="AS29" s="89">
        <v>203.96848199999999</v>
      </c>
      <c r="AT29" s="89">
        <v>209.07415499999999</v>
      </c>
      <c r="AU29" s="89">
        <v>214.05663999999999</v>
      </c>
      <c r="AV29" s="89">
        <v>214.773133</v>
      </c>
      <c r="AW29" s="114">
        <v>367.679912</v>
      </c>
      <c r="AX29" s="89">
        <v>358.23600900000002</v>
      </c>
      <c r="AY29" s="89">
        <v>362.40047099999998</v>
      </c>
      <c r="AZ29" s="89">
        <v>370.55837200000002</v>
      </c>
      <c r="BA29" s="89">
        <v>345.87946299999999</v>
      </c>
      <c r="BB29" s="89">
        <v>318.50244300000003</v>
      </c>
      <c r="BC29" s="89">
        <v>336.04911800000002</v>
      </c>
      <c r="BD29" s="89">
        <v>336.30007599999999</v>
      </c>
      <c r="BE29" s="89">
        <v>326.45556900000003</v>
      </c>
      <c r="BF29" s="89">
        <v>339.86022000000003</v>
      </c>
      <c r="BG29" s="89">
        <v>334.391367</v>
      </c>
      <c r="BH29" s="89">
        <v>364.49155500000001</v>
      </c>
      <c r="BI29" s="114">
        <v>530.15623100000005</v>
      </c>
      <c r="BJ29" s="89">
        <v>466.34845000000001</v>
      </c>
      <c r="BK29" s="89">
        <v>464.357169</v>
      </c>
      <c r="BL29" s="89">
        <v>452.563828</v>
      </c>
      <c r="BM29" s="89">
        <v>432.83397000000002</v>
      </c>
      <c r="BN29" s="89">
        <v>435.64949000000001</v>
      </c>
      <c r="BO29" s="89">
        <v>471.03306600000002</v>
      </c>
      <c r="BP29" s="89">
        <v>496.391684</v>
      </c>
      <c r="BQ29" s="89">
        <v>479.53571799999997</v>
      </c>
      <c r="BR29" s="89">
        <v>514.44328900000005</v>
      </c>
      <c r="BS29" s="89">
        <v>517.48177899999996</v>
      </c>
      <c r="BT29" s="89">
        <v>538.22011799999996</v>
      </c>
      <c r="BU29" s="114">
        <v>816.03118900000004</v>
      </c>
      <c r="BV29" s="89">
        <v>804.199748</v>
      </c>
      <c r="BW29" s="89">
        <v>810.40226900000005</v>
      </c>
      <c r="BX29" s="89">
        <v>818.77014999999994</v>
      </c>
      <c r="BY29" s="9"/>
      <c r="BZ29" s="9"/>
      <c r="CA29" s="9"/>
      <c r="CB29" s="9"/>
      <c r="CC29" s="9"/>
      <c r="CD29" s="9"/>
      <c r="CE29" s="9"/>
      <c r="CF29" s="9"/>
      <c r="CG29" s="9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</row>
    <row r="30" spans="1:255" s="57" customFormat="1">
      <c r="A30" s="72" t="s">
        <v>110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115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115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115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115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115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115"/>
      <c r="BV30" s="87"/>
      <c r="BW30" s="87"/>
      <c r="BX30" s="87"/>
      <c r="BY30" s="9"/>
      <c r="BZ30" s="9"/>
      <c r="CA30" s="9"/>
      <c r="CB30" s="9"/>
      <c r="CC30" s="9"/>
      <c r="CD30" s="9"/>
      <c r="CE30" s="9"/>
      <c r="CF30" s="9"/>
      <c r="CG30" s="9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</row>
    <row r="31" spans="1:255" s="57" customFormat="1">
      <c r="A31" s="72" t="s">
        <v>132</v>
      </c>
      <c r="B31" s="88">
        <v>1.6983999999999999E-2</v>
      </c>
      <c r="C31" s="88">
        <v>1.7288999999999999E-2</v>
      </c>
      <c r="D31" s="88">
        <v>0.18671199999999999</v>
      </c>
      <c r="E31" s="88">
        <v>1.6712000000000001E-2</v>
      </c>
      <c r="F31" s="88">
        <v>1.2076999999999999E-2</v>
      </c>
      <c r="G31" s="88">
        <v>1.1512E-2</v>
      </c>
      <c r="H31" s="88">
        <v>1.3349E-2</v>
      </c>
      <c r="I31" s="88">
        <v>1.4444E-2</v>
      </c>
      <c r="J31" s="88">
        <v>1.3194000000000001E-2</v>
      </c>
      <c r="K31" s="88">
        <v>1.1684999999999999E-2</v>
      </c>
      <c r="L31" s="88">
        <v>1.2879E-2</v>
      </c>
      <c r="M31" s="116">
        <v>0.20256299999999999</v>
      </c>
      <c r="N31" s="88">
        <v>0.20954800000000001</v>
      </c>
      <c r="O31" s="88">
        <v>0.28973300000000002</v>
      </c>
      <c r="P31" s="88">
        <v>0.30085800000000001</v>
      </c>
      <c r="Q31" s="88">
        <v>0.30154599999999998</v>
      </c>
      <c r="R31" s="88">
        <v>0.286941</v>
      </c>
      <c r="S31" s="88">
        <v>0.32952300000000001</v>
      </c>
      <c r="T31" s="88">
        <v>0.36648500000000001</v>
      </c>
      <c r="U31" s="88">
        <v>0.26819300000000001</v>
      </c>
      <c r="V31" s="88">
        <v>0.25284099999999998</v>
      </c>
      <c r="W31" s="88">
        <v>0.240649</v>
      </c>
      <c r="X31" s="88">
        <v>0.24506900000000001</v>
      </c>
      <c r="Y31" s="116">
        <v>0.180702</v>
      </c>
      <c r="Z31" s="88">
        <v>0.158413</v>
      </c>
      <c r="AA31" s="88">
        <v>0.14721799999999999</v>
      </c>
      <c r="AB31" s="88">
        <v>0.13941500000000001</v>
      </c>
      <c r="AC31" s="88">
        <v>0.12658900000000001</v>
      </c>
      <c r="AD31" s="88">
        <v>7.6339000000000004E-2</v>
      </c>
      <c r="AE31" s="88">
        <v>9.4339999999999993E-2</v>
      </c>
      <c r="AF31" s="88">
        <v>7.1490999999999999E-2</v>
      </c>
      <c r="AG31" s="88">
        <v>3.9187E-2</v>
      </c>
      <c r="AH31" s="88">
        <v>3.6693000000000003E-2</v>
      </c>
      <c r="AI31" s="88">
        <v>0.15398000000000001</v>
      </c>
      <c r="AJ31" s="88">
        <v>0.147642</v>
      </c>
      <c r="AK31" s="116">
        <v>2.6558999999999999E-2</v>
      </c>
      <c r="AL31" s="88">
        <v>3.9139999999999999E-3</v>
      </c>
      <c r="AM31" s="88">
        <v>4.2929999999999999E-3</v>
      </c>
      <c r="AN31" s="88">
        <v>7.1659999999999996E-3</v>
      </c>
      <c r="AO31" s="88">
        <v>1.8657E-2</v>
      </c>
      <c r="AP31" s="88">
        <v>6.2751000000000001E-2</v>
      </c>
      <c r="AQ31" s="88">
        <v>7.8672000000000006E-2</v>
      </c>
      <c r="AR31" s="88">
        <v>5.3650999999999997E-2</v>
      </c>
      <c r="AS31" s="88">
        <v>3.4510000000000001E-3</v>
      </c>
      <c r="AT31" s="88">
        <v>7.2110000000000004E-3</v>
      </c>
      <c r="AU31" s="88">
        <v>1.1410999999999999E-2</v>
      </c>
      <c r="AV31" s="88">
        <v>5.0042999999999997E-2</v>
      </c>
      <c r="AW31" s="116">
        <v>9.0430000000000007E-3</v>
      </c>
      <c r="AX31" s="88">
        <v>3.271E-3</v>
      </c>
      <c r="AY31" s="88">
        <v>1.5079E-2</v>
      </c>
      <c r="AZ31" s="88">
        <v>8.3429999999999997E-3</v>
      </c>
      <c r="BA31" s="88">
        <v>1.2093E-2</v>
      </c>
      <c r="BB31" s="88">
        <v>3.7721999999999999E-2</v>
      </c>
      <c r="BC31" s="88">
        <v>7.8429999999999993E-3</v>
      </c>
      <c r="BD31" s="88">
        <v>2.4429999999999999E-3</v>
      </c>
      <c r="BE31" s="88">
        <v>2.4429999999999999E-3</v>
      </c>
      <c r="BF31" s="88">
        <v>1.8550000000000001E-3</v>
      </c>
      <c r="BG31" s="88">
        <v>1.843E-3</v>
      </c>
      <c r="BH31" s="88">
        <v>1.843E-3</v>
      </c>
      <c r="BI31" s="116">
        <v>2.343E-3</v>
      </c>
      <c r="BJ31" s="88">
        <v>1.6473000000000002E-2</v>
      </c>
      <c r="BK31" s="88">
        <v>1.358E-3</v>
      </c>
      <c r="BL31" s="88">
        <v>1.243E-3</v>
      </c>
      <c r="BM31" s="88">
        <v>1.243E-3</v>
      </c>
      <c r="BN31" s="88">
        <v>2.2430000000000002E-3</v>
      </c>
      <c r="BO31" s="88">
        <v>1.0430000000000001E-3</v>
      </c>
      <c r="BP31" s="88">
        <v>1.1789999999999999E-3</v>
      </c>
      <c r="BQ31" s="88">
        <v>4.0555000000000001E-2</v>
      </c>
      <c r="BR31" s="88">
        <v>0.112183</v>
      </c>
      <c r="BS31" s="88">
        <v>4.9098999999999997E-2</v>
      </c>
      <c r="BT31" s="88">
        <v>4.2875999999999997E-2</v>
      </c>
      <c r="BU31" s="116">
        <v>2.99E-4</v>
      </c>
      <c r="BV31" s="88">
        <v>3.5478999999999997E-2</v>
      </c>
      <c r="BW31" s="88">
        <v>5.6610000000000002E-3</v>
      </c>
      <c r="BX31" s="88">
        <v>4.9399999999999999E-3</v>
      </c>
      <c r="BY31" s="9"/>
      <c r="BZ31" s="9"/>
      <c r="CA31" s="9"/>
      <c r="CB31" s="9"/>
      <c r="CC31" s="9"/>
      <c r="CD31" s="9"/>
      <c r="CE31" s="9"/>
      <c r="CF31" s="9"/>
      <c r="CG31" s="9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</row>
    <row r="32" spans="1:255" s="57" customFormat="1" ht="22.5">
      <c r="A32" s="79" t="s">
        <v>124</v>
      </c>
      <c r="B32" s="89">
        <v>2607.4868120000001</v>
      </c>
      <c r="C32" s="89">
        <v>2690.1920369999998</v>
      </c>
      <c r="D32" s="89">
        <v>2799.9718429999998</v>
      </c>
      <c r="E32" s="89">
        <v>2934.0227829999999</v>
      </c>
      <c r="F32" s="89">
        <v>3054.6647499999999</v>
      </c>
      <c r="G32" s="89">
        <v>3178.6145580000002</v>
      </c>
      <c r="H32" s="89">
        <v>3321.4398609999998</v>
      </c>
      <c r="I32" s="89">
        <v>3449.6941940000002</v>
      </c>
      <c r="J32" s="89">
        <v>3563.7274090000001</v>
      </c>
      <c r="K32" s="89">
        <v>3613.4808069999999</v>
      </c>
      <c r="L32" s="89">
        <v>3587.3829719999999</v>
      </c>
      <c r="M32" s="114">
        <v>3534.2836130000001</v>
      </c>
      <c r="N32" s="89">
        <v>3476.9190709999998</v>
      </c>
      <c r="O32" s="89">
        <v>3419.896252</v>
      </c>
      <c r="P32" s="89">
        <v>3352.193655</v>
      </c>
      <c r="Q32" s="89">
        <v>3307.1435879999999</v>
      </c>
      <c r="R32" s="89">
        <v>3270.6814469999999</v>
      </c>
      <c r="S32" s="89">
        <v>3235.7856700000002</v>
      </c>
      <c r="T32" s="89">
        <v>3221.8547490000001</v>
      </c>
      <c r="U32" s="89">
        <v>3210.693929</v>
      </c>
      <c r="V32" s="89">
        <v>3194.3487180000002</v>
      </c>
      <c r="W32" s="89">
        <v>3188.1860099999999</v>
      </c>
      <c r="X32" s="89">
        <v>3178.4459299999999</v>
      </c>
      <c r="Y32" s="114">
        <v>3167.9828389999998</v>
      </c>
      <c r="Z32" s="89">
        <v>3141.6073259999998</v>
      </c>
      <c r="AA32" s="89">
        <v>3133.6639909999999</v>
      </c>
      <c r="AB32" s="89">
        <v>3157.1436440000002</v>
      </c>
      <c r="AC32" s="89">
        <v>3195.865898</v>
      </c>
      <c r="AD32" s="89">
        <v>3229.0638920000001</v>
      </c>
      <c r="AE32" s="89">
        <v>3284.3934909999998</v>
      </c>
      <c r="AF32" s="89">
        <v>3357.8562109999998</v>
      </c>
      <c r="AG32" s="89">
        <v>3429.7647320000001</v>
      </c>
      <c r="AH32" s="89">
        <v>3500.797372</v>
      </c>
      <c r="AI32" s="89">
        <v>3568.0831880000001</v>
      </c>
      <c r="AJ32" s="89">
        <v>3624.8651880000002</v>
      </c>
      <c r="AK32" s="114">
        <v>3722.6976159999999</v>
      </c>
      <c r="AL32" s="89">
        <v>3731.3007790000001</v>
      </c>
      <c r="AM32" s="89">
        <v>3770.4215380000001</v>
      </c>
      <c r="AN32" s="89">
        <v>3867.754531</v>
      </c>
      <c r="AO32" s="89">
        <v>3994.19803</v>
      </c>
      <c r="AP32" s="89">
        <v>4124.6759590000001</v>
      </c>
      <c r="AQ32" s="89">
        <v>4245.5862059999999</v>
      </c>
      <c r="AR32" s="89">
        <v>4411.5462719999996</v>
      </c>
      <c r="AS32" s="89">
        <v>4565.490323</v>
      </c>
      <c r="AT32" s="89">
        <v>4718.3916209999998</v>
      </c>
      <c r="AU32" s="89">
        <v>4855.0969779999996</v>
      </c>
      <c r="AV32" s="89">
        <v>5006.8820159999996</v>
      </c>
      <c r="AW32" s="114">
        <v>5222.9884959999999</v>
      </c>
      <c r="AX32" s="89">
        <v>5278.5367990000004</v>
      </c>
      <c r="AY32" s="89">
        <v>5412.0413630000003</v>
      </c>
      <c r="AZ32" s="89">
        <v>5611.555934</v>
      </c>
      <c r="BA32" s="89">
        <v>5841.0844820000002</v>
      </c>
      <c r="BB32" s="89">
        <v>6068.0885410000001</v>
      </c>
      <c r="BC32" s="89">
        <v>6274.5012619999998</v>
      </c>
      <c r="BD32" s="89">
        <v>6472.1075369999999</v>
      </c>
      <c r="BE32" s="89">
        <v>6716.3279149999998</v>
      </c>
      <c r="BF32" s="89">
        <v>6906.8709429999999</v>
      </c>
      <c r="BG32" s="89">
        <v>7115.7960800000001</v>
      </c>
      <c r="BH32" s="89">
        <v>7297.0789699999996</v>
      </c>
      <c r="BI32" s="114">
        <v>7484.3760819999998</v>
      </c>
      <c r="BJ32" s="89">
        <v>7548.5263969999996</v>
      </c>
      <c r="BK32" s="89">
        <v>7675.7513099999996</v>
      </c>
      <c r="BL32" s="89">
        <v>7848.5089619999999</v>
      </c>
      <c r="BM32" s="89">
        <v>8102.1755579999999</v>
      </c>
      <c r="BN32" s="89">
        <v>8325.0933139999997</v>
      </c>
      <c r="BO32" s="89">
        <v>8533.3236589999997</v>
      </c>
      <c r="BP32" s="89">
        <v>8775.1798359999993</v>
      </c>
      <c r="BQ32" s="89">
        <v>9001.1976340000001</v>
      </c>
      <c r="BR32" s="89">
        <v>9140.145595</v>
      </c>
      <c r="BS32" s="89">
        <v>9355.0575599999993</v>
      </c>
      <c r="BT32" s="89">
        <v>9507.6194660000001</v>
      </c>
      <c r="BU32" s="114">
        <v>9708.8015560000003</v>
      </c>
      <c r="BV32" s="89">
        <v>9716.0728959999997</v>
      </c>
      <c r="BW32" s="89">
        <v>9829.8601710000003</v>
      </c>
      <c r="BX32" s="89">
        <v>9971.9624230000009</v>
      </c>
      <c r="BY32" s="9"/>
      <c r="BZ32" s="9"/>
      <c r="CA32" s="9"/>
      <c r="CB32" s="9"/>
      <c r="CC32" s="9"/>
      <c r="CD32" s="9"/>
      <c r="CE32" s="9"/>
      <c r="CF32" s="9"/>
      <c r="CG32" s="9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</row>
    <row r="33" spans="1:255" s="45" customFormat="1">
      <c r="A33" s="72" t="s">
        <v>110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115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115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115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115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115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115"/>
      <c r="BV33" s="87"/>
      <c r="BW33" s="87"/>
      <c r="BX33" s="87"/>
      <c r="BY33" s="9"/>
      <c r="BZ33" s="9"/>
      <c r="CA33" s="9"/>
      <c r="CB33" s="9"/>
      <c r="CC33" s="9"/>
      <c r="CD33" s="9"/>
      <c r="CE33" s="9"/>
      <c r="CF33" s="9"/>
      <c r="CG33" s="9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</row>
    <row r="34" spans="1:255" s="45" customFormat="1">
      <c r="A34" s="72" t="s">
        <v>132</v>
      </c>
      <c r="B34" s="88">
        <v>96.929810000000003</v>
      </c>
      <c r="C34" s="88">
        <v>100.938357</v>
      </c>
      <c r="D34" s="88">
        <v>103.903144</v>
      </c>
      <c r="E34" s="88">
        <v>105.729584</v>
      </c>
      <c r="F34" s="88">
        <v>108.587613</v>
      </c>
      <c r="G34" s="88">
        <v>111.65698999999999</v>
      </c>
      <c r="H34" s="88">
        <v>114.329571</v>
      </c>
      <c r="I34" s="88">
        <v>114.486898</v>
      </c>
      <c r="J34" s="88">
        <v>120.346873</v>
      </c>
      <c r="K34" s="88">
        <v>120.92081399999999</v>
      </c>
      <c r="L34" s="88">
        <v>128.09765999999999</v>
      </c>
      <c r="M34" s="116">
        <v>131.35003</v>
      </c>
      <c r="N34" s="88">
        <v>141.35211699999999</v>
      </c>
      <c r="O34" s="88">
        <v>150.220528</v>
      </c>
      <c r="P34" s="88">
        <v>157.20846399999999</v>
      </c>
      <c r="Q34" s="88">
        <v>168.03603100000001</v>
      </c>
      <c r="R34" s="88">
        <v>177.62215499999999</v>
      </c>
      <c r="S34" s="88">
        <v>184.400903</v>
      </c>
      <c r="T34" s="88">
        <v>191.652478</v>
      </c>
      <c r="U34" s="88">
        <v>197.582697</v>
      </c>
      <c r="V34" s="88">
        <v>200.465125</v>
      </c>
      <c r="W34" s="88">
        <v>205.86360400000001</v>
      </c>
      <c r="X34" s="88">
        <v>211.426829</v>
      </c>
      <c r="Y34" s="116">
        <v>209.266715</v>
      </c>
      <c r="Z34" s="88">
        <v>215.09215900000001</v>
      </c>
      <c r="AA34" s="88">
        <v>221.708913</v>
      </c>
      <c r="AB34" s="88">
        <v>226.680216</v>
      </c>
      <c r="AC34" s="88">
        <v>229.53160099999999</v>
      </c>
      <c r="AD34" s="88">
        <v>232.95134300000001</v>
      </c>
      <c r="AE34" s="88">
        <v>235.09687400000001</v>
      </c>
      <c r="AF34" s="88">
        <v>240.70602700000001</v>
      </c>
      <c r="AG34" s="88">
        <v>243.73280099999999</v>
      </c>
      <c r="AH34" s="88">
        <v>247.035326</v>
      </c>
      <c r="AI34" s="88">
        <v>248.67306199999999</v>
      </c>
      <c r="AJ34" s="88">
        <v>245.17969400000001</v>
      </c>
      <c r="AK34" s="116">
        <v>238.16244</v>
      </c>
      <c r="AL34" s="88">
        <v>243.920919</v>
      </c>
      <c r="AM34" s="88">
        <v>247.00926999999999</v>
      </c>
      <c r="AN34" s="88">
        <v>245.73673600000001</v>
      </c>
      <c r="AO34" s="88">
        <v>246.149755</v>
      </c>
      <c r="AP34" s="88">
        <v>248.992512</v>
      </c>
      <c r="AQ34" s="88">
        <v>248.51270299999999</v>
      </c>
      <c r="AR34" s="88">
        <v>252.13537700000001</v>
      </c>
      <c r="AS34" s="88">
        <v>253.33670100000001</v>
      </c>
      <c r="AT34" s="88">
        <v>253.04248100000001</v>
      </c>
      <c r="AU34" s="88">
        <v>254.036958</v>
      </c>
      <c r="AV34" s="88">
        <v>250.37524300000001</v>
      </c>
      <c r="AW34" s="116">
        <v>244.480706</v>
      </c>
      <c r="AX34" s="88">
        <v>251.282893</v>
      </c>
      <c r="AY34" s="88">
        <v>254.37068300000001</v>
      </c>
      <c r="AZ34" s="88">
        <v>256.00428199999999</v>
      </c>
      <c r="BA34" s="88">
        <v>258.95665600000001</v>
      </c>
      <c r="BB34" s="88">
        <v>261.98943500000001</v>
      </c>
      <c r="BC34" s="88">
        <v>256.22218199999998</v>
      </c>
      <c r="BD34" s="88">
        <v>263.167664</v>
      </c>
      <c r="BE34" s="88">
        <v>269.70437800000002</v>
      </c>
      <c r="BF34" s="88">
        <v>272.88812899999999</v>
      </c>
      <c r="BG34" s="88">
        <v>280.04922399999998</v>
      </c>
      <c r="BH34" s="88">
        <v>283.95744500000001</v>
      </c>
      <c r="BI34" s="116">
        <v>276.94175799999999</v>
      </c>
      <c r="BJ34" s="88">
        <v>290.59857499999998</v>
      </c>
      <c r="BK34" s="88">
        <v>295.56948299999999</v>
      </c>
      <c r="BL34" s="88">
        <v>307.29486500000002</v>
      </c>
      <c r="BM34" s="88">
        <v>321.68486000000001</v>
      </c>
      <c r="BN34" s="88">
        <v>337.84358099999997</v>
      </c>
      <c r="BO34" s="88">
        <v>336.108226</v>
      </c>
      <c r="BP34" s="88">
        <v>355.218568</v>
      </c>
      <c r="BQ34" s="88">
        <v>369.85408999999999</v>
      </c>
      <c r="BR34" s="88">
        <v>385.47014000000001</v>
      </c>
      <c r="BS34" s="88">
        <v>399.53641800000003</v>
      </c>
      <c r="BT34" s="88">
        <v>404.61738300000002</v>
      </c>
      <c r="BU34" s="116">
        <v>406.802662</v>
      </c>
      <c r="BV34" s="88">
        <v>430.09297900000001</v>
      </c>
      <c r="BW34" s="88">
        <v>452.975303</v>
      </c>
      <c r="BX34" s="88">
        <v>461.46174400000001</v>
      </c>
      <c r="BY34" s="9"/>
      <c r="BZ34" s="9"/>
      <c r="CA34" s="9"/>
      <c r="CB34" s="9"/>
      <c r="CC34" s="9"/>
      <c r="CD34" s="9"/>
      <c r="CE34" s="9"/>
      <c r="CF34" s="9"/>
      <c r="CG34" s="9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</row>
    <row r="35" spans="1:255" s="45" customFormat="1" ht="22.5">
      <c r="A35" s="79" t="s">
        <v>125</v>
      </c>
      <c r="B35" s="89">
        <v>1.6191949999999999</v>
      </c>
      <c r="C35" s="89">
        <v>1.6187100000000001</v>
      </c>
      <c r="D35" s="89">
        <v>1.5613729999999999</v>
      </c>
      <c r="E35" s="89">
        <v>1.657287</v>
      </c>
      <c r="F35" s="89">
        <v>1.7668330000000001</v>
      </c>
      <c r="G35" s="89">
        <v>1.8340700000000001</v>
      </c>
      <c r="H35" s="89">
        <v>1.956467</v>
      </c>
      <c r="I35" s="89">
        <v>2.2963650000000002</v>
      </c>
      <c r="J35" s="89">
        <v>2.503558</v>
      </c>
      <c r="K35" s="89">
        <v>2.4219089999999999</v>
      </c>
      <c r="L35" s="89">
        <v>2.719341</v>
      </c>
      <c r="M35" s="114">
        <v>2.927225</v>
      </c>
      <c r="N35" s="89">
        <v>3.027882</v>
      </c>
      <c r="O35" s="89">
        <v>2.9288599999999998</v>
      </c>
      <c r="P35" s="89">
        <v>2.86524</v>
      </c>
      <c r="Q35" s="89">
        <v>2.2321209999999998</v>
      </c>
      <c r="R35" s="89">
        <v>2.0566040000000001</v>
      </c>
      <c r="S35" s="89">
        <v>1.927284</v>
      </c>
      <c r="T35" s="89">
        <v>1.9352659999999999</v>
      </c>
      <c r="U35" s="89">
        <v>1.9649319999999999</v>
      </c>
      <c r="V35" s="89">
        <v>1.9945889999999999</v>
      </c>
      <c r="W35" s="89">
        <v>1.9779979999999999</v>
      </c>
      <c r="X35" s="89">
        <v>1.9736100000000001</v>
      </c>
      <c r="Y35" s="114">
        <v>1.919065</v>
      </c>
      <c r="Z35" s="89">
        <v>1.9426840000000001</v>
      </c>
      <c r="AA35" s="89">
        <v>1.9316059999999999</v>
      </c>
      <c r="AB35" s="89">
        <v>1.9422079999999999</v>
      </c>
      <c r="AC35" s="89">
        <v>2.0241349999999998</v>
      </c>
      <c r="AD35" s="89">
        <v>1.983422</v>
      </c>
      <c r="AE35" s="89">
        <v>1.9576830000000001</v>
      </c>
      <c r="AF35" s="89">
        <v>1.83361</v>
      </c>
      <c r="AG35" s="89">
        <v>1.8427290000000001</v>
      </c>
      <c r="AH35" s="89">
        <v>2.0271759999999999</v>
      </c>
      <c r="AI35" s="89">
        <v>2.0656819999999998</v>
      </c>
      <c r="AJ35" s="89">
        <v>2.2970039999999998</v>
      </c>
      <c r="AK35" s="114">
        <v>2.5466139999999999</v>
      </c>
      <c r="AL35" s="89">
        <v>2.5714990000000002</v>
      </c>
      <c r="AM35" s="89">
        <v>2.7879290000000001</v>
      </c>
      <c r="AN35" s="89">
        <v>2.9752649999999998</v>
      </c>
      <c r="AO35" s="89">
        <v>3.029766</v>
      </c>
      <c r="AP35" s="89">
        <v>2.895337</v>
      </c>
      <c r="AQ35" s="89">
        <v>3.114805</v>
      </c>
      <c r="AR35" s="89">
        <v>3.251128</v>
      </c>
      <c r="AS35" s="89">
        <v>3.3197960000000002</v>
      </c>
      <c r="AT35" s="89">
        <v>3.5326270000000002</v>
      </c>
      <c r="AU35" s="89">
        <v>3.778184</v>
      </c>
      <c r="AV35" s="89">
        <v>4.0828559999999996</v>
      </c>
      <c r="AW35" s="114">
        <v>4.3309240000000004</v>
      </c>
      <c r="AX35" s="89">
        <v>4.3295510000000004</v>
      </c>
      <c r="AY35" s="89">
        <v>4.6166900000000002</v>
      </c>
      <c r="AZ35" s="89">
        <v>4.9768179999999997</v>
      </c>
      <c r="BA35" s="89">
        <v>5.2791699999999997</v>
      </c>
      <c r="BB35" s="89">
        <v>6.002974</v>
      </c>
      <c r="BC35" s="89">
        <v>6.2768379999999997</v>
      </c>
      <c r="BD35" s="89">
        <v>6.8911920000000002</v>
      </c>
      <c r="BE35" s="89">
        <v>6.8213980000000003</v>
      </c>
      <c r="BF35" s="89">
        <v>7.0880609999999997</v>
      </c>
      <c r="BG35" s="89">
        <v>7.4026339999999999</v>
      </c>
      <c r="BH35" s="89">
        <v>7.7112879999999997</v>
      </c>
      <c r="BI35" s="114">
        <v>8.3211680000000001</v>
      </c>
      <c r="BJ35" s="89">
        <v>8.4752139999999994</v>
      </c>
      <c r="BK35" s="89">
        <v>8.7848760000000006</v>
      </c>
      <c r="BL35" s="89">
        <v>8.9777100000000001</v>
      </c>
      <c r="BM35" s="89">
        <v>9.1908689999999993</v>
      </c>
      <c r="BN35" s="89">
        <v>9.4623220000000003</v>
      </c>
      <c r="BO35" s="89">
        <v>10.020496</v>
      </c>
      <c r="BP35" s="89">
        <v>10.014006999999999</v>
      </c>
      <c r="BQ35" s="89">
        <v>10.140205</v>
      </c>
      <c r="BR35" s="89">
        <v>10.679080000000001</v>
      </c>
      <c r="BS35" s="89">
        <v>10.949317000000001</v>
      </c>
      <c r="BT35" s="89">
        <v>10.885960000000001</v>
      </c>
      <c r="BU35" s="114">
        <v>11.134561</v>
      </c>
      <c r="BV35" s="89">
        <v>11.473879999999999</v>
      </c>
      <c r="BW35" s="89">
        <v>11.753318999999999</v>
      </c>
      <c r="BX35" s="89">
        <v>12.262791999999999</v>
      </c>
      <c r="BY35" s="9"/>
      <c r="BZ35" s="9"/>
      <c r="CA35" s="9"/>
      <c r="CB35" s="9"/>
      <c r="CC35" s="9"/>
      <c r="CD35" s="9"/>
      <c r="CE35" s="9"/>
      <c r="CF35" s="9"/>
      <c r="CG35" s="9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</row>
    <row r="36" spans="1:255" s="45" customFormat="1">
      <c r="A36" s="72" t="s">
        <v>110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115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115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115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115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115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115"/>
      <c r="BV36" s="87"/>
      <c r="BW36" s="87"/>
      <c r="BX36" s="87"/>
      <c r="BY36" s="9"/>
      <c r="BZ36" s="9"/>
      <c r="CA36" s="9"/>
      <c r="CB36" s="9"/>
      <c r="CC36" s="9"/>
      <c r="CD36" s="9"/>
      <c r="CE36" s="9"/>
      <c r="CF36" s="9"/>
      <c r="CG36" s="9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</row>
    <row r="37" spans="1:255" s="45" customFormat="1">
      <c r="A37" s="72" t="s">
        <v>132</v>
      </c>
      <c r="B37" s="93">
        <v>1.2461E-2</v>
      </c>
      <c r="C37" s="93">
        <v>1.4548E-2</v>
      </c>
      <c r="D37" s="93">
        <v>1.9275E-2</v>
      </c>
      <c r="E37" s="93">
        <v>1.2156E-2</v>
      </c>
      <c r="F37" s="93">
        <v>2.3857E-2</v>
      </c>
      <c r="G37" s="93">
        <v>1.6069E-2</v>
      </c>
      <c r="H37" s="93">
        <v>1.4775E-2</v>
      </c>
      <c r="I37" s="93">
        <v>1.6007E-2</v>
      </c>
      <c r="J37" s="93">
        <v>1.8599999999999998E-2</v>
      </c>
      <c r="K37" s="93">
        <v>3.2510999999999998E-2</v>
      </c>
      <c r="L37" s="93">
        <v>2.4999E-2</v>
      </c>
      <c r="M37" s="116">
        <v>6.7441000000000001E-2</v>
      </c>
      <c r="N37" s="93">
        <v>7.5132000000000004E-2</v>
      </c>
      <c r="O37" s="93">
        <v>3.8492999999999999E-2</v>
      </c>
      <c r="P37" s="93">
        <v>4.8522999999999997E-2</v>
      </c>
      <c r="Q37" s="93">
        <v>4.9471000000000001E-2</v>
      </c>
      <c r="R37" s="93">
        <v>5.1528999999999998E-2</v>
      </c>
      <c r="S37" s="93">
        <v>4.6427999999999997E-2</v>
      </c>
      <c r="T37" s="93">
        <v>4.2923000000000003E-2</v>
      </c>
      <c r="U37" s="93">
        <v>4.5358999999999997E-2</v>
      </c>
      <c r="V37" s="93">
        <v>4.7628999999999998E-2</v>
      </c>
      <c r="W37" s="93">
        <v>4.8307000000000003E-2</v>
      </c>
      <c r="X37" s="93">
        <v>5.1041999999999997E-2</v>
      </c>
      <c r="Y37" s="116">
        <v>5.4136999999999998E-2</v>
      </c>
      <c r="Z37" s="93">
        <v>5.8061000000000001E-2</v>
      </c>
      <c r="AA37" s="93">
        <v>5.7396000000000003E-2</v>
      </c>
      <c r="AB37" s="93">
        <v>0.102468</v>
      </c>
      <c r="AC37" s="93">
        <v>0.104125</v>
      </c>
      <c r="AD37" s="93">
        <v>0.148562</v>
      </c>
      <c r="AE37" s="93">
        <v>0.13717799999999999</v>
      </c>
      <c r="AF37" s="93">
        <v>0.139325</v>
      </c>
      <c r="AG37" s="93">
        <v>0.14096600000000001</v>
      </c>
      <c r="AH37" s="93">
        <v>0.14176</v>
      </c>
      <c r="AI37" s="93">
        <v>0.14685500000000001</v>
      </c>
      <c r="AJ37" s="93">
        <v>0.14794299999999999</v>
      </c>
      <c r="AK37" s="116">
        <v>0.14379700000000001</v>
      </c>
      <c r="AL37" s="93">
        <v>0.10495599999999999</v>
      </c>
      <c r="AM37" s="93">
        <v>0.106616</v>
      </c>
      <c r="AN37" s="93">
        <v>0.11179799999999999</v>
      </c>
      <c r="AO37" s="93">
        <v>0.111583</v>
      </c>
      <c r="AP37" s="93">
        <v>0.119309</v>
      </c>
      <c r="AQ37" s="93">
        <v>0.122487</v>
      </c>
      <c r="AR37" s="93">
        <v>0.127834</v>
      </c>
      <c r="AS37" s="93">
        <v>0.128244</v>
      </c>
      <c r="AT37" s="93">
        <v>0.12984799999999999</v>
      </c>
      <c r="AU37" s="93">
        <v>0.12771299999999999</v>
      </c>
      <c r="AV37" s="93">
        <v>0.13198499999999999</v>
      </c>
      <c r="AW37" s="116">
        <v>0.13122900000000001</v>
      </c>
      <c r="AX37" s="93">
        <v>0.144202</v>
      </c>
      <c r="AY37" s="93">
        <v>0.15330199999999999</v>
      </c>
      <c r="AZ37" s="93">
        <v>0.15181500000000001</v>
      </c>
      <c r="BA37" s="93">
        <v>0.14740300000000001</v>
      </c>
      <c r="BB37" s="93">
        <v>0.149641</v>
      </c>
      <c r="BC37" s="93">
        <v>0.11225400000000001</v>
      </c>
      <c r="BD37" s="93">
        <v>0.116623</v>
      </c>
      <c r="BE37" s="93">
        <v>0.116061</v>
      </c>
      <c r="BF37" s="93">
        <v>0.115218</v>
      </c>
      <c r="BG37" s="93">
        <v>0.11333500000000001</v>
      </c>
      <c r="BH37" s="93">
        <v>0.11394600000000001</v>
      </c>
      <c r="BI37" s="116">
        <v>0.11137</v>
      </c>
      <c r="BJ37" s="93">
        <v>0.147928</v>
      </c>
      <c r="BK37" s="93">
        <v>0.15257999999999999</v>
      </c>
      <c r="BL37" s="93">
        <v>0.16258</v>
      </c>
      <c r="BM37" s="93">
        <v>0.166239</v>
      </c>
      <c r="BN37" s="93">
        <v>0.18745999999999999</v>
      </c>
      <c r="BO37" s="93">
        <v>0.20156399999999999</v>
      </c>
      <c r="BP37" s="93">
        <v>0.19945299999999999</v>
      </c>
      <c r="BQ37" s="93">
        <v>0.20300599999999999</v>
      </c>
      <c r="BR37" s="93">
        <v>0.21130399999999999</v>
      </c>
      <c r="BS37" s="93">
        <v>0.219911</v>
      </c>
      <c r="BT37" s="93">
        <v>0.16775499999999999</v>
      </c>
      <c r="BU37" s="116">
        <v>0.212447</v>
      </c>
      <c r="BV37" s="93">
        <v>0.16070999999999999</v>
      </c>
      <c r="BW37" s="93">
        <v>0.22059899999999999</v>
      </c>
      <c r="BX37" s="93">
        <v>0.22056100000000001</v>
      </c>
      <c r="BY37" s="9"/>
      <c r="BZ37" s="9"/>
      <c r="CA37" s="9"/>
      <c r="CB37" s="9"/>
      <c r="CC37" s="9"/>
      <c r="CD37" s="9"/>
      <c r="CE37" s="9"/>
      <c r="CF37" s="9"/>
      <c r="CG37" s="9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</row>
    <row r="38" spans="1:255" s="45" customFormat="1">
      <c r="A38" s="80" t="s">
        <v>126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120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120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120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120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120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"/>
      <c r="BZ38" s="9"/>
      <c r="CA38" s="9"/>
      <c r="CB38" s="9"/>
      <c r="CC38" s="9"/>
      <c r="CD38" s="9"/>
      <c r="CE38" s="9"/>
      <c r="CF38" s="9"/>
      <c r="CG38" s="9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</row>
    <row r="39" spans="1:255" s="45" customFormat="1" ht="22.5">
      <c r="A39" s="81" t="s">
        <v>127</v>
      </c>
      <c r="B39" s="95">
        <v>539.95331999999996</v>
      </c>
      <c r="C39" s="95">
        <v>549.84216100000003</v>
      </c>
      <c r="D39" s="95">
        <v>558.58952399999998</v>
      </c>
      <c r="E39" s="95">
        <v>572.80393300000003</v>
      </c>
      <c r="F39" s="95">
        <v>595.83097699999996</v>
      </c>
      <c r="G39" s="95">
        <v>610.91586600000005</v>
      </c>
      <c r="H39" s="95">
        <v>625.86762599999997</v>
      </c>
      <c r="I39" s="95">
        <v>642.29921899999999</v>
      </c>
      <c r="J39" s="95">
        <v>669.41691200000002</v>
      </c>
      <c r="K39" s="95">
        <v>727.50180899999998</v>
      </c>
      <c r="L39" s="95">
        <v>824.43884200000002</v>
      </c>
      <c r="M39" s="121">
        <v>898.49024599999996</v>
      </c>
      <c r="N39" s="95">
        <v>1012.9613869999999</v>
      </c>
      <c r="O39" s="95">
        <v>1069.813044</v>
      </c>
      <c r="P39" s="95">
        <v>1137.790471</v>
      </c>
      <c r="Q39" s="95">
        <v>1220.252626</v>
      </c>
      <c r="R39" s="95">
        <v>1274.2080559999999</v>
      </c>
      <c r="S39" s="95">
        <v>1370.784124</v>
      </c>
      <c r="T39" s="95">
        <v>1464.7093749999999</v>
      </c>
      <c r="U39" s="95">
        <v>1554.390697</v>
      </c>
      <c r="V39" s="95">
        <v>1614.868009</v>
      </c>
      <c r="W39" s="95">
        <v>1669.662959</v>
      </c>
      <c r="X39" s="95">
        <v>1739.9810210000001</v>
      </c>
      <c r="Y39" s="121">
        <v>1820.591435</v>
      </c>
      <c r="Z39" s="95">
        <v>1869.01701</v>
      </c>
      <c r="AA39" s="95">
        <v>1905.894356</v>
      </c>
      <c r="AB39" s="95">
        <v>1894.289319</v>
      </c>
      <c r="AC39" s="95">
        <v>1910.5101380000001</v>
      </c>
      <c r="AD39" s="95">
        <v>1931.0895410000001</v>
      </c>
      <c r="AE39" s="95">
        <v>1970.591956</v>
      </c>
      <c r="AF39" s="95">
        <v>1991.0640100000001</v>
      </c>
      <c r="AG39" s="95">
        <v>2027.622928</v>
      </c>
      <c r="AH39" s="95">
        <v>2027.0896540000001</v>
      </c>
      <c r="AI39" s="95">
        <v>1979.1625469999999</v>
      </c>
      <c r="AJ39" s="95">
        <v>1984.5903410000001</v>
      </c>
      <c r="AK39" s="121">
        <v>1904.216185</v>
      </c>
      <c r="AL39" s="95">
        <v>1909.3031550000001</v>
      </c>
      <c r="AM39" s="95">
        <v>1910.556738</v>
      </c>
      <c r="AN39" s="95">
        <v>1919.219775</v>
      </c>
      <c r="AO39" s="95">
        <v>1889.5420349999999</v>
      </c>
      <c r="AP39" s="95">
        <v>1909.8067490000001</v>
      </c>
      <c r="AQ39" s="95">
        <v>1951.806149</v>
      </c>
      <c r="AR39" s="95">
        <v>1945.51388</v>
      </c>
      <c r="AS39" s="95">
        <v>1964.715031</v>
      </c>
      <c r="AT39" s="95">
        <v>2000.161529</v>
      </c>
      <c r="AU39" s="95">
        <v>1992.9916780000001</v>
      </c>
      <c r="AV39" s="95">
        <v>2015.8787130000001</v>
      </c>
      <c r="AW39" s="121">
        <v>1987.856139</v>
      </c>
      <c r="AX39" s="95">
        <v>1990.4700069999999</v>
      </c>
      <c r="AY39" s="95">
        <v>1998.1084679999999</v>
      </c>
      <c r="AZ39" s="95">
        <v>2019.359948</v>
      </c>
      <c r="BA39" s="95">
        <v>2045.7352089999999</v>
      </c>
      <c r="BB39" s="95">
        <v>2078.127966</v>
      </c>
      <c r="BC39" s="95">
        <v>2069.4283599999999</v>
      </c>
      <c r="BD39" s="95">
        <v>2076.2852670000002</v>
      </c>
      <c r="BE39" s="95">
        <v>2107.9445310000001</v>
      </c>
      <c r="BF39" s="95">
        <v>2113.5631880000001</v>
      </c>
      <c r="BG39" s="95">
        <v>2132.316988</v>
      </c>
      <c r="BH39" s="95">
        <v>2136.9850040000001</v>
      </c>
      <c r="BI39" s="121">
        <v>2095.7483299999999</v>
      </c>
      <c r="BJ39" s="95">
        <v>2118.764772</v>
      </c>
      <c r="BK39" s="95">
        <v>2145.0834089999998</v>
      </c>
      <c r="BL39" s="95">
        <v>2182.0984450000001</v>
      </c>
      <c r="BM39" s="95">
        <v>2214.481221</v>
      </c>
      <c r="BN39" s="95">
        <v>2260.774026</v>
      </c>
      <c r="BO39" s="95">
        <v>2287.9068579999998</v>
      </c>
      <c r="BP39" s="95">
        <v>2332.4314829999998</v>
      </c>
      <c r="BQ39" s="95">
        <v>2368.4519850000001</v>
      </c>
      <c r="BR39" s="95">
        <v>2403.2592479999998</v>
      </c>
      <c r="BS39" s="95">
        <v>2439.1474090000002</v>
      </c>
      <c r="BT39" s="95">
        <v>2452.3963359999998</v>
      </c>
      <c r="BU39" s="121">
        <v>2417.338714</v>
      </c>
      <c r="BV39" s="95">
        <v>2514.0654570000002</v>
      </c>
      <c r="BW39" s="95">
        <v>2589.371118</v>
      </c>
      <c r="BX39" s="95">
        <v>2612.6010200000001</v>
      </c>
      <c r="BY39" s="10"/>
      <c r="BZ39" s="10"/>
      <c r="CA39" s="10"/>
      <c r="CB39" s="10"/>
      <c r="CC39" s="10"/>
      <c r="CD39" s="10"/>
      <c r="CE39" s="10"/>
      <c r="CF39" s="10"/>
      <c r="CG39" s="10"/>
    </row>
    <row r="40" spans="1:255" s="45" customFormat="1" ht="22.5">
      <c r="A40" s="82" t="s">
        <v>128</v>
      </c>
      <c r="B40" s="96">
        <v>2.3592550000000001</v>
      </c>
      <c r="C40" s="96">
        <v>3.0588540000000002</v>
      </c>
      <c r="D40" s="96">
        <v>3.7354319999999999</v>
      </c>
      <c r="E40" s="96">
        <v>3.9200119999999998</v>
      </c>
      <c r="F40" s="96">
        <v>4.3233259999999998</v>
      </c>
      <c r="G40" s="96">
        <v>5.5373710000000003</v>
      </c>
      <c r="H40" s="96">
        <v>5.5356959999999997</v>
      </c>
      <c r="I40" s="96">
        <v>5.8813880000000003</v>
      </c>
      <c r="J40" s="96">
        <v>7.2216680000000002</v>
      </c>
      <c r="K40" s="96">
        <v>9.2247190000000003</v>
      </c>
      <c r="L40" s="96">
        <v>11.147617</v>
      </c>
      <c r="M40" s="122">
        <v>12.889199</v>
      </c>
      <c r="N40" s="96">
        <v>17.683394</v>
      </c>
      <c r="O40" s="96">
        <v>20.701862999999999</v>
      </c>
      <c r="P40" s="96">
        <v>24.831826</v>
      </c>
      <c r="Q40" s="96">
        <v>26.458359000000002</v>
      </c>
      <c r="R40" s="96">
        <v>29.875288000000001</v>
      </c>
      <c r="S40" s="96">
        <v>33.971235999999998</v>
      </c>
      <c r="T40" s="96">
        <v>37.573960999999997</v>
      </c>
      <c r="U40" s="96">
        <v>39.509456</v>
      </c>
      <c r="V40" s="96">
        <v>42.855961000000001</v>
      </c>
      <c r="W40" s="96">
        <v>44.074212000000003</v>
      </c>
      <c r="X40" s="96">
        <v>45.496259000000002</v>
      </c>
      <c r="Y40" s="122">
        <v>42.331510999999999</v>
      </c>
      <c r="Z40" s="96">
        <v>41.304183999999999</v>
      </c>
      <c r="AA40" s="96">
        <v>42.60078</v>
      </c>
      <c r="AB40" s="96">
        <v>44.771261000000003</v>
      </c>
      <c r="AC40" s="96">
        <v>46.466417999999997</v>
      </c>
      <c r="AD40" s="96">
        <v>47.966769999999997</v>
      </c>
      <c r="AE40" s="96">
        <v>48.692537000000002</v>
      </c>
      <c r="AF40" s="96">
        <v>48.272086999999999</v>
      </c>
      <c r="AG40" s="96">
        <v>49.032291000000001</v>
      </c>
      <c r="AH40" s="96">
        <v>49.813910999999997</v>
      </c>
      <c r="AI40" s="96">
        <v>50.619368999999999</v>
      </c>
      <c r="AJ40" s="96">
        <v>44.344177000000002</v>
      </c>
      <c r="AK40" s="122">
        <v>39.701242999999998</v>
      </c>
      <c r="AL40" s="96">
        <v>40.955174999999997</v>
      </c>
      <c r="AM40" s="96">
        <v>41.818888999999999</v>
      </c>
      <c r="AN40" s="96">
        <v>41.298757000000002</v>
      </c>
      <c r="AO40" s="96">
        <v>41.076431999999997</v>
      </c>
      <c r="AP40" s="96">
        <v>42.280841000000002</v>
      </c>
      <c r="AQ40" s="96">
        <v>42.663398999999998</v>
      </c>
      <c r="AR40" s="96">
        <v>41.987003999999999</v>
      </c>
      <c r="AS40" s="96">
        <v>43.184002999999997</v>
      </c>
      <c r="AT40" s="96">
        <v>43.490144000000001</v>
      </c>
      <c r="AU40" s="96">
        <v>44.184977000000003</v>
      </c>
      <c r="AV40" s="96">
        <v>43.880574000000003</v>
      </c>
      <c r="AW40" s="122">
        <v>42.236370000000001</v>
      </c>
      <c r="AX40" s="96">
        <v>44.651823999999998</v>
      </c>
      <c r="AY40" s="96">
        <v>45.716925000000003</v>
      </c>
      <c r="AZ40" s="96">
        <v>45.992142000000001</v>
      </c>
      <c r="BA40" s="96">
        <v>47.024959000000003</v>
      </c>
      <c r="BB40" s="96">
        <v>48.877811000000001</v>
      </c>
      <c r="BC40" s="96">
        <v>50.455492</v>
      </c>
      <c r="BD40" s="96">
        <v>52.715358999999999</v>
      </c>
      <c r="BE40" s="96">
        <v>55.177881999999997</v>
      </c>
      <c r="BF40" s="96">
        <v>56.842917999999997</v>
      </c>
      <c r="BG40" s="96">
        <v>59.084994000000002</v>
      </c>
      <c r="BH40" s="96">
        <v>59.690243000000002</v>
      </c>
      <c r="BI40" s="122">
        <v>58.748963000000003</v>
      </c>
      <c r="BJ40" s="96">
        <v>62.651423000000001</v>
      </c>
      <c r="BK40" s="96">
        <v>65.441519999999997</v>
      </c>
      <c r="BL40" s="96">
        <v>68.243736999999996</v>
      </c>
      <c r="BM40" s="96">
        <v>71.531767000000002</v>
      </c>
      <c r="BN40" s="96">
        <v>73.927898999999996</v>
      </c>
      <c r="BO40" s="96">
        <v>76.542308000000006</v>
      </c>
      <c r="BP40" s="96">
        <v>81.450592</v>
      </c>
      <c r="BQ40" s="96">
        <v>83.406130000000005</v>
      </c>
      <c r="BR40" s="96">
        <v>89.853164000000007</v>
      </c>
      <c r="BS40" s="96">
        <v>91.14367</v>
      </c>
      <c r="BT40" s="96">
        <v>92.311847</v>
      </c>
      <c r="BU40" s="122">
        <v>80.555965</v>
      </c>
      <c r="BV40" s="96">
        <v>88.315196999999998</v>
      </c>
      <c r="BW40" s="96">
        <v>95.414462</v>
      </c>
      <c r="BX40" s="96">
        <v>100.498794</v>
      </c>
      <c r="BY40" s="10"/>
      <c r="BZ40" s="10"/>
      <c r="CA40" s="10"/>
      <c r="CB40" s="10"/>
      <c r="CC40" s="10"/>
      <c r="CD40" s="10"/>
      <c r="CE40" s="10"/>
      <c r="CF40" s="10"/>
      <c r="CG40" s="10"/>
    </row>
    <row r="41" spans="1:255" s="45" customFormat="1">
      <c r="A41" s="83" t="s">
        <v>129</v>
      </c>
      <c r="B41" s="97">
        <v>241.55418299999999</v>
      </c>
      <c r="C41" s="97">
        <v>248.32849300000001</v>
      </c>
      <c r="D41" s="97">
        <v>255.40931</v>
      </c>
      <c r="E41" s="97">
        <v>248.47358800000001</v>
      </c>
      <c r="F41" s="97">
        <v>259.70501899999999</v>
      </c>
      <c r="G41" s="97">
        <v>268.50766599999997</v>
      </c>
      <c r="H41" s="97">
        <v>261.49149</v>
      </c>
      <c r="I41" s="97">
        <v>244.50383199999999</v>
      </c>
      <c r="J41" s="97">
        <v>209.027378</v>
      </c>
      <c r="K41" s="97">
        <v>190.42154500000001</v>
      </c>
      <c r="L41" s="97">
        <v>224.30878200000001</v>
      </c>
      <c r="M41" s="115">
        <v>184.65641099999999</v>
      </c>
      <c r="N41" s="97">
        <v>175.904629</v>
      </c>
      <c r="O41" s="97">
        <v>179.20291399999999</v>
      </c>
      <c r="P41" s="97">
        <v>176.425093</v>
      </c>
      <c r="Q41" s="97">
        <v>181.48305199999999</v>
      </c>
      <c r="R41" s="97">
        <v>186.71377100000001</v>
      </c>
      <c r="S41" s="97">
        <v>146.749572</v>
      </c>
      <c r="T41" s="97">
        <v>157.17308</v>
      </c>
      <c r="U41" s="97">
        <v>160.55586099999999</v>
      </c>
      <c r="V41" s="97">
        <v>164.292383</v>
      </c>
      <c r="W41" s="97">
        <v>190.841667</v>
      </c>
      <c r="X41" s="97">
        <v>211.928586</v>
      </c>
      <c r="Y41" s="115">
        <v>210.11872299999999</v>
      </c>
      <c r="Z41" s="97">
        <v>242.960286</v>
      </c>
      <c r="AA41" s="97">
        <v>268.414197</v>
      </c>
      <c r="AB41" s="97">
        <v>296.71479799999997</v>
      </c>
      <c r="AC41" s="97">
        <v>331.74376899999999</v>
      </c>
      <c r="AD41" s="97">
        <v>312.91617600000001</v>
      </c>
      <c r="AE41" s="97">
        <v>334.53803799999997</v>
      </c>
      <c r="AF41" s="97">
        <v>359.41624200000001</v>
      </c>
      <c r="AG41" s="97">
        <v>372.84404699999999</v>
      </c>
      <c r="AH41" s="97">
        <v>363.63920000000002</v>
      </c>
      <c r="AI41" s="97">
        <v>350.03268100000003</v>
      </c>
      <c r="AJ41" s="97">
        <v>340.77416599999998</v>
      </c>
      <c r="AK41" s="115">
        <v>308.67623800000001</v>
      </c>
      <c r="AL41" s="97">
        <v>325.20649400000002</v>
      </c>
      <c r="AM41" s="97">
        <v>365.296538</v>
      </c>
      <c r="AN41" s="97">
        <v>327.010762</v>
      </c>
      <c r="AO41" s="97">
        <v>316.13882899999999</v>
      </c>
      <c r="AP41" s="97">
        <v>310.26584600000001</v>
      </c>
      <c r="AQ41" s="97">
        <v>304.28342600000002</v>
      </c>
      <c r="AR41" s="97">
        <v>300.04361</v>
      </c>
      <c r="AS41" s="97">
        <v>264.63126399999999</v>
      </c>
      <c r="AT41" s="97">
        <v>238.38923</v>
      </c>
      <c r="AU41" s="97">
        <v>229.302797</v>
      </c>
      <c r="AV41" s="97">
        <v>228.28573800000001</v>
      </c>
      <c r="AW41" s="115">
        <v>213.92368500000001</v>
      </c>
      <c r="AX41" s="97">
        <v>252.36574400000001</v>
      </c>
      <c r="AY41" s="97">
        <v>287.94183399999997</v>
      </c>
      <c r="AZ41" s="97">
        <v>307.00366700000001</v>
      </c>
      <c r="BA41" s="97">
        <v>285.55141099999997</v>
      </c>
      <c r="BB41" s="97">
        <v>257.74146400000001</v>
      </c>
      <c r="BC41" s="97">
        <v>236.590259</v>
      </c>
      <c r="BD41" s="97">
        <v>232.368053</v>
      </c>
      <c r="BE41" s="97">
        <v>236.47028399999999</v>
      </c>
      <c r="BF41" s="97">
        <v>251.30669</v>
      </c>
      <c r="BG41" s="97">
        <v>265.30750799999998</v>
      </c>
      <c r="BH41" s="97">
        <v>268.81792799999999</v>
      </c>
      <c r="BI41" s="115">
        <v>308.245969</v>
      </c>
      <c r="BJ41" s="97">
        <v>335.42924299999999</v>
      </c>
      <c r="BK41" s="97">
        <v>361.20908700000001</v>
      </c>
      <c r="BL41" s="97">
        <v>341.31921699999998</v>
      </c>
      <c r="BM41" s="97">
        <v>304.38688200000001</v>
      </c>
      <c r="BN41" s="97">
        <v>300.21162399999997</v>
      </c>
      <c r="BO41" s="97">
        <v>284.36102599999998</v>
      </c>
      <c r="BP41" s="97">
        <v>265.27699100000001</v>
      </c>
      <c r="BQ41" s="97">
        <v>263.339808</v>
      </c>
      <c r="BR41" s="97">
        <v>260.82013000000001</v>
      </c>
      <c r="BS41" s="97">
        <v>260.23017900000002</v>
      </c>
      <c r="BT41" s="97">
        <v>257.75258700000001</v>
      </c>
      <c r="BU41" s="115">
        <v>221.81094899999999</v>
      </c>
      <c r="BV41" s="97">
        <v>215.03794400000001</v>
      </c>
      <c r="BW41" s="97">
        <v>203.68830199999999</v>
      </c>
      <c r="BX41" s="97">
        <v>202.605717</v>
      </c>
      <c r="BY41" s="10"/>
      <c r="BZ41" s="10"/>
      <c r="CA41" s="10"/>
      <c r="CB41" s="10"/>
      <c r="CC41" s="10"/>
      <c r="CD41" s="10"/>
      <c r="CE41" s="10"/>
      <c r="CF41" s="10"/>
      <c r="CG41" s="10"/>
    </row>
    <row r="42" spans="1:255" s="45" customFormat="1">
      <c r="A42" s="84" t="s">
        <v>130</v>
      </c>
      <c r="B42" s="93">
        <v>0</v>
      </c>
      <c r="C42" s="93">
        <v>0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1.2124550000000001</v>
      </c>
      <c r="J42" s="93">
        <v>1.279207</v>
      </c>
      <c r="K42" s="93">
        <v>0.88658499999999996</v>
      </c>
      <c r="L42" s="93">
        <v>1.0034650000000001</v>
      </c>
      <c r="M42" s="116">
        <v>0.38323000000000002</v>
      </c>
      <c r="N42" s="93">
        <v>0.3856</v>
      </c>
      <c r="O42" s="93">
        <v>8.8355000000000003E-2</v>
      </c>
      <c r="P42" s="93">
        <v>4.5999999999999999E-2</v>
      </c>
      <c r="Q42" s="93">
        <v>0.180231</v>
      </c>
      <c r="R42" s="93">
        <v>0.15033199999999999</v>
      </c>
      <c r="S42" s="93">
        <v>0.28449799999999997</v>
      </c>
      <c r="T42" s="93">
        <v>0.34251500000000001</v>
      </c>
      <c r="U42" s="93">
        <v>0.34447</v>
      </c>
      <c r="V42" s="93">
        <v>0.52281699999999998</v>
      </c>
      <c r="W42" s="93">
        <v>0.53617099999999995</v>
      </c>
      <c r="X42" s="93">
        <v>1.0604659999999999</v>
      </c>
      <c r="Y42" s="116">
        <v>0.71203300000000003</v>
      </c>
      <c r="Z42" s="93">
        <v>0.71776200000000001</v>
      </c>
      <c r="AA42" s="93">
        <v>0.678786</v>
      </c>
      <c r="AB42" s="93">
        <v>0.68415000000000004</v>
      </c>
      <c r="AC42" s="93">
        <v>0.65942299999999998</v>
      </c>
      <c r="AD42" s="93">
        <v>1.84457</v>
      </c>
      <c r="AE42" s="93">
        <v>1.703687</v>
      </c>
      <c r="AF42" s="93">
        <v>1.7078850000000001</v>
      </c>
      <c r="AG42" s="93">
        <v>1.712083</v>
      </c>
      <c r="AH42" s="93">
        <v>2.2504019999999998</v>
      </c>
      <c r="AI42" s="93">
        <v>2.2591909999999999</v>
      </c>
      <c r="AJ42" s="93">
        <v>2.2676379999999998</v>
      </c>
      <c r="AK42" s="116">
        <v>2.3994409999999999</v>
      </c>
      <c r="AL42" s="93">
        <v>2.2962050000000001</v>
      </c>
      <c r="AM42" s="93">
        <v>1.8255980000000001</v>
      </c>
      <c r="AN42" s="93">
        <v>1.8305629999999999</v>
      </c>
      <c r="AO42" s="93">
        <v>1.756704</v>
      </c>
      <c r="AP42" s="93">
        <v>1.7613369999999999</v>
      </c>
      <c r="AQ42" s="93">
        <v>1.7682150000000001</v>
      </c>
      <c r="AR42" s="93">
        <v>1.7728759999999999</v>
      </c>
      <c r="AS42" s="93">
        <v>1.7775380000000001</v>
      </c>
      <c r="AT42" s="93">
        <v>1.194388</v>
      </c>
      <c r="AU42" s="93">
        <v>1.1945190000000001</v>
      </c>
      <c r="AV42" s="93">
        <v>1.194645</v>
      </c>
      <c r="AW42" s="116">
        <v>1.4775999999999999E-2</v>
      </c>
      <c r="AX42" s="93">
        <v>0</v>
      </c>
      <c r="AY42" s="93">
        <v>0</v>
      </c>
      <c r="AZ42" s="93">
        <v>0.13228599999999999</v>
      </c>
      <c r="BA42" s="93">
        <v>0</v>
      </c>
      <c r="BB42" s="93">
        <v>0</v>
      </c>
      <c r="BC42" s="93">
        <v>0</v>
      </c>
      <c r="BD42" s="93">
        <v>0</v>
      </c>
      <c r="BE42" s="93">
        <v>0</v>
      </c>
      <c r="BF42" s="93">
        <v>0</v>
      </c>
      <c r="BG42" s="93">
        <v>0</v>
      </c>
      <c r="BH42" s="93">
        <v>0</v>
      </c>
      <c r="BI42" s="116">
        <v>0</v>
      </c>
      <c r="BJ42" s="93">
        <v>0</v>
      </c>
      <c r="BK42" s="93">
        <v>0</v>
      </c>
      <c r="BL42" s="93">
        <v>0</v>
      </c>
      <c r="BM42" s="93">
        <v>0</v>
      </c>
      <c r="BN42" s="93">
        <v>0</v>
      </c>
      <c r="BO42" s="93">
        <v>1.0012999999999999E-2</v>
      </c>
      <c r="BP42" s="93">
        <v>1.0081E-2</v>
      </c>
      <c r="BQ42" s="93">
        <v>1.0149E-2</v>
      </c>
      <c r="BR42" s="93">
        <v>1.0215E-2</v>
      </c>
      <c r="BS42" s="93">
        <v>1.0283E-2</v>
      </c>
      <c r="BT42" s="93">
        <v>1.0348E-2</v>
      </c>
      <c r="BU42" s="116">
        <v>1.0416E-2</v>
      </c>
      <c r="BV42" s="93">
        <v>1.0484E-2</v>
      </c>
      <c r="BW42" s="93">
        <v>1.0546E-2</v>
      </c>
      <c r="BX42" s="93">
        <v>1.0614E-2</v>
      </c>
      <c r="BY42" s="10"/>
      <c r="BZ42" s="10"/>
      <c r="CA42" s="10"/>
      <c r="CB42" s="10"/>
      <c r="CC42" s="10"/>
      <c r="CD42" s="10"/>
      <c r="CE42" s="10"/>
      <c r="CF42" s="10"/>
      <c r="CG42" s="10"/>
    </row>
    <row r="43" spans="1:255">
      <c r="A43" s="2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</row>
    <row r="44" spans="1:255" ht="4.5" customHeight="1">
      <c r="A44" s="2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</row>
    <row r="45" spans="1:255">
      <c r="A45" s="69" t="s">
        <v>96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</row>
  </sheetData>
  <mergeCells count="1">
    <mergeCell ref="BI1:BJ1"/>
  </mergeCells>
  <phoneticPr fontId="0" type="noConversion"/>
  <printOptions gridLines="1" gridLinesSet="0"/>
  <pageMargins left="0.93" right="0.45" top="0.76" bottom="0.66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U45"/>
  <sheetViews>
    <sheetView workbookViewId="0">
      <pane xSplit="1" ySplit="2" topLeftCell="B3" activePane="bottomRight" state="frozen"/>
      <selection activeCell="BX3" sqref="BX3:BX42"/>
      <selection pane="topRight" activeCell="BX3" sqref="BX3:BX42"/>
      <selection pane="bottomLeft" activeCell="BX3" sqref="BX3:BX42"/>
      <selection pane="bottomRight" activeCell="A9" sqref="A9"/>
    </sheetView>
  </sheetViews>
  <sheetFormatPr defaultRowHeight="12.75"/>
  <cols>
    <col min="1" max="1" width="57.140625" style="34" customWidth="1"/>
    <col min="2" max="36" width="7.28515625" style="34" customWidth="1"/>
    <col min="37" max="76" width="7.28515625" style="2" customWidth="1"/>
    <col min="78" max="16384" width="9.140625" style="2"/>
  </cols>
  <sheetData>
    <row r="1" spans="1:255" ht="64.5" customHeight="1">
      <c r="A1" s="85" t="s">
        <v>135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"/>
      <c r="O1" s="36"/>
      <c r="AS1" s="37"/>
      <c r="BI1" s="201"/>
      <c r="BJ1" s="201"/>
    </row>
    <row r="2" spans="1:255" s="40" customFormat="1">
      <c r="A2" s="70" t="s">
        <v>0</v>
      </c>
      <c r="B2" s="39">
        <v>39479</v>
      </c>
      <c r="C2" s="39">
        <v>39508</v>
      </c>
      <c r="D2" s="39">
        <v>39539</v>
      </c>
      <c r="E2" s="39">
        <v>39569</v>
      </c>
      <c r="F2" s="39">
        <v>39600</v>
      </c>
      <c r="G2" s="39">
        <v>39630</v>
      </c>
      <c r="H2" s="39">
        <v>39661</v>
      </c>
      <c r="I2" s="39">
        <v>39692</v>
      </c>
      <c r="J2" s="39">
        <v>39722</v>
      </c>
      <c r="K2" s="39">
        <v>39753</v>
      </c>
      <c r="L2" s="39">
        <v>39783</v>
      </c>
      <c r="M2" s="99">
        <v>39814</v>
      </c>
      <c r="N2" s="39">
        <v>39845</v>
      </c>
      <c r="O2" s="39">
        <v>39873</v>
      </c>
      <c r="P2" s="39">
        <v>39904</v>
      </c>
      <c r="Q2" s="39">
        <v>39934</v>
      </c>
      <c r="R2" s="39">
        <v>39965</v>
      </c>
      <c r="S2" s="39">
        <v>39995</v>
      </c>
      <c r="T2" s="39">
        <v>40026</v>
      </c>
      <c r="U2" s="39">
        <v>40057</v>
      </c>
      <c r="V2" s="39">
        <v>40087</v>
      </c>
      <c r="W2" s="39">
        <v>40118</v>
      </c>
      <c r="X2" s="39">
        <v>40148</v>
      </c>
      <c r="Y2" s="99">
        <v>40179</v>
      </c>
      <c r="Z2" s="39">
        <v>40210</v>
      </c>
      <c r="AA2" s="39">
        <v>40238</v>
      </c>
      <c r="AB2" s="39">
        <v>40269</v>
      </c>
      <c r="AC2" s="39">
        <v>40299</v>
      </c>
      <c r="AD2" s="39">
        <v>40330</v>
      </c>
      <c r="AE2" s="39">
        <v>40360</v>
      </c>
      <c r="AF2" s="39">
        <v>40391</v>
      </c>
      <c r="AG2" s="39">
        <v>40422</v>
      </c>
      <c r="AH2" s="39">
        <v>40452</v>
      </c>
      <c r="AI2" s="39">
        <v>40483</v>
      </c>
      <c r="AJ2" s="39">
        <v>40513</v>
      </c>
      <c r="AK2" s="99">
        <v>40544</v>
      </c>
      <c r="AL2" s="39">
        <v>40575</v>
      </c>
      <c r="AM2" s="39">
        <v>40603</v>
      </c>
      <c r="AN2" s="39">
        <v>40634</v>
      </c>
      <c r="AO2" s="39">
        <v>40664</v>
      </c>
      <c r="AP2" s="39">
        <v>40695</v>
      </c>
      <c r="AQ2" s="39">
        <v>40725</v>
      </c>
      <c r="AR2" s="39">
        <v>40756</v>
      </c>
      <c r="AS2" s="39">
        <v>40787</v>
      </c>
      <c r="AT2" s="39">
        <v>40817</v>
      </c>
      <c r="AU2" s="39">
        <v>40848</v>
      </c>
      <c r="AV2" s="39">
        <v>40878</v>
      </c>
      <c r="AW2" s="99">
        <v>40909</v>
      </c>
      <c r="AX2" s="39">
        <v>40940</v>
      </c>
      <c r="AY2" s="39">
        <v>40969</v>
      </c>
      <c r="AZ2" s="39">
        <v>41000</v>
      </c>
      <c r="BA2" s="39">
        <v>41030</v>
      </c>
      <c r="BB2" s="39">
        <v>41061</v>
      </c>
      <c r="BC2" s="39">
        <v>41091</v>
      </c>
      <c r="BD2" s="39">
        <v>41122</v>
      </c>
      <c r="BE2" s="39">
        <v>41153</v>
      </c>
      <c r="BF2" s="39">
        <v>41183</v>
      </c>
      <c r="BG2" s="39">
        <v>41214</v>
      </c>
      <c r="BH2" s="39">
        <v>41244</v>
      </c>
      <c r="BI2" s="99">
        <v>41275</v>
      </c>
      <c r="BJ2" s="39">
        <v>41306</v>
      </c>
      <c r="BK2" s="39">
        <v>41334</v>
      </c>
      <c r="BL2" s="39">
        <v>41365</v>
      </c>
      <c r="BM2" s="39">
        <v>41395</v>
      </c>
      <c r="BN2" s="39">
        <v>41426</v>
      </c>
      <c r="BO2" s="39">
        <v>41456</v>
      </c>
      <c r="BP2" s="39">
        <v>41487</v>
      </c>
      <c r="BQ2" s="39">
        <v>41518</v>
      </c>
      <c r="BR2" s="39">
        <v>41548</v>
      </c>
      <c r="BS2" s="39">
        <v>41579</v>
      </c>
      <c r="BT2" s="39">
        <v>41609</v>
      </c>
      <c r="BU2" s="99">
        <v>41640</v>
      </c>
      <c r="BV2" s="39">
        <v>41671</v>
      </c>
      <c r="BW2" s="39">
        <v>41699</v>
      </c>
      <c r="BX2" s="39">
        <v>41730</v>
      </c>
      <c r="BY2"/>
    </row>
    <row r="3" spans="1:255" s="45" customFormat="1">
      <c r="A3" s="71" t="s">
        <v>109</v>
      </c>
      <c r="B3" s="86">
        <v>3922.3194840000001</v>
      </c>
      <c r="C3" s="86">
        <v>4113.7760040000003</v>
      </c>
      <c r="D3" s="86">
        <v>4275.0960379999997</v>
      </c>
      <c r="E3" s="86">
        <v>4241.1267630000002</v>
      </c>
      <c r="F3" s="86">
        <v>4483.7901110000003</v>
      </c>
      <c r="G3" s="86">
        <v>4424.6106010000003</v>
      </c>
      <c r="H3" s="86">
        <v>4421.3319780000002</v>
      </c>
      <c r="I3" s="86">
        <v>4888.4225020000003</v>
      </c>
      <c r="J3" s="86">
        <v>5377.4247180000002</v>
      </c>
      <c r="K3" s="86">
        <v>5771.1328810000005</v>
      </c>
      <c r="L3" s="86">
        <v>5852.9889270000003</v>
      </c>
      <c r="M3" s="114">
        <v>6009.8692739999997</v>
      </c>
      <c r="N3" s="86">
        <v>6929.6609209999997</v>
      </c>
      <c r="O3" s="86">
        <v>6834.9831649999996</v>
      </c>
      <c r="P3" s="86">
        <v>6574.300749</v>
      </c>
      <c r="Q3" s="86">
        <v>6437.8645809999998</v>
      </c>
      <c r="R3" s="86">
        <v>6028.824192</v>
      </c>
      <c r="S3" s="86">
        <v>5986.0770659999998</v>
      </c>
      <c r="T3" s="86">
        <v>6466.0642820000003</v>
      </c>
      <c r="U3" s="86">
        <v>6603.4620869999999</v>
      </c>
      <c r="V3" s="86">
        <v>6290.6533810000001</v>
      </c>
      <c r="W3" s="86">
        <v>5908.0033450000001</v>
      </c>
      <c r="X3" s="86">
        <v>6100.5542390000001</v>
      </c>
      <c r="Y3" s="114">
        <v>5974.3784489999998</v>
      </c>
      <c r="Z3" s="86">
        <v>6194.8629899999996</v>
      </c>
      <c r="AA3" s="86">
        <v>6043.361637</v>
      </c>
      <c r="AB3" s="86">
        <v>5740.6153599999998</v>
      </c>
      <c r="AC3" s="86">
        <v>5706.1908560000002</v>
      </c>
      <c r="AD3" s="86">
        <v>5759.4645879999998</v>
      </c>
      <c r="AE3" s="86">
        <v>5904.1665899999998</v>
      </c>
      <c r="AF3" s="86">
        <v>5873.811541</v>
      </c>
      <c r="AG3" s="86">
        <v>5984.4341430000004</v>
      </c>
      <c r="AH3" s="86">
        <v>6163.8526270000002</v>
      </c>
      <c r="AI3" s="86">
        <v>6178.0500240000001</v>
      </c>
      <c r="AJ3" s="86">
        <v>6455.6329489999998</v>
      </c>
      <c r="AK3" s="114">
        <v>6041.0276599999997</v>
      </c>
      <c r="AL3" s="86">
        <v>6028.4572040000003</v>
      </c>
      <c r="AM3" s="86">
        <v>6082.2352870000004</v>
      </c>
      <c r="AN3" s="86">
        <v>5907.2481930000004</v>
      </c>
      <c r="AO3" s="86">
        <v>5892.4209389999996</v>
      </c>
      <c r="AP3" s="86">
        <v>6148.4465449999998</v>
      </c>
      <c r="AQ3" s="86">
        <v>6171.0652490000002</v>
      </c>
      <c r="AR3" s="86">
        <v>6129.9952190000004</v>
      </c>
      <c r="AS3" s="86">
        <v>6517.8669289999998</v>
      </c>
      <c r="AT3" s="86">
        <v>7083.9627360000004</v>
      </c>
      <c r="AU3" s="86">
        <v>6858.5506569999998</v>
      </c>
      <c r="AV3" s="86">
        <v>7253.9213</v>
      </c>
      <c r="AW3" s="114">
        <v>7320.6983410000003</v>
      </c>
      <c r="AX3" s="86">
        <v>7096.3500759999997</v>
      </c>
      <c r="AY3" s="86">
        <v>6891.9281119999996</v>
      </c>
      <c r="AZ3" s="86">
        <v>7080.593844</v>
      </c>
      <c r="BA3" s="86">
        <v>7194.8158219999996</v>
      </c>
      <c r="BB3" s="86">
        <v>7786.5275359999996</v>
      </c>
      <c r="BC3" s="86">
        <v>7864.0850360000004</v>
      </c>
      <c r="BD3" s="86">
        <v>7738.2501730000004</v>
      </c>
      <c r="BE3" s="86">
        <v>7773.1950079999997</v>
      </c>
      <c r="BF3" s="86">
        <v>7375.4690039999996</v>
      </c>
      <c r="BG3" s="86">
        <v>7576.0673370000004</v>
      </c>
      <c r="BH3" s="86">
        <v>7550.0330439999998</v>
      </c>
      <c r="BI3" s="114">
        <v>7202.9753389999996</v>
      </c>
      <c r="BJ3" s="86">
        <v>7323.7792710000003</v>
      </c>
      <c r="BK3" s="86">
        <v>7805.4002229999996</v>
      </c>
      <c r="BL3" s="86">
        <v>7820.2139950000001</v>
      </c>
      <c r="BM3" s="86">
        <v>8431.5271809999995</v>
      </c>
      <c r="BN3" s="86">
        <v>8718.3369669999993</v>
      </c>
      <c r="BO3" s="86">
        <v>9064.9762100000007</v>
      </c>
      <c r="BP3" s="86">
        <v>9315.3443759999991</v>
      </c>
      <c r="BQ3" s="86">
        <v>9321.1224839999995</v>
      </c>
      <c r="BR3" s="86">
        <v>8855.9972699999998</v>
      </c>
      <c r="BS3" s="86">
        <v>8961.5157469999995</v>
      </c>
      <c r="BT3" s="86">
        <v>9432.2176490000002</v>
      </c>
      <c r="BU3" s="86">
        <v>9117.5602120000003</v>
      </c>
      <c r="BV3" s="86">
        <v>10394.286085</v>
      </c>
      <c r="BW3" s="86">
        <v>10882.265998000001</v>
      </c>
      <c r="BX3" s="86">
        <v>10006.437523000001</v>
      </c>
      <c r="BY3"/>
      <c r="BZ3" s="9"/>
      <c r="CA3" s="9"/>
      <c r="CB3" s="9"/>
      <c r="CC3" s="9"/>
      <c r="CD3" s="9"/>
      <c r="CE3" s="9"/>
      <c r="CF3" s="9"/>
      <c r="CG3" s="9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</row>
    <row r="4" spans="1:255" s="45" customFormat="1">
      <c r="A4" s="72" t="s">
        <v>110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115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115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115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115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115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115"/>
      <c r="BV4" s="87"/>
      <c r="BW4" s="87"/>
      <c r="BX4" s="87"/>
      <c r="BY4"/>
      <c r="BZ4" s="9"/>
      <c r="CA4" s="9"/>
      <c r="CB4" s="9"/>
      <c r="CC4" s="9"/>
      <c r="CD4" s="9"/>
      <c r="CE4" s="9"/>
      <c r="CF4" s="9"/>
      <c r="CG4" s="9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</row>
    <row r="5" spans="1:255" s="45" customFormat="1">
      <c r="A5" s="73" t="s">
        <v>111</v>
      </c>
      <c r="B5" s="88">
        <v>23.233117</v>
      </c>
      <c r="C5" s="88">
        <v>17.700651000000001</v>
      </c>
      <c r="D5" s="88">
        <v>18.842013999999999</v>
      </c>
      <c r="E5" s="88">
        <v>19.686295000000001</v>
      </c>
      <c r="F5" s="88">
        <v>20.442191000000001</v>
      </c>
      <c r="G5" s="88">
        <v>21.199397000000001</v>
      </c>
      <c r="H5" s="88">
        <v>22.329146000000001</v>
      </c>
      <c r="I5" s="88">
        <v>24.433111</v>
      </c>
      <c r="J5" s="88">
        <v>34.801088</v>
      </c>
      <c r="K5" s="88">
        <v>42.463799000000002</v>
      </c>
      <c r="L5" s="88">
        <v>73.772561999999994</v>
      </c>
      <c r="M5" s="116">
        <v>68.767528999999996</v>
      </c>
      <c r="N5" s="88">
        <v>100.44064299999999</v>
      </c>
      <c r="O5" s="88">
        <v>120.769794</v>
      </c>
      <c r="P5" s="88">
        <v>131.08871099999999</v>
      </c>
      <c r="Q5" s="88">
        <v>168.624326</v>
      </c>
      <c r="R5" s="88">
        <v>183.43338499999999</v>
      </c>
      <c r="S5" s="88">
        <v>199.95280399999999</v>
      </c>
      <c r="T5" s="88">
        <v>223.54454000000001</v>
      </c>
      <c r="U5" s="88">
        <v>233.18982500000001</v>
      </c>
      <c r="V5" s="88">
        <v>194.98731900000001</v>
      </c>
      <c r="W5" s="88">
        <v>203.05942400000001</v>
      </c>
      <c r="X5" s="88">
        <v>205.91456400000001</v>
      </c>
      <c r="Y5" s="116">
        <v>179.600955</v>
      </c>
      <c r="Z5" s="88">
        <v>185.17320599999999</v>
      </c>
      <c r="AA5" s="88">
        <v>179.70829699999999</v>
      </c>
      <c r="AB5" s="88">
        <v>170.24222499999999</v>
      </c>
      <c r="AC5" s="88">
        <v>171.910111</v>
      </c>
      <c r="AD5" s="88">
        <v>187.46443500000001</v>
      </c>
      <c r="AE5" s="88">
        <v>182.783536</v>
      </c>
      <c r="AF5" s="88">
        <v>170.64953800000001</v>
      </c>
      <c r="AG5" s="88">
        <v>171.41639599999999</v>
      </c>
      <c r="AH5" s="88">
        <v>170.79124200000001</v>
      </c>
      <c r="AI5" s="88">
        <v>166.95512600000001</v>
      </c>
      <c r="AJ5" s="88">
        <v>160.71906200000001</v>
      </c>
      <c r="AK5" s="116">
        <v>149.68635900000001</v>
      </c>
      <c r="AL5" s="88">
        <v>146.592422</v>
      </c>
      <c r="AM5" s="88">
        <v>144.41542799999999</v>
      </c>
      <c r="AN5" s="88">
        <v>148.76954000000001</v>
      </c>
      <c r="AO5" s="88">
        <v>127.49603</v>
      </c>
      <c r="AP5" s="88">
        <v>127.55754</v>
      </c>
      <c r="AQ5" s="88">
        <v>131.62503000000001</v>
      </c>
      <c r="AR5" s="88">
        <v>135.60235700000001</v>
      </c>
      <c r="AS5" s="88">
        <v>139.85556800000001</v>
      </c>
      <c r="AT5" s="88">
        <v>156.27838600000001</v>
      </c>
      <c r="AU5" s="88">
        <v>151.30747700000001</v>
      </c>
      <c r="AV5" s="88">
        <v>144.38948199999999</v>
      </c>
      <c r="AW5" s="116">
        <v>138.91042300000001</v>
      </c>
      <c r="AX5" s="88">
        <v>134.01908399999999</v>
      </c>
      <c r="AY5" s="88">
        <v>134.83272299999999</v>
      </c>
      <c r="AZ5" s="88">
        <v>147.171943</v>
      </c>
      <c r="BA5" s="88">
        <v>154.006562</v>
      </c>
      <c r="BB5" s="88">
        <v>167.042058</v>
      </c>
      <c r="BC5" s="88">
        <v>168.050016</v>
      </c>
      <c r="BD5" s="88">
        <v>162.55695</v>
      </c>
      <c r="BE5" s="88">
        <v>162.38568699999999</v>
      </c>
      <c r="BF5" s="88">
        <v>157.257803</v>
      </c>
      <c r="BG5" s="88">
        <v>159.078745</v>
      </c>
      <c r="BH5" s="88">
        <v>156.10442699999999</v>
      </c>
      <c r="BI5" s="116">
        <v>134.598445</v>
      </c>
      <c r="BJ5" s="88">
        <v>132.67364699999999</v>
      </c>
      <c r="BK5" s="88">
        <v>128.81158400000001</v>
      </c>
      <c r="BL5" s="88">
        <v>134.49710999999999</v>
      </c>
      <c r="BM5" s="88">
        <v>137.77904100000001</v>
      </c>
      <c r="BN5" s="88">
        <v>144.46639200000001</v>
      </c>
      <c r="BO5" s="88">
        <v>148.78734900000001</v>
      </c>
      <c r="BP5" s="88">
        <v>149.97939400000001</v>
      </c>
      <c r="BQ5" s="88">
        <v>146.17548600000001</v>
      </c>
      <c r="BR5" s="88">
        <v>141.900533</v>
      </c>
      <c r="BS5" s="88">
        <v>152.06174799999999</v>
      </c>
      <c r="BT5" s="88">
        <v>153.20214899999999</v>
      </c>
      <c r="BU5" s="116">
        <v>140.09735699999999</v>
      </c>
      <c r="BV5" s="88">
        <v>152.57534000000001</v>
      </c>
      <c r="BW5" s="88">
        <v>158.40818100000001</v>
      </c>
      <c r="BX5" s="88">
        <v>155.364125</v>
      </c>
      <c r="BY5"/>
      <c r="BZ5" s="9"/>
      <c r="CA5" s="9"/>
      <c r="CB5" s="9"/>
      <c r="CC5" s="9"/>
      <c r="CD5" s="9"/>
      <c r="CE5" s="9"/>
      <c r="CF5" s="9"/>
      <c r="CG5" s="9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</row>
    <row r="6" spans="1:255" s="45" customFormat="1" ht="22.5">
      <c r="A6" s="74" t="s">
        <v>112</v>
      </c>
      <c r="B6" s="89">
        <v>1984.9912770000001</v>
      </c>
      <c r="C6" s="89">
        <v>1993.9750790000001</v>
      </c>
      <c r="D6" s="89">
        <v>2037.636342</v>
      </c>
      <c r="E6" s="89">
        <v>2141.6557229999999</v>
      </c>
      <c r="F6" s="89">
        <v>2197.092838</v>
      </c>
      <c r="G6" s="89">
        <v>2226.217009</v>
      </c>
      <c r="H6" s="89">
        <v>2299.8392680000002</v>
      </c>
      <c r="I6" s="89">
        <v>2462.980352</v>
      </c>
      <c r="J6" s="89">
        <v>2616.347816</v>
      </c>
      <c r="K6" s="89">
        <v>2755.5682510000001</v>
      </c>
      <c r="L6" s="89">
        <v>2869.440619</v>
      </c>
      <c r="M6" s="114">
        <v>3032.1637989999999</v>
      </c>
      <c r="N6" s="89">
        <v>3548.3899889999998</v>
      </c>
      <c r="O6" s="89">
        <v>3601.4532589999999</v>
      </c>
      <c r="P6" s="89">
        <v>3424.7132150000002</v>
      </c>
      <c r="Q6" s="89">
        <v>3562.899218</v>
      </c>
      <c r="R6" s="89">
        <v>3363.1102609999998</v>
      </c>
      <c r="S6" s="89">
        <v>3291.863687</v>
      </c>
      <c r="T6" s="89">
        <v>3322.367409</v>
      </c>
      <c r="U6" s="89">
        <v>3271.5935030000001</v>
      </c>
      <c r="V6" s="89">
        <v>3059.8525100000002</v>
      </c>
      <c r="W6" s="89">
        <v>2991.3503009999999</v>
      </c>
      <c r="X6" s="89">
        <v>3064.1473129999999</v>
      </c>
      <c r="Y6" s="114">
        <v>2954.759513</v>
      </c>
      <c r="Z6" s="89">
        <v>2956.6106530000002</v>
      </c>
      <c r="AA6" s="89">
        <v>2878.6225589999999</v>
      </c>
      <c r="AB6" s="89">
        <v>2815.8984660000001</v>
      </c>
      <c r="AC6" s="89">
        <v>2838.5589839999998</v>
      </c>
      <c r="AD6" s="89">
        <v>2951.1202969999999</v>
      </c>
      <c r="AE6" s="89">
        <v>2945.7736970000001</v>
      </c>
      <c r="AF6" s="89">
        <v>2868.8520619999999</v>
      </c>
      <c r="AG6" s="89">
        <v>2874.8535579999998</v>
      </c>
      <c r="AH6" s="89">
        <v>2877.7882129999998</v>
      </c>
      <c r="AI6" s="89">
        <v>2901.2260150000002</v>
      </c>
      <c r="AJ6" s="89">
        <v>2903.0477639999999</v>
      </c>
      <c r="AK6" s="114">
        <v>2758.176719</v>
      </c>
      <c r="AL6" s="89">
        <v>2745.1903849999999</v>
      </c>
      <c r="AM6" s="89">
        <v>2648.9449669999999</v>
      </c>
      <c r="AN6" s="89">
        <v>2579.6985079999999</v>
      </c>
      <c r="AO6" s="89">
        <v>2527.0254049999999</v>
      </c>
      <c r="AP6" s="89">
        <v>2689.311596</v>
      </c>
      <c r="AQ6" s="89">
        <v>2641.7784959999999</v>
      </c>
      <c r="AR6" s="89">
        <v>2639.4848820000002</v>
      </c>
      <c r="AS6" s="89">
        <v>2799.8394039999998</v>
      </c>
      <c r="AT6" s="89">
        <v>3059.6395109999999</v>
      </c>
      <c r="AU6" s="89">
        <v>2908.6711959999998</v>
      </c>
      <c r="AV6" s="89">
        <v>3040.812829</v>
      </c>
      <c r="AW6" s="114">
        <v>3088.302827</v>
      </c>
      <c r="AX6" s="89">
        <v>2895.501354</v>
      </c>
      <c r="AY6" s="89">
        <v>2770.068495</v>
      </c>
      <c r="AZ6" s="89">
        <v>2811.0851790000002</v>
      </c>
      <c r="BA6" s="89">
        <v>2904.4146719999999</v>
      </c>
      <c r="BB6" s="89">
        <v>3182.0763729999999</v>
      </c>
      <c r="BC6" s="89">
        <v>3245.786028</v>
      </c>
      <c r="BD6" s="89">
        <v>3140.9158459999999</v>
      </c>
      <c r="BE6" s="89">
        <v>3215.9385179999999</v>
      </c>
      <c r="BF6" s="89">
        <v>3071.6053900000002</v>
      </c>
      <c r="BG6" s="89">
        <v>3144.7218039999998</v>
      </c>
      <c r="BH6" s="89">
        <v>3087.4177949999998</v>
      </c>
      <c r="BI6" s="114">
        <v>2988.9402289999998</v>
      </c>
      <c r="BJ6" s="89">
        <v>2956.7386390000001</v>
      </c>
      <c r="BK6" s="89">
        <v>3005.8615960000002</v>
      </c>
      <c r="BL6" s="89">
        <v>3140.1055940000001</v>
      </c>
      <c r="BM6" s="89">
        <v>3288.432468</v>
      </c>
      <c r="BN6" s="89">
        <v>3345.4537620000001</v>
      </c>
      <c r="BO6" s="89">
        <v>3506.0539680000002</v>
      </c>
      <c r="BP6" s="89">
        <v>3630.3027649999999</v>
      </c>
      <c r="BQ6" s="89">
        <v>3677.853697</v>
      </c>
      <c r="BR6" s="89">
        <v>3611.854476</v>
      </c>
      <c r="BS6" s="89">
        <v>3624.2464930000001</v>
      </c>
      <c r="BT6" s="89">
        <v>3652.1440170000001</v>
      </c>
      <c r="BU6" s="114">
        <v>3792.8182109999998</v>
      </c>
      <c r="BV6" s="89">
        <v>4006.3211310000002</v>
      </c>
      <c r="BW6" s="89">
        <v>4085.1155440000002</v>
      </c>
      <c r="BX6" s="89">
        <v>4124.0941769999999</v>
      </c>
      <c r="BY6"/>
      <c r="BZ6" s="9"/>
      <c r="CA6" s="9"/>
      <c r="CB6" s="9"/>
      <c r="CC6" s="9"/>
      <c r="CD6" s="9"/>
      <c r="CE6" s="9"/>
      <c r="CF6" s="9"/>
      <c r="CG6" s="9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</row>
    <row r="7" spans="1:255" s="45" customFormat="1">
      <c r="A7" s="72" t="s">
        <v>110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115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115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115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115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115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115"/>
      <c r="BV7" s="87"/>
      <c r="BW7" s="87"/>
      <c r="BX7" s="87"/>
      <c r="BY7"/>
      <c r="BZ7" s="9"/>
      <c r="CA7" s="9"/>
      <c r="CB7" s="9"/>
      <c r="CC7" s="9"/>
      <c r="CD7" s="9"/>
      <c r="CE7" s="9"/>
      <c r="CF7" s="9"/>
      <c r="CG7" s="9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</row>
    <row r="8" spans="1:255" s="45" customFormat="1">
      <c r="A8" s="72" t="s">
        <v>132</v>
      </c>
      <c r="B8" s="87">
        <v>10.980734999999999</v>
      </c>
      <c r="C8" s="87">
        <v>10.588642999999999</v>
      </c>
      <c r="D8" s="87">
        <v>11.745196</v>
      </c>
      <c r="E8" s="87">
        <v>11.044713</v>
      </c>
      <c r="F8" s="87">
        <v>12.234234000000001</v>
      </c>
      <c r="G8" s="87">
        <v>12.202253000000001</v>
      </c>
      <c r="H8" s="87">
        <v>12.986025</v>
      </c>
      <c r="I8" s="87">
        <v>14.016533000000001</v>
      </c>
      <c r="J8" s="87">
        <v>17.562618000000001</v>
      </c>
      <c r="K8" s="87">
        <v>24.194486999999999</v>
      </c>
      <c r="L8" s="87">
        <v>47.208218000000002</v>
      </c>
      <c r="M8" s="115">
        <v>46.141480000000001</v>
      </c>
      <c r="N8" s="87">
        <v>69.085538</v>
      </c>
      <c r="O8" s="87">
        <v>84.783779999999993</v>
      </c>
      <c r="P8" s="87">
        <v>88.338843999999995</v>
      </c>
      <c r="Q8" s="87">
        <v>123.525661</v>
      </c>
      <c r="R8" s="87">
        <v>142.11515800000001</v>
      </c>
      <c r="S8" s="87">
        <v>147.498266</v>
      </c>
      <c r="T8" s="87">
        <v>169.119651</v>
      </c>
      <c r="U8" s="87">
        <v>176.57242099999999</v>
      </c>
      <c r="V8" s="87">
        <v>139.702867</v>
      </c>
      <c r="W8" s="87">
        <v>144.191104</v>
      </c>
      <c r="X8" s="87">
        <v>149.800422</v>
      </c>
      <c r="Y8" s="115">
        <v>122.95534600000001</v>
      </c>
      <c r="Z8" s="87">
        <v>128.51826</v>
      </c>
      <c r="AA8" s="87">
        <v>123.337372</v>
      </c>
      <c r="AB8" s="87">
        <v>124.378381</v>
      </c>
      <c r="AC8" s="87">
        <v>123.088532</v>
      </c>
      <c r="AD8" s="87">
        <v>135.52322100000001</v>
      </c>
      <c r="AE8" s="87">
        <v>128.31247999999999</v>
      </c>
      <c r="AF8" s="87">
        <v>121.419719</v>
      </c>
      <c r="AG8" s="87">
        <v>121.316652</v>
      </c>
      <c r="AH8" s="87">
        <v>120.917682</v>
      </c>
      <c r="AI8" s="87">
        <v>115.70336500000001</v>
      </c>
      <c r="AJ8" s="87">
        <v>108.133453</v>
      </c>
      <c r="AK8" s="115">
        <v>98.561134999999993</v>
      </c>
      <c r="AL8" s="87">
        <v>96.228460999999996</v>
      </c>
      <c r="AM8" s="87">
        <v>94.536575999999997</v>
      </c>
      <c r="AN8" s="87">
        <v>89.288307000000003</v>
      </c>
      <c r="AO8" s="87">
        <v>79.797332999999995</v>
      </c>
      <c r="AP8" s="87">
        <v>78.686187000000004</v>
      </c>
      <c r="AQ8" s="87">
        <v>76.557339999999996</v>
      </c>
      <c r="AR8" s="87">
        <v>75.301207000000005</v>
      </c>
      <c r="AS8" s="87">
        <v>77.343556000000007</v>
      </c>
      <c r="AT8" s="87">
        <v>86.584630000000004</v>
      </c>
      <c r="AU8" s="87">
        <v>83.156012000000004</v>
      </c>
      <c r="AV8" s="87">
        <v>75.577495999999996</v>
      </c>
      <c r="AW8" s="115">
        <v>67.930021999999994</v>
      </c>
      <c r="AX8" s="87">
        <v>66.002157999999994</v>
      </c>
      <c r="AY8" s="87">
        <v>63.210940999999998</v>
      </c>
      <c r="AZ8" s="87">
        <v>63.501047</v>
      </c>
      <c r="BA8" s="87">
        <v>68.700777000000002</v>
      </c>
      <c r="BB8" s="87">
        <v>74.038328000000007</v>
      </c>
      <c r="BC8" s="87">
        <v>73.051801999999995</v>
      </c>
      <c r="BD8" s="87">
        <v>71.608161999999993</v>
      </c>
      <c r="BE8" s="87">
        <v>70.813717999999994</v>
      </c>
      <c r="BF8" s="87">
        <v>68.073801000000003</v>
      </c>
      <c r="BG8" s="87">
        <v>68.701604000000003</v>
      </c>
      <c r="BH8" s="87">
        <v>66.322888000000006</v>
      </c>
      <c r="BI8" s="115">
        <v>57.964827999999997</v>
      </c>
      <c r="BJ8" s="87">
        <v>56.629793999999997</v>
      </c>
      <c r="BK8" s="87">
        <v>52.573041000000003</v>
      </c>
      <c r="BL8" s="87">
        <v>55.026167999999998</v>
      </c>
      <c r="BM8" s="87">
        <v>57.427467999999998</v>
      </c>
      <c r="BN8" s="87">
        <v>64.242005000000006</v>
      </c>
      <c r="BO8" s="87">
        <v>65.857911000000001</v>
      </c>
      <c r="BP8" s="87">
        <v>64.614878000000004</v>
      </c>
      <c r="BQ8" s="87">
        <v>60.695723000000001</v>
      </c>
      <c r="BR8" s="87">
        <v>58.372236999999998</v>
      </c>
      <c r="BS8" s="87">
        <v>65.100969000000006</v>
      </c>
      <c r="BT8" s="87">
        <v>65.308221000000003</v>
      </c>
      <c r="BU8" s="115">
        <v>58.253081000000002</v>
      </c>
      <c r="BV8" s="87">
        <v>63.643259</v>
      </c>
      <c r="BW8" s="87">
        <v>70.734897000000004</v>
      </c>
      <c r="BX8" s="87">
        <v>65.820870999999997</v>
      </c>
      <c r="BY8"/>
      <c r="BZ8" s="9"/>
      <c r="CA8" s="9"/>
      <c r="CB8" s="9"/>
      <c r="CC8" s="9"/>
      <c r="CD8" s="9"/>
      <c r="CE8" s="9"/>
      <c r="CF8" s="9"/>
      <c r="CG8" s="9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</row>
    <row r="9" spans="1:255" s="45" customFormat="1">
      <c r="A9" s="72" t="s">
        <v>113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115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115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115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115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115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115"/>
      <c r="BV9" s="87"/>
      <c r="BW9" s="87"/>
      <c r="BX9" s="87"/>
      <c r="BY9"/>
      <c r="BZ9" s="9"/>
      <c r="CA9" s="9"/>
      <c r="CB9" s="9"/>
      <c r="CC9" s="9"/>
      <c r="CD9" s="9"/>
      <c r="CE9" s="9"/>
      <c r="CF9" s="9"/>
      <c r="CG9" s="9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</row>
    <row r="10" spans="1:255" s="45" customFormat="1" ht="22.5">
      <c r="A10" s="75" t="s">
        <v>114</v>
      </c>
      <c r="B10" s="90">
        <v>7.483466</v>
      </c>
      <c r="C10" s="90">
        <v>7.246086</v>
      </c>
      <c r="D10" s="90">
        <v>7.2440610000000003</v>
      </c>
      <c r="E10" s="90">
        <v>7.667815</v>
      </c>
      <c r="F10" s="90">
        <v>7.8351319999999998</v>
      </c>
      <c r="G10" s="90">
        <v>8.0662990000000008</v>
      </c>
      <c r="H10" s="90">
        <v>8.4567630000000005</v>
      </c>
      <c r="I10" s="90">
        <v>9.3551719999999996</v>
      </c>
      <c r="J10" s="90">
        <v>9.8418550000000007</v>
      </c>
      <c r="K10" s="90">
        <v>10.101865</v>
      </c>
      <c r="L10" s="90">
        <v>10.383317999999999</v>
      </c>
      <c r="M10" s="117">
        <v>9.1563119999999998</v>
      </c>
      <c r="N10" s="90">
        <v>9.9382199999999994</v>
      </c>
      <c r="O10" s="90">
        <v>9.8976360000000003</v>
      </c>
      <c r="P10" s="90">
        <v>9.2932190000000006</v>
      </c>
      <c r="Q10" s="90">
        <v>8.8491970000000002</v>
      </c>
      <c r="R10" s="90">
        <v>7.6668810000000001</v>
      </c>
      <c r="S10" s="90">
        <v>7.5324720000000003</v>
      </c>
      <c r="T10" s="90">
        <v>7.4000769999999996</v>
      </c>
      <c r="U10" s="90">
        <v>7.3669909999999996</v>
      </c>
      <c r="V10" s="90">
        <v>6.9142140000000003</v>
      </c>
      <c r="W10" s="90">
        <v>6.5129960000000002</v>
      </c>
      <c r="X10" s="90">
        <v>6.6539910000000004</v>
      </c>
      <c r="Y10" s="117">
        <v>6.4465849999999998</v>
      </c>
      <c r="Z10" s="90">
        <v>6.4143059999999998</v>
      </c>
      <c r="AA10" s="90">
        <v>6.4943379999999999</v>
      </c>
      <c r="AB10" s="90">
        <v>6.3929169999999997</v>
      </c>
      <c r="AC10" s="90">
        <v>6.4033740000000003</v>
      </c>
      <c r="AD10" s="90">
        <v>6.590738</v>
      </c>
      <c r="AE10" s="90">
        <v>6.7671409999999996</v>
      </c>
      <c r="AF10" s="90">
        <v>6.6134230000000001</v>
      </c>
      <c r="AG10" s="90">
        <v>6.675262</v>
      </c>
      <c r="AH10" s="90">
        <v>6.7551519999999998</v>
      </c>
      <c r="AI10" s="90">
        <v>6.4268989999999997</v>
      </c>
      <c r="AJ10" s="90">
        <v>6.4723850000000001</v>
      </c>
      <c r="AK10" s="117">
        <v>6.2596129999999999</v>
      </c>
      <c r="AL10" s="90">
        <v>6.0308310000000001</v>
      </c>
      <c r="AM10" s="90">
        <v>5.8682650000000001</v>
      </c>
      <c r="AN10" s="90">
        <v>6.0156859999999996</v>
      </c>
      <c r="AO10" s="90">
        <v>6.0496869999999996</v>
      </c>
      <c r="AP10" s="90">
        <v>6.2034219999999998</v>
      </c>
      <c r="AQ10" s="90">
        <v>6.019647</v>
      </c>
      <c r="AR10" s="90">
        <v>6.0878420000000002</v>
      </c>
      <c r="AS10" s="90">
        <v>6.1170479999999996</v>
      </c>
      <c r="AT10" s="90">
        <v>6.9993730000000003</v>
      </c>
      <c r="AU10" s="90">
        <v>6.6986530000000002</v>
      </c>
      <c r="AV10" s="90">
        <v>7.0713860000000004</v>
      </c>
      <c r="AW10" s="117">
        <v>7.0207350000000002</v>
      </c>
      <c r="AX10" s="90">
        <v>6.5551279999999998</v>
      </c>
      <c r="AY10" s="90">
        <v>6.1776369999999998</v>
      </c>
      <c r="AZ10" s="90">
        <v>6.497649</v>
      </c>
      <c r="BA10" s="90">
        <v>6.6019550000000002</v>
      </c>
      <c r="BB10" s="90">
        <v>7.1989450000000001</v>
      </c>
      <c r="BC10" s="90">
        <v>7.2203809999999997</v>
      </c>
      <c r="BD10" s="90">
        <v>6.9086059999999998</v>
      </c>
      <c r="BE10" s="90">
        <v>6.8437159999999997</v>
      </c>
      <c r="BF10" s="90">
        <v>5.9718140000000002</v>
      </c>
      <c r="BG10" s="90">
        <v>5.653124</v>
      </c>
      <c r="BH10" s="90">
        <v>5.3512139999999997</v>
      </c>
      <c r="BI10" s="117">
        <v>5.3187660000000001</v>
      </c>
      <c r="BJ10" s="90">
        <v>5.2260549999999997</v>
      </c>
      <c r="BK10" s="90">
        <v>5.455692</v>
      </c>
      <c r="BL10" s="90">
        <v>5.7273529999999999</v>
      </c>
      <c r="BM10" s="90">
        <v>5.7016419999999997</v>
      </c>
      <c r="BN10" s="90">
        <v>5.8638260000000004</v>
      </c>
      <c r="BO10" s="90">
        <v>5.8984649999999998</v>
      </c>
      <c r="BP10" s="90">
        <v>5.8556319999999999</v>
      </c>
      <c r="BQ10" s="90">
        <v>5.9219889999999999</v>
      </c>
      <c r="BR10" s="90">
        <v>5.7431229999999998</v>
      </c>
      <c r="BS10" s="90">
        <v>5.3690360000000004</v>
      </c>
      <c r="BT10" s="90">
        <v>5.6241130000000004</v>
      </c>
      <c r="BU10" s="117">
        <v>5.5018419999999999</v>
      </c>
      <c r="BV10" s="90">
        <v>5.9646840000000001</v>
      </c>
      <c r="BW10" s="90">
        <v>6.4368290000000004</v>
      </c>
      <c r="BX10" s="90">
        <v>6.5555979999999998</v>
      </c>
      <c r="BY10"/>
      <c r="BZ10" s="9"/>
      <c r="CA10" s="9"/>
      <c r="CB10" s="9"/>
      <c r="CC10" s="9"/>
      <c r="CD10" s="9"/>
      <c r="CE10" s="9"/>
      <c r="CF10" s="9"/>
      <c r="CG10" s="9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</row>
    <row r="11" spans="1:255" s="45" customFormat="1">
      <c r="A11" s="72" t="s">
        <v>110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115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115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115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115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115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115"/>
      <c r="BV11" s="87"/>
      <c r="BW11" s="87"/>
      <c r="BX11" s="87"/>
      <c r="BY11"/>
      <c r="BZ11" s="9"/>
      <c r="CA11" s="9"/>
      <c r="CB11" s="9"/>
      <c r="CC11" s="9"/>
      <c r="CD11" s="9"/>
      <c r="CE11" s="9"/>
      <c r="CF11" s="9"/>
      <c r="CG11" s="9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</row>
    <row r="12" spans="1:255" s="45" customFormat="1">
      <c r="A12" s="72" t="s">
        <v>132</v>
      </c>
      <c r="B12" s="91">
        <v>9.9377999999999994E-2</v>
      </c>
      <c r="C12" s="91">
        <v>9.2115000000000002E-2</v>
      </c>
      <c r="D12" s="91">
        <v>8.9388999999999996E-2</v>
      </c>
      <c r="E12" s="91">
        <v>8.5359000000000004E-2</v>
      </c>
      <c r="F12" s="91">
        <v>8.6430000000000007E-2</v>
      </c>
      <c r="G12" s="91">
        <v>8.4464999999999998E-2</v>
      </c>
      <c r="H12" s="91">
        <v>8.9824000000000001E-2</v>
      </c>
      <c r="I12" s="91">
        <v>9.1457999999999998E-2</v>
      </c>
      <c r="J12" s="91">
        <v>0.10304099999999999</v>
      </c>
      <c r="K12" s="91">
        <v>0.104767</v>
      </c>
      <c r="L12" s="91">
        <v>0.12160600000000001</v>
      </c>
      <c r="M12" s="118">
        <v>0.109154</v>
      </c>
      <c r="N12" s="91">
        <v>0.154167</v>
      </c>
      <c r="O12" s="91">
        <v>0.18024599999999999</v>
      </c>
      <c r="P12" s="91">
        <v>0.15208199999999999</v>
      </c>
      <c r="Q12" s="91">
        <v>0.17976</v>
      </c>
      <c r="R12" s="91">
        <v>0.30983699999999997</v>
      </c>
      <c r="S12" s="91">
        <v>0.24524199999999999</v>
      </c>
      <c r="T12" s="91">
        <v>0.268399</v>
      </c>
      <c r="U12" s="91">
        <v>0.30968000000000001</v>
      </c>
      <c r="V12" s="91">
        <v>0.33528200000000002</v>
      </c>
      <c r="W12" s="91">
        <v>0.26167499999999999</v>
      </c>
      <c r="X12" s="91">
        <v>0.31012299999999998</v>
      </c>
      <c r="Y12" s="118">
        <v>0.28245599999999998</v>
      </c>
      <c r="Z12" s="91">
        <v>0.29597299999999999</v>
      </c>
      <c r="AA12" s="91">
        <v>0.29457100000000003</v>
      </c>
      <c r="AB12" s="91">
        <v>0.30549599999999999</v>
      </c>
      <c r="AC12" s="91">
        <v>0.390598</v>
      </c>
      <c r="AD12" s="91">
        <v>0.41664499999999999</v>
      </c>
      <c r="AE12" s="91">
        <v>0.44335599999999997</v>
      </c>
      <c r="AF12" s="91">
        <v>0.43119800000000003</v>
      </c>
      <c r="AG12" s="91">
        <v>0.42462699999999998</v>
      </c>
      <c r="AH12" s="91">
        <v>0.42969099999999999</v>
      </c>
      <c r="AI12" s="91">
        <v>0.43305500000000002</v>
      </c>
      <c r="AJ12" s="91">
        <v>0.452621</v>
      </c>
      <c r="AK12" s="118">
        <v>0.46152799999999999</v>
      </c>
      <c r="AL12" s="91">
        <v>0.44359199999999999</v>
      </c>
      <c r="AM12" s="91">
        <v>0.41778100000000001</v>
      </c>
      <c r="AN12" s="91">
        <v>0.413157</v>
      </c>
      <c r="AO12" s="91">
        <v>0.400787</v>
      </c>
      <c r="AP12" s="91">
        <v>0.41976799999999997</v>
      </c>
      <c r="AQ12" s="91">
        <v>0.42491400000000001</v>
      </c>
      <c r="AR12" s="91">
        <v>0.440245</v>
      </c>
      <c r="AS12" s="91">
        <v>0.47555799999999998</v>
      </c>
      <c r="AT12" s="91">
        <v>0.53044599999999997</v>
      </c>
      <c r="AU12" s="91">
        <v>0.50341199999999997</v>
      </c>
      <c r="AV12" s="91">
        <v>0.52221099999999998</v>
      </c>
      <c r="AW12" s="118">
        <v>0.5161</v>
      </c>
      <c r="AX12" s="91">
        <v>0.47671000000000002</v>
      </c>
      <c r="AY12" s="91">
        <v>0.45572299999999999</v>
      </c>
      <c r="AZ12" s="91">
        <v>0.463256</v>
      </c>
      <c r="BA12" s="91">
        <v>0.44358999999999998</v>
      </c>
      <c r="BB12" s="91">
        <v>0.59491700000000003</v>
      </c>
      <c r="BC12" s="91">
        <v>0.48616999999999999</v>
      </c>
      <c r="BD12" s="91">
        <v>0.44032500000000002</v>
      </c>
      <c r="BE12" s="91">
        <v>0.46722000000000002</v>
      </c>
      <c r="BF12" s="91">
        <v>0.44185600000000003</v>
      </c>
      <c r="BG12" s="91">
        <v>0.45177299999999998</v>
      </c>
      <c r="BH12" s="91">
        <v>0.44133299999999998</v>
      </c>
      <c r="BI12" s="118">
        <v>0.35273199999999999</v>
      </c>
      <c r="BJ12" s="91">
        <v>0.34530300000000003</v>
      </c>
      <c r="BK12" s="91">
        <v>0.35149599999999998</v>
      </c>
      <c r="BL12" s="91">
        <v>0.35594100000000001</v>
      </c>
      <c r="BM12" s="91">
        <v>0.35874299999999998</v>
      </c>
      <c r="BN12" s="91">
        <v>0.361369</v>
      </c>
      <c r="BO12" s="91">
        <v>0.37071799999999999</v>
      </c>
      <c r="BP12" s="91">
        <v>0.35795399999999999</v>
      </c>
      <c r="BQ12" s="91">
        <v>0.36140099999999997</v>
      </c>
      <c r="BR12" s="91">
        <v>0.35257300000000003</v>
      </c>
      <c r="BS12" s="91">
        <v>0.34562900000000002</v>
      </c>
      <c r="BT12" s="91">
        <v>0.35495700000000002</v>
      </c>
      <c r="BU12" s="118">
        <v>0.303508</v>
      </c>
      <c r="BV12" s="91">
        <v>0.33622800000000003</v>
      </c>
      <c r="BW12" s="91">
        <v>0.32295200000000002</v>
      </c>
      <c r="BX12" s="91">
        <v>0.31688</v>
      </c>
      <c r="BY12"/>
      <c r="BZ12" s="9"/>
      <c r="CA12" s="9"/>
      <c r="CB12" s="9"/>
      <c r="CC12" s="9"/>
      <c r="CD12" s="9"/>
      <c r="CE12" s="9"/>
      <c r="CF12" s="9"/>
      <c r="CG12" s="9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</row>
    <row r="13" spans="1:255" s="45" customFormat="1" ht="22.5">
      <c r="A13" s="74" t="s">
        <v>115</v>
      </c>
      <c r="B13" s="89">
        <v>472.00372099999998</v>
      </c>
      <c r="C13" s="89">
        <v>468.85061100000001</v>
      </c>
      <c r="D13" s="89">
        <v>493.77966400000003</v>
      </c>
      <c r="E13" s="89">
        <v>517.39956400000005</v>
      </c>
      <c r="F13" s="89">
        <v>531.60405500000002</v>
      </c>
      <c r="G13" s="89">
        <v>526.01128500000004</v>
      </c>
      <c r="H13" s="89">
        <v>559.13635599999998</v>
      </c>
      <c r="I13" s="89">
        <v>600.97573399999999</v>
      </c>
      <c r="J13" s="89">
        <v>596.56700699999999</v>
      </c>
      <c r="K13" s="89">
        <v>670.60901999999999</v>
      </c>
      <c r="L13" s="89">
        <v>665.95833600000003</v>
      </c>
      <c r="M13" s="114">
        <v>578.15807800000005</v>
      </c>
      <c r="N13" s="89">
        <v>548.44904099999997</v>
      </c>
      <c r="O13" s="89">
        <v>515.81936499999995</v>
      </c>
      <c r="P13" s="89">
        <v>471.13329199999998</v>
      </c>
      <c r="Q13" s="89">
        <v>420.75336900000002</v>
      </c>
      <c r="R13" s="89">
        <v>380.93078500000001</v>
      </c>
      <c r="S13" s="89">
        <v>388.51186899999999</v>
      </c>
      <c r="T13" s="89">
        <v>407.63304199999999</v>
      </c>
      <c r="U13" s="89">
        <v>413.57334700000001</v>
      </c>
      <c r="V13" s="89">
        <v>422.24440600000003</v>
      </c>
      <c r="W13" s="89">
        <v>452.84714100000002</v>
      </c>
      <c r="X13" s="89">
        <v>470.37704600000001</v>
      </c>
      <c r="Y13" s="114">
        <v>466.26956100000001</v>
      </c>
      <c r="Z13" s="89">
        <v>458.96362900000003</v>
      </c>
      <c r="AA13" s="89">
        <v>457.67453999999998</v>
      </c>
      <c r="AB13" s="89">
        <v>463.61712799999998</v>
      </c>
      <c r="AC13" s="89">
        <v>460.54082099999999</v>
      </c>
      <c r="AD13" s="89">
        <v>478.08750800000001</v>
      </c>
      <c r="AE13" s="89">
        <v>569.87522799999999</v>
      </c>
      <c r="AF13" s="89">
        <v>609.62491499999999</v>
      </c>
      <c r="AG13" s="89">
        <v>687.39741000000004</v>
      </c>
      <c r="AH13" s="89">
        <v>817.48175500000002</v>
      </c>
      <c r="AI13" s="89">
        <v>827.12556900000004</v>
      </c>
      <c r="AJ13" s="89">
        <v>852.706321</v>
      </c>
      <c r="AK13" s="114">
        <v>900.02177300000005</v>
      </c>
      <c r="AL13" s="89">
        <v>907.87575800000002</v>
      </c>
      <c r="AM13" s="89">
        <v>852.24492199999997</v>
      </c>
      <c r="AN13" s="89">
        <v>875.69563800000003</v>
      </c>
      <c r="AO13" s="89">
        <v>917.78488500000003</v>
      </c>
      <c r="AP13" s="89">
        <v>943.80147999999997</v>
      </c>
      <c r="AQ13" s="89">
        <v>994.23258499999997</v>
      </c>
      <c r="AR13" s="89">
        <v>998.892695</v>
      </c>
      <c r="AS13" s="89">
        <v>1138.2998640000001</v>
      </c>
      <c r="AT13" s="89">
        <v>1261.647579</v>
      </c>
      <c r="AU13" s="89">
        <v>1299.124814</v>
      </c>
      <c r="AV13" s="89">
        <v>1334.4805919999999</v>
      </c>
      <c r="AW13" s="114">
        <v>1357.9362149999999</v>
      </c>
      <c r="AX13" s="89">
        <v>1334.166416</v>
      </c>
      <c r="AY13" s="89">
        <v>1285.9215119999999</v>
      </c>
      <c r="AZ13" s="89">
        <v>1277.04654</v>
      </c>
      <c r="BA13" s="89">
        <v>1261.078252</v>
      </c>
      <c r="BB13" s="89">
        <v>1369.2007679999999</v>
      </c>
      <c r="BC13" s="89">
        <v>1340.986752</v>
      </c>
      <c r="BD13" s="89">
        <v>1336.396706</v>
      </c>
      <c r="BE13" s="89">
        <v>1354.2277240000001</v>
      </c>
      <c r="BF13" s="89">
        <v>1324.6549689999999</v>
      </c>
      <c r="BG13" s="89">
        <v>1308.4839489999999</v>
      </c>
      <c r="BH13" s="89">
        <v>1276.910441</v>
      </c>
      <c r="BI13" s="114">
        <v>1375.878367</v>
      </c>
      <c r="BJ13" s="89">
        <v>1360.435694</v>
      </c>
      <c r="BK13" s="89">
        <v>1363.042156</v>
      </c>
      <c r="BL13" s="89">
        <v>1314.6538700000001</v>
      </c>
      <c r="BM13" s="89">
        <v>1441.9627049999999</v>
      </c>
      <c r="BN13" s="89">
        <v>1438.4480590000001</v>
      </c>
      <c r="BO13" s="89">
        <v>1413.616863</v>
      </c>
      <c r="BP13" s="89">
        <v>1362.610572</v>
      </c>
      <c r="BQ13" s="89">
        <v>1419.2342329999999</v>
      </c>
      <c r="BR13" s="89">
        <v>1411.727594</v>
      </c>
      <c r="BS13" s="89">
        <v>1483.3033700000001</v>
      </c>
      <c r="BT13" s="89">
        <v>1590.403233</v>
      </c>
      <c r="BU13" s="114">
        <v>1598.0078309999999</v>
      </c>
      <c r="BV13" s="89">
        <v>1718.5319139999999</v>
      </c>
      <c r="BW13" s="89">
        <v>1843.5504510000001</v>
      </c>
      <c r="BX13" s="89">
        <v>1879.1814240000001</v>
      </c>
      <c r="BY13"/>
      <c r="BZ13" s="9"/>
      <c r="CA13" s="9"/>
      <c r="CB13" s="9"/>
      <c r="CC13" s="9"/>
      <c r="CD13" s="9"/>
      <c r="CE13" s="9"/>
      <c r="CF13" s="9"/>
      <c r="CG13" s="9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</row>
    <row r="14" spans="1:255" s="45" customFormat="1">
      <c r="A14" s="72" t="s">
        <v>110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115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115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115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115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115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115"/>
      <c r="BV14" s="87"/>
      <c r="BW14" s="87"/>
      <c r="BX14" s="87"/>
      <c r="BY14"/>
      <c r="BZ14" s="9"/>
      <c r="CA14" s="9"/>
      <c r="CB14" s="9"/>
      <c r="CC14" s="9"/>
      <c r="CD14" s="9"/>
      <c r="CE14" s="9"/>
      <c r="CF14" s="9"/>
      <c r="CG14" s="9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</row>
    <row r="15" spans="1:255" s="57" customFormat="1">
      <c r="A15" s="72" t="s">
        <v>132</v>
      </c>
      <c r="B15" s="88">
        <v>0.67807499999999998</v>
      </c>
      <c r="C15" s="88">
        <v>0.41820000000000002</v>
      </c>
      <c r="D15" s="88">
        <v>0.37783099999999997</v>
      </c>
      <c r="E15" s="88">
        <v>0.65948399999999996</v>
      </c>
      <c r="F15" s="88">
        <v>0.68876899999999996</v>
      </c>
      <c r="G15" s="88">
        <v>1.1468179999999999</v>
      </c>
      <c r="H15" s="88">
        <v>0.88671599999999995</v>
      </c>
      <c r="I15" s="88">
        <v>1.1709890000000001</v>
      </c>
      <c r="J15" s="88">
        <v>5.1937920000000002</v>
      </c>
      <c r="K15" s="88">
        <v>4.3175080000000001</v>
      </c>
      <c r="L15" s="88">
        <v>4.6956689999999996</v>
      </c>
      <c r="M15" s="116">
        <v>5.1063919999999996</v>
      </c>
      <c r="N15" s="88">
        <v>8.3306480000000001</v>
      </c>
      <c r="O15" s="88">
        <v>8.8954819999999994</v>
      </c>
      <c r="P15" s="88">
        <v>15.869555999999999</v>
      </c>
      <c r="Q15" s="88">
        <v>16.604011</v>
      </c>
      <c r="R15" s="88">
        <v>10.161237</v>
      </c>
      <c r="S15" s="88">
        <v>24.191103999999999</v>
      </c>
      <c r="T15" s="88">
        <v>25.244240999999999</v>
      </c>
      <c r="U15" s="88">
        <v>24.916031</v>
      </c>
      <c r="V15" s="88">
        <v>22.865680000000001</v>
      </c>
      <c r="W15" s="88">
        <v>19.977072</v>
      </c>
      <c r="X15" s="88">
        <v>23.021301999999999</v>
      </c>
      <c r="Y15" s="116">
        <v>21.328430999999998</v>
      </c>
      <c r="Z15" s="88">
        <v>20.106027000000001</v>
      </c>
      <c r="AA15" s="88">
        <v>19.338498999999999</v>
      </c>
      <c r="AB15" s="88">
        <v>9.9261610000000005</v>
      </c>
      <c r="AC15" s="88">
        <v>11.754778</v>
      </c>
      <c r="AD15" s="88">
        <v>12.417944</v>
      </c>
      <c r="AE15" s="88">
        <v>10.304133999999999</v>
      </c>
      <c r="AF15" s="88">
        <v>7.2468579999999996</v>
      </c>
      <c r="AG15" s="88">
        <v>7.3135680000000001</v>
      </c>
      <c r="AH15" s="88">
        <v>7.7220599999999999</v>
      </c>
      <c r="AI15" s="88">
        <v>6.8116729999999999</v>
      </c>
      <c r="AJ15" s="88">
        <v>6.4128619999999996</v>
      </c>
      <c r="AK15" s="116">
        <v>6.5182659999999997</v>
      </c>
      <c r="AL15" s="88">
        <v>6.4231850000000001</v>
      </c>
      <c r="AM15" s="88">
        <v>6.3864070000000002</v>
      </c>
      <c r="AN15" s="88">
        <v>7.6242900000000002</v>
      </c>
      <c r="AO15" s="88">
        <v>5.7672929999999996</v>
      </c>
      <c r="AP15" s="88">
        <v>6.4231980000000002</v>
      </c>
      <c r="AQ15" s="88">
        <v>13.077396</v>
      </c>
      <c r="AR15" s="88">
        <v>18.154858999999998</v>
      </c>
      <c r="AS15" s="88">
        <v>17.972432999999999</v>
      </c>
      <c r="AT15" s="88">
        <v>20.525804999999998</v>
      </c>
      <c r="AU15" s="88">
        <v>22.211797000000001</v>
      </c>
      <c r="AV15" s="88">
        <v>21.346945000000002</v>
      </c>
      <c r="AW15" s="116">
        <v>23.022006999999999</v>
      </c>
      <c r="AX15" s="88">
        <v>22.010643999999999</v>
      </c>
      <c r="AY15" s="88">
        <v>27.112988999999999</v>
      </c>
      <c r="AZ15" s="88">
        <v>38.773093000000003</v>
      </c>
      <c r="BA15" s="88">
        <v>38.946328000000001</v>
      </c>
      <c r="BB15" s="88">
        <v>43.039464000000002</v>
      </c>
      <c r="BC15" s="88">
        <v>44.918809000000003</v>
      </c>
      <c r="BD15" s="88">
        <v>41.637141</v>
      </c>
      <c r="BE15" s="88">
        <v>42.232275999999999</v>
      </c>
      <c r="BF15" s="88">
        <v>42.249907999999998</v>
      </c>
      <c r="BG15" s="88">
        <v>42.776724000000002</v>
      </c>
      <c r="BH15" s="88">
        <v>42.625653</v>
      </c>
      <c r="BI15" s="116">
        <v>38.861328</v>
      </c>
      <c r="BJ15" s="88">
        <v>38.515940999999998</v>
      </c>
      <c r="BK15" s="88">
        <v>39.209727999999998</v>
      </c>
      <c r="BL15" s="88">
        <v>40.244850999999997</v>
      </c>
      <c r="BM15" s="88">
        <v>40.321266000000001</v>
      </c>
      <c r="BN15" s="88">
        <v>40.56568</v>
      </c>
      <c r="BO15" s="88">
        <v>42.006571999999998</v>
      </c>
      <c r="BP15" s="88">
        <v>43.964461999999997</v>
      </c>
      <c r="BQ15" s="88">
        <v>43.652222999999999</v>
      </c>
      <c r="BR15" s="88">
        <v>43.988225</v>
      </c>
      <c r="BS15" s="88">
        <v>42.849276000000003</v>
      </c>
      <c r="BT15" s="88">
        <v>44.277000000000001</v>
      </c>
      <c r="BU15" s="116">
        <v>42.726393999999999</v>
      </c>
      <c r="BV15" s="88">
        <v>46.554864999999999</v>
      </c>
      <c r="BW15" s="88">
        <v>46.850659999999998</v>
      </c>
      <c r="BX15" s="88">
        <v>45.797561999999999</v>
      </c>
      <c r="BY15"/>
      <c r="BZ15" s="9"/>
      <c r="CA15" s="9"/>
      <c r="CB15" s="9"/>
      <c r="CC15" s="9"/>
      <c r="CD15" s="9"/>
      <c r="CE15" s="9"/>
      <c r="CF15" s="9"/>
      <c r="CG15" s="9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</row>
    <row r="16" spans="1:255" s="45" customFormat="1" ht="22.5">
      <c r="A16" s="76" t="s">
        <v>116</v>
      </c>
      <c r="B16" s="92">
        <v>178.930475</v>
      </c>
      <c r="C16" s="92">
        <v>170.20297500000001</v>
      </c>
      <c r="D16" s="92">
        <v>210.51038399999999</v>
      </c>
      <c r="E16" s="92">
        <v>236.66474700000001</v>
      </c>
      <c r="F16" s="92">
        <v>237.69352799999999</v>
      </c>
      <c r="G16" s="92">
        <v>230.36291399999999</v>
      </c>
      <c r="H16" s="92">
        <v>254.989634</v>
      </c>
      <c r="I16" s="92">
        <v>227.04521500000001</v>
      </c>
      <c r="J16" s="92">
        <v>218.993045</v>
      </c>
      <c r="K16" s="92">
        <v>269.37875600000001</v>
      </c>
      <c r="L16" s="92">
        <v>272.784516</v>
      </c>
      <c r="M16" s="119">
        <v>231.97670299999999</v>
      </c>
      <c r="N16" s="92">
        <v>289.58865300000002</v>
      </c>
      <c r="O16" s="92">
        <v>303.38743499999998</v>
      </c>
      <c r="P16" s="92">
        <v>305.84491300000002</v>
      </c>
      <c r="Q16" s="92">
        <v>311.31092799999999</v>
      </c>
      <c r="R16" s="92">
        <v>261.81047899999999</v>
      </c>
      <c r="S16" s="92">
        <v>269.14842199999998</v>
      </c>
      <c r="T16" s="92">
        <v>278.35319900000002</v>
      </c>
      <c r="U16" s="92">
        <v>321.717691</v>
      </c>
      <c r="V16" s="92">
        <v>299.646546</v>
      </c>
      <c r="W16" s="92">
        <v>271.14118100000002</v>
      </c>
      <c r="X16" s="92">
        <v>290.02725099999998</v>
      </c>
      <c r="Y16" s="119">
        <v>313.015334</v>
      </c>
      <c r="Z16" s="92">
        <v>334.13052399999998</v>
      </c>
      <c r="AA16" s="92">
        <v>295.50286499999999</v>
      </c>
      <c r="AB16" s="92">
        <v>286.45021300000002</v>
      </c>
      <c r="AC16" s="92">
        <v>308.90883700000001</v>
      </c>
      <c r="AD16" s="92">
        <v>315.34705600000001</v>
      </c>
      <c r="AE16" s="92">
        <v>345.09348399999999</v>
      </c>
      <c r="AF16" s="92">
        <v>317.50012199999998</v>
      </c>
      <c r="AG16" s="92">
        <v>325.72156999999999</v>
      </c>
      <c r="AH16" s="92">
        <v>392.08970099999999</v>
      </c>
      <c r="AI16" s="92">
        <v>398.60790100000003</v>
      </c>
      <c r="AJ16" s="92">
        <v>402.218143</v>
      </c>
      <c r="AK16" s="119">
        <v>395.91549099999997</v>
      </c>
      <c r="AL16" s="92">
        <v>384.90911299999999</v>
      </c>
      <c r="AM16" s="92">
        <v>389.47594600000002</v>
      </c>
      <c r="AN16" s="92">
        <v>424.88651800000002</v>
      </c>
      <c r="AO16" s="92">
        <v>426.63466199999999</v>
      </c>
      <c r="AP16" s="92">
        <v>375.05460499999998</v>
      </c>
      <c r="AQ16" s="92">
        <v>391.616894</v>
      </c>
      <c r="AR16" s="92">
        <v>389.84748400000001</v>
      </c>
      <c r="AS16" s="92">
        <v>400.50783200000001</v>
      </c>
      <c r="AT16" s="92">
        <v>436.56437099999999</v>
      </c>
      <c r="AU16" s="92">
        <v>393.09279600000002</v>
      </c>
      <c r="AV16" s="92">
        <v>459.53853500000002</v>
      </c>
      <c r="AW16" s="119">
        <v>495.807187</v>
      </c>
      <c r="AX16" s="92">
        <v>463.76201600000002</v>
      </c>
      <c r="AY16" s="92">
        <v>435.28787899999998</v>
      </c>
      <c r="AZ16" s="92">
        <v>503.67645800000003</v>
      </c>
      <c r="BA16" s="92">
        <v>495.45196099999998</v>
      </c>
      <c r="BB16" s="92">
        <v>530.48655699999995</v>
      </c>
      <c r="BC16" s="92">
        <v>518.13236500000005</v>
      </c>
      <c r="BD16" s="92">
        <v>521.10889899999995</v>
      </c>
      <c r="BE16" s="92">
        <v>657.96394099999998</v>
      </c>
      <c r="BF16" s="92">
        <v>609.07643099999996</v>
      </c>
      <c r="BG16" s="92">
        <v>626.77217099999996</v>
      </c>
      <c r="BH16" s="92">
        <v>662.06894999999997</v>
      </c>
      <c r="BI16" s="119">
        <v>654.91793099999995</v>
      </c>
      <c r="BJ16" s="92">
        <v>627.42873199999997</v>
      </c>
      <c r="BK16" s="92">
        <v>606.77450599999997</v>
      </c>
      <c r="BL16" s="92">
        <v>663.98410100000001</v>
      </c>
      <c r="BM16" s="92">
        <v>673.88038700000004</v>
      </c>
      <c r="BN16" s="92">
        <v>655.84660499999995</v>
      </c>
      <c r="BO16" s="92">
        <v>730.501983</v>
      </c>
      <c r="BP16" s="92">
        <v>737.07662600000003</v>
      </c>
      <c r="BQ16" s="92">
        <v>731.89756599999998</v>
      </c>
      <c r="BR16" s="92">
        <v>696.55345799999998</v>
      </c>
      <c r="BS16" s="92">
        <v>768.695336</v>
      </c>
      <c r="BT16" s="92">
        <v>956.31629199999998</v>
      </c>
      <c r="BU16" s="119">
        <v>676.72632299999998</v>
      </c>
      <c r="BV16" s="92">
        <v>897.40029100000004</v>
      </c>
      <c r="BW16" s="92">
        <v>881.88649799999996</v>
      </c>
      <c r="BX16" s="92">
        <v>721.93870400000003</v>
      </c>
      <c r="BY16"/>
      <c r="BZ16" s="9"/>
      <c r="CA16" s="9"/>
      <c r="CB16" s="9"/>
      <c r="CC16" s="9"/>
      <c r="CD16" s="9"/>
      <c r="CE16" s="9"/>
      <c r="CF16" s="9"/>
      <c r="CG16" s="9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</row>
    <row r="17" spans="1:255" s="45" customFormat="1">
      <c r="A17" s="72" t="s">
        <v>110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115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115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115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11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115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115"/>
      <c r="BV17" s="87"/>
      <c r="BW17" s="87"/>
      <c r="BX17" s="87"/>
      <c r="BY17"/>
      <c r="BZ17" s="9"/>
      <c r="CA17" s="9"/>
      <c r="CB17" s="9"/>
      <c r="CC17" s="9"/>
      <c r="CD17" s="9"/>
      <c r="CE17" s="9"/>
      <c r="CF17" s="9"/>
      <c r="CG17" s="9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</row>
    <row r="18" spans="1:255" s="45" customFormat="1">
      <c r="A18" s="72" t="s">
        <v>132</v>
      </c>
      <c r="B18" s="87">
        <v>4.9499000000000001E-2</v>
      </c>
      <c r="C18" s="87">
        <v>8.5086999999999996E-2</v>
      </c>
      <c r="D18" s="87">
        <v>8.4887000000000004E-2</v>
      </c>
      <c r="E18" s="87">
        <v>8.4885000000000002E-2</v>
      </c>
      <c r="F18" s="87">
        <v>0.22737199999999999</v>
      </c>
      <c r="G18" s="87">
        <v>0.22542699999999999</v>
      </c>
      <c r="H18" s="87">
        <v>0.31078099999999997</v>
      </c>
      <c r="I18" s="87">
        <v>0.22836200000000001</v>
      </c>
      <c r="J18" s="87">
        <v>0.220638</v>
      </c>
      <c r="K18" s="87">
        <v>0.234124</v>
      </c>
      <c r="L18" s="87">
        <v>0.24007999999999999</v>
      </c>
      <c r="M18" s="115">
        <v>0.30957899999999999</v>
      </c>
      <c r="N18" s="87">
        <v>0.54746799999999995</v>
      </c>
      <c r="O18" s="87">
        <v>0.86788900000000002</v>
      </c>
      <c r="P18" s="87">
        <v>0.95164400000000005</v>
      </c>
      <c r="Q18" s="87">
        <v>0.95769700000000002</v>
      </c>
      <c r="R18" s="87">
        <v>0.92320400000000002</v>
      </c>
      <c r="S18" s="87">
        <v>0.86643899999999996</v>
      </c>
      <c r="T18" s="87">
        <v>0.70438599999999996</v>
      </c>
      <c r="U18" s="87">
        <v>0.78379200000000004</v>
      </c>
      <c r="V18" s="87">
        <v>0.89249299999999998</v>
      </c>
      <c r="W18" s="87">
        <v>0.89721899999999999</v>
      </c>
      <c r="X18" s="87">
        <v>0.66646399999999995</v>
      </c>
      <c r="Y18" s="115">
        <v>0.76193599999999995</v>
      </c>
      <c r="Z18" s="87">
        <v>0.84953400000000001</v>
      </c>
      <c r="AA18" s="87">
        <v>0.660833</v>
      </c>
      <c r="AB18" s="87">
        <v>0.918045</v>
      </c>
      <c r="AC18" s="87">
        <v>1.2642679999999999</v>
      </c>
      <c r="AD18" s="87">
        <v>0.98286799999999996</v>
      </c>
      <c r="AE18" s="87">
        <v>3.8477070000000002</v>
      </c>
      <c r="AF18" s="87">
        <v>0.61541400000000002</v>
      </c>
      <c r="AG18" s="87">
        <v>0.64534400000000003</v>
      </c>
      <c r="AH18" s="87">
        <v>0.68181700000000001</v>
      </c>
      <c r="AI18" s="87">
        <v>0.618807</v>
      </c>
      <c r="AJ18" s="87">
        <v>0.60021999999999998</v>
      </c>
      <c r="AK18" s="115">
        <v>0.58774800000000005</v>
      </c>
      <c r="AL18" s="87">
        <v>0.57874300000000001</v>
      </c>
      <c r="AM18" s="87">
        <v>0.56778300000000004</v>
      </c>
      <c r="AN18" s="87">
        <v>0.88219700000000001</v>
      </c>
      <c r="AO18" s="87">
        <v>0.51464699999999997</v>
      </c>
      <c r="AP18" s="87">
        <v>0.635602</v>
      </c>
      <c r="AQ18" s="87">
        <v>0.68200700000000003</v>
      </c>
      <c r="AR18" s="87">
        <v>0.75298799999999999</v>
      </c>
      <c r="AS18" s="87">
        <v>1.0964020000000001</v>
      </c>
      <c r="AT18" s="87">
        <v>1.123218</v>
      </c>
      <c r="AU18" s="87">
        <v>1.078443</v>
      </c>
      <c r="AV18" s="87">
        <v>1.1614690000000001</v>
      </c>
      <c r="AW18" s="115">
        <v>1.3289249999999999</v>
      </c>
      <c r="AX18" s="87">
        <v>1.316138</v>
      </c>
      <c r="AY18" s="87">
        <v>1.03799</v>
      </c>
      <c r="AZ18" s="87">
        <v>1.0516920000000001</v>
      </c>
      <c r="BA18" s="87">
        <v>1.464229</v>
      </c>
      <c r="BB18" s="87">
        <v>1.6869320000000001</v>
      </c>
      <c r="BC18" s="87">
        <v>1.760923</v>
      </c>
      <c r="BD18" s="87">
        <v>1.7072069999999999</v>
      </c>
      <c r="BE18" s="87">
        <v>1.8335269999999999</v>
      </c>
      <c r="BF18" s="87">
        <v>1.715605</v>
      </c>
      <c r="BG18" s="87">
        <v>1.5720369999999999</v>
      </c>
      <c r="BH18" s="87">
        <v>1.7279139999999999</v>
      </c>
      <c r="BI18" s="115">
        <v>1.6052390000000001</v>
      </c>
      <c r="BJ18" s="87">
        <v>1.5801879999999999</v>
      </c>
      <c r="BK18" s="87">
        <v>0.60408300000000004</v>
      </c>
      <c r="BL18" s="87">
        <v>0.42615500000000001</v>
      </c>
      <c r="BM18" s="87">
        <v>0.42824000000000001</v>
      </c>
      <c r="BN18" s="87">
        <v>0.56366899999999998</v>
      </c>
      <c r="BO18" s="87">
        <v>0.65995999999999999</v>
      </c>
      <c r="BP18" s="87">
        <v>0.54669500000000004</v>
      </c>
      <c r="BQ18" s="87">
        <v>0.55273099999999997</v>
      </c>
      <c r="BR18" s="87">
        <v>0.54023399999999999</v>
      </c>
      <c r="BS18" s="87">
        <v>0.95738800000000002</v>
      </c>
      <c r="BT18" s="87">
        <v>1.091145</v>
      </c>
      <c r="BU18" s="115">
        <v>0.38413599999999998</v>
      </c>
      <c r="BV18" s="87">
        <v>0.41252299999999997</v>
      </c>
      <c r="BW18" s="87">
        <v>0.42246299999999998</v>
      </c>
      <c r="BX18" s="87">
        <v>1.120482</v>
      </c>
      <c r="BY18"/>
      <c r="BZ18" s="9"/>
      <c r="CA18" s="9"/>
      <c r="CB18" s="9"/>
      <c r="CC18" s="9"/>
      <c r="CD18" s="9"/>
      <c r="CE18" s="9"/>
      <c r="CF18" s="9"/>
      <c r="CG18" s="9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</row>
    <row r="19" spans="1:255" s="45" customFormat="1">
      <c r="A19" s="77" t="s">
        <v>117</v>
      </c>
      <c r="B19" s="87" t="s">
        <v>131</v>
      </c>
      <c r="C19" s="87" t="s">
        <v>131</v>
      </c>
      <c r="D19" s="87" t="s">
        <v>131</v>
      </c>
      <c r="E19" s="87" t="s">
        <v>131</v>
      </c>
      <c r="F19" s="87" t="s">
        <v>131</v>
      </c>
      <c r="G19" s="87" t="s">
        <v>131</v>
      </c>
      <c r="H19" s="87" t="s">
        <v>131</v>
      </c>
      <c r="I19" s="87" t="s">
        <v>131</v>
      </c>
      <c r="J19" s="87" t="s">
        <v>131</v>
      </c>
      <c r="K19" s="87" t="s">
        <v>131</v>
      </c>
      <c r="L19" s="87" t="s">
        <v>131</v>
      </c>
      <c r="M19" s="115" t="s">
        <v>131</v>
      </c>
      <c r="N19" s="87" t="s">
        <v>131</v>
      </c>
      <c r="O19" s="87" t="s">
        <v>131</v>
      </c>
      <c r="P19" s="87" t="s">
        <v>131</v>
      </c>
      <c r="Q19" s="87" t="s">
        <v>131</v>
      </c>
      <c r="R19" s="87" t="s">
        <v>131</v>
      </c>
      <c r="S19" s="87" t="s">
        <v>131</v>
      </c>
      <c r="T19" s="87" t="s">
        <v>131</v>
      </c>
      <c r="U19" s="87" t="s">
        <v>131</v>
      </c>
      <c r="V19" s="87" t="s">
        <v>131</v>
      </c>
      <c r="W19" s="87" t="s">
        <v>131</v>
      </c>
      <c r="X19" s="87" t="s">
        <v>131</v>
      </c>
      <c r="Y19" s="115" t="s">
        <v>131</v>
      </c>
      <c r="Z19" s="87" t="s">
        <v>131</v>
      </c>
      <c r="AA19" s="87" t="s">
        <v>131</v>
      </c>
      <c r="AB19" s="87" t="s">
        <v>131</v>
      </c>
      <c r="AC19" s="87" t="s">
        <v>131</v>
      </c>
      <c r="AD19" s="87" t="s">
        <v>131</v>
      </c>
      <c r="AE19" s="87" t="s">
        <v>131</v>
      </c>
      <c r="AF19" s="87" t="s">
        <v>131</v>
      </c>
      <c r="AG19" s="87" t="s">
        <v>131</v>
      </c>
      <c r="AH19" s="87" t="s">
        <v>131</v>
      </c>
      <c r="AI19" s="87" t="s">
        <v>131</v>
      </c>
      <c r="AJ19" s="87" t="s">
        <v>131</v>
      </c>
      <c r="AK19" s="115" t="s">
        <v>131</v>
      </c>
      <c r="AL19" s="87" t="s">
        <v>131</v>
      </c>
      <c r="AM19" s="87" t="s">
        <v>131</v>
      </c>
      <c r="AN19" s="87" t="s">
        <v>131</v>
      </c>
      <c r="AO19" s="87" t="s">
        <v>131</v>
      </c>
      <c r="AP19" s="87" t="s">
        <v>131</v>
      </c>
      <c r="AQ19" s="87" t="s">
        <v>131</v>
      </c>
      <c r="AR19" s="87" t="s">
        <v>131</v>
      </c>
      <c r="AS19" s="87" t="s">
        <v>131</v>
      </c>
      <c r="AT19" s="87" t="s">
        <v>131</v>
      </c>
      <c r="AU19" s="87" t="s">
        <v>131</v>
      </c>
      <c r="AV19" s="87" t="s">
        <v>131</v>
      </c>
      <c r="AW19" s="115" t="s">
        <v>131</v>
      </c>
      <c r="AX19" s="87" t="s">
        <v>131</v>
      </c>
      <c r="AY19" s="87" t="s">
        <v>131</v>
      </c>
      <c r="AZ19" s="87" t="s">
        <v>131</v>
      </c>
      <c r="BA19" s="87" t="s">
        <v>131</v>
      </c>
      <c r="BB19" s="87" t="s">
        <v>131</v>
      </c>
      <c r="BC19" s="87" t="s">
        <v>131</v>
      </c>
      <c r="BD19" s="87" t="s">
        <v>131</v>
      </c>
      <c r="BE19" s="87" t="s">
        <v>131</v>
      </c>
      <c r="BF19" s="87" t="s">
        <v>131</v>
      </c>
      <c r="BG19" s="87" t="s">
        <v>131</v>
      </c>
      <c r="BH19" s="87" t="s">
        <v>131</v>
      </c>
      <c r="BI19" s="115" t="s">
        <v>131</v>
      </c>
      <c r="BJ19" s="87" t="s">
        <v>131</v>
      </c>
      <c r="BK19" s="87" t="s">
        <v>131</v>
      </c>
      <c r="BL19" s="87" t="s">
        <v>131</v>
      </c>
      <c r="BM19" s="87" t="s">
        <v>131</v>
      </c>
      <c r="BN19" s="87" t="s">
        <v>131</v>
      </c>
      <c r="BO19" s="87" t="s">
        <v>131</v>
      </c>
      <c r="BP19" s="87" t="s">
        <v>131</v>
      </c>
      <c r="BQ19" s="87" t="s">
        <v>131</v>
      </c>
      <c r="BR19" s="87" t="s">
        <v>131</v>
      </c>
      <c r="BS19" s="87" t="s">
        <v>131</v>
      </c>
      <c r="BT19" s="87" t="s">
        <v>131</v>
      </c>
      <c r="BU19" s="115" t="s">
        <v>131</v>
      </c>
      <c r="BV19" s="87" t="s">
        <v>131</v>
      </c>
      <c r="BW19" s="87" t="s">
        <v>131</v>
      </c>
      <c r="BX19" s="87" t="s">
        <v>131</v>
      </c>
      <c r="BY19"/>
      <c r="BZ19" s="9"/>
      <c r="CA19" s="9"/>
      <c r="CB19" s="9"/>
      <c r="CC19" s="9"/>
      <c r="CD19" s="9"/>
      <c r="CE19" s="9"/>
      <c r="CF19" s="9"/>
      <c r="CG19" s="9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</row>
    <row r="20" spans="1:255" s="45" customFormat="1">
      <c r="A20" s="77" t="s">
        <v>118</v>
      </c>
      <c r="B20" s="87">
        <v>136.965979</v>
      </c>
      <c r="C20" s="87">
        <v>128.907847</v>
      </c>
      <c r="D20" s="87">
        <v>170.96494999999999</v>
      </c>
      <c r="E20" s="87">
        <v>194.95088899999999</v>
      </c>
      <c r="F20" s="87">
        <v>195.42553599999999</v>
      </c>
      <c r="G20" s="87">
        <v>187.28974299999999</v>
      </c>
      <c r="H20" s="87">
        <v>207.68977599999999</v>
      </c>
      <c r="I20" s="87">
        <v>175.46338800000001</v>
      </c>
      <c r="J20" s="87">
        <v>163.814278</v>
      </c>
      <c r="K20" s="87">
        <v>213.12398200000001</v>
      </c>
      <c r="L20" s="87">
        <v>209.97796500000001</v>
      </c>
      <c r="M20" s="115">
        <v>164.08353700000001</v>
      </c>
      <c r="N20" s="87">
        <v>209.59594200000001</v>
      </c>
      <c r="O20" s="87">
        <v>226.19259700000001</v>
      </c>
      <c r="P20" s="87">
        <v>230.709011</v>
      </c>
      <c r="Q20" s="87">
        <v>235.02485300000001</v>
      </c>
      <c r="R20" s="87">
        <v>189.25497200000001</v>
      </c>
      <c r="S20" s="87">
        <v>181.41860600000001</v>
      </c>
      <c r="T20" s="87">
        <v>190.79631599999999</v>
      </c>
      <c r="U20" s="87">
        <v>237.99113600000001</v>
      </c>
      <c r="V20" s="87">
        <v>221.57512399999999</v>
      </c>
      <c r="W20" s="87">
        <v>194.67674600000001</v>
      </c>
      <c r="X20" s="87">
        <v>214.80855199999999</v>
      </c>
      <c r="Y20" s="115">
        <v>240.887688</v>
      </c>
      <c r="Z20" s="87">
        <v>262.45004399999999</v>
      </c>
      <c r="AA20" s="87">
        <v>225.33208999999999</v>
      </c>
      <c r="AB20" s="87">
        <v>217.226843</v>
      </c>
      <c r="AC20" s="87">
        <v>239.490129</v>
      </c>
      <c r="AD20" s="87">
        <v>238.86188200000001</v>
      </c>
      <c r="AE20" s="87">
        <v>262.660594</v>
      </c>
      <c r="AF20" s="87">
        <v>210.77020099999999</v>
      </c>
      <c r="AG20" s="87">
        <v>217.094379</v>
      </c>
      <c r="AH20" s="87">
        <v>282.40162199999997</v>
      </c>
      <c r="AI20" s="87">
        <v>290.20492999999999</v>
      </c>
      <c r="AJ20" s="87">
        <v>294.39282900000001</v>
      </c>
      <c r="AK20" s="115">
        <v>298.12584199999998</v>
      </c>
      <c r="AL20" s="87">
        <v>289.95935300000002</v>
      </c>
      <c r="AM20" s="87">
        <v>300.84778699999998</v>
      </c>
      <c r="AN20" s="87">
        <v>329.55044299999997</v>
      </c>
      <c r="AO20" s="87">
        <v>346.55368299999998</v>
      </c>
      <c r="AP20" s="87">
        <v>294.82166599999999</v>
      </c>
      <c r="AQ20" s="87">
        <v>314.05439899999999</v>
      </c>
      <c r="AR20" s="87">
        <v>319.59238900000003</v>
      </c>
      <c r="AS20" s="87">
        <v>328.330063</v>
      </c>
      <c r="AT20" s="87">
        <v>359.40051199999999</v>
      </c>
      <c r="AU20" s="87">
        <v>325.06263999999999</v>
      </c>
      <c r="AV20" s="87">
        <v>386.75799899999998</v>
      </c>
      <c r="AW20" s="115">
        <v>419.67384299999998</v>
      </c>
      <c r="AX20" s="87">
        <v>390.58219000000003</v>
      </c>
      <c r="AY20" s="87">
        <v>368.10153500000001</v>
      </c>
      <c r="AZ20" s="87">
        <v>434.77980700000001</v>
      </c>
      <c r="BA20" s="87">
        <v>419.264591</v>
      </c>
      <c r="BB20" s="87">
        <v>436.17221899999998</v>
      </c>
      <c r="BC20" s="87">
        <v>416.72020300000003</v>
      </c>
      <c r="BD20" s="87">
        <v>400.021523</v>
      </c>
      <c r="BE20" s="87">
        <v>525.51069800000005</v>
      </c>
      <c r="BF20" s="87">
        <v>480.013261</v>
      </c>
      <c r="BG20" s="87">
        <v>497.07638900000001</v>
      </c>
      <c r="BH20" s="87">
        <v>535.16537000000005</v>
      </c>
      <c r="BI20" s="115">
        <v>537.55411500000002</v>
      </c>
      <c r="BJ20" s="87">
        <v>512.58871299999998</v>
      </c>
      <c r="BK20" s="87">
        <v>496.50962299999998</v>
      </c>
      <c r="BL20" s="87">
        <v>555.59249399999999</v>
      </c>
      <c r="BM20" s="87">
        <v>561.10758399999997</v>
      </c>
      <c r="BN20" s="87">
        <v>543.42819399999996</v>
      </c>
      <c r="BO20" s="87">
        <v>619.68773599999997</v>
      </c>
      <c r="BP20" s="87">
        <v>626.72967900000003</v>
      </c>
      <c r="BQ20" s="87">
        <v>610.95394899999997</v>
      </c>
      <c r="BR20" s="87">
        <v>577.19186400000001</v>
      </c>
      <c r="BS20" s="87">
        <v>651.85285399999998</v>
      </c>
      <c r="BT20" s="87">
        <v>841.21369300000003</v>
      </c>
      <c r="BU20" s="115">
        <v>581.40067399999998</v>
      </c>
      <c r="BV20" s="87">
        <v>779.77112399999999</v>
      </c>
      <c r="BW20" s="87">
        <v>742.99631099999999</v>
      </c>
      <c r="BX20" s="87">
        <v>578.38356699999997</v>
      </c>
      <c r="BY20"/>
      <c r="BZ20" s="9"/>
      <c r="CA20" s="9"/>
      <c r="CB20" s="9"/>
      <c r="CC20" s="9"/>
      <c r="CD20" s="9"/>
      <c r="CE20" s="9"/>
      <c r="CF20" s="9"/>
      <c r="CG20" s="9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</row>
    <row r="21" spans="1:255" s="45" customFormat="1">
      <c r="A21" s="72" t="s">
        <v>119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115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115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115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115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115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115"/>
      <c r="BV21" s="87"/>
      <c r="BW21" s="87"/>
      <c r="BX21" s="87"/>
      <c r="BY21"/>
      <c r="BZ21" s="9"/>
      <c r="CA21" s="9"/>
      <c r="CB21" s="9"/>
      <c r="CC21" s="9"/>
      <c r="CD21" s="9"/>
      <c r="CE21" s="9"/>
      <c r="CF21" s="9"/>
      <c r="CG21" s="9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</row>
    <row r="22" spans="1:255" s="45" customFormat="1">
      <c r="A22" s="77" t="s">
        <v>120</v>
      </c>
      <c r="B22" s="87">
        <v>4.4824999999999997E-2</v>
      </c>
      <c r="C22" s="87">
        <v>8.0514000000000002E-2</v>
      </c>
      <c r="D22" s="87">
        <v>8.0381999999999995E-2</v>
      </c>
      <c r="E22" s="87">
        <v>8.0384999999999998E-2</v>
      </c>
      <c r="F22" s="87">
        <v>8.0442E-2</v>
      </c>
      <c r="G22" s="87">
        <v>8.0189999999999997E-2</v>
      </c>
      <c r="H22" s="87">
        <v>7.9877000000000004E-2</v>
      </c>
      <c r="I22" s="87">
        <v>8.0901000000000001E-2</v>
      </c>
      <c r="J22" s="87">
        <v>6.9111000000000006E-2</v>
      </c>
      <c r="K22" s="87">
        <v>6.8821999999999994E-2</v>
      </c>
      <c r="L22" s="87">
        <v>6.9857000000000002E-2</v>
      </c>
      <c r="M22" s="115">
        <v>7.5641E-2</v>
      </c>
      <c r="N22" s="87">
        <v>0.16614000000000001</v>
      </c>
      <c r="O22" s="87">
        <v>0.11558300000000001</v>
      </c>
      <c r="P22" s="87">
        <v>0.13528399999999999</v>
      </c>
      <c r="Q22" s="87">
        <v>0.198659</v>
      </c>
      <c r="R22" s="87">
        <v>0.321689</v>
      </c>
      <c r="S22" s="87">
        <v>9.8775000000000002E-2</v>
      </c>
      <c r="T22" s="87">
        <v>8.1434000000000006E-2</v>
      </c>
      <c r="U22" s="87">
        <v>8.1710000000000005E-2</v>
      </c>
      <c r="V22" s="87">
        <v>8.6494000000000001E-2</v>
      </c>
      <c r="W22" s="87">
        <v>7.3329000000000005E-2</v>
      </c>
      <c r="X22" s="87">
        <v>7.3802000000000006E-2</v>
      </c>
      <c r="Y22" s="115">
        <v>7.3379E-2</v>
      </c>
      <c r="Z22" s="87">
        <v>7.2844000000000006E-2</v>
      </c>
      <c r="AA22" s="87">
        <v>7.1392999999999998E-2</v>
      </c>
      <c r="AB22" s="87">
        <v>7.0271E-2</v>
      </c>
      <c r="AC22" s="87">
        <v>0.36054599999999998</v>
      </c>
      <c r="AD22" s="87">
        <v>6.9500000000000006E-2</v>
      </c>
      <c r="AE22" s="87">
        <v>3.2400679999999999</v>
      </c>
      <c r="AF22" s="87">
        <v>2.9953E-2</v>
      </c>
      <c r="AG22" s="87">
        <v>3.0106999999999998E-2</v>
      </c>
      <c r="AH22" s="87">
        <v>3.0646E-2</v>
      </c>
      <c r="AI22" s="87">
        <v>3.1585000000000002E-2</v>
      </c>
      <c r="AJ22" s="87">
        <v>3.1557000000000002E-2</v>
      </c>
      <c r="AK22" s="115">
        <v>3.4500999999999997E-2</v>
      </c>
      <c r="AL22" s="87">
        <v>3.5052E-2</v>
      </c>
      <c r="AM22" s="87">
        <v>3.4422000000000001E-2</v>
      </c>
      <c r="AN22" s="87">
        <v>4.8335000000000003E-2</v>
      </c>
      <c r="AO22" s="87">
        <v>3.3797000000000001E-2</v>
      </c>
      <c r="AP22" s="87">
        <v>3.3915000000000001E-2</v>
      </c>
      <c r="AQ22" s="87">
        <v>3.4016999999999999E-2</v>
      </c>
      <c r="AR22" s="87">
        <v>6.1180999999999999E-2</v>
      </c>
      <c r="AS22" s="87">
        <v>6.4210000000000003E-2</v>
      </c>
      <c r="AT22" s="87">
        <v>6.7579E-2</v>
      </c>
      <c r="AU22" s="87">
        <v>6.6873000000000002E-2</v>
      </c>
      <c r="AV22" s="87">
        <v>6.6165000000000002E-2</v>
      </c>
      <c r="AW22" s="115">
        <v>8.0461000000000005E-2</v>
      </c>
      <c r="AX22" s="87">
        <v>0.125112</v>
      </c>
      <c r="AY22" s="87">
        <v>5.1580000000000001E-2</v>
      </c>
      <c r="AZ22" s="87">
        <v>5.1986999999999998E-2</v>
      </c>
      <c r="BA22" s="87">
        <v>5.1832999999999997E-2</v>
      </c>
      <c r="BB22" s="87">
        <v>5.9109000000000002E-2</v>
      </c>
      <c r="BC22" s="87">
        <v>5.9933E-2</v>
      </c>
      <c r="BD22" s="87">
        <v>5.8317000000000001E-2</v>
      </c>
      <c r="BE22" s="87">
        <v>0.13208500000000001</v>
      </c>
      <c r="BF22" s="87">
        <v>5.7852000000000001E-2</v>
      </c>
      <c r="BG22" s="87">
        <v>0.209677</v>
      </c>
      <c r="BH22" s="87">
        <v>0.26996199999999998</v>
      </c>
      <c r="BI22" s="115">
        <v>0.207402</v>
      </c>
      <c r="BJ22" s="87">
        <v>0.207394</v>
      </c>
      <c r="BK22" s="87">
        <v>0.20741899999999999</v>
      </c>
      <c r="BL22" s="87">
        <v>0.20752999999999999</v>
      </c>
      <c r="BM22" s="87">
        <v>0.20835699999999999</v>
      </c>
      <c r="BN22" s="87">
        <v>0.208647</v>
      </c>
      <c r="BO22" s="87">
        <v>0.21054600000000001</v>
      </c>
      <c r="BP22" s="87">
        <v>0.19154399999999999</v>
      </c>
      <c r="BQ22" s="87">
        <v>0.19181999999999999</v>
      </c>
      <c r="BR22" s="87">
        <v>0.200296</v>
      </c>
      <c r="BS22" s="87">
        <v>0.19185199999999999</v>
      </c>
      <c r="BT22" s="87">
        <v>0.194353</v>
      </c>
      <c r="BU22" s="115">
        <v>3.8390000000000001E-2</v>
      </c>
      <c r="BV22" s="87">
        <v>4.0577000000000002E-2</v>
      </c>
      <c r="BW22" s="87">
        <v>4.1452999999999997E-2</v>
      </c>
      <c r="BX22" s="87">
        <v>0.73589499999999997</v>
      </c>
      <c r="BY22"/>
      <c r="BZ22" s="9"/>
      <c r="CA22" s="9"/>
      <c r="CB22" s="9"/>
      <c r="CC22" s="9"/>
      <c r="CD22" s="9"/>
      <c r="CE22" s="9"/>
      <c r="CF22" s="9"/>
      <c r="CG22" s="9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</row>
    <row r="23" spans="1:255" s="45" customFormat="1" ht="22.5">
      <c r="A23" s="77" t="s">
        <v>121</v>
      </c>
      <c r="B23" s="87">
        <v>41.964495999999997</v>
      </c>
      <c r="C23" s="87">
        <v>41.295127999999998</v>
      </c>
      <c r="D23" s="87">
        <v>39.545434</v>
      </c>
      <c r="E23" s="87">
        <v>41.713858000000002</v>
      </c>
      <c r="F23" s="87">
        <v>42.267992</v>
      </c>
      <c r="G23" s="87">
        <v>43.073171000000002</v>
      </c>
      <c r="H23" s="87">
        <v>47.299858</v>
      </c>
      <c r="I23" s="87">
        <v>51.581826999999997</v>
      </c>
      <c r="J23" s="87">
        <v>55.178767000000001</v>
      </c>
      <c r="K23" s="87">
        <v>56.254773999999998</v>
      </c>
      <c r="L23" s="87">
        <v>62.806550999999999</v>
      </c>
      <c r="M23" s="115">
        <v>67.893165999999994</v>
      </c>
      <c r="N23" s="87">
        <v>79.992711</v>
      </c>
      <c r="O23" s="87">
        <v>77.194838000000004</v>
      </c>
      <c r="P23" s="87">
        <v>75.135902000000002</v>
      </c>
      <c r="Q23" s="87">
        <v>76.286074999999997</v>
      </c>
      <c r="R23" s="87">
        <v>72.555507000000006</v>
      </c>
      <c r="S23" s="87">
        <v>87.729816</v>
      </c>
      <c r="T23" s="87">
        <v>87.556882999999999</v>
      </c>
      <c r="U23" s="87">
        <v>83.726555000000005</v>
      </c>
      <c r="V23" s="87">
        <v>78.071421999999998</v>
      </c>
      <c r="W23" s="87">
        <v>76.464434999999995</v>
      </c>
      <c r="X23" s="87">
        <v>75.218699000000001</v>
      </c>
      <c r="Y23" s="115">
        <v>72.127645999999999</v>
      </c>
      <c r="Z23" s="87">
        <v>71.680480000000003</v>
      </c>
      <c r="AA23" s="87">
        <v>70.170775000000006</v>
      </c>
      <c r="AB23" s="87">
        <v>69.223370000000003</v>
      </c>
      <c r="AC23" s="87">
        <v>69.418707999999995</v>
      </c>
      <c r="AD23" s="87">
        <v>76.485174000000001</v>
      </c>
      <c r="AE23" s="87">
        <v>82.43289</v>
      </c>
      <c r="AF23" s="87">
        <v>106.729921</v>
      </c>
      <c r="AG23" s="87">
        <v>108.627191</v>
      </c>
      <c r="AH23" s="87">
        <v>109.688079</v>
      </c>
      <c r="AI23" s="87">
        <v>108.40297099999999</v>
      </c>
      <c r="AJ23" s="87">
        <v>107.82531400000001</v>
      </c>
      <c r="AK23" s="115">
        <v>97.789648999999997</v>
      </c>
      <c r="AL23" s="87">
        <v>94.949759999999998</v>
      </c>
      <c r="AM23" s="87">
        <v>88.628158999999997</v>
      </c>
      <c r="AN23" s="87">
        <v>95.336074999999994</v>
      </c>
      <c r="AO23" s="87">
        <v>80.080978999999999</v>
      </c>
      <c r="AP23" s="87">
        <v>80.232939000000002</v>
      </c>
      <c r="AQ23" s="87">
        <v>77.562494999999998</v>
      </c>
      <c r="AR23" s="87">
        <v>70.255094999999997</v>
      </c>
      <c r="AS23" s="87">
        <v>72.177768999999998</v>
      </c>
      <c r="AT23" s="87">
        <v>77.163859000000002</v>
      </c>
      <c r="AU23" s="87">
        <v>68.030156000000005</v>
      </c>
      <c r="AV23" s="87">
        <v>72.780535999999998</v>
      </c>
      <c r="AW23" s="115">
        <v>76.133343999999994</v>
      </c>
      <c r="AX23" s="87">
        <v>73.179826000000006</v>
      </c>
      <c r="AY23" s="87">
        <v>67.186344000000005</v>
      </c>
      <c r="AZ23" s="87">
        <v>68.896651000000006</v>
      </c>
      <c r="BA23" s="87">
        <v>76.187370000000001</v>
      </c>
      <c r="BB23" s="87">
        <v>94.314338000000006</v>
      </c>
      <c r="BC23" s="87">
        <v>101.412162</v>
      </c>
      <c r="BD23" s="87">
        <v>121.08737600000001</v>
      </c>
      <c r="BE23" s="87">
        <v>132.45324299999999</v>
      </c>
      <c r="BF23" s="87">
        <v>129.06317000000001</v>
      </c>
      <c r="BG23" s="87">
        <v>129.69578200000001</v>
      </c>
      <c r="BH23" s="87">
        <v>126.90358000000001</v>
      </c>
      <c r="BI23" s="115">
        <v>117.363816</v>
      </c>
      <c r="BJ23" s="87">
        <v>114.840019</v>
      </c>
      <c r="BK23" s="87">
        <v>110.264883</v>
      </c>
      <c r="BL23" s="87">
        <v>108.39160699999999</v>
      </c>
      <c r="BM23" s="87">
        <v>112.772803</v>
      </c>
      <c r="BN23" s="87">
        <v>112.41841100000001</v>
      </c>
      <c r="BO23" s="87">
        <v>110.81424699999999</v>
      </c>
      <c r="BP23" s="87">
        <v>110.346947</v>
      </c>
      <c r="BQ23" s="87">
        <v>120.943617</v>
      </c>
      <c r="BR23" s="87">
        <v>119.361594</v>
      </c>
      <c r="BS23" s="87">
        <v>116.842482</v>
      </c>
      <c r="BT23" s="87">
        <v>115.102599</v>
      </c>
      <c r="BU23" s="115">
        <v>95.325648999999999</v>
      </c>
      <c r="BV23" s="87">
        <v>117.629167</v>
      </c>
      <c r="BW23" s="87">
        <v>138.890187</v>
      </c>
      <c r="BX23" s="87">
        <v>143.555137</v>
      </c>
      <c r="BY23"/>
      <c r="BZ23" s="9"/>
      <c r="CA23" s="9"/>
      <c r="CB23" s="9"/>
      <c r="CC23" s="9"/>
      <c r="CD23" s="9"/>
      <c r="CE23" s="9"/>
      <c r="CF23" s="9"/>
      <c r="CG23" s="9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</row>
    <row r="24" spans="1:255" s="45" customFormat="1">
      <c r="A24" s="72" t="s">
        <v>119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115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115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115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115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115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115"/>
      <c r="BV24" s="87"/>
      <c r="BW24" s="87"/>
      <c r="BX24" s="87"/>
      <c r="BY24"/>
      <c r="BZ24" s="9"/>
      <c r="CA24" s="9"/>
      <c r="CB24" s="9"/>
      <c r="CC24" s="9"/>
      <c r="CD24" s="9"/>
      <c r="CE24" s="9"/>
      <c r="CF24" s="9"/>
      <c r="CG24" s="9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</row>
    <row r="25" spans="1:255" s="45" customFormat="1">
      <c r="A25" s="78" t="s">
        <v>120</v>
      </c>
      <c r="B25" s="88">
        <v>4.6740000000000002E-3</v>
      </c>
      <c r="C25" s="88">
        <v>4.5729999999999998E-3</v>
      </c>
      <c r="D25" s="88">
        <v>4.5050000000000003E-3</v>
      </c>
      <c r="E25" s="88">
        <v>4.4999999999999997E-3</v>
      </c>
      <c r="F25" s="88">
        <v>0.14693000000000001</v>
      </c>
      <c r="G25" s="88">
        <v>0.145237</v>
      </c>
      <c r="H25" s="88">
        <v>0.230904</v>
      </c>
      <c r="I25" s="88">
        <v>0.14746100000000001</v>
      </c>
      <c r="J25" s="88">
        <v>0.151527</v>
      </c>
      <c r="K25" s="88">
        <v>0.165302</v>
      </c>
      <c r="L25" s="88">
        <v>0.17022300000000001</v>
      </c>
      <c r="M25" s="116">
        <v>0.23393800000000001</v>
      </c>
      <c r="N25" s="88">
        <v>0.381328</v>
      </c>
      <c r="O25" s="88">
        <v>0.75230600000000003</v>
      </c>
      <c r="P25" s="88">
        <v>0.81635999999999997</v>
      </c>
      <c r="Q25" s="88">
        <v>0.75903799999999999</v>
      </c>
      <c r="R25" s="88">
        <v>0.60151500000000002</v>
      </c>
      <c r="S25" s="88">
        <v>0.76766400000000001</v>
      </c>
      <c r="T25" s="88">
        <v>0.62295199999999995</v>
      </c>
      <c r="U25" s="88">
        <v>0.70208199999999998</v>
      </c>
      <c r="V25" s="88">
        <v>0.80599900000000002</v>
      </c>
      <c r="W25" s="88">
        <v>0.82389000000000001</v>
      </c>
      <c r="X25" s="88">
        <v>0.59266200000000002</v>
      </c>
      <c r="Y25" s="116">
        <v>0.68855699999999997</v>
      </c>
      <c r="Z25" s="88">
        <v>0.77668999999999999</v>
      </c>
      <c r="AA25" s="88">
        <v>0.58943999999999996</v>
      </c>
      <c r="AB25" s="88">
        <v>0.84777400000000003</v>
      </c>
      <c r="AC25" s="88">
        <v>0.90372200000000003</v>
      </c>
      <c r="AD25" s="88">
        <v>0.91336799999999996</v>
      </c>
      <c r="AE25" s="88">
        <v>0.60763900000000004</v>
      </c>
      <c r="AF25" s="88">
        <v>0.58546100000000001</v>
      </c>
      <c r="AG25" s="88">
        <v>0.61523700000000003</v>
      </c>
      <c r="AH25" s="88">
        <v>0.65117100000000006</v>
      </c>
      <c r="AI25" s="88">
        <v>0.58722200000000002</v>
      </c>
      <c r="AJ25" s="88">
        <v>0.56866300000000003</v>
      </c>
      <c r="AK25" s="116">
        <v>0.55324700000000004</v>
      </c>
      <c r="AL25" s="88">
        <v>0.54369100000000004</v>
      </c>
      <c r="AM25" s="88">
        <v>0.53336099999999997</v>
      </c>
      <c r="AN25" s="88">
        <v>0.83386199999999999</v>
      </c>
      <c r="AO25" s="88">
        <v>0.48085</v>
      </c>
      <c r="AP25" s="88">
        <v>0.60168699999999997</v>
      </c>
      <c r="AQ25" s="88">
        <v>0.64798999999999995</v>
      </c>
      <c r="AR25" s="88">
        <v>0.69180699999999995</v>
      </c>
      <c r="AS25" s="88">
        <v>1.032192</v>
      </c>
      <c r="AT25" s="88">
        <v>1.055639</v>
      </c>
      <c r="AU25" s="88">
        <v>1.0115700000000001</v>
      </c>
      <c r="AV25" s="88">
        <v>1.0953040000000001</v>
      </c>
      <c r="AW25" s="116">
        <v>1.248464</v>
      </c>
      <c r="AX25" s="88">
        <v>1.1910259999999999</v>
      </c>
      <c r="AY25" s="88">
        <v>0.98641000000000001</v>
      </c>
      <c r="AZ25" s="88">
        <v>0.99970499999999995</v>
      </c>
      <c r="BA25" s="88">
        <v>1.412396</v>
      </c>
      <c r="BB25" s="88">
        <v>1.627823</v>
      </c>
      <c r="BC25" s="88">
        <v>1.70099</v>
      </c>
      <c r="BD25" s="88">
        <v>1.64889</v>
      </c>
      <c r="BE25" s="88">
        <v>1.7014419999999999</v>
      </c>
      <c r="BF25" s="88">
        <v>1.657753</v>
      </c>
      <c r="BG25" s="88">
        <v>1.36236</v>
      </c>
      <c r="BH25" s="88">
        <v>1.4579519999999999</v>
      </c>
      <c r="BI25" s="116">
        <v>1.397837</v>
      </c>
      <c r="BJ25" s="88">
        <v>1.3727940000000001</v>
      </c>
      <c r="BK25" s="88">
        <v>0.39666400000000002</v>
      </c>
      <c r="BL25" s="88">
        <v>0.21862500000000001</v>
      </c>
      <c r="BM25" s="88">
        <v>0.219883</v>
      </c>
      <c r="BN25" s="88">
        <v>0.355022</v>
      </c>
      <c r="BO25" s="88">
        <v>0.44941399999999998</v>
      </c>
      <c r="BP25" s="88">
        <v>0.35515099999999999</v>
      </c>
      <c r="BQ25" s="88">
        <v>0.36091099999999998</v>
      </c>
      <c r="BR25" s="88">
        <v>0.33993800000000002</v>
      </c>
      <c r="BS25" s="88">
        <v>0.76553599999999999</v>
      </c>
      <c r="BT25" s="88">
        <v>0.89679200000000003</v>
      </c>
      <c r="BU25" s="116">
        <v>0.345746</v>
      </c>
      <c r="BV25" s="88">
        <v>0.371946</v>
      </c>
      <c r="BW25" s="88">
        <v>0.38101000000000002</v>
      </c>
      <c r="BX25" s="88">
        <v>0.38458700000000001</v>
      </c>
      <c r="BY25"/>
      <c r="BZ25" s="9"/>
      <c r="CA25" s="9"/>
      <c r="CB25" s="9"/>
      <c r="CC25" s="9"/>
      <c r="CD25" s="9"/>
      <c r="CE25" s="9"/>
      <c r="CF25" s="9"/>
      <c r="CG25" s="9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</row>
    <row r="26" spans="1:255" s="45" customFormat="1" ht="22.5">
      <c r="A26" s="74" t="s">
        <v>122</v>
      </c>
      <c r="B26" s="89">
        <v>830.48639000000003</v>
      </c>
      <c r="C26" s="89">
        <v>1023.865261</v>
      </c>
      <c r="D26" s="89">
        <v>1080.0011030000001</v>
      </c>
      <c r="E26" s="89">
        <v>877.92422599999998</v>
      </c>
      <c r="F26" s="89">
        <v>1045.055844</v>
      </c>
      <c r="G26" s="89">
        <v>963.14336400000002</v>
      </c>
      <c r="H26" s="89">
        <v>825.46367199999997</v>
      </c>
      <c r="I26" s="89">
        <v>1083.927101</v>
      </c>
      <c r="J26" s="89">
        <v>1415.150934</v>
      </c>
      <c r="K26" s="89">
        <v>1526.856949</v>
      </c>
      <c r="L26" s="89">
        <v>1495.471029</v>
      </c>
      <c r="M26" s="114">
        <v>1585.1269420000001</v>
      </c>
      <c r="N26" s="89">
        <v>1862.254627</v>
      </c>
      <c r="O26" s="89">
        <v>1735.092275</v>
      </c>
      <c r="P26" s="89">
        <v>1729.3654349999999</v>
      </c>
      <c r="Q26" s="89">
        <v>1522.8935429999999</v>
      </c>
      <c r="R26" s="89">
        <v>1446.4437109999999</v>
      </c>
      <c r="S26" s="89">
        <v>1455.8367599999999</v>
      </c>
      <c r="T26" s="89">
        <v>1890.873497</v>
      </c>
      <c r="U26" s="89">
        <v>2043.0561970000001</v>
      </c>
      <c r="V26" s="89">
        <v>1980.172024</v>
      </c>
      <c r="W26" s="89">
        <v>1680.2939349999999</v>
      </c>
      <c r="X26" s="89">
        <v>1748.241888</v>
      </c>
      <c r="Y26" s="114">
        <v>1714.39816</v>
      </c>
      <c r="Z26" s="89">
        <v>1921.6767990000001</v>
      </c>
      <c r="AA26" s="89">
        <v>1904.1203640000001</v>
      </c>
      <c r="AB26" s="89">
        <v>1679.8131149999999</v>
      </c>
      <c r="AC26" s="89">
        <v>1610.2959129999999</v>
      </c>
      <c r="AD26" s="89">
        <v>1518.1065000000001</v>
      </c>
      <c r="AE26" s="89">
        <v>1549.927318</v>
      </c>
      <c r="AF26" s="89">
        <v>1586.7441020000001</v>
      </c>
      <c r="AG26" s="89">
        <v>1604.027409</v>
      </c>
      <c r="AH26" s="89">
        <v>1591.866953</v>
      </c>
      <c r="AI26" s="89">
        <v>1576.106311</v>
      </c>
      <c r="AJ26" s="89">
        <v>1807.145743</v>
      </c>
      <c r="AK26" s="114">
        <v>1521.206835</v>
      </c>
      <c r="AL26" s="89">
        <v>1539.572623</v>
      </c>
      <c r="AM26" s="89">
        <v>1744.501837</v>
      </c>
      <c r="AN26" s="89">
        <v>1583.6819660000001</v>
      </c>
      <c r="AO26" s="89">
        <v>1588.6204439999999</v>
      </c>
      <c r="AP26" s="89">
        <v>1703.8426139999999</v>
      </c>
      <c r="AQ26" s="89">
        <v>1721.4119089999999</v>
      </c>
      <c r="AR26" s="89">
        <v>1675.3157719999999</v>
      </c>
      <c r="AS26" s="89">
        <v>1736.1429439999999</v>
      </c>
      <c r="AT26" s="89">
        <v>1849.199192</v>
      </c>
      <c r="AU26" s="89">
        <v>1813.6180549999999</v>
      </c>
      <c r="AV26" s="89">
        <v>1950.8674349999999</v>
      </c>
      <c r="AW26" s="114">
        <v>1912.815865</v>
      </c>
      <c r="AX26" s="89">
        <v>1970.491354</v>
      </c>
      <c r="AY26" s="89">
        <v>1930.3121860000001</v>
      </c>
      <c r="AZ26" s="89">
        <v>2020.611553</v>
      </c>
      <c r="BA26" s="89">
        <v>2073.367193</v>
      </c>
      <c r="BB26" s="89">
        <v>2219.8607910000001</v>
      </c>
      <c r="BC26" s="89">
        <v>2218.1493540000001</v>
      </c>
      <c r="BD26" s="89">
        <v>2217.7584959999999</v>
      </c>
      <c r="BE26" s="89">
        <v>2035.330267</v>
      </c>
      <c r="BF26" s="89">
        <v>1885.7201729999999</v>
      </c>
      <c r="BG26" s="89">
        <v>2011.311416</v>
      </c>
      <c r="BH26" s="89">
        <v>2076.649641</v>
      </c>
      <c r="BI26" s="114">
        <v>1763.4229290000001</v>
      </c>
      <c r="BJ26" s="89">
        <v>1953.7783930000001</v>
      </c>
      <c r="BK26" s="89">
        <v>2424.6535690000001</v>
      </c>
      <c r="BL26" s="89">
        <v>2294.7983060000001</v>
      </c>
      <c r="BM26" s="89">
        <v>2617.8330129999999</v>
      </c>
      <c r="BN26" s="89">
        <v>2866.821406</v>
      </c>
      <c r="BO26" s="89">
        <v>2977.4125739999999</v>
      </c>
      <c r="BP26" s="89">
        <v>3140.9264029999999</v>
      </c>
      <c r="BQ26" s="89">
        <v>3033.873235</v>
      </c>
      <c r="BR26" s="89">
        <v>2698.7643600000001</v>
      </c>
      <c r="BS26" s="89">
        <v>2639.314249</v>
      </c>
      <c r="BT26" s="89">
        <v>2778.607004</v>
      </c>
      <c r="BU26" s="114">
        <v>2624.3756539999999</v>
      </c>
      <c r="BV26" s="89">
        <v>3318.1542760000002</v>
      </c>
      <c r="BW26" s="89">
        <v>3612.0106949999999</v>
      </c>
      <c r="BX26" s="89">
        <v>2815.6914499999998</v>
      </c>
      <c r="BY26"/>
      <c r="BZ26" s="9"/>
      <c r="CA26" s="9"/>
      <c r="CB26" s="9"/>
      <c r="CC26" s="9"/>
      <c r="CD26" s="9"/>
      <c r="CE26" s="9"/>
      <c r="CF26" s="9"/>
      <c r="CG26" s="9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</row>
    <row r="27" spans="1:255" s="45" customFormat="1">
      <c r="A27" s="72" t="s">
        <v>110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115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115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115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115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115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115"/>
      <c r="BV27" s="87"/>
      <c r="BW27" s="87"/>
      <c r="BX27" s="87"/>
      <c r="BY27"/>
      <c r="BZ27" s="9"/>
      <c r="CA27" s="9"/>
      <c r="CB27" s="9"/>
      <c r="CC27" s="9"/>
      <c r="CD27" s="9"/>
      <c r="CE27" s="9"/>
      <c r="CF27" s="9"/>
      <c r="CG27" s="9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</row>
    <row r="28" spans="1:255" s="45" customFormat="1">
      <c r="A28" s="72" t="s">
        <v>132</v>
      </c>
      <c r="B28" s="88">
        <v>5.16059</v>
      </c>
      <c r="C28" s="88">
        <v>1.6881E-2</v>
      </c>
      <c r="D28" s="88">
        <v>1.6461E-2</v>
      </c>
      <c r="E28" s="88">
        <v>0.91514300000000004</v>
      </c>
      <c r="F28" s="88">
        <v>1.6617E-2</v>
      </c>
      <c r="G28" s="88">
        <v>3.7560000000000003E-2</v>
      </c>
      <c r="H28" s="88">
        <v>6.3302999999999998E-2</v>
      </c>
      <c r="I28" s="88">
        <v>6.6358E-2</v>
      </c>
      <c r="J28" s="88">
        <v>0.81904399999999999</v>
      </c>
      <c r="K28" s="88">
        <v>0.81486999999999998</v>
      </c>
      <c r="L28" s="88">
        <v>6.2031999999999998</v>
      </c>
      <c r="M28" s="116">
        <v>5.6662999999999998E-2</v>
      </c>
      <c r="N28" s="88">
        <v>0.15246499999999999</v>
      </c>
      <c r="O28" s="88">
        <v>1.9325220000000001</v>
      </c>
      <c r="P28" s="88">
        <v>0.90937500000000004</v>
      </c>
      <c r="Q28" s="88">
        <v>0.28788900000000001</v>
      </c>
      <c r="R28" s="88">
        <v>3.265631</v>
      </c>
      <c r="S28" s="88">
        <v>0.37492999999999999</v>
      </c>
      <c r="T28" s="88">
        <v>0.46618799999999999</v>
      </c>
      <c r="U28" s="88">
        <v>0.62559299999999995</v>
      </c>
      <c r="V28" s="88">
        <v>0.81956700000000005</v>
      </c>
      <c r="W28" s="88">
        <v>7.3420269999999999</v>
      </c>
      <c r="X28" s="88">
        <v>0.91155900000000001</v>
      </c>
      <c r="Y28" s="116">
        <v>0.83441399999999999</v>
      </c>
      <c r="Z28" s="88">
        <v>0.79716699999999996</v>
      </c>
      <c r="AA28" s="88">
        <v>0.477576</v>
      </c>
      <c r="AB28" s="88">
        <v>0.61449399999999998</v>
      </c>
      <c r="AC28" s="88">
        <v>0.46651700000000002</v>
      </c>
      <c r="AD28" s="88">
        <v>0.60841500000000004</v>
      </c>
      <c r="AE28" s="88">
        <v>0.80802600000000002</v>
      </c>
      <c r="AF28" s="88">
        <v>1.346549</v>
      </c>
      <c r="AG28" s="88">
        <v>1.1113679999999999</v>
      </c>
      <c r="AH28" s="88">
        <v>2.5530000000000001E-2</v>
      </c>
      <c r="AI28" s="88">
        <v>2.5853000000000001E-2</v>
      </c>
      <c r="AJ28" s="88">
        <v>2.5801000000000001E-2</v>
      </c>
      <c r="AK28" s="116">
        <v>2.5101999999999999E-2</v>
      </c>
      <c r="AL28" s="88">
        <v>2.8542999999999999E-2</v>
      </c>
      <c r="AM28" s="88">
        <v>0.13222100000000001</v>
      </c>
      <c r="AN28" s="88">
        <v>8.4274839999999998</v>
      </c>
      <c r="AO28" s="88">
        <v>2.2057E-2</v>
      </c>
      <c r="AP28" s="88">
        <v>2.2512000000000001E-2</v>
      </c>
      <c r="AQ28" s="88">
        <v>6.2705999999999998E-2</v>
      </c>
      <c r="AR28" s="88">
        <v>2.2192E-2</v>
      </c>
      <c r="AS28" s="88">
        <v>8.8072999999999999E-2</v>
      </c>
      <c r="AT28" s="88">
        <v>2.5565999999999998E-2</v>
      </c>
      <c r="AU28" s="88">
        <v>2.3979E-2</v>
      </c>
      <c r="AV28" s="88">
        <v>0.181729</v>
      </c>
      <c r="AW28" s="116">
        <v>0.186803</v>
      </c>
      <c r="AX28" s="88">
        <v>0.44870100000000002</v>
      </c>
      <c r="AY28" s="88">
        <v>0.16797100000000001</v>
      </c>
      <c r="AZ28" s="88">
        <v>0.17016000000000001</v>
      </c>
      <c r="BA28" s="88">
        <v>0.17037099999999999</v>
      </c>
      <c r="BB28" s="88">
        <v>0.19115699999999999</v>
      </c>
      <c r="BC28" s="88">
        <v>0.32921</v>
      </c>
      <c r="BD28" s="88">
        <v>0.322903</v>
      </c>
      <c r="BE28" s="88">
        <v>0.32395800000000002</v>
      </c>
      <c r="BF28" s="88">
        <v>0.44014700000000001</v>
      </c>
      <c r="BG28" s="88">
        <v>0.44880199999999998</v>
      </c>
      <c r="BH28" s="88">
        <v>0.44819100000000001</v>
      </c>
      <c r="BI28" s="116">
        <v>0.175649</v>
      </c>
      <c r="BJ28" s="88">
        <v>0.173654</v>
      </c>
      <c r="BK28" s="88">
        <v>0.29956100000000002</v>
      </c>
      <c r="BL28" s="88">
        <v>2.2101660000000001</v>
      </c>
      <c r="BM28" s="88">
        <v>2.6680519999999999</v>
      </c>
      <c r="BN28" s="88">
        <v>2.1481370000000002</v>
      </c>
      <c r="BO28" s="88">
        <v>2.1682160000000001</v>
      </c>
      <c r="BP28" s="88">
        <v>2.1802199999999998</v>
      </c>
      <c r="BQ28" s="88">
        <v>2.2039049999999998</v>
      </c>
      <c r="BR28" s="88">
        <v>2.1440929999999998</v>
      </c>
      <c r="BS28" s="88">
        <v>7.4153950000000002</v>
      </c>
      <c r="BT28" s="88">
        <v>7.1789449999999997</v>
      </c>
      <c r="BU28" s="116">
        <v>5.4408960000000004</v>
      </c>
      <c r="BV28" s="88">
        <v>6.0763340000000001</v>
      </c>
      <c r="BW28" s="88">
        <v>3.7504789999999999</v>
      </c>
      <c r="BX28" s="88">
        <v>6.2222670000000004</v>
      </c>
      <c r="BY28"/>
      <c r="BZ28" s="9"/>
      <c r="CA28" s="9"/>
      <c r="CB28" s="9"/>
      <c r="CC28" s="9"/>
      <c r="CD28" s="9"/>
      <c r="CE28" s="9"/>
      <c r="CF28" s="9"/>
      <c r="CG28" s="9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</row>
    <row r="29" spans="1:255" s="57" customFormat="1" ht="22.5">
      <c r="A29" s="74" t="s">
        <v>123</v>
      </c>
      <c r="B29" s="89">
        <v>0.25824399999999997</v>
      </c>
      <c r="C29" s="89">
        <v>0.259934</v>
      </c>
      <c r="D29" s="89">
        <v>0.26466200000000001</v>
      </c>
      <c r="E29" s="89">
        <v>0.26339000000000001</v>
      </c>
      <c r="F29" s="89">
        <v>0.26262799999999997</v>
      </c>
      <c r="G29" s="89">
        <v>0.21959999999999999</v>
      </c>
      <c r="H29" s="89">
        <v>0.21737000000000001</v>
      </c>
      <c r="I29" s="89">
        <v>0.21554599999999999</v>
      </c>
      <c r="J29" s="89">
        <v>0.21640100000000001</v>
      </c>
      <c r="K29" s="89">
        <v>0.20851500000000001</v>
      </c>
      <c r="L29" s="89">
        <v>0.21251300000000001</v>
      </c>
      <c r="M29" s="114">
        <v>0.19725899999999999</v>
      </c>
      <c r="N29" s="89">
        <v>0.217358</v>
      </c>
      <c r="O29" s="89">
        <v>0.21588499999999999</v>
      </c>
      <c r="P29" s="89">
        <v>0.25171300000000002</v>
      </c>
      <c r="Q29" s="89">
        <v>0.208672</v>
      </c>
      <c r="R29" s="89">
        <v>0.20647799999999999</v>
      </c>
      <c r="S29" s="89">
        <v>0.15643299999999999</v>
      </c>
      <c r="T29" s="89">
        <v>0.159552</v>
      </c>
      <c r="U29" s="89">
        <v>0.16172400000000001</v>
      </c>
      <c r="V29" s="89">
        <v>0.210759</v>
      </c>
      <c r="W29" s="89">
        <v>0.153751</v>
      </c>
      <c r="X29" s="89">
        <v>0.15835399999999999</v>
      </c>
      <c r="Y29" s="114">
        <v>0.10326299999999999</v>
      </c>
      <c r="Z29" s="89">
        <v>0.101063</v>
      </c>
      <c r="AA29" s="89">
        <v>9.7114000000000006E-2</v>
      </c>
      <c r="AB29" s="89">
        <v>9.4492000000000007E-2</v>
      </c>
      <c r="AC29" s="89">
        <v>9.2109999999999997E-2</v>
      </c>
      <c r="AD29" s="89">
        <v>8.9562000000000003E-2</v>
      </c>
      <c r="AE29" s="89">
        <v>4.5441000000000002E-2</v>
      </c>
      <c r="AF29" s="89">
        <v>4.6968000000000003E-2</v>
      </c>
      <c r="AG29" s="89">
        <v>4.6443999999999999E-2</v>
      </c>
      <c r="AH29" s="89">
        <v>4.9202999999999997E-2</v>
      </c>
      <c r="AI29" s="89">
        <v>5.0841999999999998E-2</v>
      </c>
      <c r="AJ29" s="89">
        <v>4.9465000000000002E-2</v>
      </c>
      <c r="AK29" s="114">
        <v>0.38096099999999999</v>
      </c>
      <c r="AL29" s="89">
        <v>0.37085499999999999</v>
      </c>
      <c r="AM29" s="89">
        <v>0.36175600000000002</v>
      </c>
      <c r="AN29" s="89">
        <v>0.35897600000000002</v>
      </c>
      <c r="AO29" s="89">
        <v>0.34377799999999997</v>
      </c>
      <c r="AP29" s="89">
        <v>0.350856</v>
      </c>
      <c r="AQ29" s="89">
        <v>0.35094700000000001</v>
      </c>
      <c r="AR29" s="89">
        <v>0.345995</v>
      </c>
      <c r="AS29" s="89">
        <v>0.360711</v>
      </c>
      <c r="AT29" s="89">
        <v>0.39843899999999999</v>
      </c>
      <c r="AU29" s="89">
        <v>0.37372100000000003</v>
      </c>
      <c r="AV29" s="89">
        <v>0.39151999999999998</v>
      </c>
      <c r="AW29" s="114">
        <v>0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  <c r="BC29" s="89">
        <v>0</v>
      </c>
      <c r="BD29" s="89">
        <v>0</v>
      </c>
      <c r="BE29" s="89">
        <v>0</v>
      </c>
      <c r="BF29" s="89">
        <v>0</v>
      </c>
      <c r="BG29" s="89">
        <v>0</v>
      </c>
      <c r="BH29" s="89">
        <v>6.1779760000000001</v>
      </c>
      <c r="BI29" s="114">
        <v>0</v>
      </c>
      <c r="BJ29" s="89">
        <v>14.811125000000001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114">
        <v>0</v>
      </c>
      <c r="BV29" s="89">
        <v>0</v>
      </c>
      <c r="BW29" s="89">
        <v>0</v>
      </c>
      <c r="BX29" s="89">
        <v>0</v>
      </c>
      <c r="BY29"/>
      <c r="BZ29" s="9"/>
      <c r="CA29" s="9"/>
      <c r="CB29" s="9"/>
      <c r="CC29" s="9"/>
      <c r="CD29" s="9"/>
      <c r="CE29" s="9"/>
      <c r="CF29" s="9"/>
      <c r="CG29" s="9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</row>
    <row r="30" spans="1:255" s="57" customFormat="1">
      <c r="A30" s="72" t="s">
        <v>110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115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115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115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115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115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115"/>
      <c r="BV30" s="87"/>
      <c r="BW30" s="87"/>
      <c r="BX30" s="87"/>
      <c r="BY30"/>
      <c r="BZ30" s="9"/>
      <c r="CA30" s="9"/>
      <c r="CB30" s="9"/>
      <c r="CC30" s="9"/>
      <c r="CD30" s="9"/>
      <c r="CE30" s="9"/>
      <c r="CF30" s="9"/>
      <c r="CG30" s="9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</row>
    <row r="31" spans="1:255" s="57" customFormat="1">
      <c r="A31" s="72" t="s">
        <v>132</v>
      </c>
      <c r="B31" s="88">
        <v>0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116">
        <v>0</v>
      </c>
      <c r="N31" s="88">
        <v>0</v>
      </c>
      <c r="O31" s="88">
        <v>0</v>
      </c>
      <c r="P31" s="88">
        <v>3.7790999999999998E-2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5.3656000000000002E-2</v>
      </c>
      <c r="W31" s="88">
        <v>0</v>
      </c>
      <c r="X31" s="88">
        <v>0</v>
      </c>
      <c r="Y31" s="116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8">
        <v>0</v>
      </c>
      <c r="AI31" s="88">
        <v>0</v>
      </c>
      <c r="AJ31" s="88">
        <v>0</v>
      </c>
      <c r="AK31" s="116">
        <v>0</v>
      </c>
      <c r="AL31" s="88">
        <v>0</v>
      </c>
      <c r="AM31" s="88">
        <v>0</v>
      </c>
      <c r="AN31" s="88">
        <v>3.614E-3</v>
      </c>
      <c r="AO31" s="88">
        <v>0</v>
      </c>
      <c r="AP31" s="88">
        <v>0</v>
      </c>
      <c r="AQ31" s="88">
        <v>0</v>
      </c>
      <c r="AR31" s="88">
        <v>0</v>
      </c>
      <c r="AS31" s="88">
        <v>0</v>
      </c>
      <c r="AT31" s="88">
        <v>0</v>
      </c>
      <c r="AU31" s="88">
        <v>0</v>
      </c>
      <c r="AV31" s="88">
        <v>0</v>
      </c>
      <c r="AW31" s="116">
        <v>0</v>
      </c>
      <c r="AX31" s="88">
        <v>0</v>
      </c>
      <c r="AY31" s="88">
        <v>0</v>
      </c>
      <c r="AZ31" s="88">
        <v>0</v>
      </c>
      <c r="BA31" s="88">
        <v>0</v>
      </c>
      <c r="BB31" s="88">
        <v>0</v>
      </c>
      <c r="BC31" s="88">
        <v>0</v>
      </c>
      <c r="BD31" s="88">
        <v>0</v>
      </c>
      <c r="BE31" s="88">
        <v>0</v>
      </c>
      <c r="BF31" s="88">
        <v>0</v>
      </c>
      <c r="BG31" s="88">
        <v>0</v>
      </c>
      <c r="BH31" s="88">
        <v>0</v>
      </c>
      <c r="BI31" s="116">
        <v>0</v>
      </c>
      <c r="BJ31" s="88">
        <v>0</v>
      </c>
      <c r="BK31" s="88">
        <v>0</v>
      </c>
      <c r="BL31" s="88">
        <v>0</v>
      </c>
      <c r="BM31" s="88">
        <v>0</v>
      </c>
      <c r="BN31" s="88">
        <v>0</v>
      </c>
      <c r="BO31" s="88">
        <v>0</v>
      </c>
      <c r="BP31" s="88">
        <v>0</v>
      </c>
      <c r="BQ31" s="88">
        <v>0</v>
      </c>
      <c r="BR31" s="88">
        <v>0</v>
      </c>
      <c r="BS31" s="88">
        <v>0</v>
      </c>
      <c r="BT31" s="88">
        <v>0</v>
      </c>
      <c r="BU31" s="116">
        <v>0</v>
      </c>
      <c r="BV31" s="88">
        <v>0</v>
      </c>
      <c r="BW31" s="88">
        <v>0</v>
      </c>
      <c r="BX31" s="88">
        <v>0</v>
      </c>
      <c r="BY31"/>
      <c r="BZ31" s="9"/>
      <c r="CA31" s="9"/>
      <c r="CB31" s="9"/>
      <c r="CC31" s="9"/>
      <c r="CD31" s="9"/>
      <c r="CE31" s="9"/>
      <c r="CF31" s="9"/>
      <c r="CG31" s="9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</row>
    <row r="32" spans="1:255" s="57" customFormat="1" ht="22.5">
      <c r="A32" s="79" t="s">
        <v>124</v>
      </c>
      <c r="B32" s="89">
        <v>397.41829300000001</v>
      </c>
      <c r="C32" s="89">
        <v>393.98269399999998</v>
      </c>
      <c r="D32" s="89">
        <v>390.61700400000001</v>
      </c>
      <c r="E32" s="89">
        <v>399.88228900000001</v>
      </c>
      <c r="F32" s="89">
        <v>401.32504899999998</v>
      </c>
      <c r="G32" s="89">
        <v>402.128851</v>
      </c>
      <c r="H32" s="89">
        <v>408.319975</v>
      </c>
      <c r="I32" s="89">
        <v>430.338301</v>
      </c>
      <c r="J32" s="89">
        <v>443.73263800000001</v>
      </c>
      <c r="K32" s="89">
        <v>459.30596100000002</v>
      </c>
      <c r="L32" s="89">
        <v>456.555702</v>
      </c>
      <c r="M32" s="114">
        <v>471.499617</v>
      </c>
      <c r="N32" s="89">
        <v>547.140131</v>
      </c>
      <c r="O32" s="89">
        <v>538.87500699999998</v>
      </c>
      <c r="P32" s="89">
        <v>507.73027400000001</v>
      </c>
      <c r="Q32" s="89">
        <v>491.48184500000002</v>
      </c>
      <c r="R32" s="89">
        <v>456.48804899999999</v>
      </c>
      <c r="S32" s="89">
        <v>451.06952200000001</v>
      </c>
      <c r="T32" s="89">
        <v>449.12891100000002</v>
      </c>
      <c r="U32" s="89">
        <v>438.373425</v>
      </c>
      <c r="V32" s="89">
        <v>413.989645</v>
      </c>
      <c r="W32" s="89">
        <v>395.08051</v>
      </c>
      <c r="X32" s="89">
        <v>397.84267699999998</v>
      </c>
      <c r="Y32" s="114">
        <v>395.56873200000001</v>
      </c>
      <c r="Z32" s="89">
        <v>392.386954</v>
      </c>
      <c r="AA32" s="89">
        <v>380.95699300000001</v>
      </c>
      <c r="AB32" s="89">
        <v>367.753263</v>
      </c>
      <c r="AC32" s="89">
        <v>363.78245600000002</v>
      </c>
      <c r="AD32" s="89">
        <v>372.21969000000001</v>
      </c>
      <c r="AE32" s="89">
        <v>375.41359</v>
      </c>
      <c r="AF32" s="89">
        <v>361.66087299999998</v>
      </c>
      <c r="AG32" s="89">
        <v>362.921583</v>
      </c>
      <c r="AH32" s="89">
        <v>358.10663399999999</v>
      </c>
      <c r="AI32" s="89">
        <v>356.92788100000001</v>
      </c>
      <c r="AJ32" s="89">
        <v>359.25820900000002</v>
      </c>
      <c r="AK32" s="114">
        <v>348.75140599999997</v>
      </c>
      <c r="AL32" s="89">
        <v>335.61876699999999</v>
      </c>
      <c r="AM32" s="89">
        <v>323.25421599999999</v>
      </c>
      <c r="AN32" s="89">
        <v>315.95113099999998</v>
      </c>
      <c r="AO32" s="89">
        <v>306.44112100000001</v>
      </c>
      <c r="AP32" s="89">
        <v>307.87824499999999</v>
      </c>
      <c r="AQ32" s="89">
        <v>298.22097200000002</v>
      </c>
      <c r="AR32" s="89">
        <v>300.89259299999998</v>
      </c>
      <c r="AS32" s="89">
        <v>311.73733600000003</v>
      </c>
      <c r="AT32" s="89">
        <v>336.27402699999999</v>
      </c>
      <c r="AU32" s="89">
        <v>310.84080599999999</v>
      </c>
      <c r="AV32" s="89">
        <v>318.14768199999997</v>
      </c>
      <c r="AW32" s="114">
        <v>316.68246799999997</v>
      </c>
      <c r="AX32" s="89">
        <v>292.912893</v>
      </c>
      <c r="AY32" s="89">
        <v>274.86013800000001</v>
      </c>
      <c r="AZ32" s="89">
        <v>272.34632099999999</v>
      </c>
      <c r="BA32" s="89">
        <v>265.93417699999998</v>
      </c>
      <c r="BB32" s="89">
        <v>281.937905</v>
      </c>
      <c r="BC32" s="89">
        <v>282.36922900000002</v>
      </c>
      <c r="BD32" s="89">
        <v>270.02050600000001</v>
      </c>
      <c r="BE32" s="89">
        <v>267.36499800000001</v>
      </c>
      <c r="BF32" s="89">
        <v>254.06381400000001</v>
      </c>
      <c r="BG32" s="89">
        <v>256.34636499999999</v>
      </c>
      <c r="BH32" s="89">
        <v>251.31785199999999</v>
      </c>
      <c r="BI32" s="114">
        <v>237.570379</v>
      </c>
      <c r="BJ32" s="89">
        <v>232.11642800000001</v>
      </c>
      <c r="BK32" s="89">
        <v>233.23567199999999</v>
      </c>
      <c r="BL32" s="89">
        <v>233.683234</v>
      </c>
      <c r="BM32" s="89">
        <v>236.45109099999999</v>
      </c>
      <c r="BN32" s="89">
        <v>236.92845299999999</v>
      </c>
      <c r="BO32" s="89">
        <v>245.531634</v>
      </c>
      <c r="BP32" s="89">
        <v>247.04179600000001</v>
      </c>
      <c r="BQ32" s="89">
        <v>248.25152700000001</v>
      </c>
      <c r="BR32" s="89">
        <v>240.199915</v>
      </c>
      <c r="BS32" s="89">
        <v>237.321775</v>
      </c>
      <c r="BT32" s="89">
        <v>238.21651299999999</v>
      </c>
      <c r="BU32" s="114">
        <v>227.00573700000001</v>
      </c>
      <c r="BV32" s="89">
        <v>241.103083</v>
      </c>
      <c r="BW32" s="89">
        <v>242.798678</v>
      </c>
      <c r="BX32" s="89">
        <v>232.75041100000001</v>
      </c>
      <c r="BY32"/>
      <c r="BZ32" s="9"/>
      <c r="CA32" s="9"/>
      <c r="CB32" s="9"/>
      <c r="CC32" s="9"/>
      <c r="CD32" s="9"/>
      <c r="CE32" s="9"/>
      <c r="CF32" s="9"/>
      <c r="CG32" s="9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</row>
    <row r="33" spans="1:255" s="45" customFormat="1">
      <c r="A33" s="72" t="s">
        <v>110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115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115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115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115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115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115"/>
      <c r="BV33" s="87"/>
      <c r="BW33" s="87"/>
      <c r="BX33" s="87"/>
      <c r="BY33"/>
      <c r="BZ33" s="9"/>
      <c r="CA33" s="9"/>
      <c r="CB33" s="9"/>
      <c r="CC33" s="9"/>
      <c r="CD33" s="9"/>
      <c r="CE33" s="9"/>
      <c r="CF33" s="9"/>
      <c r="CG33" s="9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</row>
    <row r="34" spans="1:255" s="45" customFormat="1">
      <c r="A34" s="72" t="s">
        <v>132</v>
      </c>
      <c r="B34" s="88">
        <v>6.2423330000000004</v>
      </c>
      <c r="C34" s="88">
        <v>6.472296</v>
      </c>
      <c r="D34" s="88">
        <v>6.5042450000000001</v>
      </c>
      <c r="E34" s="88">
        <v>6.8805540000000001</v>
      </c>
      <c r="F34" s="88">
        <v>7.1750170000000004</v>
      </c>
      <c r="G34" s="88">
        <v>7.4777319999999996</v>
      </c>
      <c r="H34" s="88">
        <v>7.9575779999999998</v>
      </c>
      <c r="I34" s="88">
        <v>8.8409049999999993</v>
      </c>
      <c r="J34" s="88">
        <v>10.888448</v>
      </c>
      <c r="K34" s="88">
        <v>12.751179</v>
      </c>
      <c r="L34" s="88">
        <v>15.22282</v>
      </c>
      <c r="M34" s="116">
        <v>16.994762000000001</v>
      </c>
      <c r="N34" s="88">
        <v>22.105056000000001</v>
      </c>
      <c r="O34" s="88">
        <v>23.994112999999999</v>
      </c>
      <c r="P34" s="88">
        <v>24.649442000000001</v>
      </c>
      <c r="Q34" s="88">
        <v>26.929704999999998</v>
      </c>
      <c r="R34" s="88">
        <v>26.668202000000001</v>
      </c>
      <c r="S34" s="88">
        <v>26.71527</v>
      </c>
      <c r="T34" s="88">
        <v>27.651139000000001</v>
      </c>
      <c r="U34" s="88">
        <v>29.993853000000001</v>
      </c>
      <c r="V34" s="88">
        <v>30.354545000000002</v>
      </c>
      <c r="W34" s="88">
        <v>30.362414000000001</v>
      </c>
      <c r="X34" s="88">
        <v>31.328731000000001</v>
      </c>
      <c r="Y34" s="116">
        <v>33.527289000000003</v>
      </c>
      <c r="Z34" s="88">
        <v>34.69558</v>
      </c>
      <c r="AA34" s="88">
        <v>35.683214999999997</v>
      </c>
      <c r="AB34" s="88">
        <v>34.133602000000003</v>
      </c>
      <c r="AC34" s="88">
        <v>35.010933999999999</v>
      </c>
      <c r="AD34" s="88">
        <v>37.580893000000003</v>
      </c>
      <c r="AE34" s="88">
        <v>39.165613999999998</v>
      </c>
      <c r="AF34" s="88">
        <v>39.209536999999997</v>
      </c>
      <c r="AG34" s="88">
        <v>40.698222000000001</v>
      </c>
      <c r="AH34" s="88">
        <v>41.105055999999998</v>
      </c>
      <c r="AI34" s="88">
        <v>43.419868000000001</v>
      </c>
      <c r="AJ34" s="88">
        <v>45.129876000000003</v>
      </c>
      <c r="AK34" s="116">
        <v>43.566836000000002</v>
      </c>
      <c r="AL34" s="88">
        <v>42.909374999999997</v>
      </c>
      <c r="AM34" s="88">
        <v>42.359394000000002</v>
      </c>
      <c r="AN34" s="88">
        <v>42.076797999999997</v>
      </c>
      <c r="AO34" s="88">
        <v>40.955103000000001</v>
      </c>
      <c r="AP34" s="88">
        <v>41.335585000000002</v>
      </c>
      <c r="AQ34" s="88">
        <v>40.814183999999997</v>
      </c>
      <c r="AR34" s="88">
        <v>40.927779999999998</v>
      </c>
      <c r="AS34" s="88">
        <v>42.896602999999999</v>
      </c>
      <c r="AT34" s="88">
        <v>47.268256000000001</v>
      </c>
      <c r="AU34" s="88">
        <v>44.343812</v>
      </c>
      <c r="AV34" s="88">
        <v>45.607281</v>
      </c>
      <c r="AW34" s="116">
        <v>45.918691000000003</v>
      </c>
      <c r="AX34" s="88">
        <v>43.735950000000003</v>
      </c>
      <c r="AY34" s="88">
        <v>42.825220000000002</v>
      </c>
      <c r="AZ34" s="88">
        <v>43.217402</v>
      </c>
      <c r="BA34" s="88">
        <v>44.267955999999998</v>
      </c>
      <c r="BB34" s="88">
        <v>47.568641</v>
      </c>
      <c r="BC34" s="88">
        <v>47.547046000000002</v>
      </c>
      <c r="BD34" s="88">
        <v>46.834690000000002</v>
      </c>
      <c r="BE34" s="88">
        <v>46.734369999999998</v>
      </c>
      <c r="BF34" s="88">
        <v>44.366931999999998</v>
      </c>
      <c r="BG34" s="88">
        <v>45.173305999999997</v>
      </c>
      <c r="BH34" s="88">
        <v>44.368302</v>
      </c>
      <c r="BI34" s="116">
        <v>35.582965999999999</v>
      </c>
      <c r="BJ34" s="88">
        <v>35.382890000000003</v>
      </c>
      <c r="BK34" s="88">
        <v>35.725932999999998</v>
      </c>
      <c r="BL34" s="88">
        <v>36.15804</v>
      </c>
      <c r="BM34" s="88">
        <v>36.490389</v>
      </c>
      <c r="BN34" s="88">
        <v>36.485515999999997</v>
      </c>
      <c r="BO34" s="88">
        <v>37.690508999999999</v>
      </c>
      <c r="BP34" s="88">
        <v>38.000306000000002</v>
      </c>
      <c r="BQ34" s="88">
        <v>38.419578000000001</v>
      </c>
      <c r="BR34" s="88">
        <v>36.215667000000003</v>
      </c>
      <c r="BS34" s="88">
        <v>35.108531999999997</v>
      </c>
      <c r="BT34" s="88">
        <v>34.699914</v>
      </c>
      <c r="BU34" s="116">
        <v>32.710617999999997</v>
      </c>
      <c r="BV34" s="88">
        <v>35.248570999999998</v>
      </c>
      <c r="BW34" s="88">
        <v>35.986082000000003</v>
      </c>
      <c r="BX34" s="88">
        <v>35.743127999999999</v>
      </c>
      <c r="BY34"/>
      <c r="BZ34" s="9"/>
      <c r="CA34" s="9"/>
      <c r="CB34" s="9"/>
      <c r="CC34" s="9"/>
      <c r="CD34" s="9"/>
      <c r="CE34" s="9"/>
      <c r="CF34" s="9"/>
      <c r="CG34" s="9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</row>
    <row r="35" spans="1:255" s="45" customFormat="1" ht="22.5">
      <c r="A35" s="79" t="s">
        <v>125</v>
      </c>
      <c r="B35" s="89">
        <v>5.9712949999999996</v>
      </c>
      <c r="C35" s="89">
        <v>6.0520509999999996</v>
      </c>
      <c r="D35" s="89">
        <v>6.4815060000000004</v>
      </c>
      <c r="E35" s="89">
        <v>7.036594</v>
      </c>
      <c r="F35" s="89">
        <v>7.1834189999999998</v>
      </c>
      <c r="G35" s="89">
        <v>7.1870459999999996</v>
      </c>
      <c r="H35" s="89">
        <v>7.2048540000000001</v>
      </c>
      <c r="I35" s="89">
        <v>7.938415</v>
      </c>
      <c r="J35" s="89">
        <v>7.613302</v>
      </c>
      <c r="K35" s="89">
        <v>7.8156090000000003</v>
      </c>
      <c r="L35" s="89">
        <v>8.1583989999999993</v>
      </c>
      <c r="M35" s="114">
        <v>8.5015509999999992</v>
      </c>
      <c r="N35" s="89">
        <v>9.7928280000000001</v>
      </c>
      <c r="O35" s="89">
        <v>9.6255299999999995</v>
      </c>
      <c r="P35" s="89">
        <v>8.9212410000000002</v>
      </c>
      <c r="Q35" s="89">
        <v>9.7282159999999998</v>
      </c>
      <c r="R35" s="89">
        <v>9.0591969999999993</v>
      </c>
      <c r="S35" s="89">
        <v>9.1453980000000001</v>
      </c>
      <c r="T35" s="89">
        <v>9.2496709999999993</v>
      </c>
      <c r="U35" s="89">
        <v>8.7291930000000004</v>
      </c>
      <c r="V35" s="89">
        <v>8.2230939999999997</v>
      </c>
      <c r="W35" s="89">
        <v>8.2069510000000001</v>
      </c>
      <c r="X35" s="89">
        <v>7.9846430000000002</v>
      </c>
      <c r="Y35" s="114">
        <v>8.2808340000000005</v>
      </c>
      <c r="Z35" s="89">
        <v>9.5656580000000009</v>
      </c>
      <c r="AA35" s="89">
        <v>9.2580519999999993</v>
      </c>
      <c r="AB35" s="89">
        <v>9.4845439999999996</v>
      </c>
      <c r="AC35" s="89">
        <v>9.9949069999999995</v>
      </c>
      <c r="AD35" s="89">
        <v>10.467708999999999</v>
      </c>
      <c r="AE35" s="89">
        <v>10.635266</v>
      </c>
      <c r="AF35" s="89">
        <v>10.362723000000001</v>
      </c>
      <c r="AG35" s="89">
        <v>10.005966000000001</v>
      </c>
      <c r="AH35" s="89">
        <v>10.683154999999999</v>
      </c>
      <c r="AI35" s="89">
        <v>10.998032</v>
      </c>
      <c r="AJ35" s="89">
        <v>11.245051999999999</v>
      </c>
      <c r="AK35" s="114">
        <v>10.825189</v>
      </c>
      <c r="AL35" s="89">
        <v>10.528288</v>
      </c>
      <c r="AM35" s="89">
        <v>6.4901070000000001</v>
      </c>
      <c r="AN35" s="89">
        <v>6.1539950000000001</v>
      </c>
      <c r="AO35" s="89">
        <v>6.3024089999999999</v>
      </c>
      <c r="AP35" s="89">
        <v>6.4281699999999997</v>
      </c>
      <c r="AQ35" s="89">
        <v>5.9967100000000002</v>
      </c>
      <c r="AR35" s="89">
        <v>6.1456020000000002</v>
      </c>
      <c r="AS35" s="89">
        <v>6.4953219999999998</v>
      </c>
      <c r="AT35" s="89">
        <v>6.8812879999999996</v>
      </c>
      <c r="AU35" s="89">
        <v>6.8733959999999996</v>
      </c>
      <c r="AV35" s="89">
        <v>6.9255180000000003</v>
      </c>
      <c r="AW35" s="114">
        <v>6.8820540000000001</v>
      </c>
      <c r="AX35" s="89">
        <v>6.6608260000000001</v>
      </c>
      <c r="AY35" s="89">
        <v>6.3330390000000003</v>
      </c>
      <c r="AZ35" s="89">
        <v>6.2613469999999998</v>
      </c>
      <c r="BA35" s="89">
        <v>6.2324520000000003</v>
      </c>
      <c r="BB35" s="89">
        <v>8.8642299999999992</v>
      </c>
      <c r="BC35" s="89">
        <v>9.4091989999999992</v>
      </c>
      <c r="BD35" s="89">
        <v>9.7275019999999994</v>
      </c>
      <c r="BE35" s="89">
        <v>8.2779349999999994</v>
      </c>
      <c r="BF35" s="89">
        <v>7.8325139999999998</v>
      </c>
      <c r="BG35" s="89">
        <v>7.9446199999999996</v>
      </c>
      <c r="BH35" s="89">
        <v>7.8732550000000003</v>
      </c>
      <c r="BI35" s="114">
        <v>6.8029479999999998</v>
      </c>
      <c r="BJ35" s="89">
        <v>6.5206099999999996</v>
      </c>
      <c r="BK35" s="89">
        <v>6.5147000000000004</v>
      </c>
      <c r="BL35" s="89">
        <v>6.5882009999999998</v>
      </c>
      <c r="BM35" s="89">
        <v>6.7798730000000003</v>
      </c>
      <c r="BN35" s="89">
        <v>7.2908569999999999</v>
      </c>
      <c r="BO35" s="89">
        <v>8.75943</v>
      </c>
      <c r="BP35" s="89">
        <v>10.351248999999999</v>
      </c>
      <c r="BQ35" s="89">
        <v>10.912366</v>
      </c>
      <c r="BR35" s="89">
        <v>10.569751999999999</v>
      </c>
      <c r="BS35" s="89">
        <v>10.615755999999999</v>
      </c>
      <c r="BT35" s="89">
        <v>11.285523</v>
      </c>
      <c r="BU35" s="114">
        <v>10.152499000000001</v>
      </c>
      <c r="BV35" s="89">
        <v>11.161178</v>
      </c>
      <c r="BW35" s="89">
        <v>11.484461</v>
      </c>
      <c r="BX35" s="89">
        <v>11.126409000000001</v>
      </c>
      <c r="BY35"/>
      <c r="BZ35" s="9"/>
      <c r="CA35" s="9"/>
      <c r="CB35" s="9"/>
      <c r="CC35" s="9"/>
      <c r="CD35" s="9"/>
      <c r="CE35" s="9"/>
      <c r="CF35" s="9"/>
      <c r="CG35" s="9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</row>
    <row r="36" spans="1:255" s="45" customFormat="1">
      <c r="A36" s="72" t="s">
        <v>110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115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115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115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115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115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115"/>
      <c r="BV36" s="87"/>
      <c r="BW36" s="87"/>
      <c r="BX36" s="87"/>
      <c r="BY36"/>
      <c r="BZ36" s="9"/>
      <c r="CA36" s="9"/>
      <c r="CB36" s="9"/>
      <c r="CC36" s="9"/>
      <c r="CD36" s="9"/>
      <c r="CE36" s="9"/>
      <c r="CF36" s="9"/>
      <c r="CG36" s="9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</row>
    <row r="37" spans="1:255" s="45" customFormat="1">
      <c r="A37" s="72" t="s">
        <v>132</v>
      </c>
      <c r="B37" s="93">
        <v>0.12188499999999999</v>
      </c>
      <c r="C37" s="93">
        <v>0.119544</v>
      </c>
      <c r="D37" s="93">
        <v>0.11339399999999999</v>
      </c>
      <c r="E37" s="93">
        <v>0.101516</v>
      </c>
      <c r="F37" s="93">
        <v>0.10018199999999999</v>
      </c>
      <c r="G37" s="93">
        <v>0.109607</v>
      </c>
      <c r="H37" s="93">
        <v>0.124054</v>
      </c>
      <c r="I37" s="93">
        <v>0.109554</v>
      </c>
      <c r="J37" s="93">
        <v>0.114353</v>
      </c>
      <c r="K37" s="93">
        <v>0.14965500000000001</v>
      </c>
      <c r="L37" s="93">
        <v>0.20041</v>
      </c>
      <c r="M37" s="116">
        <v>0.15618899999999999</v>
      </c>
      <c r="N37" s="93">
        <v>0.20519799999999999</v>
      </c>
      <c r="O37" s="93">
        <v>0.23433300000000001</v>
      </c>
      <c r="P37" s="93">
        <v>0.227191</v>
      </c>
      <c r="Q37" s="93">
        <v>0.22145200000000001</v>
      </c>
      <c r="R37" s="93">
        <v>0.20080600000000001</v>
      </c>
      <c r="S37" s="93">
        <v>0.20999000000000001</v>
      </c>
      <c r="T37" s="93">
        <v>0.27328000000000002</v>
      </c>
      <c r="U37" s="93">
        <v>0.20940300000000001</v>
      </c>
      <c r="V37" s="93">
        <v>0.20868600000000001</v>
      </c>
      <c r="W37" s="93">
        <v>0.207258</v>
      </c>
      <c r="X37" s="93">
        <v>0.18343200000000001</v>
      </c>
      <c r="Y37" s="116">
        <v>0.19101299999999999</v>
      </c>
      <c r="Z37" s="93">
        <v>0.20411899999999999</v>
      </c>
      <c r="AA37" s="93">
        <v>0.20826500000000001</v>
      </c>
      <c r="AB37" s="93">
        <v>0.26905099999999998</v>
      </c>
      <c r="AC37" s="93">
        <v>0.32246200000000003</v>
      </c>
      <c r="AD37" s="93">
        <v>0.34826299999999999</v>
      </c>
      <c r="AE37" s="93">
        <v>0.34262700000000001</v>
      </c>
      <c r="AF37" s="93">
        <v>0.80876499999999996</v>
      </c>
      <c r="AG37" s="93">
        <v>0.328347</v>
      </c>
      <c r="AH37" s="93">
        <v>0.33605800000000002</v>
      </c>
      <c r="AI37" s="93">
        <v>0.37241400000000002</v>
      </c>
      <c r="AJ37" s="93">
        <v>0.41359499999999999</v>
      </c>
      <c r="AK37" s="116">
        <v>0.423983</v>
      </c>
      <c r="AL37" s="93">
        <v>0.42113</v>
      </c>
      <c r="AM37" s="93">
        <v>0.42993900000000002</v>
      </c>
      <c r="AN37" s="93">
        <v>0.46376600000000001</v>
      </c>
      <c r="AO37" s="93">
        <v>0.43636900000000001</v>
      </c>
      <c r="AP37" s="93">
        <v>0.45116699999999998</v>
      </c>
      <c r="AQ37" s="93">
        <v>0.42816500000000002</v>
      </c>
      <c r="AR37" s="93">
        <v>0.43991599999999997</v>
      </c>
      <c r="AS37" s="93">
        <v>0.45455000000000001</v>
      </c>
      <c r="AT37" s="93">
        <v>0.74696399999999996</v>
      </c>
      <c r="AU37" s="93">
        <v>0.48946899999999999</v>
      </c>
      <c r="AV37" s="93">
        <v>0.51045099999999999</v>
      </c>
      <c r="AW37" s="116">
        <v>0.52010000000000001</v>
      </c>
      <c r="AX37" s="93">
        <v>0.50149900000000003</v>
      </c>
      <c r="AY37" s="93">
        <v>0.47368399999999999</v>
      </c>
      <c r="AZ37" s="93">
        <v>0.45482600000000001</v>
      </c>
      <c r="BA37" s="93">
        <v>0.45316699999999999</v>
      </c>
      <c r="BB37" s="93">
        <v>0.51369399999999998</v>
      </c>
      <c r="BC37" s="93">
        <v>0.43828899999999998</v>
      </c>
      <c r="BD37" s="93">
        <v>0.44286900000000001</v>
      </c>
      <c r="BE37" s="93">
        <v>0.443747</v>
      </c>
      <c r="BF37" s="93">
        <v>0.40720099999999998</v>
      </c>
      <c r="BG37" s="93">
        <v>0.40214299999999997</v>
      </c>
      <c r="BH37" s="93">
        <v>0.60738499999999995</v>
      </c>
      <c r="BI37" s="116">
        <v>0.40458699999999997</v>
      </c>
      <c r="BJ37" s="93">
        <v>0.387355</v>
      </c>
      <c r="BK37" s="93">
        <v>0.39547300000000002</v>
      </c>
      <c r="BL37" s="93">
        <v>0.42793199999999998</v>
      </c>
      <c r="BM37" s="93">
        <v>0.440108</v>
      </c>
      <c r="BN37" s="93">
        <v>0.45798899999999998</v>
      </c>
      <c r="BO37" s="93">
        <v>0.40117199999999997</v>
      </c>
      <c r="BP37" s="93">
        <v>0.66950799999999999</v>
      </c>
      <c r="BQ37" s="93">
        <v>0.64778599999999997</v>
      </c>
      <c r="BR37" s="93">
        <v>0.63680899999999996</v>
      </c>
      <c r="BS37" s="93">
        <v>0.62687999999999999</v>
      </c>
      <c r="BT37" s="93">
        <v>0.643764</v>
      </c>
      <c r="BU37" s="116">
        <v>0.58223199999999997</v>
      </c>
      <c r="BV37" s="93">
        <v>0.63978800000000002</v>
      </c>
      <c r="BW37" s="93">
        <v>0.66359999999999997</v>
      </c>
      <c r="BX37" s="93">
        <v>0.65981500000000004</v>
      </c>
      <c r="BY37"/>
      <c r="BZ37" s="9"/>
      <c r="CA37" s="9"/>
      <c r="CB37" s="9"/>
      <c r="CC37" s="9"/>
      <c r="CD37" s="9"/>
      <c r="CE37" s="9"/>
      <c r="CF37" s="9"/>
      <c r="CG37" s="9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</row>
    <row r="38" spans="1:255" s="45" customFormat="1">
      <c r="A38" s="80" t="s">
        <v>126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120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120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120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120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120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/>
      <c r="BZ38" s="9"/>
      <c r="CA38" s="9"/>
      <c r="CB38" s="9"/>
      <c r="CC38" s="9"/>
      <c r="CD38" s="9"/>
      <c r="CE38" s="9"/>
      <c r="CF38" s="9"/>
      <c r="CG38" s="9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</row>
    <row r="39" spans="1:255" s="45" customFormat="1" ht="22.5">
      <c r="A39" s="81" t="s">
        <v>127</v>
      </c>
      <c r="B39" s="95">
        <v>0</v>
      </c>
      <c r="C39" s="95">
        <v>0</v>
      </c>
      <c r="D39" s="95">
        <v>0</v>
      </c>
      <c r="E39" s="95">
        <v>0</v>
      </c>
      <c r="F39" s="95">
        <v>9.9999999999999995E-7</v>
      </c>
      <c r="G39" s="95">
        <v>9.9999999999999995E-7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121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121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121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9.9999999999999995E-7</v>
      </c>
      <c r="AR39" s="95">
        <v>0</v>
      </c>
      <c r="AS39" s="95">
        <v>0</v>
      </c>
      <c r="AT39" s="95">
        <v>1.9999999999999999E-6</v>
      </c>
      <c r="AU39" s="95">
        <v>0</v>
      </c>
      <c r="AV39" s="95">
        <v>0</v>
      </c>
      <c r="AW39" s="121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0</v>
      </c>
      <c r="BD39" s="95">
        <v>0</v>
      </c>
      <c r="BE39" s="95">
        <v>0</v>
      </c>
      <c r="BF39" s="95">
        <v>0</v>
      </c>
      <c r="BG39" s="95">
        <v>0</v>
      </c>
      <c r="BH39" s="95">
        <v>0</v>
      </c>
      <c r="BI39" s="121">
        <v>0</v>
      </c>
      <c r="BJ39" s="95">
        <v>0</v>
      </c>
      <c r="BK39" s="95">
        <v>0</v>
      </c>
      <c r="BL39" s="95">
        <v>0</v>
      </c>
      <c r="BM39" s="95">
        <v>0</v>
      </c>
      <c r="BN39" s="95">
        <v>0</v>
      </c>
      <c r="BO39" s="95">
        <v>0</v>
      </c>
      <c r="BP39" s="95">
        <v>0</v>
      </c>
      <c r="BQ39" s="95">
        <v>0</v>
      </c>
      <c r="BR39" s="95">
        <v>0</v>
      </c>
      <c r="BS39" s="95">
        <v>0</v>
      </c>
      <c r="BT39" s="95">
        <v>0</v>
      </c>
      <c r="BU39" s="121">
        <v>0</v>
      </c>
      <c r="BV39" s="95">
        <v>0</v>
      </c>
      <c r="BW39" s="95">
        <v>0</v>
      </c>
      <c r="BX39" s="95">
        <v>0</v>
      </c>
      <c r="BY39"/>
      <c r="BZ39" s="10"/>
      <c r="CA39" s="10"/>
      <c r="CB39" s="10"/>
      <c r="CC39" s="10"/>
      <c r="CD39" s="10"/>
      <c r="CE39" s="10"/>
      <c r="CF39" s="10"/>
      <c r="CG39" s="10"/>
    </row>
    <row r="40" spans="1:255" s="45" customFormat="1" ht="22.5">
      <c r="A40" s="82" t="s">
        <v>128</v>
      </c>
      <c r="B40" s="96">
        <v>0.39347599999999999</v>
      </c>
      <c r="C40" s="96">
        <v>0.39557900000000001</v>
      </c>
      <c r="D40" s="96">
        <v>0.59257700000000002</v>
      </c>
      <c r="E40" s="96">
        <v>0.72352499999999997</v>
      </c>
      <c r="F40" s="96">
        <v>0.53136899999999998</v>
      </c>
      <c r="G40" s="96">
        <v>0.81190899999999999</v>
      </c>
      <c r="H40" s="96">
        <v>0.62602100000000005</v>
      </c>
      <c r="I40" s="96">
        <v>0.77552200000000004</v>
      </c>
      <c r="J40" s="96">
        <v>1.0848059999999999</v>
      </c>
      <c r="K40" s="96">
        <v>1.286116</v>
      </c>
      <c r="L40" s="96">
        <v>2.2888190000000002</v>
      </c>
      <c r="M40" s="122">
        <v>2.5940910000000001</v>
      </c>
      <c r="N40" s="96">
        <v>4.944331</v>
      </c>
      <c r="O40" s="96">
        <v>7.1878000000000002</v>
      </c>
      <c r="P40" s="96">
        <v>7.7164349999999997</v>
      </c>
      <c r="Q40" s="96">
        <v>9.4386119999999991</v>
      </c>
      <c r="R40" s="96">
        <v>9.4799360000000004</v>
      </c>
      <c r="S40" s="96">
        <v>10.76121</v>
      </c>
      <c r="T40" s="96">
        <v>11.759663</v>
      </c>
      <c r="U40" s="96">
        <v>11.195563999999999</v>
      </c>
      <c r="V40" s="96">
        <v>9.7541150000000005</v>
      </c>
      <c r="W40" s="96">
        <v>10.109609000000001</v>
      </c>
      <c r="X40" s="96">
        <v>10.511252000000001</v>
      </c>
      <c r="Y40" s="122">
        <v>9.0033720000000006</v>
      </c>
      <c r="Z40" s="96">
        <v>8.0532330000000005</v>
      </c>
      <c r="AA40" s="96">
        <v>8.2485949999999999</v>
      </c>
      <c r="AB40" s="96">
        <v>8.4574649999999991</v>
      </c>
      <c r="AC40" s="96">
        <v>8.0736469999999994</v>
      </c>
      <c r="AD40" s="96">
        <v>9.3476680000000005</v>
      </c>
      <c r="AE40" s="96">
        <v>9.9164110000000001</v>
      </c>
      <c r="AF40" s="96">
        <v>8.9936550000000004</v>
      </c>
      <c r="AG40" s="96">
        <v>9.2210230000000006</v>
      </c>
      <c r="AH40" s="96">
        <v>9.3442769999999999</v>
      </c>
      <c r="AI40" s="96">
        <v>8.2366899999999994</v>
      </c>
      <c r="AJ40" s="96">
        <v>6.7635730000000001</v>
      </c>
      <c r="AK40" s="122">
        <v>6.2781979999999997</v>
      </c>
      <c r="AL40" s="96">
        <v>6.2132540000000001</v>
      </c>
      <c r="AM40" s="96">
        <v>6.2735500000000002</v>
      </c>
      <c r="AN40" s="96">
        <v>5.8389899999999999</v>
      </c>
      <c r="AO40" s="96">
        <v>4.6158460000000003</v>
      </c>
      <c r="AP40" s="96">
        <v>4.2903399999999996</v>
      </c>
      <c r="AQ40" s="96">
        <v>5.2539600000000002</v>
      </c>
      <c r="AR40" s="96">
        <v>4.1534680000000002</v>
      </c>
      <c r="AS40" s="96">
        <v>4.7815310000000002</v>
      </c>
      <c r="AT40" s="96">
        <v>5.374676</v>
      </c>
      <c r="AU40" s="96">
        <v>5.0306449999999998</v>
      </c>
      <c r="AV40" s="96">
        <v>5.0514729999999997</v>
      </c>
      <c r="AW40" s="122">
        <v>4.6783989999999998</v>
      </c>
      <c r="AX40" s="96">
        <v>4.5745440000000004</v>
      </c>
      <c r="AY40" s="96">
        <v>4.3204760000000002</v>
      </c>
      <c r="AZ40" s="96">
        <v>5.155132</v>
      </c>
      <c r="BA40" s="96">
        <v>4.5249470000000001</v>
      </c>
      <c r="BB40" s="96">
        <v>4.819331</v>
      </c>
      <c r="BC40" s="96">
        <v>4.9915010000000004</v>
      </c>
      <c r="BD40" s="96">
        <v>4.7416130000000001</v>
      </c>
      <c r="BE40" s="96">
        <v>4.759207</v>
      </c>
      <c r="BF40" s="96">
        <v>4.528867</v>
      </c>
      <c r="BG40" s="96">
        <v>4.5123249999999997</v>
      </c>
      <c r="BH40" s="96">
        <v>4.4592970000000003</v>
      </c>
      <c r="BI40" s="122">
        <v>4.6238630000000001</v>
      </c>
      <c r="BJ40" s="96">
        <v>4.3425700000000003</v>
      </c>
      <c r="BK40" s="96">
        <v>4.3964970000000001</v>
      </c>
      <c r="BL40" s="96">
        <v>5.6039849999999998</v>
      </c>
      <c r="BM40" s="96">
        <v>6.0012439999999998</v>
      </c>
      <c r="BN40" s="96">
        <v>5.3702529999999999</v>
      </c>
      <c r="BO40" s="96">
        <v>5.3308749999999998</v>
      </c>
      <c r="BP40" s="96">
        <v>5.6669910000000003</v>
      </c>
      <c r="BQ40" s="96">
        <v>5.6143070000000002</v>
      </c>
      <c r="BR40" s="96">
        <v>5.4036619999999997</v>
      </c>
      <c r="BS40" s="96">
        <v>7.3680479999999999</v>
      </c>
      <c r="BT40" s="96">
        <v>7.0609929999999999</v>
      </c>
      <c r="BU40" s="122">
        <v>6.5601219999999998</v>
      </c>
      <c r="BV40" s="96">
        <v>7.3920130000000004</v>
      </c>
      <c r="BW40" s="96">
        <v>7.004372</v>
      </c>
      <c r="BX40" s="96">
        <v>6.806095</v>
      </c>
      <c r="BY40"/>
      <c r="BZ40" s="10"/>
      <c r="CA40" s="10"/>
      <c r="CB40" s="10"/>
      <c r="CC40" s="10"/>
      <c r="CD40" s="10"/>
      <c r="CE40" s="10"/>
      <c r="CF40" s="10"/>
      <c r="CG40" s="10"/>
    </row>
    <row r="41" spans="1:255" s="45" customFormat="1">
      <c r="A41" s="83" t="s">
        <v>129</v>
      </c>
      <c r="B41" s="97">
        <v>2.6912240000000001</v>
      </c>
      <c r="C41" s="97">
        <v>1.541277</v>
      </c>
      <c r="D41" s="97">
        <v>1.9371320000000001</v>
      </c>
      <c r="E41" s="97">
        <v>1.5567789999999999</v>
      </c>
      <c r="F41" s="97">
        <v>1.5245919999999999</v>
      </c>
      <c r="G41" s="97">
        <v>1.4412160000000001</v>
      </c>
      <c r="H41" s="97">
        <v>1.451576</v>
      </c>
      <c r="I41" s="97">
        <v>1.4285209999999999</v>
      </c>
      <c r="J41" s="97">
        <v>1.6263890000000001</v>
      </c>
      <c r="K41" s="97">
        <v>4.7901210000000001</v>
      </c>
      <c r="L41" s="97">
        <v>5.6979540000000002</v>
      </c>
      <c r="M41" s="115">
        <v>9.8405749999999994</v>
      </c>
      <c r="N41" s="97">
        <v>16.198955999999999</v>
      </c>
      <c r="O41" s="97">
        <v>22.943321000000001</v>
      </c>
      <c r="P41" s="97">
        <v>19.641120999999998</v>
      </c>
      <c r="Q41" s="97">
        <v>26.696279000000001</v>
      </c>
      <c r="R41" s="97">
        <v>21.972958999999999</v>
      </c>
      <c r="S41" s="97">
        <v>18.947738999999999</v>
      </c>
      <c r="T41" s="97">
        <v>25.301403000000001</v>
      </c>
      <c r="U41" s="97">
        <v>23.973575</v>
      </c>
      <c r="V41" s="97">
        <v>22.365085000000001</v>
      </c>
      <c r="W41" s="97">
        <v>21.863036999999998</v>
      </c>
      <c r="X41" s="97">
        <v>21.796040999999999</v>
      </c>
      <c r="Y41" s="115">
        <v>21.432811999999998</v>
      </c>
      <c r="Z41" s="97">
        <v>22.829153999999999</v>
      </c>
      <c r="AA41" s="97">
        <v>24.453828999999999</v>
      </c>
      <c r="AB41" s="97">
        <v>21.170597000000001</v>
      </c>
      <c r="AC41" s="97">
        <v>17.882044</v>
      </c>
      <c r="AD41" s="97">
        <v>13.205432</v>
      </c>
      <c r="AE41" s="97">
        <v>22.749690999999999</v>
      </c>
      <c r="AF41" s="97">
        <v>23.129297999999999</v>
      </c>
      <c r="AG41" s="97">
        <v>23.374275999999998</v>
      </c>
      <c r="AH41" s="97">
        <v>16.6355</v>
      </c>
      <c r="AI41" s="97">
        <v>14.883195000000001</v>
      </c>
      <c r="AJ41" s="97">
        <v>13.890694</v>
      </c>
      <c r="AK41" s="115">
        <v>17.129349999999999</v>
      </c>
      <c r="AL41" s="97">
        <v>15.287763</v>
      </c>
      <c r="AM41" s="97">
        <v>17.110614000000002</v>
      </c>
      <c r="AN41" s="97">
        <v>18.944785</v>
      </c>
      <c r="AO41" s="97">
        <v>26.345656999999999</v>
      </c>
      <c r="AP41" s="97">
        <v>27.824054</v>
      </c>
      <c r="AQ41" s="97">
        <v>23.109947999999999</v>
      </c>
      <c r="AR41" s="97">
        <v>24.416584</v>
      </c>
      <c r="AS41" s="97">
        <v>23.108048</v>
      </c>
      <c r="AT41" s="97">
        <v>23.782461999999999</v>
      </c>
      <c r="AU41" s="97">
        <v>16.921873000000001</v>
      </c>
      <c r="AV41" s="97">
        <v>16.346167999999999</v>
      </c>
      <c r="AW41" s="115">
        <v>17.793804000000002</v>
      </c>
      <c r="AX41" s="97">
        <v>14.965317000000001</v>
      </c>
      <c r="AY41" s="97">
        <v>13.284622000000001</v>
      </c>
      <c r="AZ41" s="97">
        <v>38.690432000000001</v>
      </c>
      <c r="BA41" s="97">
        <v>17.805582000000001</v>
      </c>
      <c r="BB41" s="97">
        <v>38.436976000000001</v>
      </c>
      <c r="BC41" s="97">
        <v>39.168410999999999</v>
      </c>
      <c r="BD41" s="97">
        <v>40.519361000000004</v>
      </c>
      <c r="BE41" s="97">
        <v>46.370685000000002</v>
      </c>
      <c r="BF41" s="97">
        <v>57.399849000000003</v>
      </c>
      <c r="BG41" s="97">
        <v>71.482134000000002</v>
      </c>
      <c r="BH41" s="97">
        <v>87.500534999999999</v>
      </c>
      <c r="BI41" s="115">
        <v>88.566885999999997</v>
      </c>
      <c r="BJ41" s="97">
        <v>94.355684999999994</v>
      </c>
      <c r="BK41" s="97">
        <v>96.470972000000003</v>
      </c>
      <c r="BL41" s="97">
        <v>88.822394000000003</v>
      </c>
      <c r="BM41" s="97">
        <v>92.130792</v>
      </c>
      <c r="BN41" s="97">
        <v>91.868975000000006</v>
      </c>
      <c r="BO41" s="97">
        <v>95.864705000000001</v>
      </c>
      <c r="BP41" s="97">
        <v>76.245709000000005</v>
      </c>
      <c r="BQ41" s="97">
        <v>93.389724999999999</v>
      </c>
      <c r="BR41" s="97">
        <v>74.548839000000001</v>
      </c>
      <c r="BS41" s="97">
        <v>63.750480000000003</v>
      </c>
      <c r="BT41" s="97">
        <v>58.373641999999997</v>
      </c>
      <c r="BU41" s="115">
        <v>50.062066000000002</v>
      </c>
      <c r="BV41" s="97">
        <v>47.114761999999999</v>
      </c>
      <c r="BW41" s="97">
        <v>46.685336999999997</v>
      </c>
      <c r="BX41" s="97">
        <v>44.037391</v>
      </c>
      <c r="BY41"/>
      <c r="BZ41" s="10"/>
      <c r="CA41" s="10"/>
      <c r="CB41" s="10"/>
      <c r="CC41" s="10"/>
      <c r="CD41" s="10"/>
      <c r="CE41" s="10"/>
      <c r="CF41" s="10"/>
      <c r="CG41" s="10"/>
    </row>
    <row r="42" spans="1:255" s="45" customFormat="1">
      <c r="A42" s="84" t="s">
        <v>130</v>
      </c>
      <c r="B42" s="93">
        <v>1.1731180000000001</v>
      </c>
      <c r="C42" s="93">
        <v>1.144552</v>
      </c>
      <c r="D42" s="93">
        <v>1.116187</v>
      </c>
      <c r="E42" s="93">
        <v>1.1225510000000001</v>
      </c>
      <c r="F42" s="93">
        <v>1.134363</v>
      </c>
      <c r="G42" s="93">
        <v>1.1507829999999999</v>
      </c>
      <c r="H42" s="93">
        <v>1.1360159999999999</v>
      </c>
      <c r="I42" s="93">
        <v>1.2467520000000001</v>
      </c>
      <c r="J42" s="93">
        <v>1.284802</v>
      </c>
      <c r="K42" s="93">
        <v>1.2475909999999999</v>
      </c>
      <c r="L42" s="93">
        <v>1.289199</v>
      </c>
      <c r="M42" s="116">
        <v>4.6307910000000003</v>
      </c>
      <c r="N42" s="93">
        <v>5.5817940000000004</v>
      </c>
      <c r="O42" s="93">
        <v>5.6897640000000003</v>
      </c>
      <c r="P42" s="93">
        <v>5.4475930000000004</v>
      </c>
      <c r="Q42" s="93">
        <v>1.449209</v>
      </c>
      <c r="R42" s="93">
        <v>1.811825</v>
      </c>
      <c r="S42" s="93">
        <v>1.789965</v>
      </c>
      <c r="T42" s="93">
        <v>1.9421079999999999</v>
      </c>
      <c r="U42" s="93">
        <v>1.9344460000000001</v>
      </c>
      <c r="V42" s="93">
        <v>1.7305999999999999</v>
      </c>
      <c r="W42" s="93">
        <v>1.685907</v>
      </c>
      <c r="X42" s="93">
        <v>1.720855</v>
      </c>
      <c r="Y42" s="116">
        <v>1.7485649999999999</v>
      </c>
      <c r="Z42" s="93">
        <v>1.7596620000000001</v>
      </c>
      <c r="AA42" s="93">
        <v>1.741096</v>
      </c>
      <c r="AB42" s="93">
        <v>1.7064269999999999</v>
      </c>
      <c r="AC42" s="93">
        <v>1.704969</v>
      </c>
      <c r="AD42" s="93">
        <v>1.7783659999999999</v>
      </c>
      <c r="AE42" s="93">
        <v>1.8222780000000001</v>
      </c>
      <c r="AF42" s="93">
        <v>1.7677389999999999</v>
      </c>
      <c r="AG42" s="93">
        <v>1.797539</v>
      </c>
      <c r="AH42" s="93">
        <v>1.785264</v>
      </c>
      <c r="AI42" s="93">
        <v>1.8063670000000001</v>
      </c>
      <c r="AJ42" s="93">
        <v>1.844624</v>
      </c>
      <c r="AK42" s="116">
        <v>1.798899</v>
      </c>
      <c r="AL42" s="93">
        <v>1.7542260000000001</v>
      </c>
      <c r="AM42" s="93">
        <v>1.713873</v>
      </c>
      <c r="AN42" s="93">
        <v>1.8351120000000001</v>
      </c>
      <c r="AO42" s="93">
        <v>1.773819</v>
      </c>
      <c r="AP42" s="93">
        <v>1.874865</v>
      </c>
      <c r="AQ42" s="93">
        <v>1.8809750000000001</v>
      </c>
      <c r="AR42" s="93">
        <v>1.8555120000000001</v>
      </c>
      <c r="AS42" s="93">
        <v>1.88191</v>
      </c>
      <c r="AT42" s="93">
        <v>2.1700439999999999</v>
      </c>
      <c r="AU42" s="93">
        <v>2.0445150000000001</v>
      </c>
      <c r="AV42" s="93">
        <v>2.0591219999999999</v>
      </c>
      <c r="AW42" s="116">
        <v>2.1223830000000001</v>
      </c>
      <c r="AX42" s="93">
        <v>2.0070830000000002</v>
      </c>
      <c r="AY42" s="93">
        <v>1.9184330000000001</v>
      </c>
      <c r="AZ42" s="93">
        <v>1.9469259999999999</v>
      </c>
      <c r="BA42" s="93">
        <v>1.9586209999999999</v>
      </c>
      <c r="BB42" s="93">
        <v>2.1676169999999999</v>
      </c>
      <c r="BC42" s="93">
        <v>2.2029290000000001</v>
      </c>
      <c r="BD42" s="93">
        <v>2.1143879999999999</v>
      </c>
      <c r="BE42" s="93">
        <v>2.320837</v>
      </c>
      <c r="BF42" s="93">
        <v>2.2405949999999999</v>
      </c>
      <c r="BG42" s="93">
        <v>2.1033529999999998</v>
      </c>
      <c r="BH42" s="93">
        <v>2.0433650000000001</v>
      </c>
      <c r="BI42" s="116">
        <v>2.0017</v>
      </c>
      <c r="BJ42" s="93">
        <v>1.9842979999999999</v>
      </c>
      <c r="BK42" s="93">
        <v>2.0125769999999998</v>
      </c>
      <c r="BL42" s="93">
        <v>1.9896529999999999</v>
      </c>
      <c r="BM42" s="93">
        <v>2.0408409999999999</v>
      </c>
      <c r="BN42" s="93">
        <v>2.0683449999999999</v>
      </c>
      <c r="BO42" s="93">
        <v>2.1541549999999998</v>
      </c>
      <c r="BP42" s="93">
        <v>2.1652629999999999</v>
      </c>
      <c r="BQ42" s="93">
        <v>2.1920359999999999</v>
      </c>
      <c r="BR42" s="93">
        <v>2.140936</v>
      </c>
      <c r="BS42" s="93">
        <v>2.1279699999999999</v>
      </c>
      <c r="BT42" s="93">
        <v>2.2398150000000001</v>
      </c>
      <c r="BU42" s="116">
        <v>2.2171219999999998</v>
      </c>
      <c r="BV42" s="93">
        <v>2.394199</v>
      </c>
      <c r="BW42" s="93">
        <v>2.4550619999999999</v>
      </c>
      <c r="BX42" s="93">
        <v>2.398342</v>
      </c>
      <c r="BY42"/>
      <c r="BZ42" s="10"/>
      <c r="CA42" s="10"/>
      <c r="CB42" s="10"/>
      <c r="CC42" s="10"/>
      <c r="CD42" s="10"/>
      <c r="CE42" s="10"/>
      <c r="CF42" s="10"/>
      <c r="CG42" s="10"/>
    </row>
    <row r="43" spans="1:255">
      <c r="A43" s="2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Z43" s="98"/>
      <c r="CA43" s="98"/>
      <c r="CB43" s="98"/>
      <c r="CC43" s="98"/>
      <c r="CD43" s="98"/>
      <c r="CE43" s="98"/>
      <c r="CF43" s="98"/>
      <c r="CG43" s="98"/>
    </row>
    <row r="44" spans="1:255" ht="4.5" customHeight="1">
      <c r="A44" s="2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Z44" s="98"/>
      <c r="CA44" s="98"/>
      <c r="CB44" s="98"/>
      <c r="CC44" s="98"/>
      <c r="CD44" s="98"/>
      <c r="CE44" s="98"/>
      <c r="CF44" s="98"/>
      <c r="CG44" s="98"/>
    </row>
    <row r="45" spans="1:255">
      <c r="A45" s="69" t="s">
        <v>96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Z45" s="98"/>
      <c r="CA45" s="98"/>
      <c r="CB45" s="98"/>
      <c r="CC45" s="98"/>
      <c r="CD45" s="98"/>
      <c r="CE45" s="98"/>
      <c r="CF45" s="98"/>
      <c r="CG45" s="98"/>
    </row>
  </sheetData>
  <mergeCells count="1">
    <mergeCell ref="BI1:BJ1"/>
  </mergeCells>
  <phoneticPr fontId="0" type="noConversion"/>
  <printOptions gridLines="1" gridLinesSet="0"/>
  <pageMargins left="0.93" right="0.45" top="0.76" bottom="0.66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Активы</vt:lpstr>
      <vt:lpstr>Пассивы</vt:lpstr>
      <vt:lpstr>разметка</vt:lpstr>
      <vt:lpstr>АП(свод)</vt:lpstr>
      <vt:lpstr>Кредиты - всего</vt:lpstr>
      <vt:lpstr>Кредиты - в рублях</vt:lpstr>
      <vt:lpstr>Кредиты - в валюте</vt:lpstr>
      <vt:lpstr>Диаграмма1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2014-04-11T11:58:18Z</dcterms:created>
  <dcterms:modified xsi:type="dcterms:W3CDTF">2014-07-03T08:47:02Z</dcterms:modified>
</cp:coreProperties>
</file>