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4.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owner\Desktop\Data Science and analytics course\Excel Class Training\"/>
    </mc:Choice>
  </mc:AlternateContent>
  <xr:revisionPtr revIDLastSave="0" documentId="13_ncr:9_{F0956C77-FE27-4AE2-99C9-E3D9F293F3E4}" xr6:coauthVersionLast="47" xr6:coauthVersionMax="47" xr10:uidLastSave="{00000000-0000-0000-0000-000000000000}"/>
  <bookViews>
    <workbookView xWindow="-120" yWindow="-120" windowWidth="20730" windowHeight="11160" firstSheet="3" activeTab="6" xr2:uid="{11C05C16-5C02-45EE-8524-93AE24728D23}"/>
  </bookViews>
  <sheets>
    <sheet name="Dashboard" sheetId="6" r:id="rId1"/>
    <sheet name="Average discount by product" sheetId="10" r:id="rId2"/>
    <sheet name="Average rating by product" sheetId="13" r:id="rId3"/>
    <sheet name="Sum of Reviews by product" sheetId="15" r:id="rId4"/>
    <sheet name="Excel_jumia " sheetId="1" r:id="rId5"/>
    <sheet name="Pivot" sheetId="5" r:id="rId6"/>
    <sheet name="Sheet8" sheetId="9" r:id="rId7"/>
  </sheets>
  <definedNames>
    <definedName name="Slicer_Discount">#N/A</definedName>
    <definedName name="Slicer_Product">#N/A</definedName>
    <definedName name="Slicer_Product1">#N/A</definedName>
    <definedName name="Slicer_Product2">#N/A</definedName>
    <definedName name="Slicer_Rating">#N/A</definedName>
    <definedName name="Slicer_Review">#N/A</definedName>
  </definedNames>
  <calcPr calcId="0"/>
  <pivotCaches>
    <pivotCache cacheId="11" r:id="rId8"/>
    <pivotCache cacheId="20" r:id="rId9"/>
    <pivotCache cacheId="30" r:id="rId10"/>
    <pivotCache cacheId="35"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Lst>
</workbook>
</file>

<file path=xl/calcChain.xml><?xml version="1.0" encoding="utf-8"?>
<calcChain xmlns="http://schemas.openxmlformats.org/spreadsheetml/2006/main">
  <c r="L6" i="1" l="1"/>
  <c r="L10" i="1"/>
  <c r="L9" i="1"/>
  <c r="L13" i="1"/>
  <c r="L12" i="1"/>
  <c r="N8" i="1"/>
  <c r="N7" i="1"/>
  <c r="L8" i="1"/>
  <c r="L7" i="1"/>
  <c r="L5" i="1"/>
  <c r="L4" i="1"/>
  <c r="L3" i="1"/>
  <c r="I32" i="1"/>
  <c r="I19" i="1"/>
  <c r="I15" i="1"/>
  <c r="I11" i="1"/>
  <c r="I34" i="1"/>
  <c r="I16" i="1"/>
  <c r="I36" i="1"/>
  <c r="I10" i="1"/>
  <c r="I40" i="1"/>
  <c r="I33" i="1"/>
  <c r="I12" i="1"/>
  <c r="I9" i="1"/>
  <c r="I22" i="1"/>
  <c r="I30" i="1"/>
  <c r="I4" i="1"/>
  <c r="I5" i="1"/>
  <c r="I2" i="1"/>
  <c r="I20" i="1"/>
  <c r="I18" i="1"/>
  <c r="I41" i="1"/>
  <c r="I86" i="1"/>
  <c r="I35" i="1"/>
  <c r="I25" i="1"/>
  <c r="I29" i="1"/>
  <c r="I17" i="1"/>
  <c r="I39" i="1"/>
  <c r="I38" i="1"/>
  <c r="I31" i="1"/>
  <c r="I82" i="1"/>
  <c r="I27" i="1"/>
  <c r="I14" i="1"/>
  <c r="I28" i="1"/>
  <c r="I13" i="1"/>
  <c r="I21" i="1"/>
  <c r="I7" i="1"/>
  <c r="I3" i="1"/>
  <c r="I26" i="1"/>
  <c r="I24" i="1"/>
  <c r="I91" i="1"/>
  <c r="I67" i="1"/>
  <c r="I62" i="1"/>
  <c r="I87" i="1"/>
  <c r="I107" i="1"/>
  <c r="I63" i="1"/>
  <c r="I96" i="1"/>
  <c r="I68" i="1"/>
  <c r="I92" i="1"/>
  <c r="I60" i="1"/>
  <c r="I64" i="1"/>
  <c r="I108" i="1"/>
  <c r="I99" i="1"/>
  <c r="I106" i="1"/>
  <c r="I89" i="1"/>
  <c r="I83" i="1"/>
  <c r="I76" i="1"/>
  <c r="I69" i="1"/>
  <c r="I97" i="1"/>
  <c r="I61" i="1"/>
  <c r="I51" i="1"/>
  <c r="I42" i="1"/>
  <c r="I56" i="1"/>
  <c r="I48" i="1"/>
  <c r="I49" i="1"/>
  <c r="I47" i="1"/>
  <c r="I55" i="1"/>
  <c r="I52" i="1"/>
  <c r="I44" i="1"/>
  <c r="I50" i="1"/>
  <c r="I45" i="1"/>
  <c r="I53" i="1"/>
  <c r="I43" i="1"/>
  <c r="I54" i="1"/>
  <c r="I57" i="1"/>
  <c r="I79" i="1"/>
  <c r="I84" i="1"/>
  <c r="I104" i="1"/>
  <c r="I70" i="1"/>
  <c r="I46" i="1"/>
  <c r="I6" i="1"/>
  <c r="I93" i="1"/>
  <c r="I109" i="1"/>
  <c r="I37" i="1"/>
  <c r="I71" i="1"/>
  <c r="I100" i="1"/>
  <c r="I72" i="1"/>
  <c r="I102" i="1"/>
  <c r="I73" i="1"/>
  <c r="I101" i="1"/>
  <c r="I85" i="1"/>
  <c r="I65" i="1"/>
  <c r="I77" i="1"/>
  <c r="I78" i="1"/>
  <c r="I80" i="1"/>
  <c r="I66" i="1"/>
  <c r="I103" i="1"/>
  <c r="I110" i="1"/>
  <c r="I74" i="1"/>
  <c r="I105" i="1"/>
  <c r="I75" i="1"/>
  <c r="I88" i="1"/>
  <c r="I8" i="1"/>
  <c r="I90" i="1"/>
  <c r="I113" i="1"/>
  <c r="I98" i="1"/>
  <c r="I94" i="1"/>
  <c r="I95" i="1"/>
  <c r="I111" i="1"/>
  <c r="I112" i="1"/>
  <c r="I59" i="1"/>
  <c r="I58" i="1"/>
  <c r="I81" i="1"/>
  <c r="I23" i="1"/>
  <c r="F32" i="1"/>
  <c r="F19" i="1"/>
  <c r="F15" i="1"/>
  <c r="F11" i="1"/>
  <c r="F34" i="1"/>
  <c r="F16" i="1"/>
  <c r="F36" i="1"/>
  <c r="F10" i="1"/>
  <c r="F40" i="1"/>
  <c r="F33" i="1"/>
  <c r="F12" i="1"/>
  <c r="F9" i="1"/>
  <c r="F22" i="1"/>
  <c r="F30" i="1"/>
  <c r="F4" i="1"/>
  <c r="F5" i="1"/>
  <c r="F2" i="1"/>
  <c r="F20" i="1"/>
  <c r="F18" i="1"/>
  <c r="F41" i="1"/>
  <c r="F86" i="1"/>
  <c r="F35" i="1"/>
  <c r="F25" i="1"/>
  <c r="F29" i="1"/>
  <c r="F17" i="1"/>
  <c r="F39" i="1"/>
  <c r="F38" i="1"/>
  <c r="F31" i="1"/>
  <c r="F82" i="1"/>
  <c r="F27" i="1"/>
  <c r="F14" i="1"/>
  <c r="F28" i="1"/>
  <c r="F13" i="1"/>
  <c r="F21" i="1"/>
  <c r="F7" i="1"/>
  <c r="F3" i="1"/>
  <c r="F26" i="1"/>
  <c r="F24" i="1"/>
  <c r="F91" i="1"/>
  <c r="F67" i="1"/>
  <c r="F62" i="1"/>
  <c r="F87" i="1"/>
  <c r="F107" i="1"/>
  <c r="F63" i="1"/>
  <c r="F96" i="1"/>
  <c r="F68" i="1"/>
  <c r="F92" i="1"/>
  <c r="F60" i="1"/>
  <c r="F64" i="1"/>
  <c r="F108" i="1"/>
  <c r="F99" i="1"/>
  <c r="F106" i="1"/>
  <c r="F89" i="1"/>
  <c r="F83" i="1"/>
  <c r="F76" i="1"/>
  <c r="F69" i="1"/>
  <c r="F97" i="1"/>
  <c r="F61" i="1"/>
  <c r="F51" i="1"/>
  <c r="F42" i="1"/>
  <c r="F56" i="1"/>
  <c r="F48" i="1"/>
  <c r="F49" i="1"/>
  <c r="F47" i="1"/>
  <c r="F55" i="1"/>
  <c r="F52" i="1"/>
  <c r="F44" i="1"/>
  <c r="F50" i="1"/>
  <c r="F45" i="1"/>
  <c r="F53" i="1"/>
  <c r="F43" i="1"/>
  <c r="F54" i="1"/>
  <c r="F57" i="1"/>
  <c r="F79" i="1"/>
  <c r="F84" i="1"/>
  <c r="F104" i="1"/>
  <c r="F70" i="1"/>
  <c r="F46" i="1"/>
  <c r="F6" i="1"/>
  <c r="F93" i="1"/>
  <c r="F109" i="1"/>
  <c r="F37" i="1"/>
  <c r="F71" i="1"/>
  <c r="F100" i="1"/>
  <c r="F72" i="1"/>
  <c r="F102" i="1"/>
  <c r="F73" i="1"/>
  <c r="F101" i="1"/>
  <c r="F85" i="1"/>
  <c r="F65" i="1"/>
  <c r="F77" i="1"/>
  <c r="F78" i="1"/>
  <c r="F80" i="1"/>
  <c r="F66" i="1"/>
  <c r="F103" i="1"/>
  <c r="F110" i="1"/>
  <c r="F74" i="1"/>
  <c r="F105" i="1"/>
  <c r="F75" i="1"/>
  <c r="F88" i="1"/>
  <c r="F8" i="1"/>
  <c r="F90" i="1"/>
  <c r="F113" i="1"/>
  <c r="F98" i="1"/>
  <c r="F94" i="1"/>
  <c r="F95" i="1"/>
  <c r="F111" i="1"/>
  <c r="F112" i="1"/>
  <c r="F59" i="1"/>
  <c r="F58" i="1"/>
  <c r="F81" i="1"/>
  <c r="F23" i="1"/>
  <c r="E32" i="1"/>
  <c r="E19" i="1"/>
  <c r="E15" i="1"/>
  <c r="E11" i="1"/>
  <c r="E34" i="1"/>
  <c r="E16" i="1"/>
  <c r="E36" i="1"/>
  <c r="E10" i="1"/>
  <c r="E40" i="1"/>
  <c r="E33" i="1"/>
  <c r="E12" i="1"/>
  <c r="E9" i="1"/>
  <c r="E22" i="1"/>
  <c r="E30" i="1"/>
  <c r="E4" i="1"/>
  <c r="E5" i="1"/>
  <c r="E2" i="1"/>
  <c r="E20" i="1"/>
  <c r="E18" i="1"/>
  <c r="E41" i="1"/>
  <c r="E86" i="1"/>
  <c r="E35" i="1"/>
  <c r="E25" i="1"/>
  <c r="E29" i="1"/>
  <c r="E17" i="1"/>
  <c r="E39" i="1"/>
  <c r="E38" i="1"/>
  <c r="E31" i="1"/>
  <c r="E82" i="1"/>
  <c r="E27" i="1"/>
  <c r="E14" i="1"/>
  <c r="E28" i="1"/>
  <c r="E13" i="1"/>
  <c r="E21" i="1"/>
  <c r="E7" i="1"/>
  <c r="E3" i="1"/>
  <c r="E26" i="1"/>
  <c r="E24" i="1"/>
  <c r="E91" i="1"/>
  <c r="E67" i="1"/>
  <c r="E62" i="1"/>
  <c r="E87" i="1"/>
  <c r="E107" i="1"/>
  <c r="E63" i="1"/>
  <c r="E96" i="1"/>
  <c r="E68" i="1"/>
  <c r="E92" i="1"/>
  <c r="E60" i="1"/>
  <c r="E64" i="1"/>
  <c r="E108" i="1"/>
  <c r="E99" i="1"/>
  <c r="E106" i="1"/>
  <c r="E89" i="1"/>
  <c r="E83" i="1"/>
  <c r="E76" i="1"/>
  <c r="E69" i="1"/>
  <c r="E97" i="1"/>
  <c r="E61" i="1"/>
  <c r="E51" i="1"/>
  <c r="E42" i="1"/>
  <c r="E56" i="1"/>
  <c r="E48" i="1"/>
  <c r="E49" i="1"/>
  <c r="E47" i="1"/>
  <c r="E55" i="1"/>
  <c r="E52" i="1"/>
  <c r="E44" i="1"/>
  <c r="E50" i="1"/>
  <c r="E45" i="1"/>
  <c r="E53" i="1"/>
  <c r="E43" i="1"/>
  <c r="E54" i="1"/>
  <c r="E57" i="1"/>
  <c r="E79" i="1"/>
  <c r="E84" i="1"/>
  <c r="E104" i="1"/>
  <c r="E70" i="1"/>
  <c r="E46" i="1"/>
  <c r="E6" i="1"/>
  <c r="E93" i="1"/>
  <c r="E109" i="1"/>
  <c r="E37" i="1"/>
  <c r="E71" i="1"/>
  <c r="E100" i="1"/>
  <c r="E72" i="1"/>
  <c r="E102" i="1"/>
  <c r="E73" i="1"/>
  <c r="E101" i="1"/>
  <c r="E85" i="1"/>
  <c r="E65" i="1"/>
  <c r="E77" i="1"/>
  <c r="E78" i="1"/>
  <c r="E80" i="1"/>
  <c r="E66" i="1"/>
  <c r="E103" i="1"/>
  <c r="E110" i="1"/>
  <c r="E74" i="1"/>
  <c r="E105" i="1"/>
  <c r="E75" i="1"/>
  <c r="E88" i="1"/>
  <c r="E8" i="1"/>
  <c r="E90" i="1"/>
  <c r="E113" i="1"/>
  <c r="E98" i="1"/>
  <c r="E94" i="1"/>
  <c r="E95" i="1"/>
  <c r="E111" i="1"/>
  <c r="E112" i="1"/>
  <c r="E59" i="1"/>
  <c r="E58" i="1"/>
  <c r="E81" i="1"/>
  <c r="E23" i="1"/>
</calcChain>
</file>

<file path=xl/sharedStrings.xml><?xml version="1.0" encoding="utf-8"?>
<sst xmlns="http://schemas.openxmlformats.org/spreadsheetml/2006/main" count="262" uniqueCount="147">
  <si>
    <t>Product</t>
  </si>
  <si>
    <t>Current price</t>
  </si>
  <si>
    <t>old price</t>
  </si>
  <si>
    <t>Review</t>
  </si>
  <si>
    <t>115  Piece Set Of Multifunctional Precision Screwdrivers</t>
  </si>
  <si>
    <t>Metal Decorative Hooks Key Hangers Entryway Wall Hooks Towel Hooks - Home</t>
  </si>
  <si>
    <t>Portable Mini Cordless Car Vacuum Cleaner - Blue</t>
  </si>
  <si>
    <t>Weighing Scale Digital Bathroom Body Fat Scale USB-Black</t>
  </si>
  <si>
    <t>Portable Home Small Air Humidifier 3-Speed Fan - Green</t>
  </si>
  <si>
    <t>220V 60W Electric Soldering Iron Kits With Tools, Tips, And Multimeter</t>
  </si>
  <si>
    <t>137 Pieces Cake Decorating Tool Set Baking Supplies</t>
  </si>
  <si>
    <t>Desk Foldable Fan Adjustable Fan Strong Wind 3 Gear Usb</t>
  </si>
  <si>
    <t>LASA FOLDING TABLE SERVING STAND</t>
  </si>
  <si>
    <t>13 In 1 Home Repair Tools Box Kit Set</t>
  </si>
  <si>
    <t>Genebre 115 In 1 Screwdriver Repairing Tool Set For IPhone Cellphone Hand Tool</t>
  </si>
  <si>
    <t>100 Pcs Crochet Hook Tool Set Knitting Hook Set With Box</t>
  </si>
  <si>
    <t>40cm Gold DIY Acrylic Wall Sticker Clock</t>
  </si>
  <si>
    <t>LASA Digital Thermometer And Hydrometer</t>
  </si>
  <si>
    <t>Multifunction Laser Level With Adjustment Tripod</t>
  </si>
  <si>
    <t>Anti-Skid Absorbent Insulation Coaster  For Home Office</t>
  </si>
  <si>
    <t>Peacock  Throw Pillow Cushion Case For Home Car</t>
  </si>
  <si>
    <t>LASA Aluminum Folding Truck Hand Cart - 68kg Max</t>
  </si>
  <si>
    <t>LED Wall Digital Alarm Clock Study Home 12 / 24H Clock Calendar</t>
  </si>
  <si>
    <t>3D Waterproof EVA Plastic Shower Curtain 1.8*2Mtrs</t>
  </si>
  <si>
    <t>3PCS Single Head Knitting Crochet Sweater Needle Set</t>
  </si>
  <si>
    <t>4pcs Bathroom/Kitchen Towel Rack,Roll Paper Holder,Towel Bars,Hook</t>
  </si>
  <si>
    <t>LED Romantic Spaceship Starry Sky Projector,Children's Bedroom Night Light-Blue</t>
  </si>
  <si>
    <t>Foldable Overbed Table/Desk</t>
  </si>
  <si>
    <t>LASA 3 Tier Bamboo Shoe Bench Storage Shelf</t>
  </si>
  <si>
    <t>Electronic Digital Display Vernier Caliper</t>
  </si>
  <si>
    <t>Portable Wardrobe Nonwoven With 3 Hanging Rods And 6 Storage Shelves</t>
  </si>
  <si>
    <t>12 Litre Black Insulated Lunch Box</t>
  </si>
  <si>
    <t>52 Pieces Cake Decorating Tool Set Gift Kit Baking Supplies</t>
  </si>
  <si>
    <t>MultiFunctional Storage Rack Multi-layer Bookshelf</t>
  </si>
  <si>
    <t>Exfoliate And Exfoliate Face Towel - Black</t>
  </si>
  <si>
    <t>12 Litre Insulated Lunch Box Grey</t>
  </si>
  <si>
    <t>LED Eye Protection  Desk Lamp , Study, Reading, USB Fan - Double Pen Holder</t>
  </si>
  <si>
    <t>53Pcs/Set Yarn Knitting Crochet Hooks With Bag - Fortune Cat</t>
  </si>
  <si>
    <t>53 Pieces/Set Yarn Knitting Crochet Hooks With Bag - Pansies</t>
  </si>
  <si>
    <t>DIY File Folder, Office Drawer File Holder, Pen Holder, Desktop Storage Rack</t>
  </si>
  <si>
    <t>Classic Black Cat Cotton Hemp Pillow Case For Home Car</t>
  </si>
  <si>
    <t>Punch-free Great Load Bearing Bathroom Storage Rack Wall Shelf-White</t>
  </si>
  <si>
    <t>1/2/3 Seater Elastic Sofa Cover,Living Room/Home Decor Chair Cover-Grey</t>
  </si>
  <si>
    <t>LASA Stainless Steel Double Wall Mount Soap Dispenser - 500ml</t>
  </si>
  <si>
    <t>4M Float Switch Water Level Controller -Water Tank</t>
  </si>
  <si>
    <t>Modern Sofa Throw Pillow Cover-45x45cm-Blue&amp;Red</t>
  </si>
  <si>
    <t>Balloon Insert, Birthday Party Balloon Set, PU Leather</t>
  </si>
  <si>
    <t>Shower Cap Wide Elastic Band Cover Reusable Bashroom Cap</t>
  </si>
  <si>
    <t>Christmas Elk Fence Yard Lawn Decorations Cute For Holidays</t>
  </si>
  <si>
    <t>60W Hot Melt Glue Sprayer - Efficient And Stable Glue Dispensing</t>
  </si>
  <si>
    <t>Car Phone Charging Stand</t>
  </si>
  <si>
    <t>2pcs Solar Street Light Flood Light Outdoor</t>
  </si>
  <si>
    <t>Creative Owl Shape Keychain Black</t>
  </si>
  <si>
    <t>Brush &amp; Paintbrush Cleaning Tool Pink</t>
  </si>
  <si>
    <t>Pen Grips For Kids Pen Grip Posture Correction Tool For Kids</t>
  </si>
  <si>
    <t>Pilates Cloth Bag Waterproof Durable High Capacity Purple</t>
  </si>
  <si>
    <t>Multi-purpose Rice Drainage Basket And Fruit And Vegetable Drainage Sieve</t>
  </si>
  <si>
    <t>Cute Christmas Fence Garden Decorations For Holiday Home</t>
  </si>
  <si>
    <t>Simple Metal Dog Art Sculpture Decoration For Home Office</t>
  </si>
  <si>
    <t>Christmas Fence Garden Decorations Outdoor For Holiday Home</t>
  </si>
  <si>
    <t>Angle Measuring Tool Full Metal Multi Angle Measuring Tool</t>
  </si>
  <si>
    <t>12V 19500rpm Handheld Electric Angle Grinder Tool - UK - Yellow/Black</t>
  </si>
  <si>
    <t>5 Pieces/set Of Stainless Steel Induction Cooker Pots</t>
  </si>
  <si>
    <t>Mythco 120COB Solar Wall Ligt With Motion Sensor And Remote Control 3 Modes</t>
  </si>
  <si>
    <t>5-PCS Stainless Steel Cooking Pot Set With Steamed Slices</t>
  </si>
  <si>
    <t>120W Cordless Vacuum Cleaners Handheld Electric Vacuum Cleaner</t>
  </si>
  <si>
    <t>Intelligent  LED Body Sensor Wireless Lighting Night Light USB</t>
  </si>
  <si>
    <t>VIC Wireless Vacuum Cleaner Dual Use For Home And Car 120W High Power Powerful</t>
  </si>
  <si>
    <t>Artificial Potted Flowers Room Decorative Flowers (2 Pieces)</t>
  </si>
  <si>
    <t>380ML USB Rechargeable Portable Small Blenders And Juicers</t>
  </si>
  <si>
    <t>32PCS Portable Cordless Drill Set With Cyclic Battery Drive -26 Variable Speed</t>
  </si>
  <si>
    <t>Agapeon Toothbrush Holder And Toothpaste Dispenser</t>
  </si>
  <si>
    <t>Large Lazy Inflatable Sofa Chairs PVC Lounger Seat Bag</t>
  </si>
  <si>
    <t>Watercolour Gold Foil Textured Print Pillow Cover</t>
  </si>
  <si>
    <t>Wrought Iron Bathroom Shelf Wall Mounted Free Punch Toilet Rack</t>
  </si>
  <si>
    <t>7-piece Set Of Storage Bags, Travel Storage Bags, Shoe Bags</t>
  </si>
  <si>
    <t>Electric LED UV Mosquito Killer Lamp, Outdoor/Indoor Fly Killer Trap Light -USB</t>
  </si>
  <si>
    <t>2PCS/LOT Solar LED Outdoor Intelligent Light Controlled Wall Lamp</t>
  </si>
  <si>
    <t>3PCS Rotary Scraper Thermomix For Kitchen</t>
  </si>
  <si>
    <t>Cushion Silicone Butt Cushion Summer Ice Cushion Honeycomb Gel Cushion</t>
  </si>
  <si>
    <t>7PCS Silicone Thumb Knife Finger Protector Vegetable Harvesting Knife</t>
  </si>
  <si>
    <t>Memory Foam Neck Pillow Cover, With Pillow Core - 50*30cm</t>
  </si>
  <si>
    <t>Bedroom Simple Floor Hanging Clothes Rack Single Pole Hat Rack - White</t>
  </si>
  <si>
    <t>5m Waterproof Spherical LED String Lights Outdoor Ball Chain Lights Party Lighting Decoration Adjustable</t>
  </si>
  <si>
    <t>2 Pairs Cowhide Split Leather Work Gloves.32â„‰ Or Above Welding Gloves</t>
  </si>
  <si>
    <t>Household Pineapple Peeler Peeler</t>
  </si>
  <si>
    <t>Office Chair Lumbar Back Support Spine Posture Correction Pillow Car Cushion</t>
  </si>
  <si>
    <t>Cartoon Car Decoration Cute Individuality For Car Home Desk</t>
  </si>
  <si>
    <t>Outdoor Portable Water Bottle With Medicine Box - 600ML - Black</t>
  </si>
  <si>
    <t>Wall-Mounted Toothbrush Toothpaste Holder With Multiple Slots</t>
  </si>
  <si>
    <t>Multifunctional Hanging Storage Box Storage Bag (4 Layers)</t>
  </si>
  <si>
    <t>Wall Clock With Hidden Safe Box</t>
  </si>
  <si>
    <t>Portable Wine Table With Folding Round Table</t>
  </si>
  <si>
    <t>Sewing Machine Needle Threader Stitch Insertion Tool Automatic Quick Sewing</t>
  </si>
  <si>
    <t>6 Layers Steel Pipe Assembling Dustproof Storage Shoe Cabinet</t>
  </si>
  <si>
    <t>2PCS Ice Silk Square Cushion Cover Pillowcases - 65x65cm</t>
  </si>
  <si>
    <t>Wall Mount Automatic Toothpaste Dispenser Toothbrush Holder Toothpaste Squeezer</t>
  </si>
  <si>
    <t>Portable Soap Dispenser Kitchen Detergent Press Box Kitchen Tools</t>
  </si>
  <si>
    <t>4 Piece Coloured Stainless Steel Kitchenware Set</t>
  </si>
  <si>
    <t>Metal Wall Clock Silver Dial Crystal Jewelry Round Home Decoration Wall Clock</t>
  </si>
  <si>
    <t>Baby Early Education Shape And Color Cognitive Training Toys</t>
  </si>
  <si>
    <t>8in1 Screwdriver With LED Light</t>
  </si>
  <si>
    <t>Konka Healty Electric Kettle, 24-hour Heat Preservation,1.5L,800W, White</t>
  </si>
  <si>
    <t>9pcs Gas Mask, For Painting, Dust, Formaldehyde Grinding, Polishing</t>
  </si>
  <si>
    <t>24 Grid Wall-mounted Sundries Organiser Fabric Closet Bag Storage Rack</t>
  </si>
  <si>
    <t>1PC Refrigerator Food Seal Pocket Fridge Bags</t>
  </si>
  <si>
    <t>LED Solar Street Light-fake Camera</t>
  </si>
  <si>
    <t>Cartoon Embroidered Mini Towel Bear Cotton Wash Cloth Hand 4pcs</t>
  </si>
  <si>
    <t>Shower Nozzle Cleaning Unclogging Needle Mini Crevice Small Hole Cleaning Brush</t>
  </si>
  <si>
    <t>Thickening Multipurpose Non Stick Easy To Clean Heat Resistant Spoon Pad</t>
  </si>
  <si>
    <t>6 In 1 Bottle Can Opener Multifunctional Easy Opener</t>
  </si>
  <si>
    <t>Wall-mounted Sticker Punch-free Plug Fixer</t>
  </si>
  <si>
    <t>Black Simple Water Cup Wine Coaster Anti Slip Absorbent</t>
  </si>
  <si>
    <t xml:space="preserve"> 1,620 -  1,980</t>
  </si>
  <si>
    <t xml:space="preserve"> 2,200 -  3,200</t>
  </si>
  <si>
    <t>Rating</t>
  </si>
  <si>
    <t>Absolute Discount</t>
  </si>
  <si>
    <t>Discount %</t>
  </si>
  <si>
    <t>Product Rating</t>
  </si>
  <si>
    <t>Average Current Price</t>
  </si>
  <si>
    <t>Average Old price</t>
  </si>
  <si>
    <t>Average discount%</t>
  </si>
  <si>
    <t>Average Rating</t>
  </si>
  <si>
    <t>Maximum Price</t>
  </si>
  <si>
    <t>Minimum Price</t>
  </si>
  <si>
    <t>Name_Highest _Product</t>
  </si>
  <si>
    <t>Name_Lowest_Product</t>
  </si>
  <si>
    <t>Row Labels</t>
  </si>
  <si>
    <t>Average</t>
  </si>
  <si>
    <t>Excellent</t>
  </si>
  <si>
    <t>Poor</t>
  </si>
  <si>
    <t>Grand Total</t>
  </si>
  <si>
    <t>Average of Rating</t>
  </si>
  <si>
    <t>Average of Discount %</t>
  </si>
  <si>
    <t>Average of Discount</t>
  </si>
  <si>
    <t>Relationship b2n rating &amp; review</t>
  </si>
  <si>
    <t>Relationship b2n discount &amp; review</t>
  </si>
  <si>
    <t>No strong correlation</t>
  </si>
  <si>
    <t>10 products with highest discount</t>
  </si>
  <si>
    <t>10 products with highest review</t>
  </si>
  <si>
    <t>5 products with highest rating</t>
  </si>
  <si>
    <t>5 products with lowest rating</t>
  </si>
  <si>
    <t>Discount Rating</t>
  </si>
  <si>
    <t>Total Products</t>
  </si>
  <si>
    <t>Total Reviews</t>
  </si>
  <si>
    <t>Sum of Review</t>
  </si>
  <si>
    <t>Products with average rating have the highest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</si>
</sst>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bgColor theme="0" tint="-0.14999847407452621"/>
      </patternFill>
    </fill>
    <fill>
      <patternFill patternType="solid">
        <fgColor theme="0" tint="-0.249977111117893"/>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3">
    <xf numFmtId="0" fontId="0" fillId="0" borderId="0" xfId="0"/>
    <xf numFmtId="2" fontId="0" fillId="0" borderId="0" xfId="0" applyNumberFormat="1"/>
    <xf numFmtId="10" fontId="0" fillId="0" borderId="0" xfId="0" applyNumberFormat="1"/>
    <xf numFmtId="165" fontId="0" fillId="0" borderId="0" xfId="0" applyNumberFormat="1"/>
    <xf numFmtId="1" fontId="0" fillId="0" borderId="0" xfId="0" applyNumberFormat="1"/>
    <xf numFmtId="0" fontId="16" fillId="0" borderId="0" xfId="0" applyFont="1"/>
    <xf numFmtId="2" fontId="16" fillId="0" borderId="0" xfId="0" applyNumberFormat="1" applyFont="1"/>
    <xf numFmtId="10" fontId="16" fillId="0" borderId="0" xfId="0" applyNumberFormat="1" applyFont="1"/>
    <xf numFmtId="1" fontId="16" fillId="0" borderId="0" xfId="0" applyNumberFormat="1" applyFont="1"/>
    <xf numFmtId="0" fontId="0" fillId="0" borderId="0" xfId="0" applyNumberFormat="1"/>
    <xf numFmtId="0" fontId="0" fillId="0" borderId="0" xfId="0" pivotButton="1"/>
    <xf numFmtId="0" fontId="0" fillId="0" borderId="0" xfId="0" applyAlignment="1">
      <alignment horizontal="left"/>
    </xf>
    <xf numFmtId="0" fontId="0" fillId="33" borderId="10" xfId="0" applyFill="1" applyBorder="1"/>
    <xf numFmtId="0" fontId="0" fillId="34" borderId="10" xfId="0" applyFont="1" applyFill="1" applyBorder="1"/>
    <xf numFmtId="10" fontId="0" fillId="34" borderId="10" xfId="0" applyNumberFormat="1" applyFont="1" applyFill="1" applyBorder="1"/>
    <xf numFmtId="0" fontId="0" fillId="33" borderId="10" xfId="0" applyFont="1" applyFill="1" applyBorder="1"/>
    <xf numFmtId="10" fontId="0" fillId="33" borderId="10" xfId="0" applyNumberFormat="1" applyFont="1" applyFill="1" applyBorder="1"/>
    <xf numFmtId="0" fontId="0" fillId="0" borderId="10" xfId="0" applyBorder="1" applyAlignment="1">
      <alignment horizontal="center"/>
    </xf>
    <xf numFmtId="0" fontId="0" fillId="33" borderId="10" xfId="0" applyFill="1" applyBorder="1" applyAlignment="1">
      <alignment horizontal="center"/>
    </xf>
    <xf numFmtId="1" fontId="0" fillId="34" borderId="10" xfId="0" applyNumberFormat="1" applyFont="1" applyFill="1" applyBorder="1"/>
    <xf numFmtId="1" fontId="0" fillId="33" borderId="10" xfId="0" applyNumberFormat="1" applyFont="1" applyFill="1" applyBorder="1"/>
    <xf numFmtId="2" fontId="0" fillId="34" borderId="10" xfId="0" applyNumberFormat="1" applyFont="1" applyFill="1" applyBorder="1"/>
    <xf numFmtId="2" fontId="0" fillId="33" borderId="10" xfId="0" applyNumberFormat="1" applyFont="1" applyFill="1" applyBorder="1"/>
    <xf numFmtId="0" fontId="0" fillId="33" borderId="11" xfId="0" applyFill="1" applyBorder="1" applyAlignment="1">
      <alignment horizontal="center"/>
    </xf>
    <xf numFmtId="0" fontId="0" fillId="33" borderId="12" xfId="0" applyFill="1" applyBorder="1" applyAlignment="1">
      <alignment horizontal="center"/>
    </xf>
    <xf numFmtId="0" fontId="0" fillId="35" borderId="0" xfId="0" applyFill="1"/>
    <xf numFmtId="0" fontId="0" fillId="34" borderId="12" xfId="0" applyFont="1" applyFill="1" applyBorder="1"/>
    <xf numFmtId="0" fontId="0" fillId="33" borderId="12" xfId="0" applyFont="1" applyFill="1" applyBorder="1"/>
    <xf numFmtId="10" fontId="0" fillId="34" borderId="11" xfId="0" applyNumberFormat="1" applyFont="1" applyFill="1" applyBorder="1"/>
    <xf numFmtId="10" fontId="0" fillId="33" borderId="11" xfId="0" applyNumberFormat="1" applyFont="1" applyFill="1" applyBorder="1"/>
    <xf numFmtId="0" fontId="0" fillId="33" borderId="15" xfId="0" applyFont="1" applyFill="1" applyBorder="1"/>
    <xf numFmtId="10" fontId="0" fillId="33" borderId="16" xfId="0" applyNumberFormat="1" applyFont="1" applyFill="1" applyBorder="1"/>
    <xf numFmtId="0" fontId="0" fillId="0" borderId="14" xfId="0" applyBorder="1"/>
    <xf numFmtId="0" fontId="0" fillId="0" borderId="13" xfId="0" applyBorder="1"/>
    <xf numFmtId="1" fontId="0" fillId="34" borderId="11" xfId="0" applyNumberFormat="1" applyFont="1" applyFill="1" applyBorder="1"/>
    <xf numFmtId="1" fontId="0" fillId="33" borderId="11" xfId="0" applyNumberFormat="1" applyFont="1" applyFill="1" applyBorder="1"/>
    <xf numFmtId="1" fontId="0" fillId="33" borderId="16" xfId="0" applyNumberFormat="1" applyFont="1" applyFill="1" applyBorder="1"/>
    <xf numFmtId="0" fontId="0" fillId="33" borderId="13" xfId="0" applyFill="1" applyBorder="1"/>
    <xf numFmtId="0" fontId="0" fillId="33" borderId="14" xfId="0" applyFill="1" applyBorder="1"/>
    <xf numFmtId="2" fontId="0" fillId="33" borderId="11" xfId="0" applyNumberFormat="1" applyFont="1" applyFill="1" applyBorder="1"/>
    <xf numFmtId="2" fontId="0" fillId="34" borderId="11" xfId="0" applyNumberFormat="1" applyFont="1" applyFill="1" applyBorder="1"/>
    <xf numFmtId="0" fontId="0" fillId="34" borderId="15" xfId="0" applyFont="1" applyFill="1" applyBorder="1"/>
    <xf numFmtId="2" fontId="0" fillId="34" borderId="16" xfId="0" applyNumberFormat="1"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B0F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2" formatCode="0.00"/>
      <fill>
        <patternFill patternType="solid">
          <fgColor theme="0" tint="-0.14999847407452621"/>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solid">
          <fgColor indexed="6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 formatCode="0"/>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solid">
          <fgColor indexed="6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4" formatCode="0.00%"/>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2" formatCode="0.00"/>
    </dxf>
    <dxf>
      <numFmt numFmtId="1" formatCode="0"/>
    </dxf>
    <dxf>
      <numFmt numFmtId="2" formatCode="0.00"/>
    </dxf>
    <dxf>
      <numFmt numFmtId="14"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3.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Assignment....xlsx]Average discount by product!PivotTable6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Discount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discount by product'!$B$3</c:f>
              <c:strCache>
                <c:ptCount val="1"/>
                <c:pt idx="0">
                  <c:v>Total</c:v>
                </c:pt>
              </c:strCache>
            </c:strRef>
          </c:tx>
          <c:spPr>
            <a:solidFill>
              <a:schemeClr val="accent1"/>
            </a:solidFill>
            <a:ln>
              <a:noFill/>
            </a:ln>
            <a:effectLst/>
          </c:spPr>
          <c:invertIfNegative val="0"/>
          <c:cat>
            <c:strRef>
              <c:f>'Average discount by product'!$A$4:$A$14</c:f>
              <c:strCache>
                <c:ptCount val="10"/>
                <c:pt idx="0">
                  <c:v>3PCS Single Head Knitting Crochet Sweater Needle Set</c:v>
                </c:pt>
                <c:pt idx="1">
                  <c:v>5-PCS Stainless Steel Cooking Pot Set With Steamed Slices</c:v>
                </c:pt>
                <c:pt idx="2">
                  <c:v>6 In 1 Bottle Can Opener Multifunctional Easy Opener</c:v>
                </c:pt>
                <c:pt idx="3">
                  <c:v>Classic Black Cat Cotton Hemp Pillow Case For Home Car</c:v>
                </c:pt>
                <c:pt idx="4">
                  <c:v>Creative Owl Shape Keychain Black</c:v>
                </c:pt>
                <c:pt idx="5">
                  <c:v>Exfoliate And Exfoliate Face Towel - Black</c:v>
                </c:pt>
                <c:pt idx="6">
                  <c:v>LASA 3 Tier Bamboo Shoe Bench Storage Shelf</c:v>
                </c:pt>
                <c:pt idx="7">
                  <c:v>LASA FOLDING TABLE SERVING STAND</c:v>
                </c:pt>
                <c:pt idx="8">
                  <c:v>Mythco 120COB Solar Wall Ligt With Motion Sensor And Remote Control 3 Modes</c:v>
                </c:pt>
                <c:pt idx="9">
                  <c:v>Simple Metal Dog Art Sculpture Decoration For Home Office</c:v>
                </c:pt>
              </c:strCache>
            </c:strRef>
          </c:cat>
          <c:val>
            <c:numRef>
              <c:f>'Average discount by product'!$B$4:$B$14</c:f>
              <c:numCache>
                <c:formatCode>0.00%</c:formatCode>
                <c:ptCount val="10"/>
                <c:pt idx="0">
                  <c:v>0.53</c:v>
                </c:pt>
                <c:pt idx="1">
                  <c:v>0.55000000000000004</c:v>
                </c:pt>
                <c:pt idx="2">
                  <c:v>0.64</c:v>
                </c:pt>
                <c:pt idx="3">
                  <c:v>0.53</c:v>
                </c:pt>
                <c:pt idx="4">
                  <c:v>0.61</c:v>
                </c:pt>
                <c:pt idx="5">
                  <c:v>0.52</c:v>
                </c:pt>
                <c:pt idx="6">
                  <c:v>0.54</c:v>
                </c:pt>
                <c:pt idx="7">
                  <c:v>0.55000000000000004</c:v>
                </c:pt>
                <c:pt idx="8">
                  <c:v>0.54</c:v>
                </c:pt>
                <c:pt idx="9">
                  <c:v>0.55000000000000004</c:v>
                </c:pt>
              </c:numCache>
            </c:numRef>
          </c:val>
          <c:extLst>
            <c:ext xmlns:c16="http://schemas.microsoft.com/office/drawing/2014/chart" uri="{C3380CC4-5D6E-409C-BE32-E72D297353CC}">
              <c16:uniqueId val="{00000000-5E4D-4B4B-A63B-DBCF9082B27E}"/>
            </c:ext>
          </c:extLst>
        </c:ser>
        <c:dLbls>
          <c:showLegendKey val="0"/>
          <c:showVal val="0"/>
          <c:showCatName val="0"/>
          <c:showSerName val="0"/>
          <c:showPercent val="0"/>
          <c:showBubbleSize val="0"/>
        </c:dLbls>
        <c:gapWidth val="219"/>
        <c:overlap val="-27"/>
        <c:axId val="1209952368"/>
        <c:axId val="1209952728"/>
      </c:barChart>
      <c:catAx>
        <c:axId val="120995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952728"/>
        <c:crosses val="autoZero"/>
        <c:auto val="1"/>
        <c:lblAlgn val="ctr"/>
        <c:lblOffset val="100"/>
        <c:noMultiLvlLbl val="0"/>
      </c:catAx>
      <c:valAx>
        <c:axId val="12099527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95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Assignment....xlsx]Sum of Reviews by product!PivotTable9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reviews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doughnutChart>
        <c:varyColors val="1"/>
        <c:ser>
          <c:idx val="0"/>
          <c:order val="0"/>
          <c:tx>
            <c:strRef>
              <c:f>'Sum of Reviews by product'!$B$3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0DC-45CA-AD0F-721E026E0C6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0DC-45CA-AD0F-721E026E0C6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0DC-45CA-AD0F-721E026E0C6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0DC-45CA-AD0F-721E026E0C6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0DC-45CA-AD0F-721E026E0C6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0DC-45CA-AD0F-721E026E0C6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0DC-45CA-AD0F-721E026E0C6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0DC-45CA-AD0F-721E026E0C6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0DC-45CA-AD0F-721E026E0C6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0DC-45CA-AD0F-721E026E0C6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 of Reviews by product'!$A$4:$A$14</c:f>
              <c:strCache>
                <c:ptCount val="10"/>
                <c:pt idx="0">
                  <c:v>100 Pcs Crochet Hook Tool Set Knitting Hook Set With Box</c:v>
                </c:pt>
                <c:pt idx="1">
                  <c:v>120W Cordless Vacuum Cleaners Handheld Electric Vacuum Cleaner</c:v>
                </c:pt>
                <c:pt idx="2">
                  <c:v>137 Pieces Cake Decorating Tool Set Baking Supplies</c:v>
                </c:pt>
                <c:pt idx="3">
                  <c:v>3D Waterproof EVA Plastic Shower Curtain 1.8*2Mtrs</c:v>
                </c:pt>
                <c:pt idx="4">
                  <c:v>52 Pieces Cake Decorating Tool Set Gift Kit Baking Supplies</c:v>
                </c:pt>
                <c:pt idx="5">
                  <c:v>53 Pieces/Set Yarn Knitting Crochet Hooks With Bag - Pansies</c:v>
                </c:pt>
                <c:pt idx="6">
                  <c:v>53Pcs/Set Yarn Knitting Crochet Hooks With Bag - Fortune Cat</c:v>
                </c:pt>
                <c:pt idx="7">
                  <c:v>Electronic Digital Display Vernier Caliper</c:v>
                </c:pt>
                <c:pt idx="8">
                  <c:v>Portable Mini Cordless Car Vacuum Cleaner - Blue</c:v>
                </c:pt>
                <c:pt idx="9">
                  <c:v>Punch-free Great Load Bearing Bathroom Storage Rack Wall Shelf-White</c:v>
                </c:pt>
              </c:strCache>
            </c:strRef>
          </c:cat>
          <c:val>
            <c:numRef>
              <c:f>'Sum of Reviews by product'!$B$4:$B$14</c:f>
              <c:numCache>
                <c:formatCode>0</c:formatCode>
                <c:ptCount val="10"/>
                <c:pt idx="0">
                  <c:v>39</c:v>
                </c:pt>
                <c:pt idx="1">
                  <c:v>69</c:v>
                </c:pt>
                <c:pt idx="2">
                  <c:v>55</c:v>
                </c:pt>
                <c:pt idx="3">
                  <c:v>44</c:v>
                </c:pt>
                <c:pt idx="4">
                  <c:v>20</c:v>
                </c:pt>
                <c:pt idx="5">
                  <c:v>32</c:v>
                </c:pt>
                <c:pt idx="6">
                  <c:v>20</c:v>
                </c:pt>
                <c:pt idx="7">
                  <c:v>49</c:v>
                </c:pt>
                <c:pt idx="8">
                  <c:v>24</c:v>
                </c:pt>
                <c:pt idx="9">
                  <c:v>36</c:v>
                </c:pt>
              </c:numCache>
            </c:numRef>
          </c:val>
          <c:extLst>
            <c:ext xmlns:c16="http://schemas.microsoft.com/office/drawing/2014/chart" uri="{C3380CC4-5D6E-409C-BE32-E72D297353CC}">
              <c16:uniqueId val="{00000014-00DC-45CA-AD0F-721E026E0C6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Assignment....xlsx]Average rating by product!PivotTable8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rating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rating by product'!$B$3</c:f>
              <c:strCache>
                <c:ptCount val="1"/>
                <c:pt idx="0">
                  <c:v>Total</c:v>
                </c:pt>
              </c:strCache>
            </c:strRef>
          </c:tx>
          <c:spPr>
            <a:ln w="28575" cap="rnd">
              <a:solidFill>
                <a:schemeClr val="accent1"/>
              </a:solidFill>
              <a:round/>
            </a:ln>
            <a:effectLst/>
          </c:spPr>
          <c:marker>
            <c:symbol val="none"/>
          </c:marker>
          <c:cat>
            <c:strRef>
              <c:f>'Average rating by product'!$A$4:$A$14</c:f>
              <c:strCache>
                <c:ptCount val="10"/>
                <c:pt idx="0">
                  <c:v>100 Pcs Crochet Hook Tool Set Knitting Hook Set With Box</c:v>
                </c:pt>
                <c:pt idx="1">
                  <c:v>12 Litre Insulated Lunch Box Grey</c:v>
                </c:pt>
                <c:pt idx="2">
                  <c:v>137 Pieces Cake Decorating Tool Set Baking Supplies</c:v>
                </c:pt>
                <c:pt idx="3">
                  <c:v>3D Waterproof EVA Plastic Shower Curtain 1.8*2Mtrs</c:v>
                </c:pt>
                <c:pt idx="4">
                  <c:v>53Pcs/Set Yarn Knitting Crochet Hooks With Bag - Fortune Cat</c:v>
                </c:pt>
                <c:pt idx="5">
                  <c:v>Electronic Digital Display Vernier Caliper</c:v>
                </c:pt>
                <c:pt idx="6">
                  <c:v>LED Wall Digital Alarm Clock Study Home 12 / 24H Clock Calendar</c:v>
                </c:pt>
                <c:pt idx="7">
                  <c:v>Portable Home Small Air Humidifier 3-Speed Fan - Green</c:v>
                </c:pt>
                <c:pt idx="8">
                  <c:v>Portable Mini Cordless Car Vacuum Cleaner - Blue</c:v>
                </c:pt>
                <c:pt idx="9">
                  <c:v>Weighing Scale Digital Bathroom Body Fat Scale USB-Black</c:v>
                </c:pt>
              </c:strCache>
            </c:strRef>
          </c:cat>
          <c:val>
            <c:numRef>
              <c:f>'Average rating by product'!$B$4:$B$14</c:f>
              <c:numCache>
                <c:formatCode>0.00</c:formatCode>
                <c:ptCount val="10"/>
                <c:pt idx="0">
                  <c:v>4.7</c:v>
                </c:pt>
                <c:pt idx="1">
                  <c:v>4.7</c:v>
                </c:pt>
                <c:pt idx="2">
                  <c:v>4.5999999999999996</c:v>
                </c:pt>
                <c:pt idx="3">
                  <c:v>4.5999999999999996</c:v>
                </c:pt>
                <c:pt idx="4">
                  <c:v>4.7</c:v>
                </c:pt>
                <c:pt idx="5">
                  <c:v>4.5999999999999996</c:v>
                </c:pt>
                <c:pt idx="6">
                  <c:v>4.5999999999999996</c:v>
                </c:pt>
                <c:pt idx="7">
                  <c:v>4.8</c:v>
                </c:pt>
                <c:pt idx="8">
                  <c:v>4.5999999999999996</c:v>
                </c:pt>
                <c:pt idx="9">
                  <c:v>4.7</c:v>
                </c:pt>
              </c:numCache>
            </c:numRef>
          </c:val>
          <c:smooth val="0"/>
          <c:extLst>
            <c:ext xmlns:c16="http://schemas.microsoft.com/office/drawing/2014/chart" uri="{C3380CC4-5D6E-409C-BE32-E72D297353CC}">
              <c16:uniqueId val="{00000000-6945-4467-B124-CAB025DB9D0E}"/>
            </c:ext>
          </c:extLst>
        </c:ser>
        <c:dLbls>
          <c:showLegendKey val="0"/>
          <c:showVal val="0"/>
          <c:showCatName val="0"/>
          <c:showSerName val="0"/>
          <c:showPercent val="0"/>
          <c:showBubbleSize val="0"/>
        </c:dLbls>
        <c:smooth val="0"/>
        <c:axId val="1285897792"/>
        <c:axId val="1285894912"/>
      </c:lineChart>
      <c:catAx>
        <c:axId val="1285897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894912"/>
        <c:crosses val="autoZero"/>
        <c:auto val="1"/>
        <c:lblAlgn val="ctr"/>
        <c:lblOffset val="100"/>
        <c:noMultiLvlLbl val="0"/>
      </c:catAx>
      <c:valAx>
        <c:axId val="12858949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89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Assignment....xlsx]Average discount by product!PivotTable6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Discount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discount by product'!$B$3</c:f>
              <c:strCache>
                <c:ptCount val="1"/>
                <c:pt idx="0">
                  <c:v>Total</c:v>
                </c:pt>
              </c:strCache>
            </c:strRef>
          </c:tx>
          <c:spPr>
            <a:solidFill>
              <a:schemeClr val="accent1"/>
            </a:solidFill>
            <a:ln>
              <a:noFill/>
            </a:ln>
            <a:effectLst/>
          </c:spPr>
          <c:invertIfNegative val="0"/>
          <c:cat>
            <c:strRef>
              <c:f>'Average discount by product'!$A$4:$A$14</c:f>
              <c:strCache>
                <c:ptCount val="10"/>
                <c:pt idx="0">
                  <c:v>3PCS Single Head Knitting Crochet Sweater Needle Set</c:v>
                </c:pt>
                <c:pt idx="1">
                  <c:v>5-PCS Stainless Steel Cooking Pot Set With Steamed Slices</c:v>
                </c:pt>
                <c:pt idx="2">
                  <c:v>6 In 1 Bottle Can Opener Multifunctional Easy Opener</c:v>
                </c:pt>
                <c:pt idx="3">
                  <c:v>Classic Black Cat Cotton Hemp Pillow Case For Home Car</c:v>
                </c:pt>
                <c:pt idx="4">
                  <c:v>Creative Owl Shape Keychain Black</c:v>
                </c:pt>
                <c:pt idx="5">
                  <c:v>Exfoliate And Exfoliate Face Towel - Black</c:v>
                </c:pt>
                <c:pt idx="6">
                  <c:v>LASA 3 Tier Bamboo Shoe Bench Storage Shelf</c:v>
                </c:pt>
                <c:pt idx="7">
                  <c:v>LASA FOLDING TABLE SERVING STAND</c:v>
                </c:pt>
                <c:pt idx="8">
                  <c:v>Mythco 120COB Solar Wall Ligt With Motion Sensor And Remote Control 3 Modes</c:v>
                </c:pt>
                <c:pt idx="9">
                  <c:v>Simple Metal Dog Art Sculpture Decoration For Home Office</c:v>
                </c:pt>
              </c:strCache>
            </c:strRef>
          </c:cat>
          <c:val>
            <c:numRef>
              <c:f>'Average discount by product'!$B$4:$B$14</c:f>
              <c:numCache>
                <c:formatCode>0.00%</c:formatCode>
                <c:ptCount val="10"/>
                <c:pt idx="0">
                  <c:v>0.53</c:v>
                </c:pt>
                <c:pt idx="1">
                  <c:v>0.55000000000000004</c:v>
                </c:pt>
                <c:pt idx="2">
                  <c:v>0.64</c:v>
                </c:pt>
                <c:pt idx="3">
                  <c:v>0.53</c:v>
                </c:pt>
                <c:pt idx="4">
                  <c:v>0.61</c:v>
                </c:pt>
                <c:pt idx="5">
                  <c:v>0.52</c:v>
                </c:pt>
                <c:pt idx="6">
                  <c:v>0.54</c:v>
                </c:pt>
                <c:pt idx="7">
                  <c:v>0.55000000000000004</c:v>
                </c:pt>
                <c:pt idx="8">
                  <c:v>0.54</c:v>
                </c:pt>
                <c:pt idx="9">
                  <c:v>0.55000000000000004</c:v>
                </c:pt>
              </c:numCache>
            </c:numRef>
          </c:val>
          <c:extLst>
            <c:ext xmlns:c16="http://schemas.microsoft.com/office/drawing/2014/chart" uri="{C3380CC4-5D6E-409C-BE32-E72D297353CC}">
              <c16:uniqueId val="{00000000-AC3A-4C8A-B72D-E774E0893C8F}"/>
            </c:ext>
          </c:extLst>
        </c:ser>
        <c:dLbls>
          <c:showLegendKey val="0"/>
          <c:showVal val="0"/>
          <c:showCatName val="0"/>
          <c:showSerName val="0"/>
          <c:showPercent val="0"/>
          <c:showBubbleSize val="0"/>
        </c:dLbls>
        <c:gapWidth val="219"/>
        <c:overlap val="-27"/>
        <c:axId val="1209952368"/>
        <c:axId val="1209952728"/>
      </c:barChart>
      <c:catAx>
        <c:axId val="120995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952728"/>
        <c:crosses val="autoZero"/>
        <c:auto val="1"/>
        <c:lblAlgn val="ctr"/>
        <c:lblOffset val="100"/>
        <c:noMultiLvlLbl val="0"/>
      </c:catAx>
      <c:valAx>
        <c:axId val="12099527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95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Assignment....xlsx]Average rating by product!PivotTable8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rating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rating by product'!$B$3</c:f>
              <c:strCache>
                <c:ptCount val="1"/>
                <c:pt idx="0">
                  <c:v>Total</c:v>
                </c:pt>
              </c:strCache>
            </c:strRef>
          </c:tx>
          <c:spPr>
            <a:ln w="28575" cap="rnd">
              <a:solidFill>
                <a:schemeClr val="accent1"/>
              </a:solidFill>
              <a:round/>
            </a:ln>
            <a:effectLst/>
          </c:spPr>
          <c:marker>
            <c:symbol val="none"/>
          </c:marker>
          <c:cat>
            <c:strRef>
              <c:f>'Average rating by product'!$A$4:$A$14</c:f>
              <c:strCache>
                <c:ptCount val="10"/>
                <c:pt idx="0">
                  <c:v>100 Pcs Crochet Hook Tool Set Knitting Hook Set With Box</c:v>
                </c:pt>
                <c:pt idx="1">
                  <c:v>12 Litre Insulated Lunch Box Grey</c:v>
                </c:pt>
                <c:pt idx="2">
                  <c:v>137 Pieces Cake Decorating Tool Set Baking Supplies</c:v>
                </c:pt>
                <c:pt idx="3">
                  <c:v>3D Waterproof EVA Plastic Shower Curtain 1.8*2Mtrs</c:v>
                </c:pt>
                <c:pt idx="4">
                  <c:v>53Pcs/Set Yarn Knitting Crochet Hooks With Bag - Fortune Cat</c:v>
                </c:pt>
                <c:pt idx="5">
                  <c:v>Electronic Digital Display Vernier Caliper</c:v>
                </c:pt>
                <c:pt idx="6">
                  <c:v>LED Wall Digital Alarm Clock Study Home 12 / 24H Clock Calendar</c:v>
                </c:pt>
                <c:pt idx="7">
                  <c:v>Portable Home Small Air Humidifier 3-Speed Fan - Green</c:v>
                </c:pt>
                <c:pt idx="8">
                  <c:v>Portable Mini Cordless Car Vacuum Cleaner - Blue</c:v>
                </c:pt>
                <c:pt idx="9">
                  <c:v>Weighing Scale Digital Bathroom Body Fat Scale USB-Black</c:v>
                </c:pt>
              </c:strCache>
            </c:strRef>
          </c:cat>
          <c:val>
            <c:numRef>
              <c:f>'Average rating by product'!$B$4:$B$14</c:f>
              <c:numCache>
                <c:formatCode>0.00</c:formatCode>
                <c:ptCount val="10"/>
                <c:pt idx="0">
                  <c:v>4.7</c:v>
                </c:pt>
                <c:pt idx="1">
                  <c:v>4.7</c:v>
                </c:pt>
                <c:pt idx="2">
                  <c:v>4.5999999999999996</c:v>
                </c:pt>
                <c:pt idx="3">
                  <c:v>4.5999999999999996</c:v>
                </c:pt>
                <c:pt idx="4">
                  <c:v>4.7</c:v>
                </c:pt>
                <c:pt idx="5">
                  <c:v>4.5999999999999996</c:v>
                </c:pt>
                <c:pt idx="6">
                  <c:v>4.5999999999999996</c:v>
                </c:pt>
                <c:pt idx="7">
                  <c:v>4.8</c:v>
                </c:pt>
                <c:pt idx="8">
                  <c:v>4.5999999999999996</c:v>
                </c:pt>
                <c:pt idx="9">
                  <c:v>4.7</c:v>
                </c:pt>
              </c:numCache>
            </c:numRef>
          </c:val>
          <c:smooth val="0"/>
          <c:extLst>
            <c:ext xmlns:c16="http://schemas.microsoft.com/office/drawing/2014/chart" uri="{C3380CC4-5D6E-409C-BE32-E72D297353CC}">
              <c16:uniqueId val="{00000000-21B3-4481-B36D-4CF28371D709}"/>
            </c:ext>
          </c:extLst>
        </c:ser>
        <c:dLbls>
          <c:showLegendKey val="0"/>
          <c:showVal val="0"/>
          <c:showCatName val="0"/>
          <c:showSerName val="0"/>
          <c:showPercent val="0"/>
          <c:showBubbleSize val="0"/>
        </c:dLbls>
        <c:smooth val="0"/>
        <c:axId val="1285897792"/>
        <c:axId val="1285894912"/>
      </c:lineChart>
      <c:catAx>
        <c:axId val="1285897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894912"/>
        <c:crosses val="autoZero"/>
        <c:auto val="1"/>
        <c:lblAlgn val="ctr"/>
        <c:lblOffset val="100"/>
        <c:noMultiLvlLbl val="0"/>
      </c:catAx>
      <c:valAx>
        <c:axId val="12858949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89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Assignment....xlsx]Sum of Reviews by product!PivotTable9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reviews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'Sum of Reviews by product'!$B$3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 of Reviews by product'!$A$4:$A$14</c:f>
              <c:strCache>
                <c:ptCount val="10"/>
                <c:pt idx="0">
                  <c:v>100 Pcs Crochet Hook Tool Set Knitting Hook Set With Box</c:v>
                </c:pt>
                <c:pt idx="1">
                  <c:v>120W Cordless Vacuum Cleaners Handheld Electric Vacuum Cleaner</c:v>
                </c:pt>
                <c:pt idx="2">
                  <c:v>137 Pieces Cake Decorating Tool Set Baking Supplies</c:v>
                </c:pt>
                <c:pt idx="3">
                  <c:v>3D Waterproof EVA Plastic Shower Curtain 1.8*2Mtrs</c:v>
                </c:pt>
                <c:pt idx="4">
                  <c:v>52 Pieces Cake Decorating Tool Set Gift Kit Baking Supplies</c:v>
                </c:pt>
                <c:pt idx="5">
                  <c:v>53 Pieces/Set Yarn Knitting Crochet Hooks With Bag - Pansies</c:v>
                </c:pt>
                <c:pt idx="6">
                  <c:v>53Pcs/Set Yarn Knitting Crochet Hooks With Bag - Fortune Cat</c:v>
                </c:pt>
                <c:pt idx="7">
                  <c:v>Electronic Digital Display Vernier Caliper</c:v>
                </c:pt>
                <c:pt idx="8">
                  <c:v>Portable Mini Cordless Car Vacuum Cleaner - Blue</c:v>
                </c:pt>
                <c:pt idx="9">
                  <c:v>Punch-free Great Load Bearing Bathroom Storage Rack Wall Shelf-White</c:v>
                </c:pt>
              </c:strCache>
            </c:strRef>
          </c:cat>
          <c:val>
            <c:numRef>
              <c:f>'Sum of Reviews by product'!$B$4:$B$14</c:f>
              <c:numCache>
                <c:formatCode>0</c:formatCode>
                <c:ptCount val="10"/>
                <c:pt idx="0">
                  <c:v>39</c:v>
                </c:pt>
                <c:pt idx="1">
                  <c:v>69</c:v>
                </c:pt>
                <c:pt idx="2">
                  <c:v>55</c:v>
                </c:pt>
                <c:pt idx="3">
                  <c:v>44</c:v>
                </c:pt>
                <c:pt idx="4">
                  <c:v>20</c:v>
                </c:pt>
                <c:pt idx="5">
                  <c:v>32</c:v>
                </c:pt>
                <c:pt idx="6">
                  <c:v>20</c:v>
                </c:pt>
                <c:pt idx="7">
                  <c:v>49</c:v>
                </c:pt>
                <c:pt idx="8">
                  <c:v>24</c:v>
                </c:pt>
                <c:pt idx="9">
                  <c:v>36</c:v>
                </c:pt>
              </c:numCache>
            </c:numRef>
          </c:val>
          <c:extLst>
            <c:ext xmlns:c16="http://schemas.microsoft.com/office/drawing/2014/chart" uri="{C3380CC4-5D6E-409C-BE32-E72D297353CC}">
              <c16:uniqueId val="{00000000-82B8-441C-AB0B-3AF8DB15410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247650</xdr:colOff>
      <xdr:row>0</xdr:row>
      <xdr:rowOff>28575</xdr:rowOff>
    </xdr:from>
    <xdr:to>
      <xdr:col>9</xdr:col>
      <xdr:colOff>95249</xdr:colOff>
      <xdr:row>3</xdr:row>
      <xdr:rowOff>47625</xdr:rowOff>
    </xdr:to>
    <xdr:sp macro="" textlink="">
      <xdr:nvSpPr>
        <xdr:cNvPr id="2" name="Rectangle: Rounded Corners 1">
          <a:extLst>
            <a:ext uri="{FF2B5EF4-FFF2-40B4-BE49-F238E27FC236}">
              <a16:creationId xmlns:a16="http://schemas.microsoft.com/office/drawing/2014/main" id="{3FF8A6B7-9164-CE36-80D1-F1ED6109EF33}"/>
            </a:ext>
          </a:extLst>
        </xdr:cNvPr>
        <xdr:cNvSpPr/>
      </xdr:nvSpPr>
      <xdr:spPr>
        <a:xfrm>
          <a:off x="2076450" y="28575"/>
          <a:ext cx="3505199" cy="590550"/>
        </a:xfrm>
        <a:prstGeom prst="round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tx1"/>
              </a:solidFill>
            </a:rPr>
            <a:t>JUMIA PRODUCT PERFORMANCE</a:t>
          </a:r>
        </a:p>
      </xdr:txBody>
    </xdr:sp>
    <xdr:clientData/>
  </xdr:twoCellAnchor>
  <xdr:twoCellAnchor>
    <xdr:from>
      <xdr:col>0</xdr:col>
      <xdr:colOff>466725</xdr:colOff>
      <xdr:row>3</xdr:row>
      <xdr:rowOff>66675</xdr:rowOff>
    </xdr:from>
    <xdr:to>
      <xdr:col>3</xdr:col>
      <xdr:colOff>323850</xdr:colOff>
      <xdr:row>6</xdr:row>
      <xdr:rowOff>95250</xdr:rowOff>
    </xdr:to>
    <xdr:sp macro="" textlink="">
      <xdr:nvSpPr>
        <xdr:cNvPr id="3" name="Rectangle: Rounded Corners 2">
          <a:extLst>
            <a:ext uri="{FF2B5EF4-FFF2-40B4-BE49-F238E27FC236}">
              <a16:creationId xmlns:a16="http://schemas.microsoft.com/office/drawing/2014/main" id="{BB8F1A55-3412-A3D9-8DD2-C65DDBD42FFD}"/>
            </a:ext>
          </a:extLst>
        </xdr:cNvPr>
        <xdr:cNvSpPr/>
      </xdr:nvSpPr>
      <xdr:spPr>
        <a:xfrm>
          <a:off x="466725" y="638175"/>
          <a:ext cx="1685925" cy="600075"/>
        </a:xfrm>
        <a:prstGeom prst="round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1"/>
              </a:solidFill>
            </a:rPr>
            <a:t>Total products: 111</a:t>
          </a:r>
        </a:p>
      </xdr:txBody>
    </xdr:sp>
    <xdr:clientData/>
  </xdr:twoCellAnchor>
  <xdr:twoCellAnchor>
    <xdr:from>
      <xdr:col>7</xdr:col>
      <xdr:colOff>57151</xdr:colOff>
      <xdr:row>3</xdr:row>
      <xdr:rowOff>104774</xdr:rowOff>
    </xdr:from>
    <xdr:to>
      <xdr:col>10</xdr:col>
      <xdr:colOff>133351</xdr:colOff>
      <xdr:row>6</xdr:row>
      <xdr:rowOff>95249</xdr:rowOff>
    </xdr:to>
    <xdr:sp macro="" textlink="">
      <xdr:nvSpPr>
        <xdr:cNvPr id="4" name="Rectangle: Rounded Corners 3">
          <a:extLst>
            <a:ext uri="{FF2B5EF4-FFF2-40B4-BE49-F238E27FC236}">
              <a16:creationId xmlns:a16="http://schemas.microsoft.com/office/drawing/2014/main" id="{7C82EA37-9495-F5B6-D295-90FF5BAFFEC3}"/>
            </a:ext>
          </a:extLst>
        </xdr:cNvPr>
        <xdr:cNvSpPr/>
      </xdr:nvSpPr>
      <xdr:spPr>
        <a:xfrm>
          <a:off x="4324351" y="676274"/>
          <a:ext cx="1905000" cy="561975"/>
        </a:xfrm>
        <a:prstGeom prst="round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1"/>
              </a:solidFill>
            </a:rPr>
            <a:t>Average Rating: 3.9</a:t>
          </a:r>
        </a:p>
      </xdr:txBody>
    </xdr:sp>
    <xdr:clientData/>
  </xdr:twoCellAnchor>
  <xdr:twoCellAnchor>
    <xdr:from>
      <xdr:col>3</xdr:col>
      <xdr:colOff>514350</xdr:colOff>
      <xdr:row>3</xdr:row>
      <xdr:rowOff>114300</xdr:rowOff>
    </xdr:from>
    <xdr:to>
      <xdr:col>6</xdr:col>
      <xdr:colOff>523875</xdr:colOff>
      <xdr:row>6</xdr:row>
      <xdr:rowOff>95250</xdr:rowOff>
    </xdr:to>
    <xdr:sp macro="" textlink="">
      <xdr:nvSpPr>
        <xdr:cNvPr id="5" name="Rectangle: Rounded Corners 4">
          <a:extLst>
            <a:ext uri="{FF2B5EF4-FFF2-40B4-BE49-F238E27FC236}">
              <a16:creationId xmlns:a16="http://schemas.microsoft.com/office/drawing/2014/main" id="{288E63EA-A4B5-B865-8D4F-8CC463D957BE}"/>
            </a:ext>
          </a:extLst>
        </xdr:cNvPr>
        <xdr:cNvSpPr/>
      </xdr:nvSpPr>
      <xdr:spPr>
        <a:xfrm>
          <a:off x="2343150" y="685800"/>
          <a:ext cx="1838325" cy="552450"/>
        </a:xfrm>
        <a:prstGeom prst="round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1"/>
              </a:solidFill>
            </a:rPr>
            <a:t>Total Reviews: 57</a:t>
          </a:r>
        </a:p>
      </xdr:txBody>
    </xdr:sp>
    <xdr:clientData/>
  </xdr:twoCellAnchor>
  <xdr:twoCellAnchor>
    <xdr:from>
      <xdr:col>10</xdr:col>
      <xdr:colOff>266700</xdr:colOff>
      <xdr:row>3</xdr:row>
      <xdr:rowOff>47625</xdr:rowOff>
    </xdr:from>
    <xdr:to>
      <xdr:col>14</xdr:col>
      <xdr:colOff>371475</xdr:colOff>
      <xdr:row>6</xdr:row>
      <xdr:rowOff>85725</xdr:rowOff>
    </xdr:to>
    <xdr:sp macro="" textlink="">
      <xdr:nvSpPr>
        <xdr:cNvPr id="6" name="Rectangle: Rounded Corners 5">
          <a:extLst>
            <a:ext uri="{FF2B5EF4-FFF2-40B4-BE49-F238E27FC236}">
              <a16:creationId xmlns:a16="http://schemas.microsoft.com/office/drawing/2014/main" id="{292943EC-A446-50F8-AEAD-30ABF65BA9CF}"/>
            </a:ext>
          </a:extLst>
        </xdr:cNvPr>
        <xdr:cNvSpPr/>
      </xdr:nvSpPr>
      <xdr:spPr>
        <a:xfrm>
          <a:off x="6362700" y="619125"/>
          <a:ext cx="2543175" cy="609600"/>
        </a:xfrm>
        <a:prstGeom prst="round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1"/>
              </a:solidFill>
            </a:rPr>
            <a:t>Average Discount %: 36.78%</a:t>
          </a:r>
        </a:p>
      </xdr:txBody>
    </xdr:sp>
    <xdr:clientData/>
  </xdr:twoCellAnchor>
  <xdr:twoCellAnchor editAs="oneCell">
    <xdr:from>
      <xdr:col>3</xdr:col>
      <xdr:colOff>323850</xdr:colOff>
      <xdr:row>20</xdr:row>
      <xdr:rowOff>161925</xdr:rowOff>
    </xdr:from>
    <xdr:to>
      <xdr:col>6</xdr:col>
      <xdr:colOff>323850</xdr:colOff>
      <xdr:row>34</xdr:row>
      <xdr:rowOff>19050</xdr:rowOff>
    </xdr:to>
    <mc:AlternateContent xmlns:mc="http://schemas.openxmlformats.org/markup-compatibility/2006">
      <mc:Choice xmlns:a14="http://schemas.microsoft.com/office/drawing/2010/main" Requires="a14">
        <xdr:graphicFrame macro="">
          <xdr:nvGraphicFramePr>
            <xdr:cNvPr id="7" name="Product 3">
              <a:extLst>
                <a:ext uri="{FF2B5EF4-FFF2-40B4-BE49-F238E27FC236}">
                  <a16:creationId xmlns:a16="http://schemas.microsoft.com/office/drawing/2014/main" id="{A4308714-E1B9-4AC2-90FD-9F4C351CE1E9}"/>
                </a:ext>
              </a:extLst>
            </xdr:cNvPr>
            <xdr:cNvGraphicFramePr/>
          </xdr:nvGraphicFramePr>
          <xdr:xfrm>
            <a:off x="0" y="0"/>
            <a:ext cx="0" cy="0"/>
          </xdr:xfrm>
          <a:graphic>
            <a:graphicData uri="http://schemas.microsoft.com/office/drawing/2010/slicer">
              <sle:slicer xmlns:sle="http://schemas.microsoft.com/office/drawing/2010/slicer" name="Product 3"/>
            </a:graphicData>
          </a:graphic>
        </xdr:graphicFrame>
      </mc:Choice>
      <mc:Fallback>
        <xdr:sp macro="" textlink="">
          <xdr:nvSpPr>
            <xdr:cNvPr id="0" name=""/>
            <xdr:cNvSpPr>
              <a:spLocks noTextEdit="1"/>
            </xdr:cNvSpPr>
          </xdr:nvSpPr>
          <xdr:spPr>
            <a:xfrm>
              <a:off x="2152650" y="3971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7</xdr:row>
      <xdr:rowOff>95251</xdr:rowOff>
    </xdr:from>
    <xdr:to>
      <xdr:col>3</xdr:col>
      <xdr:colOff>104775</xdr:colOff>
      <xdr:row>17</xdr:row>
      <xdr:rowOff>171451</xdr:rowOff>
    </xdr:to>
    <mc:AlternateContent xmlns:mc="http://schemas.openxmlformats.org/markup-compatibility/2006">
      <mc:Choice xmlns:a14="http://schemas.microsoft.com/office/drawing/2010/main" Requires="a14">
        <xdr:graphicFrame macro="">
          <xdr:nvGraphicFramePr>
            <xdr:cNvPr id="8" name="Discount % 1">
              <a:extLst>
                <a:ext uri="{FF2B5EF4-FFF2-40B4-BE49-F238E27FC236}">
                  <a16:creationId xmlns:a16="http://schemas.microsoft.com/office/drawing/2014/main" id="{4F290388-F9D1-4464-9122-D533134AC222}"/>
                </a:ext>
              </a:extLst>
            </xdr:cNvPr>
            <xdr:cNvGraphicFramePr/>
          </xdr:nvGraphicFramePr>
          <xdr:xfrm>
            <a:off x="0" y="0"/>
            <a:ext cx="0" cy="0"/>
          </xdr:xfrm>
          <a:graphic>
            <a:graphicData uri="http://schemas.microsoft.com/office/drawing/2010/slicer">
              <sle:slicer xmlns:sle="http://schemas.microsoft.com/office/drawing/2010/slicer" name="Discount % 1"/>
            </a:graphicData>
          </a:graphic>
        </xdr:graphicFrame>
      </mc:Choice>
      <mc:Fallback>
        <xdr:sp macro="" textlink="">
          <xdr:nvSpPr>
            <xdr:cNvPr id="0" name=""/>
            <xdr:cNvSpPr>
              <a:spLocks noTextEdit="1"/>
            </xdr:cNvSpPr>
          </xdr:nvSpPr>
          <xdr:spPr>
            <a:xfrm>
              <a:off x="104775" y="1428751"/>
              <a:ext cx="1828800" cy="198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28</xdr:row>
      <xdr:rowOff>161926</xdr:rowOff>
    </xdr:from>
    <xdr:to>
      <xdr:col>3</xdr:col>
      <xdr:colOff>57150</xdr:colOff>
      <xdr:row>35</xdr:row>
      <xdr:rowOff>142876</xdr:rowOff>
    </xdr:to>
    <mc:AlternateContent xmlns:mc="http://schemas.openxmlformats.org/markup-compatibility/2006">
      <mc:Choice xmlns:a14="http://schemas.microsoft.com/office/drawing/2010/main" Requires="a14">
        <xdr:graphicFrame macro="">
          <xdr:nvGraphicFramePr>
            <xdr:cNvPr id="9" name="Rating 1">
              <a:extLst>
                <a:ext uri="{FF2B5EF4-FFF2-40B4-BE49-F238E27FC236}">
                  <a16:creationId xmlns:a16="http://schemas.microsoft.com/office/drawing/2014/main" id="{0D751902-904C-42D7-81D2-88ACC273BDF8}"/>
                </a:ext>
              </a:extLst>
            </xdr:cNvPr>
            <xdr:cNvGraphicFramePr/>
          </xdr:nvGraphicFramePr>
          <xdr:xfrm>
            <a:off x="0" y="0"/>
            <a:ext cx="0" cy="0"/>
          </xdr:xfrm>
          <a:graphic>
            <a:graphicData uri="http://schemas.microsoft.com/office/drawing/2010/slicer">
              <sle:slicer xmlns:sle="http://schemas.microsoft.com/office/drawing/2010/slicer" name="Rating 1"/>
            </a:graphicData>
          </a:graphic>
        </xdr:graphicFrame>
      </mc:Choice>
      <mc:Fallback>
        <xdr:sp macro="" textlink="">
          <xdr:nvSpPr>
            <xdr:cNvPr id="0" name=""/>
            <xdr:cNvSpPr>
              <a:spLocks noTextEdit="1"/>
            </xdr:cNvSpPr>
          </xdr:nvSpPr>
          <xdr:spPr>
            <a:xfrm>
              <a:off x="57150" y="5495926"/>
              <a:ext cx="1828800" cy="1314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18</xdr:row>
      <xdr:rowOff>28576</xdr:rowOff>
    </xdr:from>
    <xdr:to>
      <xdr:col>3</xdr:col>
      <xdr:colOff>76200</xdr:colOff>
      <xdr:row>28</xdr:row>
      <xdr:rowOff>28576</xdr:rowOff>
    </xdr:to>
    <mc:AlternateContent xmlns:mc="http://schemas.openxmlformats.org/markup-compatibility/2006">
      <mc:Choice xmlns:a14="http://schemas.microsoft.com/office/drawing/2010/main" Requires="a14">
        <xdr:graphicFrame macro="">
          <xdr:nvGraphicFramePr>
            <xdr:cNvPr id="10" name="Review 1">
              <a:extLst>
                <a:ext uri="{FF2B5EF4-FFF2-40B4-BE49-F238E27FC236}">
                  <a16:creationId xmlns:a16="http://schemas.microsoft.com/office/drawing/2014/main" id="{F5D063CE-D6D6-43EA-8288-C7C09AEE8EE7}"/>
                </a:ext>
              </a:extLst>
            </xdr:cNvPr>
            <xdr:cNvGraphicFramePr/>
          </xdr:nvGraphicFramePr>
          <xdr:xfrm>
            <a:off x="0" y="0"/>
            <a:ext cx="0" cy="0"/>
          </xdr:xfrm>
          <a:graphic>
            <a:graphicData uri="http://schemas.microsoft.com/office/drawing/2010/slicer">
              <sle:slicer xmlns:sle="http://schemas.microsoft.com/office/drawing/2010/slicer" name="Review 1"/>
            </a:graphicData>
          </a:graphic>
        </xdr:graphicFrame>
      </mc:Choice>
      <mc:Fallback>
        <xdr:sp macro="" textlink="">
          <xdr:nvSpPr>
            <xdr:cNvPr id="0" name=""/>
            <xdr:cNvSpPr>
              <a:spLocks noTextEdit="1"/>
            </xdr:cNvSpPr>
          </xdr:nvSpPr>
          <xdr:spPr>
            <a:xfrm>
              <a:off x="76200" y="3457576"/>
              <a:ext cx="18288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304800</xdr:colOff>
      <xdr:row>7</xdr:row>
      <xdr:rowOff>9525</xdr:rowOff>
    </xdr:from>
    <xdr:to>
      <xdr:col>10</xdr:col>
      <xdr:colOff>390525</xdr:colOff>
      <xdr:row>20</xdr:row>
      <xdr:rowOff>28575</xdr:rowOff>
    </xdr:to>
    <xdr:graphicFrame macro="">
      <xdr:nvGraphicFramePr>
        <xdr:cNvPr id="11" name="Chart 10">
          <a:extLst>
            <a:ext uri="{FF2B5EF4-FFF2-40B4-BE49-F238E27FC236}">
              <a16:creationId xmlns:a16="http://schemas.microsoft.com/office/drawing/2014/main" id="{C7A0CBF4-6E02-4DCE-BB1C-7025DF5771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361950</xdr:colOff>
      <xdr:row>6</xdr:row>
      <xdr:rowOff>161925</xdr:rowOff>
    </xdr:from>
    <xdr:to>
      <xdr:col>19</xdr:col>
      <xdr:colOff>57150</xdr:colOff>
      <xdr:row>20</xdr:row>
      <xdr:rowOff>38100</xdr:rowOff>
    </xdr:to>
    <xdr:graphicFrame macro="">
      <xdr:nvGraphicFramePr>
        <xdr:cNvPr id="12" name="Chart 11">
          <a:extLst>
            <a:ext uri="{FF2B5EF4-FFF2-40B4-BE49-F238E27FC236}">
              <a16:creationId xmlns:a16="http://schemas.microsoft.com/office/drawing/2014/main" id="{EA4F01D9-6619-4571-BE0D-311942FD0B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47625</xdr:colOff>
      <xdr:row>21</xdr:row>
      <xdr:rowOff>0</xdr:rowOff>
    </xdr:from>
    <xdr:to>
      <xdr:col>14</xdr:col>
      <xdr:colOff>352425</xdr:colOff>
      <xdr:row>35</xdr:row>
      <xdr:rowOff>76200</xdr:rowOff>
    </xdr:to>
    <xdr:graphicFrame macro="">
      <xdr:nvGraphicFramePr>
        <xdr:cNvPr id="13" name="Chart 12">
          <a:extLst>
            <a:ext uri="{FF2B5EF4-FFF2-40B4-BE49-F238E27FC236}">
              <a16:creationId xmlns:a16="http://schemas.microsoft.com/office/drawing/2014/main" id="{1EE997CC-76DB-49E4-858E-C830FDD78C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0</xdr:row>
      <xdr:rowOff>157162</xdr:rowOff>
    </xdr:from>
    <xdr:to>
      <xdr:col>10</xdr:col>
      <xdr:colOff>95250</xdr:colOff>
      <xdr:row>15</xdr:row>
      <xdr:rowOff>42862</xdr:rowOff>
    </xdr:to>
    <xdr:graphicFrame macro="">
      <xdr:nvGraphicFramePr>
        <xdr:cNvPr id="2" name="Chart 1">
          <a:extLst>
            <a:ext uri="{FF2B5EF4-FFF2-40B4-BE49-F238E27FC236}">
              <a16:creationId xmlns:a16="http://schemas.microsoft.com/office/drawing/2014/main" id="{55E046AA-D92F-AE65-D091-809238FC79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209550</xdr:colOff>
      <xdr:row>14</xdr:row>
      <xdr:rowOff>161925</xdr:rowOff>
    </xdr:from>
    <xdr:to>
      <xdr:col>0</xdr:col>
      <xdr:colOff>2038350</xdr:colOff>
      <xdr:row>28</xdr:row>
      <xdr:rowOff>19050</xdr:rowOff>
    </xdr:to>
    <mc:AlternateContent xmlns:mc="http://schemas.openxmlformats.org/markup-compatibility/2006">
      <mc:Choice xmlns:a14="http://schemas.microsoft.com/office/drawing/2010/main" Requires="a14">
        <xdr:graphicFrame macro="">
          <xdr:nvGraphicFramePr>
            <xdr:cNvPr id="3" name="Product">
              <a:extLst>
                <a:ext uri="{FF2B5EF4-FFF2-40B4-BE49-F238E27FC236}">
                  <a16:creationId xmlns:a16="http://schemas.microsoft.com/office/drawing/2014/main" id="{A871E382-9DFF-3F29-857C-1937B2E3CB1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09550" y="2828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2447925</xdr:colOff>
      <xdr:row>15</xdr:row>
      <xdr:rowOff>9525</xdr:rowOff>
    </xdr:from>
    <xdr:to>
      <xdr:col>0</xdr:col>
      <xdr:colOff>4276725</xdr:colOff>
      <xdr:row>28</xdr:row>
      <xdr:rowOff>57150</xdr:rowOff>
    </xdr:to>
    <mc:AlternateContent xmlns:mc="http://schemas.openxmlformats.org/markup-compatibility/2006">
      <mc:Choice xmlns:a14="http://schemas.microsoft.com/office/drawing/2010/main" Requires="a14">
        <xdr:graphicFrame macro="">
          <xdr:nvGraphicFramePr>
            <xdr:cNvPr id="4" name="Discount %">
              <a:extLst>
                <a:ext uri="{FF2B5EF4-FFF2-40B4-BE49-F238E27FC236}">
                  <a16:creationId xmlns:a16="http://schemas.microsoft.com/office/drawing/2014/main" id="{775206E3-0ADE-D064-70AA-60BF05F1684C}"/>
                </a:ext>
              </a:extLst>
            </xdr:cNvPr>
            <xdr:cNvGraphicFramePr/>
          </xdr:nvGraphicFramePr>
          <xdr:xfrm>
            <a:off x="0" y="0"/>
            <a:ext cx="0" cy="0"/>
          </xdr:xfrm>
          <a:graphic>
            <a:graphicData uri="http://schemas.microsoft.com/office/drawing/2010/slicer">
              <sle:slicer xmlns:sle="http://schemas.microsoft.com/office/drawing/2010/slicer" name="Discount %"/>
            </a:graphicData>
          </a:graphic>
        </xdr:graphicFrame>
      </mc:Choice>
      <mc:Fallback>
        <xdr:sp macro="" textlink="">
          <xdr:nvSpPr>
            <xdr:cNvPr id="0" name=""/>
            <xdr:cNvSpPr>
              <a:spLocks noTextEdit="1"/>
            </xdr:cNvSpPr>
          </xdr:nvSpPr>
          <xdr:spPr>
            <a:xfrm>
              <a:off x="2447925" y="2867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76200</xdr:colOff>
      <xdr:row>1</xdr:row>
      <xdr:rowOff>119062</xdr:rowOff>
    </xdr:from>
    <xdr:to>
      <xdr:col>9</xdr:col>
      <xdr:colOff>381000</xdr:colOff>
      <xdr:row>16</xdr:row>
      <xdr:rowOff>4762</xdr:rowOff>
    </xdr:to>
    <xdr:graphicFrame macro="">
      <xdr:nvGraphicFramePr>
        <xdr:cNvPr id="2" name="Chart 1">
          <a:extLst>
            <a:ext uri="{FF2B5EF4-FFF2-40B4-BE49-F238E27FC236}">
              <a16:creationId xmlns:a16="http://schemas.microsoft.com/office/drawing/2014/main" id="{F65747CC-5A40-C8A1-392E-DF8C78F300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2371725</xdr:colOff>
      <xdr:row>14</xdr:row>
      <xdr:rowOff>123825</xdr:rowOff>
    </xdr:from>
    <xdr:to>
      <xdr:col>1</xdr:col>
      <xdr:colOff>247650</xdr:colOff>
      <xdr:row>27</xdr:row>
      <xdr:rowOff>171450</xdr:rowOff>
    </xdr:to>
    <mc:AlternateContent xmlns:mc="http://schemas.openxmlformats.org/markup-compatibility/2006">
      <mc:Choice xmlns:a14="http://schemas.microsoft.com/office/drawing/2010/main" Requires="a14">
        <xdr:graphicFrame macro="">
          <xdr:nvGraphicFramePr>
            <xdr:cNvPr id="3" name="Product 2">
              <a:extLst>
                <a:ext uri="{FF2B5EF4-FFF2-40B4-BE49-F238E27FC236}">
                  <a16:creationId xmlns:a16="http://schemas.microsoft.com/office/drawing/2014/main" id="{D19B8476-48FB-D5E5-E37A-EDE59EDBCE78}"/>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dr:sp macro="" textlink="">
          <xdr:nvSpPr>
            <xdr:cNvPr id="0" name=""/>
            <xdr:cNvSpPr>
              <a:spLocks noTextEdit="1"/>
            </xdr:cNvSpPr>
          </xdr:nvSpPr>
          <xdr:spPr>
            <a:xfrm>
              <a:off x="2371725" y="2790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285750</xdr:colOff>
      <xdr:row>14</xdr:row>
      <xdr:rowOff>114300</xdr:rowOff>
    </xdr:from>
    <xdr:to>
      <xdr:col>0</xdr:col>
      <xdr:colOff>2114550</xdr:colOff>
      <xdr:row>27</xdr:row>
      <xdr:rowOff>161925</xdr:rowOff>
    </xdr:to>
    <mc:AlternateContent xmlns:mc="http://schemas.openxmlformats.org/markup-compatibility/2006">
      <mc:Choice xmlns:a14="http://schemas.microsoft.com/office/drawing/2010/main" Requires="a14">
        <xdr:graphicFrame macro="">
          <xdr:nvGraphicFramePr>
            <xdr:cNvPr id="4" name="Rating">
              <a:extLst>
                <a:ext uri="{FF2B5EF4-FFF2-40B4-BE49-F238E27FC236}">
                  <a16:creationId xmlns:a16="http://schemas.microsoft.com/office/drawing/2014/main" id="{68156462-B893-E1CA-8A2E-ED5BA0FF6D20}"/>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285750" y="2781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581025</xdr:colOff>
      <xdr:row>1</xdr:row>
      <xdr:rowOff>109537</xdr:rowOff>
    </xdr:from>
    <xdr:to>
      <xdr:col>10</xdr:col>
      <xdr:colOff>276225</xdr:colOff>
      <xdr:row>15</xdr:row>
      <xdr:rowOff>185737</xdr:rowOff>
    </xdr:to>
    <xdr:graphicFrame macro="">
      <xdr:nvGraphicFramePr>
        <xdr:cNvPr id="2" name="Chart 1">
          <a:extLst>
            <a:ext uri="{FF2B5EF4-FFF2-40B4-BE49-F238E27FC236}">
              <a16:creationId xmlns:a16="http://schemas.microsoft.com/office/drawing/2014/main" id="{0ED2FE81-1AB8-B4A0-6C4B-F01B05E8B7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2495550</xdr:colOff>
      <xdr:row>15</xdr:row>
      <xdr:rowOff>19050</xdr:rowOff>
    </xdr:from>
    <xdr:to>
      <xdr:col>0</xdr:col>
      <xdr:colOff>4324350</xdr:colOff>
      <xdr:row>28</xdr:row>
      <xdr:rowOff>66675</xdr:rowOff>
    </xdr:to>
    <mc:AlternateContent xmlns:mc="http://schemas.openxmlformats.org/markup-compatibility/2006">
      <mc:Choice xmlns:a14="http://schemas.microsoft.com/office/drawing/2010/main" Requires="a14">
        <xdr:graphicFrame macro="">
          <xdr:nvGraphicFramePr>
            <xdr:cNvPr id="3" name="Product 1">
              <a:extLst>
                <a:ext uri="{FF2B5EF4-FFF2-40B4-BE49-F238E27FC236}">
                  <a16:creationId xmlns:a16="http://schemas.microsoft.com/office/drawing/2014/main" id="{674DB71F-F5C0-1949-0CDC-A129B3CF000A}"/>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2495550" y="2876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15</xdr:row>
      <xdr:rowOff>19050</xdr:rowOff>
    </xdr:from>
    <xdr:to>
      <xdr:col>0</xdr:col>
      <xdr:colOff>2019300</xdr:colOff>
      <xdr:row>28</xdr:row>
      <xdr:rowOff>66675</xdr:rowOff>
    </xdr:to>
    <mc:AlternateContent xmlns:mc="http://schemas.openxmlformats.org/markup-compatibility/2006">
      <mc:Choice xmlns:a14="http://schemas.microsoft.com/office/drawing/2010/main" Requires="a14">
        <xdr:graphicFrame macro="">
          <xdr:nvGraphicFramePr>
            <xdr:cNvPr id="4" name="Review">
              <a:extLst>
                <a:ext uri="{FF2B5EF4-FFF2-40B4-BE49-F238E27FC236}">
                  <a16:creationId xmlns:a16="http://schemas.microsoft.com/office/drawing/2014/main" id="{C35F6993-D1DA-B2CF-B2FF-4D9230CCC4A7}"/>
                </a:ext>
              </a:extLst>
            </xdr:cNvPr>
            <xdr:cNvGraphicFramePr/>
          </xdr:nvGraphicFramePr>
          <xdr:xfrm>
            <a:off x="0" y="0"/>
            <a:ext cx="0" cy="0"/>
          </xdr:xfrm>
          <a:graphic>
            <a:graphicData uri="http://schemas.microsoft.com/office/drawing/2010/slicer">
              <sle:slicer xmlns:sle="http://schemas.microsoft.com/office/drawing/2010/slicer" name="Review"/>
            </a:graphicData>
          </a:graphic>
        </xdr:graphicFrame>
      </mc:Choice>
      <mc:Fallback>
        <xdr:sp macro="" textlink="">
          <xdr:nvSpPr>
            <xdr:cNvPr id="0" name=""/>
            <xdr:cNvSpPr>
              <a:spLocks noTextEdit="1"/>
            </xdr:cNvSpPr>
          </xdr:nvSpPr>
          <xdr:spPr>
            <a:xfrm>
              <a:off x="190500" y="2876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821.962721759257" createdVersion="8" refreshedVersion="8" minRefreshableVersion="3" recordCount="112" xr:uid="{0E8025DB-D9D7-4752-B9CB-F5E9F7FB3E79}">
  <cacheSource type="worksheet">
    <worksheetSource name="Table1"/>
  </cacheSource>
  <cacheFields count="9">
    <cacheField name="Product" numFmtId="0">
      <sharedItems/>
    </cacheField>
    <cacheField name="Current price" numFmtId="2">
      <sharedItems containsMixedTypes="1" containsNumber="1" containsInteger="1" minValue="38" maxValue="3750"/>
    </cacheField>
    <cacheField name="old price" numFmtId="2">
      <sharedItems containsMixedTypes="1" containsNumber="1" containsInteger="1" minValue="80" maxValue="6143"/>
    </cacheField>
    <cacheField name="Discount" numFmtId="10">
      <sharedItems containsSemiMixedTypes="0" containsString="0" containsNumber="1" minValue="0.01" maxValue="0.64" count="46">
        <n v="0.38"/>
        <n v="0.47"/>
        <n v="0.25"/>
        <n v="0.37"/>
        <n v="0.26"/>
        <n v="0.09"/>
        <n v="0.24"/>
        <n v="0.55000000000000004"/>
        <n v="0.45"/>
        <n v="0.2"/>
        <n v="0.34"/>
        <n v="0.42"/>
        <n v="0.33"/>
        <n v="0.51"/>
        <n v="0.46"/>
        <n v="0.49"/>
        <n v="0.19"/>
        <n v="0.53"/>
        <n v="0.35"/>
        <n v="0.23"/>
        <n v="0.54"/>
        <n v="0.18"/>
        <n v="0.32"/>
        <n v="0.3"/>
        <n v="0.52"/>
        <n v="0.48"/>
        <n v="0.27"/>
        <n v="0.4"/>
        <n v="0.41"/>
        <n v="0.5"/>
        <n v="0.02"/>
        <n v="0.61"/>
        <n v="0.22"/>
        <n v="0.03"/>
        <n v="0.13"/>
        <n v="0.39"/>
        <n v="0.28999999999999998"/>
        <n v="0.43"/>
        <n v="0.04"/>
        <n v="0.36"/>
        <n v="0.14000000000000001"/>
        <n v="0.11"/>
        <n v="0.08"/>
        <n v="0.21"/>
        <n v="0.01"/>
        <n v="0.64"/>
      </sharedItems>
    </cacheField>
    <cacheField name="Absolute Discount" numFmtId="2">
      <sharedItems containsMixedTypes="1" containsNumber="1" containsInteger="1" minValue="24" maxValue="2585"/>
    </cacheField>
    <cacheField name="Discount %" numFmtId="0">
      <sharedItems count="3">
        <s v="Medium Discount"/>
        <s v="High Dscount"/>
        <s v="Low Discount"/>
      </sharedItems>
    </cacheField>
    <cacheField name="Review" numFmtId="1">
      <sharedItems containsString="0" containsBlank="1" containsNumber="1" containsInteger="1" minValue="1" maxValue="69"/>
    </cacheField>
    <cacheField name="Rating" numFmtId="2">
      <sharedItems containsString="0" containsBlank="1" containsNumber="1" minValue="2" maxValue="5"/>
    </cacheField>
    <cacheField name="Product Rating" numFmtId="0">
      <sharedItems count="3">
        <s v="Excellent"/>
        <s v="Average"/>
        <s v="Poor"/>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822.006581250003" createdVersion="8" refreshedVersion="8" minRefreshableVersion="3" recordCount="10" xr:uid="{EFF80EBB-2586-4664-90A7-10AB449F71B7}">
  <cacheSource type="worksheet">
    <worksheetSource name="Table4"/>
  </cacheSource>
  <cacheFields count="2">
    <cacheField name="Product" numFmtId="0">
      <sharedItems count="10">
        <s v="6 In 1 Bottle Can Opener Multifunctional Easy Opener"/>
        <s v="Creative Owl Shape Keychain Black"/>
        <s v="LASA FOLDING TABLE SERVING STAND"/>
        <s v="Simple Metal Dog Art Sculpture Decoration For Home Office"/>
        <s v="5-PCS Stainless Steel Cooking Pot Set With Steamed Slices"/>
        <s v="LASA 3 Tier Bamboo Shoe Bench Storage Shelf"/>
        <s v="Mythco 120COB Solar Wall Ligt With Motion Sensor And Remote Control 3 Modes"/>
        <s v="3PCS Single Head Knitting Crochet Sweater Needle Set"/>
        <s v="Classic Black Cat Cotton Hemp Pillow Case For Home Car"/>
        <s v="Exfoliate And Exfoliate Face Towel - Black"/>
      </sharedItems>
    </cacheField>
    <cacheField name="Discount %" numFmtId="10">
      <sharedItems containsSemiMixedTypes="0" containsString="0" containsNumber="1" minValue="0.52" maxValue="0.64" count="6">
        <n v="0.64"/>
        <n v="0.61"/>
        <n v="0.55000000000000004"/>
        <n v="0.54"/>
        <n v="0.53"/>
        <n v="0.52"/>
      </sharedItems>
    </cacheField>
  </cacheFields>
  <extLst>
    <ext xmlns:x14="http://schemas.microsoft.com/office/spreadsheetml/2009/9/main" uri="{725AE2AE-9491-48be-B2B4-4EB974FC3084}">
      <x14:pivotCacheDefinition pivotCacheId="41949772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822.015920254627" createdVersion="8" refreshedVersion="8" minRefreshableVersion="3" recordCount="10" xr:uid="{045547BC-3731-4E8E-B7DC-A9B9FD46D637}">
  <cacheSource type="worksheet">
    <worksheetSource name="Table6"/>
  </cacheSource>
  <cacheFields count="2">
    <cacheField name="Product" numFmtId="0">
      <sharedItems count="10">
        <s v="Portable Home Small Air Humidifier 3-Speed Fan - Green"/>
        <s v="100 Pcs Crochet Hook Tool Set Knitting Hook Set With Box"/>
        <s v="53Pcs/Set Yarn Knitting Crochet Hooks With Bag - Fortune Cat"/>
        <s v="12 Litre Insulated Lunch Box Grey"/>
        <s v="Weighing Scale Digital Bathroom Body Fat Scale USB-Black"/>
        <s v="137 Pieces Cake Decorating Tool Set Baking Supplies"/>
        <s v="Electronic Digital Display Vernier Caliper"/>
        <s v="3D Waterproof EVA Plastic Shower Curtain 1.8*2Mtrs"/>
        <s v="Portable Mini Cordless Car Vacuum Cleaner - Blue"/>
        <s v="LED Wall Digital Alarm Clock Study Home 12 / 24H Clock Calendar"/>
      </sharedItems>
    </cacheField>
    <cacheField name="Rating" numFmtId="2">
      <sharedItems containsSemiMixedTypes="0" containsString="0" containsNumber="1" minValue="4.5999999999999996" maxValue="4.8" count="3">
        <n v="4.8"/>
        <n v="4.7"/>
        <n v="4.5999999999999996"/>
      </sharedItems>
    </cacheField>
  </cacheFields>
  <extLst>
    <ext xmlns:x14="http://schemas.microsoft.com/office/spreadsheetml/2009/9/main" uri="{725AE2AE-9491-48be-B2B4-4EB974FC3084}">
      <x14:pivotCacheDefinition pivotCacheId="137457775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822.018952893515" createdVersion="8" refreshedVersion="8" minRefreshableVersion="3" recordCount="10" xr:uid="{6347E6A7-3EF0-4435-823B-C92EDCE5F310}">
  <cacheSource type="worksheet">
    <worksheetSource name="Table5"/>
  </cacheSource>
  <cacheFields count="2">
    <cacheField name="Product" numFmtId="0">
      <sharedItems count="10">
        <s v="120W Cordless Vacuum Cleaners Handheld Electric Vacuum Cleaner"/>
        <s v="137 Pieces Cake Decorating Tool Set Baking Supplies"/>
        <s v="Electronic Digital Display Vernier Caliper"/>
        <s v="3D Waterproof EVA Plastic Shower Curtain 1.8*2Mtrs"/>
        <s v="100 Pcs Crochet Hook Tool Set Knitting Hook Set With Box"/>
        <s v="Punch-free Great Load Bearing Bathroom Storage Rack Wall Shelf-White"/>
        <s v="53 Pieces/Set Yarn Knitting Crochet Hooks With Bag - Pansies"/>
        <s v="Portable Mini Cordless Car Vacuum Cleaner - Blue"/>
        <s v="52 Pieces Cake Decorating Tool Set Gift Kit Baking Supplies"/>
        <s v="53Pcs/Set Yarn Knitting Crochet Hooks With Bag - Fortune Cat"/>
      </sharedItems>
    </cacheField>
    <cacheField name="Review" numFmtId="1">
      <sharedItems containsSemiMixedTypes="0" containsString="0" containsNumber="1" containsInteger="1" minValue="20" maxValue="69" count="9">
        <n v="69"/>
        <n v="55"/>
        <n v="49"/>
        <n v="44"/>
        <n v="39"/>
        <n v="36"/>
        <n v="32"/>
        <n v="24"/>
        <n v="20"/>
      </sharedItems>
    </cacheField>
  </cacheFields>
  <extLst>
    <ext xmlns:x14="http://schemas.microsoft.com/office/spreadsheetml/2009/9/main" uri="{725AE2AE-9491-48be-B2B4-4EB974FC3084}">
      <x14:pivotCacheDefinition pivotCacheId="21436054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
  <r>
    <s v="115  Piece Set Of Multifunctional Precision Screwdrivers"/>
    <n v="950"/>
    <n v="1525"/>
    <x v="0"/>
    <n v="575"/>
    <x v="0"/>
    <n v="2"/>
    <n v="4.5"/>
    <x v="0"/>
  </r>
  <r>
    <s v="Metal Decorative Hooks Key Hangers Entryway Wall Hooks Towel Hooks - Home"/>
    <n v="527"/>
    <n v="999"/>
    <x v="1"/>
    <n v="472"/>
    <x v="1"/>
    <n v="14"/>
    <n v="4.0999999999999996"/>
    <x v="0"/>
  </r>
  <r>
    <s v="Portable Mini Cordless Car Vacuum Cleaner - Blue"/>
    <n v="2199"/>
    <n v="2923"/>
    <x v="2"/>
    <n v="724"/>
    <x v="0"/>
    <n v="24"/>
    <n v="4.5999999999999996"/>
    <x v="0"/>
  </r>
  <r>
    <s v="Weighing Scale Digital Bathroom Body Fat Scale USB-Black"/>
    <n v="1580"/>
    <n v="2499"/>
    <x v="3"/>
    <n v="919"/>
    <x v="0"/>
    <n v="7"/>
    <n v="4.7"/>
    <x v="0"/>
  </r>
  <r>
    <s v="Portable Home Small Air Humidifier 3-Speed Fan - Green"/>
    <n v="1740"/>
    <n v="2356"/>
    <x v="4"/>
    <n v="616"/>
    <x v="0"/>
    <n v="5"/>
    <n v="4.8"/>
    <x v="0"/>
  </r>
  <r>
    <s v="220V 60W Electric Soldering Iron Kits With Tools, Tips, And Multimeter"/>
    <n v="2999"/>
    <n v="3290"/>
    <x v="5"/>
    <n v="291"/>
    <x v="2"/>
    <n v="15"/>
    <n v="4"/>
    <x v="1"/>
  </r>
  <r>
    <s v="137 Pieces Cake Decorating Tool Set Baking Supplies"/>
    <n v="2319"/>
    <n v="3032"/>
    <x v="6"/>
    <n v="713"/>
    <x v="0"/>
    <n v="55"/>
    <n v="4.5999999999999996"/>
    <x v="0"/>
  </r>
  <r>
    <s v="Desk Foldable Fan Adjustable Fan Strong Wind 3 Gear Usb"/>
    <n v="988"/>
    <n v="1580"/>
    <x v="3"/>
    <n v="592"/>
    <x v="0"/>
    <n v="2"/>
    <n v="4"/>
    <x v="1"/>
  </r>
  <r>
    <s v="LASA FOLDING TABLE SERVING STAND"/>
    <n v="1274"/>
    <n v="2800"/>
    <x v="7"/>
    <n v="1526"/>
    <x v="1"/>
    <n v="5"/>
    <n v="4.8"/>
    <x v="0"/>
  </r>
  <r>
    <s v="13 In 1 Home Repair Tools Box Kit Set"/>
    <n v="1600"/>
    <n v="2929"/>
    <x v="8"/>
    <n v="1329"/>
    <x v="1"/>
    <n v="5"/>
    <n v="3.8"/>
    <x v="1"/>
  </r>
  <r>
    <s v="Genebre 115 In 1 Screwdriver Repairing Tool Set For IPhone Cellphone Hand Tool"/>
    <n v="799"/>
    <n v="999"/>
    <x v="9"/>
    <n v="200"/>
    <x v="0"/>
    <n v="12"/>
    <n v="4.0999999999999996"/>
    <x v="0"/>
  </r>
  <r>
    <s v="100 Pcs Crochet Hook Tool Set Knitting Hook Set With Box"/>
    <n v="990"/>
    <n v="1500"/>
    <x v="10"/>
    <n v="510"/>
    <x v="0"/>
    <n v="39"/>
    <n v="4.7"/>
    <x v="0"/>
  </r>
  <r>
    <s v="40cm Gold DIY Acrylic Wall Sticker Clock"/>
    <n v="552"/>
    <n v="1035"/>
    <x v="1"/>
    <n v="483"/>
    <x v="1"/>
    <n v="12"/>
    <n v="4.8"/>
    <x v="0"/>
  </r>
  <r>
    <s v="LASA Digital Thermometer And Hydrometer"/>
    <n v="501"/>
    <n v="860"/>
    <x v="11"/>
    <n v="359"/>
    <x v="1"/>
    <n v="6"/>
    <n v="4.5"/>
    <x v="0"/>
  </r>
  <r>
    <s v="Multifunction Laser Level With Adjustment Tripod"/>
    <n v="1680"/>
    <n v="2499"/>
    <x v="12"/>
    <n v="819"/>
    <x v="0"/>
    <n v="9"/>
    <n v="4.2"/>
    <x v="0"/>
  </r>
  <r>
    <s v="Anti-Skid Absorbent Insulation Coaster  For Home Office"/>
    <n v="332"/>
    <n v="684"/>
    <x v="13"/>
    <n v="352"/>
    <x v="1"/>
    <n v="2"/>
    <n v="5"/>
    <x v="0"/>
  </r>
  <r>
    <s v="Peacock  Throw Pillow Cushion Case For Home Car"/>
    <n v="195"/>
    <n v="360"/>
    <x v="14"/>
    <n v="165"/>
    <x v="1"/>
    <n v="2"/>
    <n v="5"/>
    <x v="0"/>
  </r>
  <r>
    <s v="LASA Aluminum Folding Truck Hand Cart - 68kg Max"/>
    <n v="2025"/>
    <n v="3971"/>
    <x v="15"/>
    <n v="1946"/>
    <x v="1"/>
    <n v="3"/>
    <n v="5"/>
    <x v="0"/>
  </r>
  <r>
    <s v="LED Wall Digital Alarm Clock Study Home 12 / 24H Clock Calendar"/>
    <n v="2999"/>
    <n v="3699"/>
    <x v="16"/>
    <n v="700"/>
    <x v="2"/>
    <n v="5"/>
    <n v="4.5999999999999996"/>
    <x v="0"/>
  </r>
  <r>
    <s v="3D Waterproof EVA Plastic Shower Curtain 1.8*2Mtrs"/>
    <n v="998"/>
    <n v="1966"/>
    <x v="15"/>
    <n v="968"/>
    <x v="1"/>
    <n v="44"/>
    <n v="4.5999999999999996"/>
    <x v="0"/>
  </r>
  <r>
    <s v="3PCS Single Head Knitting Crochet Sweater Needle Set"/>
    <n v="38"/>
    <n v="80"/>
    <x v="17"/>
    <n v="42"/>
    <x v="1"/>
    <n v="13"/>
    <n v="3.3"/>
    <x v="1"/>
  </r>
  <r>
    <s v="4pcs Bathroom/Kitchen Towel Rack,Roll Paper Holder,Towel Bars,Hook"/>
    <n v="1860"/>
    <n v="3220"/>
    <x v="11"/>
    <n v="1360"/>
    <x v="1"/>
    <m/>
    <m/>
    <x v="2"/>
  </r>
  <r>
    <s v="LED Romantic Spaceship Starry Sky Projector,Children's Bedroom Night Light-Blue"/>
    <n v="880"/>
    <n v="1350"/>
    <x v="18"/>
    <n v="470"/>
    <x v="0"/>
    <n v="6"/>
    <n v="4"/>
    <x v="1"/>
  </r>
  <r>
    <s v="Foldable Overbed Table/Desk"/>
    <n v="1650"/>
    <n v="2150"/>
    <x v="19"/>
    <n v="500"/>
    <x v="0"/>
    <n v="14"/>
    <n v="4.4000000000000004"/>
    <x v="0"/>
  </r>
  <r>
    <s v="LASA 3 Tier Bamboo Shoe Bench Storage Shelf"/>
    <n v="2048"/>
    <n v="4500"/>
    <x v="20"/>
    <n v="2452"/>
    <x v="1"/>
    <n v="7"/>
    <n v="4.3"/>
    <x v="0"/>
  </r>
  <r>
    <s v="Electronic Digital Display Vernier Caliper"/>
    <n v="420"/>
    <n v="647"/>
    <x v="18"/>
    <n v="227"/>
    <x v="0"/>
    <n v="49"/>
    <n v="4.5999999999999996"/>
    <x v="0"/>
  </r>
  <r>
    <s v="Portable Wardrobe Nonwoven With 3 Hanging Rods And 6 Storage Shelves"/>
    <n v="2880"/>
    <n v="3520"/>
    <x v="21"/>
    <n v="640"/>
    <x v="2"/>
    <n v="12"/>
    <n v="3.8"/>
    <x v="1"/>
  </r>
  <r>
    <s v="12 Litre Black Insulated Lunch Box"/>
    <n v="1350"/>
    <n v="1990"/>
    <x v="22"/>
    <n v="640"/>
    <x v="0"/>
    <n v="13"/>
    <n v="3.8"/>
    <x v="1"/>
  </r>
  <r>
    <s v="52 Pieces Cake Decorating Tool Set Gift Kit Baking Supplies"/>
    <n v="1758"/>
    <n v="2499"/>
    <x v="23"/>
    <n v="741"/>
    <x v="0"/>
    <n v="20"/>
    <n v="4.0999999999999996"/>
    <x v="0"/>
  </r>
  <r>
    <s v="MultiFunctional Storage Rack Multi-layer Bookshelf"/>
    <n v="2200"/>
    <n v="4080"/>
    <x v="14"/>
    <n v="1880"/>
    <x v="1"/>
    <m/>
    <m/>
    <x v="2"/>
  </r>
  <r>
    <s v="Exfoliate And Exfoliate Face Towel - Black"/>
    <n v="185"/>
    <n v="382"/>
    <x v="24"/>
    <n v="197"/>
    <x v="1"/>
    <n v="9"/>
    <n v="4.3"/>
    <x v="0"/>
  </r>
  <r>
    <s v="12 Litre Insulated Lunch Box Grey"/>
    <n v="980"/>
    <n v="1490"/>
    <x v="10"/>
    <n v="510"/>
    <x v="0"/>
    <n v="12"/>
    <n v="4.7"/>
    <x v="0"/>
  </r>
  <r>
    <s v="LED Eye Protection  Desk Lamp , Study, Reading, USB Fan - Double Pen Holder"/>
    <n v="1820"/>
    <n v="3490"/>
    <x v="25"/>
    <n v="1670"/>
    <x v="1"/>
    <n v="9"/>
    <n v="4.3"/>
    <x v="0"/>
  </r>
  <r>
    <s v="53Pcs/Set Yarn Knitting Crochet Hooks With Bag - Fortune Cat"/>
    <n v="1940"/>
    <n v="2650"/>
    <x v="26"/>
    <n v="710"/>
    <x v="0"/>
    <n v="20"/>
    <n v="4.7"/>
    <x v="0"/>
  </r>
  <r>
    <s v="53 Pieces/Set Yarn Knitting Crochet Hooks With Bag - Pansies"/>
    <n v="1980"/>
    <n v="2699"/>
    <x v="26"/>
    <n v="719"/>
    <x v="0"/>
    <n v="32"/>
    <n v="4.5"/>
    <x v="0"/>
  </r>
  <r>
    <s v="DIY File Folder, Office Drawer File Holder, Pen Holder, Desktop Storage Rack"/>
    <n v="1620"/>
    <n v="2690"/>
    <x v="27"/>
    <n v="1070"/>
    <x v="0"/>
    <n v="1"/>
    <n v="5"/>
    <x v="0"/>
  </r>
  <r>
    <s v="Classic Black Cat Cotton Hemp Pillow Case For Home Car"/>
    <n v="171"/>
    <n v="360"/>
    <x v="17"/>
    <n v="189"/>
    <x v="1"/>
    <n v="2"/>
    <n v="5"/>
    <x v="0"/>
  </r>
  <r>
    <s v="Punch-free Great Load Bearing Bathroom Storage Rack Wall Shelf-White"/>
    <n v="389"/>
    <n v="656"/>
    <x v="28"/>
    <n v="267"/>
    <x v="1"/>
    <n v="36"/>
    <n v="4.3"/>
    <x v="0"/>
  </r>
  <r>
    <s v="1/2/3 Seater Elastic Sofa Cover,Living Room/Home Decor Chair Cover-Grey"/>
    <s v=" 1,620 -  1,980"/>
    <s v=" 2,200 -  3,200"/>
    <x v="0"/>
    <e v="#VALUE!"/>
    <x v="0"/>
    <n v="2"/>
    <n v="4.5"/>
    <x v="0"/>
  </r>
  <r>
    <s v="LASA Stainless Steel Double Wall Mount Soap Dispenser - 500ml"/>
    <n v="2750"/>
    <n v="4471"/>
    <x v="0"/>
    <n v="1721"/>
    <x v="0"/>
    <m/>
    <m/>
    <x v="2"/>
  </r>
  <r>
    <s v="4M Float Switch Water Level Controller -Water Tank"/>
    <n v="475"/>
    <n v="931"/>
    <x v="15"/>
    <n v="456"/>
    <x v="1"/>
    <m/>
    <m/>
    <x v="2"/>
  </r>
  <r>
    <s v="Modern Sofa Throw Pillow Cover-45x45cm-Blue&amp;Red"/>
    <n v="238"/>
    <n v="476"/>
    <x v="29"/>
    <n v="238"/>
    <x v="1"/>
    <m/>
    <m/>
    <x v="2"/>
  </r>
  <r>
    <s v="Balloon Insert, Birthday Party Balloon Set, PU Leather"/>
    <n v="610"/>
    <n v="1060"/>
    <x v="11"/>
    <n v="450"/>
    <x v="1"/>
    <m/>
    <m/>
    <x v="2"/>
  </r>
  <r>
    <s v="Shower Cap Wide Elastic Band Cover Reusable Bashroom Cap"/>
    <n v="2132"/>
    <n v="2169"/>
    <x v="30"/>
    <n v="37"/>
    <x v="2"/>
    <m/>
    <m/>
    <x v="2"/>
  </r>
  <r>
    <s v="Christmas Elk Fence Yard Lawn Decorations Cute For Holidays"/>
    <n v="999"/>
    <n v="2000"/>
    <x v="29"/>
    <n v="1001"/>
    <x v="1"/>
    <m/>
    <m/>
    <x v="2"/>
  </r>
  <r>
    <s v="60W Hot Melt Glue Sprayer - Efficient And Stable Glue Dispensing"/>
    <n v="1190"/>
    <n v="1785"/>
    <x v="12"/>
    <n v="595"/>
    <x v="0"/>
    <m/>
    <m/>
    <x v="2"/>
  </r>
  <r>
    <s v="Car Phone Charging Stand"/>
    <n v="671"/>
    <n v="1316"/>
    <x v="15"/>
    <n v="645"/>
    <x v="1"/>
    <m/>
    <m/>
    <x v="2"/>
  </r>
  <r>
    <s v="2pcs Solar Street Light Flood Light Outdoor"/>
    <n v="1200"/>
    <n v="1950"/>
    <x v="0"/>
    <n v="750"/>
    <x v="0"/>
    <m/>
    <m/>
    <x v="2"/>
  </r>
  <r>
    <s v="Creative Owl Shape Keychain Black"/>
    <n v="199"/>
    <n v="504"/>
    <x v="31"/>
    <n v="305"/>
    <x v="1"/>
    <m/>
    <m/>
    <x v="2"/>
  </r>
  <r>
    <s v="Brush &amp; Paintbrush Cleaning Tool Pink"/>
    <n v="299"/>
    <n v="600"/>
    <x v="29"/>
    <n v="301"/>
    <x v="1"/>
    <m/>
    <m/>
    <x v="2"/>
  </r>
  <r>
    <s v="Pen Grips For Kids Pen Grip Posture Correction Tool For Kids"/>
    <n v="1660"/>
    <n v="1699"/>
    <x v="30"/>
    <n v="39"/>
    <x v="2"/>
    <m/>
    <m/>
    <x v="2"/>
  </r>
  <r>
    <s v="Pilates Cloth Bag Waterproof Durable High Capacity Purple"/>
    <n v="299"/>
    <n v="384"/>
    <x v="32"/>
    <n v="85"/>
    <x v="0"/>
    <m/>
    <m/>
    <x v="2"/>
  </r>
  <r>
    <s v="Multi-purpose Rice Drainage Basket And Fruit And Vegetable Drainage Sieve"/>
    <n v="1459"/>
    <n v="1499"/>
    <x v="33"/>
    <n v="40"/>
    <x v="2"/>
    <m/>
    <m/>
    <x v="2"/>
  </r>
  <r>
    <s v="Cute Christmas Fence Garden Decorations For Holiday Home"/>
    <n v="799"/>
    <n v="1343"/>
    <x v="28"/>
    <n v="544"/>
    <x v="1"/>
    <m/>
    <m/>
    <x v="2"/>
  </r>
  <r>
    <s v="Simple Metal Dog Art Sculpture Decoration For Home Office"/>
    <n v="499"/>
    <n v="900"/>
    <x v="8"/>
    <n v="401"/>
    <x v="1"/>
    <m/>
    <m/>
    <x v="2"/>
  </r>
  <r>
    <s v="Christmas Fence Garden Decorations Outdoor For Holiday Home"/>
    <n v="699"/>
    <n v="1343"/>
    <x v="25"/>
    <n v="644"/>
    <x v="1"/>
    <m/>
    <m/>
    <x v="2"/>
  </r>
  <r>
    <s v="Angle Measuring Tool Full Metal Multi Angle Measuring Tool"/>
    <n v="799"/>
    <n v="1567"/>
    <x v="15"/>
    <n v="768"/>
    <x v="1"/>
    <m/>
    <m/>
    <x v="2"/>
  </r>
  <r>
    <s v="12V 19500rpm Handheld Electric Angle Grinder Tool - UK - Yellow/Black"/>
    <n v="2799"/>
    <n v="3810"/>
    <x v="26"/>
    <n v="1011"/>
    <x v="0"/>
    <m/>
    <m/>
    <x v="2"/>
  </r>
  <r>
    <s v="Simple Metal Dog Art Sculpture Decoration For Home Office"/>
    <n v="399"/>
    <n v="896"/>
    <x v="7"/>
    <n v="497"/>
    <x v="1"/>
    <m/>
    <m/>
    <x v="2"/>
  </r>
  <r>
    <s v="5 Pieces/set Of Stainless Steel Induction Cooker Pots"/>
    <n v="2170"/>
    <n v="2500"/>
    <x v="34"/>
    <n v="330"/>
    <x v="2"/>
    <n v="6"/>
    <n v="2.5"/>
    <x v="2"/>
  </r>
  <r>
    <s v="Mythco 120COB Solar Wall Ligt With Motion Sensor And Remote Control 3 Modes"/>
    <n v="458"/>
    <n v="986"/>
    <x v="20"/>
    <n v="528"/>
    <x v="1"/>
    <n v="10"/>
    <n v="3"/>
    <x v="1"/>
  </r>
  <r>
    <s v="5-PCS Stainless Steel Cooking Pot Set With Steamed Slices"/>
    <n v="2115"/>
    <n v="4700"/>
    <x v="7"/>
    <n v="2585"/>
    <x v="1"/>
    <n v="13"/>
    <n v="2.1"/>
    <x v="2"/>
  </r>
  <r>
    <s v="120W Cordless Vacuum Cleaners Handheld Electric Vacuum Cleaner"/>
    <n v="445"/>
    <n v="873"/>
    <x v="15"/>
    <n v="428"/>
    <x v="1"/>
    <n v="69"/>
    <n v="2.8"/>
    <x v="2"/>
  </r>
  <r>
    <s v="Intelligent  LED Body Sensor Wireless Lighting Night Light USB"/>
    <n v="325"/>
    <n v="680"/>
    <x v="24"/>
    <n v="355"/>
    <x v="1"/>
    <n v="15"/>
    <n v="2.7"/>
    <x v="2"/>
  </r>
  <r>
    <s v="VIC Wireless Vacuum Cleaner Dual Use For Home And Car 120W High Power Powerful"/>
    <n v="1220"/>
    <n v="1555"/>
    <x v="32"/>
    <n v="335"/>
    <x v="0"/>
    <n v="16"/>
    <n v="2.9"/>
    <x v="2"/>
  </r>
  <r>
    <s v="Artificial Potted Flowers Room Decorative Flowers (2 Pieces)"/>
    <n v="990"/>
    <n v="1814"/>
    <x v="8"/>
    <n v="824"/>
    <x v="1"/>
    <n v="6"/>
    <n v="2.2000000000000002"/>
    <x v="2"/>
  </r>
  <r>
    <s v="380ML USB Rechargeable Portable Small Blenders And Juicers"/>
    <n v="1000"/>
    <n v="2000"/>
    <x v="29"/>
    <n v="1000"/>
    <x v="1"/>
    <n v="7"/>
    <n v="2.2999999999999998"/>
    <x v="2"/>
  </r>
  <r>
    <s v="32PCS Portable Cordless Drill Set With Cyclic Battery Drive -26 Variable Speed"/>
    <n v="3750"/>
    <n v="6143"/>
    <x v="35"/>
    <n v="2393"/>
    <x v="0"/>
    <n v="5"/>
    <n v="3"/>
    <x v="1"/>
  </r>
  <r>
    <s v="Agapeon Toothbrush Holder And Toothpaste Dispenser"/>
    <n v="382"/>
    <n v="700"/>
    <x v="8"/>
    <n v="318"/>
    <x v="1"/>
    <n v="17"/>
    <n v="2.6"/>
    <x v="2"/>
  </r>
  <r>
    <s v="Large Lazy Inflatable Sofa Chairs PVC Lounger Seat Bag"/>
    <n v="2300"/>
    <n v="3240"/>
    <x v="36"/>
    <n v="940"/>
    <x v="0"/>
    <n v="5"/>
    <n v="3"/>
    <x v="1"/>
  </r>
  <r>
    <s v="Watercolour Gold Foil Textured Print Pillow Cover"/>
    <n v="345"/>
    <n v="602"/>
    <x v="37"/>
    <n v="257"/>
    <x v="1"/>
    <n v="6"/>
    <n v="2.2999999999999998"/>
    <x v="2"/>
  </r>
  <r>
    <s v="Wrought Iron Bathroom Shelf Wall Mounted Free Punch Toilet Rack"/>
    <n v="509"/>
    <n v="899"/>
    <x v="37"/>
    <n v="390"/>
    <x v="1"/>
    <n v="5"/>
    <n v="3"/>
    <x v="1"/>
  </r>
  <r>
    <s v="7-piece Set Of Storage Bags, Travel Storage Bags, Shoe Bags"/>
    <n v="968"/>
    <n v="1814"/>
    <x v="1"/>
    <n v="846"/>
    <x v="1"/>
    <n v="6"/>
    <n v="2.2000000000000002"/>
    <x v="2"/>
  </r>
  <r>
    <s v="Electric LED UV Mosquito Killer Lamp, Outdoor/Indoor Fly Killer Trap Light -USB"/>
    <n v="1570"/>
    <n v="2988"/>
    <x v="1"/>
    <n v="1418"/>
    <x v="1"/>
    <n v="7"/>
    <n v="2.1"/>
    <x v="2"/>
  </r>
  <r>
    <s v="2PCS/LOT Solar LED Outdoor Intelligent Light Controlled Wall Lamp"/>
    <n v="790"/>
    <n v="1485"/>
    <x v="1"/>
    <n v="695"/>
    <x v="1"/>
    <m/>
    <m/>
    <x v="2"/>
  </r>
  <r>
    <s v="3PCS Rotary Scraper Thermomix For Kitchen"/>
    <n v="690"/>
    <n v="1200"/>
    <x v="37"/>
    <n v="510"/>
    <x v="1"/>
    <m/>
    <m/>
    <x v="2"/>
  </r>
  <r>
    <s v="Cushion Silicone Butt Cushion Summer Ice Cushion Honeycomb Gel Cushion"/>
    <n v="1732"/>
    <n v="1799"/>
    <x v="38"/>
    <n v="67"/>
    <x v="2"/>
    <m/>
    <m/>
    <x v="2"/>
  </r>
  <r>
    <s v="7PCS Silicone Thumb Knife Finger Protector Vegetable Harvesting Knife"/>
    <n v="230"/>
    <n v="450"/>
    <x v="15"/>
    <n v="220"/>
    <x v="1"/>
    <m/>
    <m/>
    <x v="2"/>
  </r>
  <r>
    <s v="Memory Foam Neck Pillow Cover, With Pillow Core - 50*30cm"/>
    <n v="1189"/>
    <n v="2199"/>
    <x v="14"/>
    <n v="1010"/>
    <x v="1"/>
    <n v="1"/>
    <n v="3"/>
    <x v="1"/>
  </r>
  <r>
    <s v="Bedroom Simple Floor Hanging Clothes Rack Single Pole Hat Rack - White"/>
    <n v="979"/>
    <n v="1920"/>
    <x v="15"/>
    <n v="941"/>
    <x v="1"/>
    <n v="1"/>
    <n v="5"/>
    <x v="0"/>
  </r>
  <r>
    <s v="5m Waterproof Spherical LED String Lights Outdoor Ball Chain Lights Party Lighting Decoration Adjustable"/>
    <n v="1460"/>
    <n v="2290"/>
    <x v="39"/>
    <n v="830"/>
    <x v="0"/>
    <m/>
    <m/>
    <x v="2"/>
  </r>
  <r>
    <s v="2 Pairs Cowhide Split Leather Work Gloves.32â„‰ Or Above Welding Gloves"/>
    <n v="1666"/>
    <n v="1699"/>
    <x v="30"/>
    <n v="33"/>
    <x v="2"/>
    <m/>
    <m/>
    <x v="2"/>
  </r>
  <r>
    <s v="Household Pineapple Peeler Peeler"/>
    <n v="330"/>
    <n v="647"/>
    <x v="15"/>
    <n v="317"/>
    <x v="1"/>
    <n v="1"/>
    <n v="4"/>
    <x v="1"/>
  </r>
  <r>
    <s v="Creative Owl Shape Keychain Black"/>
    <n v="176"/>
    <n v="345"/>
    <x v="15"/>
    <n v="169"/>
    <x v="1"/>
    <m/>
    <m/>
    <x v="2"/>
  </r>
  <r>
    <s v="Office Chair Lumbar Back Support Spine Posture Correction Pillow Car Cushion"/>
    <n v="1466"/>
    <n v="1699"/>
    <x v="40"/>
    <n v="233"/>
    <x v="2"/>
    <m/>
    <m/>
    <x v="2"/>
  </r>
  <r>
    <s v="Cartoon Car Decoration Cute Individuality For Car Home Desk"/>
    <n v="274"/>
    <n v="537"/>
    <x v="15"/>
    <n v="263"/>
    <x v="1"/>
    <m/>
    <m/>
    <x v="2"/>
  </r>
  <r>
    <s v="Outdoor Portable Water Bottle With Medicine Box - 600ML - Black"/>
    <n v="799"/>
    <n v="900"/>
    <x v="41"/>
    <n v="101"/>
    <x v="2"/>
    <m/>
    <m/>
    <x v="2"/>
  </r>
  <r>
    <s v="Angle Measuring Tool Full Metal Multi Angle Measuring Tool"/>
    <n v="657"/>
    <n v="1288"/>
    <x v="15"/>
    <n v="631"/>
    <x v="1"/>
    <m/>
    <m/>
    <x v="2"/>
  </r>
  <r>
    <s v="Wall-Mounted Toothbrush Toothpaste Holder With Multiple Slots"/>
    <n v="1468"/>
    <n v="1699"/>
    <x v="40"/>
    <n v="231"/>
    <x v="2"/>
    <m/>
    <m/>
    <x v="2"/>
  </r>
  <r>
    <s v="Multifunctional Hanging Storage Box Storage Bag (4 Layers)"/>
    <n v="630"/>
    <n v="1100"/>
    <x v="37"/>
    <n v="470"/>
    <x v="1"/>
    <m/>
    <m/>
    <x v="2"/>
  </r>
  <r>
    <s v="Wall Clock With Hidden Safe Box"/>
    <n v="850"/>
    <n v="1700"/>
    <x v="29"/>
    <n v="850"/>
    <x v="1"/>
    <m/>
    <m/>
    <x v="2"/>
  </r>
  <r>
    <s v="Portable Wine Table With Folding Round Table"/>
    <n v="1300"/>
    <n v="2500"/>
    <x v="25"/>
    <n v="1200"/>
    <x v="1"/>
    <m/>
    <m/>
    <x v="2"/>
  </r>
  <r>
    <s v="Sewing Machine Needle Threader Stitch Insertion Tool Automatic Quick Sewing"/>
    <n v="105"/>
    <n v="200"/>
    <x v="25"/>
    <n v="95"/>
    <x v="1"/>
    <m/>
    <m/>
    <x v="2"/>
  </r>
  <r>
    <s v="6 Layers Steel Pipe Assembling Dustproof Storage Shoe Cabinet"/>
    <n v="899"/>
    <n v="1699"/>
    <x v="1"/>
    <n v="800"/>
    <x v="1"/>
    <m/>
    <m/>
    <x v="2"/>
  </r>
  <r>
    <s v="2PCS Ice Silk Square Cushion Cover Pillowcases - 65x65cm"/>
    <n v="1200"/>
    <n v="2400"/>
    <x v="29"/>
    <n v="1200"/>
    <x v="1"/>
    <m/>
    <m/>
    <x v="2"/>
  </r>
  <r>
    <s v="Wall Mount Automatic Toothpaste Dispenser Toothbrush Holder Toothpaste Squeezer"/>
    <n v="1526"/>
    <n v="1660"/>
    <x v="42"/>
    <n v="134"/>
    <x v="2"/>
    <m/>
    <m/>
    <x v="2"/>
  </r>
  <r>
    <s v="Portable Soap Dispenser Kitchen Detergent Press Box Kitchen Tools"/>
    <n v="1462"/>
    <n v="1499"/>
    <x v="30"/>
    <n v="37"/>
    <x v="2"/>
    <m/>
    <m/>
    <x v="2"/>
  </r>
  <r>
    <s v="4 Piece Coloured Stainless Steel Kitchenware Set"/>
    <n v="248"/>
    <n v="486"/>
    <x v="15"/>
    <n v="238"/>
    <x v="1"/>
    <m/>
    <m/>
    <x v="2"/>
  </r>
  <r>
    <s v="Metal Wall Clock Silver Dial Crystal Jewelry Round Home Decoration Wall Clock"/>
    <n v="3546"/>
    <n v="3699"/>
    <x v="38"/>
    <n v="153"/>
    <x v="2"/>
    <m/>
    <m/>
    <x v="2"/>
  </r>
  <r>
    <s v="Baby Early Education Shape And Color Cognitive Training Toys"/>
    <n v="525"/>
    <n v="1029"/>
    <x v="15"/>
    <n v="504"/>
    <x v="1"/>
    <m/>
    <m/>
    <x v="2"/>
  </r>
  <r>
    <s v="8in1 Screwdriver With LED Light"/>
    <n v="1080"/>
    <n v="1874"/>
    <x v="11"/>
    <n v="794"/>
    <x v="1"/>
    <m/>
    <m/>
    <x v="2"/>
  </r>
  <r>
    <s v="Konka Healty Electric Kettle, 24-hour Heat Preservation,1.5L,800W, White"/>
    <n v="3640"/>
    <n v="4588"/>
    <x v="43"/>
    <n v="948"/>
    <x v="0"/>
    <n v="1"/>
    <n v="5"/>
    <x v="0"/>
  </r>
  <r>
    <s v="9pcs Gas Mask, For Painting, Dust, Formaldehyde Grinding, Polishing"/>
    <n v="1420"/>
    <n v="2420"/>
    <x v="28"/>
    <n v="1000"/>
    <x v="1"/>
    <m/>
    <m/>
    <x v="2"/>
  </r>
  <r>
    <s v="24 Grid Wall-mounted Sundries Organiser Fabric Closet Bag Storage Rack"/>
    <n v="1875"/>
    <n v="1899"/>
    <x v="44"/>
    <n v="24"/>
    <x v="2"/>
    <m/>
    <m/>
    <x v="2"/>
  </r>
  <r>
    <s v="1PC Refrigerator Food Seal Pocket Fridge Bags"/>
    <n v="198"/>
    <n v="260"/>
    <x v="6"/>
    <n v="62"/>
    <x v="0"/>
    <m/>
    <m/>
    <x v="2"/>
  </r>
  <r>
    <s v="LED Solar Street Light-fake Camera"/>
    <n v="1150"/>
    <n v="1737"/>
    <x v="10"/>
    <n v="587"/>
    <x v="0"/>
    <m/>
    <m/>
    <x v="2"/>
  </r>
  <r>
    <s v="Cartoon Embroidered Mini Towel Bear Cotton Wash Cloth Hand 4pcs"/>
    <n v="1190"/>
    <n v="1810"/>
    <x v="10"/>
    <n v="620"/>
    <x v="0"/>
    <m/>
    <m/>
    <x v="2"/>
  </r>
  <r>
    <s v="Shower Nozzle Cleaning Unclogging Needle Mini Crevice Small Hole Cleaning Brush"/>
    <n v="1658"/>
    <n v="1699"/>
    <x v="30"/>
    <n v="41"/>
    <x v="2"/>
    <m/>
    <m/>
    <x v="2"/>
  </r>
  <r>
    <s v="Thickening Multipurpose Non Stick Easy To Clean Heat Resistant Spoon Pad"/>
    <n v="1768"/>
    <n v="1799"/>
    <x v="30"/>
    <n v="31"/>
    <x v="2"/>
    <m/>
    <m/>
    <x v="2"/>
  </r>
  <r>
    <s v="6 In 1 Bottle Can Opener Multifunctional Easy Opener"/>
    <n v="199"/>
    <n v="553"/>
    <x v="45"/>
    <n v="354"/>
    <x v="1"/>
    <m/>
    <m/>
    <x v="2"/>
  </r>
  <r>
    <s v="Wall-mounted Sticker Punch-free Plug Fixer"/>
    <n v="450"/>
    <n v="900"/>
    <x v="29"/>
    <n v="450"/>
    <x v="1"/>
    <n v="1"/>
    <n v="2"/>
    <x v="2"/>
  </r>
  <r>
    <s v="Black Simple Water Cup Wine Coaster Anti Slip Absorbent"/>
    <n v="169"/>
    <n v="320"/>
    <x v="1"/>
    <n v="151"/>
    <x v="1"/>
    <m/>
    <m/>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r>
  <r>
    <x v="1"/>
    <x v="1"/>
  </r>
  <r>
    <x v="2"/>
    <x v="2"/>
  </r>
  <r>
    <x v="3"/>
    <x v="2"/>
  </r>
  <r>
    <x v="4"/>
    <x v="2"/>
  </r>
  <r>
    <x v="5"/>
    <x v="3"/>
  </r>
  <r>
    <x v="6"/>
    <x v="3"/>
  </r>
  <r>
    <x v="7"/>
    <x v="4"/>
  </r>
  <r>
    <x v="8"/>
    <x v="4"/>
  </r>
  <r>
    <x v="9"/>
    <x v="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r>
  <r>
    <x v="1"/>
    <x v="1"/>
  </r>
  <r>
    <x v="2"/>
    <x v="1"/>
  </r>
  <r>
    <x v="3"/>
    <x v="1"/>
  </r>
  <r>
    <x v="4"/>
    <x v="1"/>
  </r>
  <r>
    <x v="5"/>
    <x v="2"/>
  </r>
  <r>
    <x v="6"/>
    <x v="2"/>
  </r>
  <r>
    <x v="7"/>
    <x v="2"/>
  </r>
  <r>
    <x v="8"/>
    <x v="2"/>
  </r>
  <r>
    <x v="9"/>
    <x v="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r>
  <r>
    <x v="1"/>
    <x v="1"/>
  </r>
  <r>
    <x v="2"/>
    <x v="2"/>
  </r>
  <r>
    <x v="3"/>
    <x v="3"/>
  </r>
  <r>
    <x v="4"/>
    <x v="4"/>
  </r>
  <r>
    <x v="5"/>
    <x v="5"/>
  </r>
  <r>
    <x v="6"/>
    <x v="6"/>
  </r>
  <r>
    <x v="7"/>
    <x v="7"/>
  </r>
  <r>
    <x v="8"/>
    <x v="8"/>
  </r>
  <r>
    <x v="9"/>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783BA8-C90C-4B4D-974D-656EB456C76C}" name="PivotTable6"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2">
    <pivotField axis="axisRow" showAll="0">
      <items count="11">
        <item x="7"/>
        <item x="4"/>
        <item x="0"/>
        <item x="8"/>
        <item x="1"/>
        <item x="9"/>
        <item x="5"/>
        <item x="2"/>
        <item x="6"/>
        <item x="3"/>
        <item t="default"/>
      </items>
    </pivotField>
    <pivotField dataField="1" numFmtId="10" showAll="0">
      <items count="7">
        <item x="5"/>
        <item x="4"/>
        <item x="3"/>
        <item x="2"/>
        <item x="1"/>
        <item x="0"/>
        <item t="default"/>
      </items>
    </pivotField>
  </pivotFields>
  <rowFields count="1">
    <field x="0"/>
  </rowFields>
  <rowItems count="11">
    <i>
      <x/>
    </i>
    <i>
      <x v="1"/>
    </i>
    <i>
      <x v="2"/>
    </i>
    <i>
      <x v="3"/>
    </i>
    <i>
      <x v="4"/>
    </i>
    <i>
      <x v="5"/>
    </i>
    <i>
      <x v="6"/>
    </i>
    <i>
      <x v="7"/>
    </i>
    <i>
      <x v="8"/>
    </i>
    <i>
      <x v="9"/>
    </i>
    <i t="grand">
      <x/>
    </i>
  </rowItems>
  <colItems count="1">
    <i/>
  </colItems>
  <dataFields count="1">
    <dataField name="Average of Discount %" fld="1" subtotal="average" baseField="0" baseItem="0" numFmtId="1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20B7BD-07AE-49E4-A26E-6D726A904401}" name="PivotTable8"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2">
    <pivotField axis="axisRow" showAll="0">
      <items count="11">
        <item x="1"/>
        <item x="3"/>
        <item x="5"/>
        <item x="7"/>
        <item x="2"/>
        <item x="6"/>
        <item x="9"/>
        <item x="0"/>
        <item x="8"/>
        <item x="4"/>
        <item t="default"/>
      </items>
    </pivotField>
    <pivotField dataField="1" numFmtId="2" showAll="0">
      <items count="4">
        <item x="2"/>
        <item x="1"/>
        <item x="0"/>
        <item t="default"/>
      </items>
    </pivotField>
  </pivotFields>
  <rowFields count="1">
    <field x="0"/>
  </rowFields>
  <rowItems count="11">
    <i>
      <x/>
    </i>
    <i>
      <x v="1"/>
    </i>
    <i>
      <x v="2"/>
    </i>
    <i>
      <x v="3"/>
    </i>
    <i>
      <x v="4"/>
    </i>
    <i>
      <x v="5"/>
    </i>
    <i>
      <x v="6"/>
    </i>
    <i>
      <x v="7"/>
    </i>
    <i>
      <x v="8"/>
    </i>
    <i>
      <x v="9"/>
    </i>
    <i t="grand">
      <x/>
    </i>
  </rowItems>
  <colItems count="1">
    <i/>
  </colItems>
  <dataFields count="1">
    <dataField name="Average of Rating" fld="1" subtotal="average" baseField="0" baseItem="0" numFmtId="2"/>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F0E3AC-4126-41F8-84C6-3052909969B6}" name="PivotTable9"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2">
    <pivotField axis="axisRow" showAll="0">
      <items count="11">
        <item x="4"/>
        <item x="0"/>
        <item x="1"/>
        <item x="3"/>
        <item x="8"/>
        <item x="6"/>
        <item x="9"/>
        <item x="2"/>
        <item x="7"/>
        <item x="5"/>
        <item t="default"/>
      </items>
    </pivotField>
    <pivotField dataField="1" numFmtId="1" showAll="0">
      <items count="10">
        <item x="8"/>
        <item x="7"/>
        <item x="6"/>
        <item x="5"/>
        <item x="4"/>
        <item x="3"/>
        <item x="2"/>
        <item x="1"/>
        <item x="0"/>
        <item t="default"/>
      </items>
    </pivotField>
  </pivotFields>
  <rowFields count="1">
    <field x="0"/>
  </rowFields>
  <rowItems count="11">
    <i>
      <x/>
    </i>
    <i>
      <x v="1"/>
    </i>
    <i>
      <x v="2"/>
    </i>
    <i>
      <x v="3"/>
    </i>
    <i>
      <x v="4"/>
    </i>
    <i>
      <x v="5"/>
    </i>
    <i>
      <x v="6"/>
    </i>
    <i>
      <x v="7"/>
    </i>
    <i>
      <x v="8"/>
    </i>
    <i>
      <x v="9"/>
    </i>
    <i t="grand">
      <x/>
    </i>
  </rowItems>
  <colItems count="1">
    <i/>
  </colItems>
  <dataFields count="1">
    <dataField name="Sum of Review" fld="1" baseField="0" baseItem="0" numFmtId="1"/>
  </dataFields>
  <chartFormats count="12">
    <chartFormat chart="0" format="0"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0" count="1" selected="0">
            <x v="0"/>
          </reference>
        </references>
      </pivotArea>
    </chartFormat>
    <chartFormat chart="3" format="14">
      <pivotArea type="data" outline="0" fieldPosition="0">
        <references count="2">
          <reference field="4294967294" count="1" selected="0">
            <x v="0"/>
          </reference>
          <reference field="0" count="1" selected="0">
            <x v="1"/>
          </reference>
        </references>
      </pivotArea>
    </chartFormat>
    <chartFormat chart="3" format="15">
      <pivotArea type="data" outline="0" fieldPosition="0">
        <references count="2">
          <reference field="4294967294" count="1" selected="0">
            <x v="0"/>
          </reference>
          <reference field="0" count="1" selected="0">
            <x v="2"/>
          </reference>
        </references>
      </pivotArea>
    </chartFormat>
    <chartFormat chart="3" format="16">
      <pivotArea type="data" outline="0" fieldPosition="0">
        <references count="2">
          <reference field="4294967294" count="1" selected="0">
            <x v="0"/>
          </reference>
          <reference field="0" count="1" selected="0">
            <x v="3"/>
          </reference>
        </references>
      </pivotArea>
    </chartFormat>
    <chartFormat chart="3" format="17">
      <pivotArea type="data" outline="0" fieldPosition="0">
        <references count="2">
          <reference field="4294967294" count="1" selected="0">
            <x v="0"/>
          </reference>
          <reference field="0" count="1" selected="0">
            <x v="4"/>
          </reference>
        </references>
      </pivotArea>
    </chartFormat>
    <chartFormat chart="3" format="18">
      <pivotArea type="data" outline="0" fieldPosition="0">
        <references count="2">
          <reference field="4294967294" count="1" selected="0">
            <x v="0"/>
          </reference>
          <reference field="0" count="1" selected="0">
            <x v="5"/>
          </reference>
        </references>
      </pivotArea>
    </chartFormat>
    <chartFormat chart="3" format="19">
      <pivotArea type="data" outline="0" fieldPosition="0">
        <references count="2">
          <reference field="4294967294" count="1" selected="0">
            <x v="0"/>
          </reference>
          <reference field="0" count="1" selected="0">
            <x v="6"/>
          </reference>
        </references>
      </pivotArea>
    </chartFormat>
    <chartFormat chart="3" format="20">
      <pivotArea type="data" outline="0" fieldPosition="0">
        <references count="2">
          <reference field="4294967294" count="1" selected="0">
            <x v="0"/>
          </reference>
          <reference field="0" count="1" selected="0">
            <x v="7"/>
          </reference>
        </references>
      </pivotArea>
    </chartFormat>
    <chartFormat chart="3" format="21">
      <pivotArea type="data" outline="0" fieldPosition="0">
        <references count="2">
          <reference field="4294967294" count="1" selected="0">
            <x v="0"/>
          </reference>
          <reference field="0" count="1" selected="0">
            <x v="8"/>
          </reference>
        </references>
      </pivotArea>
    </chartFormat>
    <chartFormat chart="3" format="22">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97647F-3EBA-46F9-BCAB-7D4196F0C024}"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7" firstHeaderRow="0" firstDataRow="1" firstDataCol="1"/>
  <pivotFields count="9">
    <pivotField showAll="0"/>
    <pivotField showAll="0"/>
    <pivotField showAll="0"/>
    <pivotField dataField="1" numFmtId="10" showAll="0"/>
    <pivotField showAll="0"/>
    <pivotField showAll="0"/>
    <pivotField showAll="0"/>
    <pivotField dataField="1" showAll="0"/>
    <pivotField axis="axisRow" showAll="0">
      <items count="4">
        <item x="1"/>
        <item x="0"/>
        <item x="2"/>
        <item t="default"/>
      </items>
    </pivotField>
  </pivotFields>
  <rowFields count="1">
    <field x="8"/>
  </rowFields>
  <rowItems count="4">
    <i>
      <x/>
    </i>
    <i>
      <x v="1"/>
    </i>
    <i>
      <x v="2"/>
    </i>
    <i t="grand">
      <x/>
    </i>
  </rowItems>
  <colFields count="1">
    <field x="-2"/>
  </colFields>
  <colItems count="2">
    <i>
      <x/>
    </i>
    <i i="1">
      <x v="1"/>
    </i>
  </colItems>
  <dataFields count="2">
    <dataField name="Average of Discount" fld="3" subtotal="average" baseField="8" baseItem="0" numFmtId="10"/>
    <dataField name="Average of Rating" fld="7" subtotal="average"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24D66B8-AFE9-4B39-AA10-A36A2DE56213}" sourceName="Product">
  <pivotTables>
    <pivotTable tabId="10" name="PivotTable6"/>
  </pivotTables>
  <data>
    <tabular pivotCacheId="419497722">
      <items count="10">
        <i x="7" s="1"/>
        <i x="4" s="1"/>
        <i x="0" s="1"/>
        <i x="8" s="1"/>
        <i x="1" s="1"/>
        <i x="9" s="1"/>
        <i x="5" s="1"/>
        <i x="2" s="1"/>
        <i x="6"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 xr10:uid="{A6F6EB56-87F6-4E81-8865-E0633BFF7D75}" sourceName="Discount %">
  <pivotTables>
    <pivotTable tabId="10" name="PivotTable6"/>
  </pivotTables>
  <data>
    <tabular pivotCacheId="419497722">
      <items count="6">
        <i x="5" s="1"/>
        <i x="4" s="1"/>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2" xr10:uid="{18804734-5C44-4D42-A1B1-A9639F23D041}" sourceName="Product">
  <pivotTables>
    <pivotTable tabId="13" name="PivotTable8"/>
  </pivotTables>
  <data>
    <tabular pivotCacheId="1374577751">
      <items count="10">
        <i x="1" s="1"/>
        <i x="3" s="1"/>
        <i x="5" s="1"/>
        <i x="7" s="1"/>
        <i x="2" s="1"/>
        <i x="6" s="1"/>
        <i x="9" s="1"/>
        <i x="0" s="1"/>
        <i x="8"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A898AA02-D676-4EB2-AC6B-8AEA662931B6}" sourceName="Rating">
  <pivotTables>
    <pivotTable tabId="13" name="PivotTable8"/>
  </pivotTables>
  <data>
    <tabular pivotCacheId="1374577751">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4999D3F4-6B3D-43F5-8340-E8DAEB464C2D}" sourceName="Product">
  <pivotTables>
    <pivotTable tabId="15" name="PivotTable9"/>
  </pivotTables>
  <data>
    <tabular pivotCacheId="2143605439">
      <items count="10">
        <i x="4" s="1"/>
        <i x="0" s="1"/>
        <i x="1" s="1"/>
        <i x="3" s="1"/>
        <i x="8" s="1"/>
        <i x="6" s="1"/>
        <i x="9" s="1"/>
        <i x="2" s="1"/>
        <i x="7" s="1"/>
        <i x="5"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ew" xr10:uid="{B371E55D-DA16-4EF9-B4D4-B06644781438}" sourceName="Review">
  <pivotTables>
    <pivotTable tabId="15" name="PivotTable9"/>
  </pivotTables>
  <data>
    <tabular pivotCacheId="2143605439">
      <items count="9">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3" xr10:uid="{F7C65B60-3B82-41A7-8346-623FB0F584C1}" cache="Slicer_Product" caption="Product" startItem="2" rowHeight="241300"/>
  <slicer name="Discount % 1" xr10:uid="{C0F0CD89-B36C-499A-8431-895C13A8C50D}" cache="Slicer_Discount" caption="Discount %" rowHeight="241300"/>
  <slicer name="Rating 1" xr10:uid="{2A64DB27-6713-4E7E-9AEA-391C0E3E9391}" cache="Slicer_Rating" caption="Rating" rowHeight="241300"/>
  <slicer name="Review 1" xr10:uid="{CE8D9BB7-131B-4C49-81A2-9D6045F89ABD}" cache="Slicer_Review" caption="Review" startItem="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D0FE5069-2FFE-4B6D-9F19-C70A8C9A7094}" cache="Slicer_Product" caption="Product" rowHeight="241300"/>
  <slicer name="Discount %" xr10:uid="{A5B11670-1891-43E0-82A6-F3B3D1183696}" cache="Slicer_Discount" caption="Discount %"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2" xr10:uid="{F9234730-3A2F-48A8-A6E1-E1027C7FEEBD}" cache="Slicer_Product2" caption="Product" rowHeight="241300"/>
  <slicer name="Rating" xr10:uid="{5A36F90A-8837-49A6-A3A8-71974CF2BC77}" cache="Slicer_Rating" caption="Rating"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D1301C03-6F3C-4961-A326-518A959F0D78}" cache="Slicer_Product1" caption="Product" rowHeight="241300"/>
  <slicer name="Review" xr10:uid="{95A6246F-2E1E-432E-B5B3-E935BC7BBC68}" cache="Slicer_Review" caption="Review"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899B5F-6DDA-4876-BD24-12634674F9B0}" name="Table1" displayName="Table1" ref="A1:I113" totalsRowShown="0">
  <autoFilter ref="A1:I113" xr:uid="{28899B5F-6DDA-4876-BD24-12634674F9B0}"/>
  <sortState xmlns:xlrd2="http://schemas.microsoft.com/office/spreadsheetml/2017/richdata2" ref="A2:I113">
    <sortCondition descending="1" ref="H2:H113"/>
  </sortState>
  <tableColumns count="9">
    <tableColumn id="1" xr3:uid="{258B7708-19DF-4657-99F4-4972580ACD7E}" name="Product"/>
    <tableColumn id="2" xr3:uid="{1741CC8D-7DFC-4FFB-9BC2-5F8318CF7CC3}" name="Current price" dataDxfId="53"/>
    <tableColumn id="3" xr3:uid="{CF0A0A48-2798-446F-AEC7-CA8519E79437}" name="old price" dataDxfId="52"/>
    <tableColumn id="4" xr3:uid="{06738B56-B39B-43F1-8425-222A96982215}" name="Discount %" dataDxfId="51"/>
    <tableColumn id="5" xr3:uid="{A7CE97DC-B1AA-4D84-9DF2-B33627BE6300}" name="Absolute Discount" dataDxfId="50">
      <calculatedColumnFormula>C2-B2</calculatedColumnFormula>
    </tableColumn>
    <tableColumn id="6" xr3:uid="{903CEFBA-AB13-4DC6-BA45-CC2A237DA86B}" name="Discount Rating">
      <calculatedColumnFormula>IF(D2&lt;20%,"Low Discount",IF(AND(D2&gt;=20%,D2&lt;=40%),"Medium Discount",IF(D2&gt;40%,"High Dscount")))</calculatedColumnFormula>
    </tableColumn>
    <tableColumn id="7" xr3:uid="{1ECD66CB-1E91-4559-ADFA-47C43F3D22AC}" name="Review" dataDxfId="49"/>
    <tableColumn id="8" xr3:uid="{8F8BF95F-F3BA-4CE1-A559-458783765E0C}" name="Rating" dataDxfId="48"/>
    <tableColumn id="9" xr3:uid="{4B95CA37-A03D-4E15-9A00-6EC21642F0D3}" name="Product Rating">
      <calculatedColumnFormula>IF(H2&lt;3,"Poor",IF(AND(H2&gt;=3,H2&lt;=4),"Average",IF(H2&gt;4,"Excellent")))</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96F788B-710B-4553-A449-A6087B49B35D}" name="Table4" displayName="Table4" ref="A1:B11" totalsRowShown="0" headerRowDxfId="42" headerRowBorderDxfId="46" tableBorderDxfId="47" totalsRowBorderDxfId="45">
  <autoFilter ref="A1:B11" xr:uid="{896F788B-710B-4553-A449-A6087B49B35D}"/>
  <tableColumns count="2">
    <tableColumn id="1" xr3:uid="{44626B25-A4E6-41C1-B083-02CC30EFA7C5}" name="Product" dataDxfId="44"/>
    <tableColumn id="2" xr3:uid="{5F6FA256-74B7-4D8E-936D-B8226705E977}" name="Discount %" dataDxfId="43"/>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61A4753-9027-4D07-B0F1-18A2DCB45B15}" name="Table5" displayName="Table5" ref="A15:B25" totalsRowShown="0" headerRowDxfId="36" headerRowBorderDxfId="40" tableBorderDxfId="41" totalsRowBorderDxfId="39">
  <autoFilter ref="A15:B25" xr:uid="{F61A4753-9027-4D07-B0F1-18A2DCB45B15}"/>
  <tableColumns count="2">
    <tableColumn id="1" xr3:uid="{B04D59D8-13D1-4B21-BA9D-3B33CEF72F65}" name="Product" dataDxfId="38"/>
    <tableColumn id="2" xr3:uid="{D0529D23-A814-4E0A-A166-3679952BDF16}" name="Review" dataDxfId="37"/>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E6A9BB-B384-4332-9E27-9D9DE0B647CE}" name="Table6" displayName="Table6" ref="D1:E11" totalsRowShown="0" headerRowDxfId="30" headerRowBorderDxfId="34" tableBorderDxfId="35" totalsRowBorderDxfId="33">
  <autoFilter ref="D1:E11" xr:uid="{BBE6A9BB-B384-4332-9E27-9D9DE0B647CE}"/>
  <tableColumns count="2">
    <tableColumn id="1" xr3:uid="{F39D7826-D56D-4FB9-805E-1D7F822A3E2E}" name="Product" dataDxfId="32"/>
    <tableColumn id="2" xr3:uid="{A263DE50-3F73-46E2-B8BE-DD4C4E652AF6}" name="Rating" dataDxfId="3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EFBE2-3C21-4A65-BB01-FD7D0DF146D5}">
  <dimension ref="A1"/>
  <sheetViews>
    <sheetView workbookViewId="0">
      <selection activeCell="P22" sqref="P22"/>
    </sheetView>
  </sheetViews>
  <sheetFormatPr defaultRowHeight="15" x14ac:dyDescent="0.25"/>
  <cols>
    <col min="1" max="16384" width="9.140625" style="2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F3257-21DA-4E30-83EE-B06FEEB08D89}">
  <dimension ref="A3:B14"/>
  <sheetViews>
    <sheetView workbookViewId="0">
      <selection activeCell="E19" sqref="E19"/>
    </sheetView>
  </sheetViews>
  <sheetFormatPr defaultRowHeight="15" x14ac:dyDescent="0.25"/>
  <cols>
    <col min="1" max="1" width="74" bestFit="1" customWidth="1"/>
    <col min="2" max="2" width="21" bestFit="1" customWidth="1"/>
  </cols>
  <sheetData>
    <row r="3" spans="1:2" x14ac:dyDescent="0.25">
      <c r="A3" s="10" t="s">
        <v>127</v>
      </c>
      <c r="B3" t="s">
        <v>133</v>
      </c>
    </row>
    <row r="4" spans="1:2" x14ac:dyDescent="0.25">
      <c r="A4" s="11" t="s">
        <v>24</v>
      </c>
      <c r="B4" s="2">
        <v>0.53</v>
      </c>
    </row>
    <row r="5" spans="1:2" x14ac:dyDescent="0.25">
      <c r="A5" s="11" t="s">
        <v>64</v>
      </c>
      <c r="B5" s="2">
        <v>0.55000000000000004</v>
      </c>
    </row>
    <row r="6" spans="1:2" x14ac:dyDescent="0.25">
      <c r="A6" s="11" t="s">
        <v>110</v>
      </c>
      <c r="B6" s="2">
        <v>0.64</v>
      </c>
    </row>
    <row r="7" spans="1:2" x14ac:dyDescent="0.25">
      <c r="A7" s="11" t="s">
        <v>40</v>
      </c>
      <c r="B7" s="2">
        <v>0.53</v>
      </c>
    </row>
    <row r="8" spans="1:2" x14ac:dyDescent="0.25">
      <c r="A8" s="11" t="s">
        <v>52</v>
      </c>
      <c r="B8" s="2">
        <v>0.61</v>
      </c>
    </row>
    <row r="9" spans="1:2" x14ac:dyDescent="0.25">
      <c r="A9" s="11" t="s">
        <v>34</v>
      </c>
      <c r="B9" s="2">
        <v>0.52</v>
      </c>
    </row>
    <row r="10" spans="1:2" x14ac:dyDescent="0.25">
      <c r="A10" s="11" t="s">
        <v>28</v>
      </c>
      <c r="B10" s="2">
        <v>0.54</v>
      </c>
    </row>
    <row r="11" spans="1:2" x14ac:dyDescent="0.25">
      <c r="A11" s="11" t="s">
        <v>12</v>
      </c>
      <c r="B11" s="2">
        <v>0.55000000000000004</v>
      </c>
    </row>
    <row r="12" spans="1:2" x14ac:dyDescent="0.25">
      <c r="A12" s="11" t="s">
        <v>63</v>
      </c>
      <c r="B12" s="2">
        <v>0.54</v>
      </c>
    </row>
    <row r="13" spans="1:2" x14ac:dyDescent="0.25">
      <c r="A13" s="11" t="s">
        <v>58</v>
      </c>
      <c r="B13" s="2">
        <v>0.55000000000000004</v>
      </c>
    </row>
    <row r="14" spans="1:2" x14ac:dyDescent="0.25">
      <c r="A14" s="11" t="s">
        <v>131</v>
      </c>
      <c r="B14" s="2">
        <v>0.55599999999999994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09E22-4C78-46F6-B0DF-42A9C375F4C2}">
  <dimension ref="A3:B14"/>
  <sheetViews>
    <sheetView workbookViewId="0">
      <selection activeCell="C19" sqref="C19"/>
    </sheetView>
  </sheetViews>
  <sheetFormatPr defaultRowHeight="15" x14ac:dyDescent="0.25"/>
  <cols>
    <col min="1" max="1" width="59.28515625" bestFit="1" customWidth="1"/>
    <col min="2" max="2" width="16.7109375" bestFit="1" customWidth="1"/>
  </cols>
  <sheetData>
    <row r="3" spans="1:2" x14ac:dyDescent="0.25">
      <c r="A3" s="10" t="s">
        <v>127</v>
      </c>
      <c r="B3" t="s">
        <v>132</v>
      </c>
    </row>
    <row r="4" spans="1:2" x14ac:dyDescent="0.25">
      <c r="A4" s="11" t="s">
        <v>15</v>
      </c>
      <c r="B4" s="1">
        <v>4.7</v>
      </c>
    </row>
    <row r="5" spans="1:2" x14ac:dyDescent="0.25">
      <c r="A5" s="11" t="s">
        <v>35</v>
      </c>
      <c r="B5" s="1">
        <v>4.7</v>
      </c>
    </row>
    <row r="6" spans="1:2" x14ac:dyDescent="0.25">
      <c r="A6" s="11" t="s">
        <v>10</v>
      </c>
      <c r="B6" s="1">
        <v>4.5999999999999996</v>
      </c>
    </row>
    <row r="7" spans="1:2" x14ac:dyDescent="0.25">
      <c r="A7" s="11" t="s">
        <v>23</v>
      </c>
      <c r="B7" s="1">
        <v>4.5999999999999996</v>
      </c>
    </row>
    <row r="8" spans="1:2" x14ac:dyDescent="0.25">
      <c r="A8" s="11" t="s">
        <v>37</v>
      </c>
      <c r="B8" s="1">
        <v>4.7</v>
      </c>
    </row>
    <row r="9" spans="1:2" x14ac:dyDescent="0.25">
      <c r="A9" s="11" t="s">
        <v>29</v>
      </c>
      <c r="B9" s="1">
        <v>4.5999999999999996</v>
      </c>
    </row>
    <row r="10" spans="1:2" x14ac:dyDescent="0.25">
      <c r="A10" s="11" t="s">
        <v>22</v>
      </c>
      <c r="B10" s="1">
        <v>4.5999999999999996</v>
      </c>
    </row>
    <row r="11" spans="1:2" x14ac:dyDescent="0.25">
      <c r="A11" s="11" t="s">
        <v>8</v>
      </c>
      <c r="B11" s="1">
        <v>4.8</v>
      </c>
    </row>
    <row r="12" spans="1:2" x14ac:dyDescent="0.25">
      <c r="A12" s="11" t="s">
        <v>6</v>
      </c>
      <c r="B12" s="1">
        <v>4.5999999999999996</v>
      </c>
    </row>
    <row r="13" spans="1:2" x14ac:dyDescent="0.25">
      <c r="A13" s="11" t="s">
        <v>7</v>
      </c>
      <c r="B13" s="1">
        <v>4.7</v>
      </c>
    </row>
    <row r="14" spans="1:2" x14ac:dyDescent="0.25">
      <c r="A14" s="11" t="s">
        <v>131</v>
      </c>
      <c r="B14" s="1">
        <v>4.66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FE610-F6A9-4ED1-981B-DACA8F2590B3}">
  <dimension ref="A3:B14"/>
  <sheetViews>
    <sheetView workbookViewId="0">
      <selection activeCell="B7" sqref="B7"/>
    </sheetView>
  </sheetViews>
  <sheetFormatPr defaultRowHeight="15" x14ac:dyDescent="0.25"/>
  <cols>
    <col min="1" max="1" width="66" bestFit="1" customWidth="1"/>
    <col min="2" max="2" width="14.28515625" bestFit="1" customWidth="1"/>
  </cols>
  <sheetData>
    <row r="3" spans="1:2" x14ac:dyDescent="0.25">
      <c r="A3" s="10" t="s">
        <v>127</v>
      </c>
      <c r="B3" t="s">
        <v>145</v>
      </c>
    </row>
    <row r="4" spans="1:2" x14ac:dyDescent="0.25">
      <c r="A4" s="11" t="s">
        <v>15</v>
      </c>
      <c r="B4" s="4">
        <v>39</v>
      </c>
    </row>
    <row r="5" spans="1:2" x14ac:dyDescent="0.25">
      <c r="A5" s="11" t="s">
        <v>65</v>
      </c>
      <c r="B5" s="4">
        <v>69</v>
      </c>
    </row>
    <row r="6" spans="1:2" x14ac:dyDescent="0.25">
      <c r="A6" s="11" t="s">
        <v>10</v>
      </c>
      <c r="B6" s="4">
        <v>55</v>
      </c>
    </row>
    <row r="7" spans="1:2" x14ac:dyDescent="0.25">
      <c r="A7" s="11" t="s">
        <v>23</v>
      </c>
      <c r="B7" s="4">
        <v>44</v>
      </c>
    </row>
    <row r="8" spans="1:2" x14ac:dyDescent="0.25">
      <c r="A8" s="11" t="s">
        <v>32</v>
      </c>
      <c r="B8" s="4">
        <v>20</v>
      </c>
    </row>
    <row r="9" spans="1:2" x14ac:dyDescent="0.25">
      <c r="A9" s="11" t="s">
        <v>38</v>
      </c>
      <c r="B9" s="4">
        <v>32</v>
      </c>
    </row>
    <row r="10" spans="1:2" x14ac:dyDescent="0.25">
      <c r="A10" s="11" t="s">
        <v>37</v>
      </c>
      <c r="B10" s="4">
        <v>20</v>
      </c>
    </row>
    <row r="11" spans="1:2" x14ac:dyDescent="0.25">
      <c r="A11" s="11" t="s">
        <v>29</v>
      </c>
      <c r="B11" s="4">
        <v>49</v>
      </c>
    </row>
    <row r="12" spans="1:2" x14ac:dyDescent="0.25">
      <c r="A12" s="11" t="s">
        <v>6</v>
      </c>
      <c r="B12" s="4">
        <v>24</v>
      </c>
    </row>
    <row r="13" spans="1:2" x14ac:dyDescent="0.25">
      <c r="A13" s="11" t="s">
        <v>41</v>
      </c>
      <c r="B13" s="4">
        <v>36</v>
      </c>
    </row>
    <row r="14" spans="1:2" x14ac:dyDescent="0.25">
      <c r="A14" s="11" t="s">
        <v>131</v>
      </c>
      <c r="B14" s="4">
        <v>388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C532C-27C2-44CB-A004-5D40A4FF85D1}">
  <dimension ref="A1:N116"/>
  <sheetViews>
    <sheetView workbookViewId="0">
      <selection activeCell="I2" sqref="I2"/>
    </sheetView>
  </sheetViews>
  <sheetFormatPr defaultRowHeight="15" x14ac:dyDescent="0.25"/>
  <cols>
    <col min="1" max="1" width="56.5703125" customWidth="1"/>
    <col min="2" max="2" width="19.42578125" style="1" bestFit="1" customWidth="1"/>
    <col min="3" max="3" width="12.5703125" style="1" bestFit="1" customWidth="1"/>
    <col min="4" max="4" width="13" style="2" bestFit="1" customWidth="1"/>
    <col min="5" max="5" width="19.28515625" style="2" customWidth="1"/>
    <col min="6" max="6" width="19.140625" bestFit="1" customWidth="1"/>
    <col min="7" max="7" width="9.7109375" style="4" customWidth="1"/>
    <col min="8" max="8" width="10.7109375" style="1" bestFit="1" customWidth="1"/>
    <col min="9" max="9" width="16.85546875" bestFit="1" customWidth="1"/>
    <col min="11" max="11" width="74" bestFit="1" customWidth="1"/>
    <col min="12" max="12" width="12.7109375" bestFit="1" customWidth="1"/>
    <col min="13" max="13" width="22.7109375" bestFit="1" customWidth="1"/>
  </cols>
  <sheetData>
    <row r="1" spans="1:14" x14ac:dyDescent="0.25">
      <c r="A1" s="5" t="s">
        <v>0</v>
      </c>
      <c r="B1" s="6" t="s">
        <v>1</v>
      </c>
      <c r="C1" s="6" t="s">
        <v>2</v>
      </c>
      <c r="D1" s="7" t="s">
        <v>117</v>
      </c>
      <c r="E1" s="6" t="s">
        <v>116</v>
      </c>
      <c r="F1" s="5" t="s">
        <v>142</v>
      </c>
      <c r="G1" s="8" t="s">
        <v>3</v>
      </c>
      <c r="H1" s="6" t="s">
        <v>115</v>
      </c>
      <c r="I1" s="5" t="s">
        <v>118</v>
      </c>
    </row>
    <row r="2" spans="1:14" x14ac:dyDescent="0.25">
      <c r="A2" t="s">
        <v>21</v>
      </c>
      <c r="B2" s="1">
        <v>2025</v>
      </c>
      <c r="C2" s="1">
        <v>3971</v>
      </c>
      <c r="D2" s="2">
        <v>0.49</v>
      </c>
      <c r="E2" s="1">
        <f>C2-B2</f>
        <v>1946</v>
      </c>
      <c r="F2" t="str">
        <f>IF(D2&lt;20%,"Low Discount",IF(AND(D2&gt;=20%,D2&lt;=40%),"Medium Discount",IF(D2&gt;40%,"High Dscount")))</f>
        <v>High Dscount</v>
      </c>
      <c r="G2" s="4">
        <v>3</v>
      </c>
      <c r="H2" s="1">
        <v>5</v>
      </c>
      <c r="I2" t="str">
        <f>IF(H2&lt;3,"Poor",IF(AND(H2&gt;=3,H2&lt;=4),"Average",IF(H2&gt;4,"Excellent")))</f>
        <v>Excellent</v>
      </c>
    </row>
    <row r="3" spans="1:14" x14ac:dyDescent="0.25">
      <c r="A3" t="s">
        <v>40</v>
      </c>
      <c r="B3" s="1">
        <v>171</v>
      </c>
      <c r="C3" s="1">
        <v>360</v>
      </c>
      <c r="D3" s="2">
        <v>0.53</v>
      </c>
      <c r="E3" s="1">
        <f>C3-B3</f>
        <v>189</v>
      </c>
      <c r="F3" t="str">
        <f>IF(D3&lt;20%,"Low Discount",IF(AND(D3&gt;=20%,D3&lt;=40%),"Medium Discount",IF(D3&gt;40%,"High Dscount")))</f>
        <v>High Dscount</v>
      </c>
      <c r="G3" s="4">
        <v>2</v>
      </c>
      <c r="H3" s="1">
        <v>5</v>
      </c>
      <c r="I3" t="str">
        <f>IF(H3&lt;3,"Poor",IF(AND(H3&gt;=3,H3&lt;=4),"Average",IF(H3&gt;4,"Excellent")))</f>
        <v>Excellent</v>
      </c>
      <c r="K3" t="s">
        <v>119</v>
      </c>
      <c r="L3" s="1">
        <f>AVERAGE(B:B)</f>
        <v>1181.3693693693695</v>
      </c>
    </row>
    <row r="4" spans="1:14" x14ac:dyDescent="0.25">
      <c r="A4" t="s">
        <v>19</v>
      </c>
      <c r="B4" s="1">
        <v>332</v>
      </c>
      <c r="C4" s="1">
        <v>684</v>
      </c>
      <c r="D4" s="2">
        <v>0.51</v>
      </c>
      <c r="E4" s="1">
        <f>C4-B4</f>
        <v>352</v>
      </c>
      <c r="F4" t="str">
        <f>IF(D4&lt;20%,"Low Discount",IF(AND(D4&gt;=20%,D4&lt;=40%),"Medium Discount",IF(D4&gt;40%,"High Dscount")))</f>
        <v>High Dscount</v>
      </c>
      <c r="G4" s="4">
        <v>2</v>
      </c>
      <c r="H4" s="1">
        <v>5</v>
      </c>
      <c r="I4" t="str">
        <f>IF(H4&lt;3,"Poor",IF(AND(H4&gt;=3,H4&lt;=4),"Average",IF(H4&gt;4,"Excellent")))</f>
        <v>Excellent</v>
      </c>
      <c r="K4" t="s">
        <v>120</v>
      </c>
      <c r="L4" s="1">
        <f>AVERAGE(C:C)</f>
        <v>1803.099099099099</v>
      </c>
    </row>
    <row r="5" spans="1:14" x14ac:dyDescent="0.25">
      <c r="A5" t="s">
        <v>20</v>
      </c>
      <c r="B5" s="1">
        <v>195</v>
      </c>
      <c r="C5" s="1">
        <v>360</v>
      </c>
      <c r="D5" s="2">
        <v>0.46</v>
      </c>
      <c r="E5" s="1">
        <f>C5-B5</f>
        <v>165</v>
      </c>
      <c r="F5" t="str">
        <f>IF(D5&lt;20%,"Low Discount",IF(AND(D5&gt;=20%,D5&lt;=40%),"Medium Discount",IF(D5&gt;40%,"High Dscount")))</f>
        <v>High Dscount</v>
      </c>
      <c r="G5" s="4">
        <v>2</v>
      </c>
      <c r="H5" s="1">
        <v>5</v>
      </c>
      <c r="I5" t="str">
        <f>IF(H5&lt;3,"Poor",IF(AND(H5&gt;=3,H5&lt;=4),"Average",IF(H5&gt;4,"Excellent")))</f>
        <v>Excellent</v>
      </c>
      <c r="K5" t="s">
        <v>121</v>
      </c>
      <c r="L5" s="2">
        <f>AVERAGE(D:D)</f>
        <v>0.3677678571428572</v>
      </c>
    </row>
    <row r="6" spans="1:14" x14ac:dyDescent="0.25">
      <c r="A6" t="s">
        <v>82</v>
      </c>
      <c r="B6" s="1">
        <v>979</v>
      </c>
      <c r="C6" s="1">
        <v>1920</v>
      </c>
      <c r="D6" s="2">
        <v>0.49</v>
      </c>
      <c r="E6" s="1">
        <f>C6-B6</f>
        <v>941</v>
      </c>
      <c r="F6" t="str">
        <f>IF(D6&lt;20%,"Low Discount",IF(AND(D6&gt;=20%,D6&lt;=40%),"Medium Discount",IF(D6&gt;40%,"High Dscount")))</f>
        <v>High Dscount</v>
      </c>
      <c r="G6" s="4">
        <v>1</v>
      </c>
      <c r="H6" s="1">
        <v>5</v>
      </c>
      <c r="I6" t="str">
        <f>IF(H6&lt;3,"Poor",IF(AND(H6&gt;=3,H6&lt;=4),"Average",IF(H6&gt;4,"Excellent")))</f>
        <v>Excellent</v>
      </c>
      <c r="K6" t="s">
        <v>122</v>
      </c>
      <c r="L6" s="3">
        <f>AVERAGE(H:H)</f>
        <v>3.8894736842105262</v>
      </c>
    </row>
    <row r="7" spans="1:14" x14ac:dyDescent="0.25">
      <c r="A7" t="s">
        <v>39</v>
      </c>
      <c r="B7" s="1">
        <v>1620</v>
      </c>
      <c r="C7" s="1">
        <v>2690</v>
      </c>
      <c r="D7" s="2">
        <v>0.4</v>
      </c>
      <c r="E7" s="1">
        <f>C7-B7</f>
        <v>1070</v>
      </c>
      <c r="F7" t="str">
        <f>IF(D7&lt;20%,"Low Discount",IF(AND(D7&gt;=20%,D7&lt;=40%),"Medium Discount",IF(D7&gt;40%,"High Dscount")))</f>
        <v>Medium Discount</v>
      </c>
      <c r="G7" s="4">
        <v>1</v>
      </c>
      <c r="H7" s="1">
        <v>5</v>
      </c>
      <c r="I7" t="str">
        <f>IF(H7&lt;3,"Poor",IF(AND(H7&gt;=3,H7&lt;=4),"Average",IF(H7&gt;4,"Excellent")))</f>
        <v>Excellent</v>
      </c>
      <c r="K7" t="s">
        <v>123</v>
      </c>
      <c r="L7" s="1">
        <f>MAX(B:B)</f>
        <v>3750</v>
      </c>
      <c r="M7" t="s">
        <v>125</v>
      </c>
      <c r="N7" t="str">
        <f>INDEX(A:A,MATCH(MAX(B:B),B:B,0))</f>
        <v>32PCS Portable Cordless Drill Set With Cyclic Battery Drive -26 Variable Speed</v>
      </c>
    </row>
    <row r="8" spans="1:14" x14ac:dyDescent="0.25">
      <c r="A8" t="s">
        <v>102</v>
      </c>
      <c r="B8" s="1">
        <v>3640</v>
      </c>
      <c r="C8" s="1">
        <v>4588</v>
      </c>
      <c r="D8" s="2">
        <v>0.21</v>
      </c>
      <c r="E8" s="1">
        <f>C8-B8</f>
        <v>948</v>
      </c>
      <c r="F8" t="str">
        <f>IF(D8&lt;20%,"Low Discount",IF(AND(D8&gt;=20%,D8&lt;=40%),"Medium Discount",IF(D8&gt;40%,"High Dscount")))</f>
        <v>Medium Discount</v>
      </c>
      <c r="G8" s="4">
        <v>1</v>
      </c>
      <c r="H8" s="1">
        <v>5</v>
      </c>
      <c r="I8" t="str">
        <f>IF(H8&lt;3,"Poor",IF(AND(H8&gt;=3,H8&lt;=4),"Average",IF(H8&gt;4,"Excellent")))</f>
        <v>Excellent</v>
      </c>
      <c r="K8" t="s">
        <v>124</v>
      </c>
      <c r="L8" s="1">
        <f>MIN(B:B)</f>
        <v>38</v>
      </c>
      <c r="M8" t="s">
        <v>126</v>
      </c>
      <c r="N8" t="str">
        <f>INDEX(A:A,MATCH(MIN(B:B),B:B,0))</f>
        <v>3PCS Single Head Knitting Crochet Sweater Needle Set</v>
      </c>
    </row>
    <row r="9" spans="1:14" x14ac:dyDescent="0.25">
      <c r="A9" t="s">
        <v>16</v>
      </c>
      <c r="B9" s="1">
        <v>552</v>
      </c>
      <c r="C9" s="1">
        <v>1035</v>
      </c>
      <c r="D9" s="2">
        <v>0.47</v>
      </c>
      <c r="E9" s="1">
        <f>C9-B9</f>
        <v>483</v>
      </c>
      <c r="F9" t="str">
        <f>IF(D9&lt;20%,"Low Discount",IF(AND(D9&gt;=20%,D9&lt;=40%),"Medium Discount",IF(D9&gt;40%,"High Dscount")))</f>
        <v>High Dscount</v>
      </c>
      <c r="G9" s="4">
        <v>12</v>
      </c>
      <c r="H9" s="1">
        <v>4.8</v>
      </c>
      <c r="I9" t="str">
        <f>IF(H9&lt;3,"Poor",IF(AND(H9&gt;=3,H9&lt;=4),"Average",IF(H9&gt;4,"Excellent")))</f>
        <v>Excellent</v>
      </c>
      <c r="K9" t="s">
        <v>143</v>
      </c>
      <c r="L9">
        <f>COUNT(B2:B113)</f>
        <v>111</v>
      </c>
    </row>
    <row r="10" spans="1:14" x14ac:dyDescent="0.25">
      <c r="A10" t="s">
        <v>12</v>
      </c>
      <c r="B10" s="1">
        <v>1274</v>
      </c>
      <c r="C10" s="1">
        <v>2800</v>
      </c>
      <c r="D10" s="2">
        <v>0.55000000000000004</v>
      </c>
      <c r="E10" s="1">
        <f>C10-B10</f>
        <v>1526</v>
      </c>
      <c r="F10" t="str">
        <f>IF(D10&lt;20%,"Low Discount",IF(AND(D10&gt;=20%,D10&lt;=40%),"Medium Discount",IF(D10&gt;40%,"High Dscount")))</f>
        <v>High Dscount</v>
      </c>
      <c r="G10" s="4">
        <v>5</v>
      </c>
      <c r="H10" s="1">
        <v>4.8</v>
      </c>
      <c r="I10" t="str">
        <f>IF(H10&lt;3,"Poor",IF(AND(H10&gt;=3,H10&lt;=4),"Average",IF(H10&gt;4,"Excellent")))</f>
        <v>Excellent</v>
      </c>
      <c r="K10" t="s">
        <v>144</v>
      </c>
      <c r="L10">
        <f>COUNT(G2:G113)</f>
        <v>57</v>
      </c>
    </row>
    <row r="11" spans="1:14" x14ac:dyDescent="0.25">
      <c r="A11" t="s">
        <v>8</v>
      </c>
      <c r="B11" s="1">
        <v>1740</v>
      </c>
      <c r="C11" s="1">
        <v>2356</v>
      </c>
      <c r="D11" s="2">
        <v>0.26</v>
      </c>
      <c r="E11" s="1">
        <f>C11-B11</f>
        <v>616</v>
      </c>
      <c r="F11" t="str">
        <f>IF(D11&lt;20%,"Low Discount",IF(AND(D11&gt;=20%,D11&lt;=40%),"Medium Discount",IF(D11&gt;40%,"High Dscount")))</f>
        <v>Medium Discount</v>
      </c>
      <c r="G11" s="4">
        <v>5</v>
      </c>
      <c r="H11" s="1">
        <v>4.8</v>
      </c>
      <c r="I11" t="str">
        <f>IF(H11&lt;3,"Poor",IF(AND(H11&gt;=3,H11&lt;=4),"Average",IF(H11&gt;4,"Excellent")))</f>
        <v>Excellent</v>
      </c>
    </row>
    <row r="12" spans="1:14" x14ac:dyDescent="0.25">
      <c r="A12" t="s">
        <v>15</v>
      </c>
      <c r="B12" s="1">
        <v>990</v>
      </c>
      <c r="C12" s="1">
        <v>1500</v>
      </c>
      <c r="D12" s="2">
        <v>0.34</v>
      </c>
      <c r="E12" s="1">
        <f>C12-B12</f>
        <v>510</v>
      </c>
      <c r="F12" t="str">
        <f>IF(D12&lt;20%,"Low Discount",IF(AND(D12&gt;=20%,D12&lt;=40%),"Medium Discount",IF(D12&gt;40%,"High Dscount")))</f>
        <v>Medium Discount</v>
      </c>
      <c r="G12" s="4">
        <v>39</v>
      </c>
      <c r="H12" s="1">
        <v>4.7</v>
      </c>
      <c r="I12" t="str">
        <f>IF(H12&lt;3,"Poor",IF(AND(H12&gt;=3,H12&lt;=4),"Average",IF(H12&gt;4,"Excellent")))</f>
        <v>Excellent</v>
      </c>
      <c r="K12" t="s">
        <v>136</v>
      </c>
      <c r="L12">
        <f>CORREL(D:D,G:G)</f>
        <v>-0.13682272428088288</v>
      </c>
      <c r="M12" t="s">
        <v>137</v>
      </c>
    </row>
    <row r="13" spans="1:14" x14ac:dyDescent="0.25">
      <c r="A13" t="s">
        <v>37</v>
      </c>
      <c r="B13" s="1">
        <v>1940</v>
      </c>
      <c r="C13" s="1">
        <v>2650</v>
      </c>
      <c r="D13" s="2">
        <v>0.27</v>
      </c>
      <c r="E13" s="1">
        <f>C13-B13</f>
        <v>710</v>
      </c>
      <c r="F13" t="str">
        <f>IF(D13&lt;20%,"Low Discount",IF(AND(D13&gt;=20%,D13&lt;=40%),"Medium Discount",IF(D13&gt;40%,"High Dscount")))</f>
        <v>Medium Discount</v>
      </c>
      <c r="G13" s="4">
        <v>20</v>
      </c>
      <c r="H13" s="1">
        <v>4.7</v>
      </c>
      <c r="I13" t="str">
        <f>IF(H13&lt;3,"Poor",IF(AND(H13&gt;=3,H13&lt;=4),"Average",IF(H13&gt;4,"Excellent")))</f>
        <v>Excellent</v>
      </c>
      <c r="K13" t="s">
        <v>135</v>
      </c>
      <c r="L13">
        <f>CORREL(G:G,H:H)</f>
        <v>5.720903511987651E-2</v>
      </c>
      <c r="M13" t="s">
        <v>137</v>
      </c>
    </row>
    <row r="14" spans="1:14" x14ac:dyDescent="0.25">
      <c r="A14" t="s">
        <v>35</v>
      </c>
      <c r="B14" s="1">
        <v>980</v>
      </c>
      <c r="C14" s="1">
        <v>1490</v>
      </c>
      <c r="D14" s="2">
        <v>0.34</v>
      </c>
      <c r="E14" s="1">
        <f>C14-B14</f>
        <v>510</v>
      </c>
      <c r="F14" t="str">
        <f>IF(D14&lt;20%,"Low Discount",IF(AND(D14&gt;=20%,D14&lt;=40%),"Medium Discount",IF(D14&gt;40%,"High Dscount")))</f>
        <v>Medium Discount</v>
      </c>
      <c r="G14" s="4">
        <v>12</v>
      </c>
      <c r="H14" s="1">
        <v>4.7</v>
      </c>
      <c r="I14" t="str">
        <f>IF(H14&lt;3,"Poor",IF(AND(H14&gt;=3,H14&lt;=4),"Average",IF(H14&gt;4,"Excellent")))</f>
        <v>Excellent</v>
      </c>
    </row>
    <row r="15" spans="1:14" x14ac:dyDescent="0.25">
      <c r="A15" t="s">
        <v>7</v>
      </c>
      <c r="B15" s="1">
        <v>1580</v>
      </c>
      <c r="C15" s="1">
        <v>2499</v>
      </c>
      <c r="D15" s="2">
        <v>0.37</v>
      </c>
      <c r="E15" s="1">
        <f>C15-B15</f>
        <v>919</v>
      </c>
      <c r="F15" t="str">
        <f>IF(D15&lt;20%,"Low Discount",IF(AND(D15&gt;=20%,D15&lt;=40%),"Medium Discount",IF(D15&gt;40%,"High Dscount")))</f>
        <v>Medium Discount</v>
      </c>
      <c r="G15" s="4">
        <v>7</v>
      </c>
      <c r="H15" s="1">
        <v>4.7</v>
      </c>
      <c r="I15" t="str">
        <f>IF(H15&lt;3,"Poor",IF(AND(H15&gt;=3,H15&lt;=4),"Average",IF(H15&gt;4,"Excellent")))</f>
        <v>Excellent</v>
      </c>
    </row>
    <row r="16" spans="1:14" x14ac:dyDescent="0.25">
      <c r="A16" t="s">
        <v>10</v>
      </c>
      <c r="B16" s="1">
        <v>2319</v>
      </c>
      <c r="C16" s="1">
        <v>3032</v>
      </c>
      <c r="D16" s="2">
        <v>0.24</v>
      </c>
      <c r="E16" s="1">
        <f>C16-B16</f>
        <v>713</v>
      </c>
      <c r="F16" t="str">
        <f>IF(D16&lt;20%,"Low Discount",IF(AND(D16&gt;=20%,D16&lt;=40%),"Medium Discount",IF(D16&gt;40%,"High Dscount")))</f>
        <v>Medium Discount</v>
      </c>
      <c r="G16" s="4">
        <v>55</v>
      </c>
      <c r="H16" s="1">
        <v>4.5999999999999996</v>
      </c>
      <c r="I16" t="str">
        <f>IF(H16&lt;3,"Poor",IF(AND(H16&gt;=3,H16&lt;=4),"Average",IF(H16&gt;4,"Excellent")))</f>
        <v>Excellent</v>
      </c>
      <c r="K16" s="17" t="s">
        <v>138</v>
      </c>
      <c r="L16" s="17"/>
    </row>
    <row r="17" spans="1:12" x14ac:dyDescent="0.25">
      <c r="A17" t="s">
        <v>29</v>
      </c>
      <c r="B17" s="1">
        <v>420</v>
      </c>
      <c r="C17" s="1">
        <v>647</v>
      </c>
      <c r="D17" s="2">
        <v>0.35</v>
      </c>
      <c r="E17" s="1">
        <f>C17-B17</f>
        <v>227</v>
      </c>
      <c r="F17" t="str">
        <f>IF(D17&lt;20%,"Low Discount",IF(AND(D17&gt;=20%,D17&lt;=40%),"Medium Discount",IF(D17&gt;40%,"High Dscount")))</f>
        <v>Medium Discount</v>
      </c>
      <c r="G17" s="4">
        <v>49</v>
      </c>
      <c r="H17" s="1">
        <v>4.5999999999999996</v>
      </c>
      <c r="I17" t="str">
        <f>IF(H17&lt;3,"Poor",IF(AND(H17&gt;=3,H17&lt;=4),"Average",IF(H17&gt;4,"Excellent")))</f>
        <v>Excellent</v>
      </c>
      <c r="K17" s="12" t="s">
        <v>0</v>
      </c>
      <c r="L17" s="12" t="s">
        <v>117</v>
      </c>
    </row>
    <row r="18" spans="1:12" x14ac:dyDescent="0.25">
      <c r="A18" t="s">
        <v>23</v>
      </c>
      <c r="B18" s="1">
        <v>998</v>
      </c>
      <c r="C18" s="1">
        <v>1966</v>
      </c>
      <c r="D18" s="2">
        <v>0.49</v>
      </c>
      <c r="E18" s="1">
        <f>C18-B18</f>
        <v>968</v>
      </c>
      <c r="F18" t="str">
        <f>IF(D18&lt;20%,"Low Discount",IF(AND(D18&gt;=20%,D18&lt;=40%),"Medium Discount",IF(D18&gt;40%,"High Dscount")))</f>
        <v>High Dscount</v>
      </c>
      <c r="G18" s="4">
        <v>44</v>
      </c>
      <c r="H18" s="1">
        <v>4.5999999999999996</v>
      </c>
      <c r="I18" t="str">
        <f>IF(H18&lt;3,"Poor",IF(AND(H18&gt;=3,H18&lt;=4),"Average",IF(H18&gt;4,"Excellent")))</f>
        <v>Excellent</v>
      </c>
      <c r="K18" s="13" t="s">
        <v>110</v>
      </c>
      <c r="L18" s="14">
        <v>0.64</v>
      </c>
    </row>
    <row r="19" spans="1:12" x14ac:dyDescent="0.25">
      <c r="A19" t="s">
        <v>6</v>
      </c>
      <c r="B19" s="1">
        <v>2199</v>
      </c>
      <c r="C19" s="1">
        <v>2923</v>
      </c>
      <c r="D19" s="2">
        <v>0.25</v>
      </c>
      <c r="E19" s="1">
        <f>C19-B19</f>
        <v>724</v>
      </c>
      <c r="F19" t="str">
        <f>IF(D19&lt;20%,"Low Discount",IF(AND(D19&gt;=20%,D19&lt;=40%),"Medium Discount",IF(D19&gt;40%,"High Dscount")))</f>
        <v>Medium Discount</v>
      </c>
      <c r="G19" s="4">
        <v>24</v>
      </c>
      <c r="H19" s="1">
        <v>4.5999999999999996</v>
      </c>
      <c r="I19" t="str">
        <f>IF(H19&lt;3,"Poor",IF(AND(H19&gt;=3,H19&lt;=4),"Average",IF(H19&gt;4,"Excellent")))</f>
        <v>Excellent</v>
      </c>
      <c r="K19" s="15" t="s">
        <v>52</v>
      </c>
      <c r="L19" s="16">
        <v>0.61</v>
      </c>
    </row>
    <row r="20" spans="1:12" x14ac:dyDescent="0.25">
      <c r="A20" t="s">
        <v>22</v>
      </c>
      <c r="B20" s="1">
        <v>2999</v>
      </c>
      <c r="C20" s="1">
        <v>3699</v>
      </c>
      <c r="D20" s="2">
        <v>0.19</v>
      </c>
      <c r="E20" s="1">
        <f>C20-B20</f>
        <v>700</v>
      </c>
      <c r="F20" t="str">
        <f>IF(D20&lt;20%,"Low Discount",IF(AND(D20&gt;=20%,D20&lt;=40%),"Medium Discount",IF(D20&gt;40%,"High Dscount")))</f>
        <v>Low Discount</v>
      </c>
      <c r="G20" s="4">
        <v>5</v>
      </c>
      <c r="H20" s="1">
        <v>4.5999999999999996</v>
      </c>
      <c r="I20" t="str">
        <f>IF(H20&lt;3,"Poor",IF(AND(H20&gt;=3,H20&lt;=4),"Average",IF(H20&gt;4,"Excellent")))</f>
        <v>Excellent</v>
      </c>
      <c r="K20" s="13" t="s">
        <v>12</v>
      </c>
      <c r="L20" s="14">
        <v>0.55000000000000004</v>
      </c>
    </row>
    <row r="21" spans="1:12" x14ac:dyDescent="0.25">
      <c r="A21" t="s">
        <v>38</v>
      </c>
      <c r="B21" s="1">
        <v>1980</v>
      </c>
      <c r="C21" s="1">
        <v>2699</v>
      </c>
      <c r="D21" s="2">
        <v>0.27</v>
      </c>
      <c r="E21" s="1">
        <f>C21-B21</f>
        <v>719</v>
      </c>
      <c r="F21" t="str">
        <f>IF(D21&lt;20%,"Low Discount",IF(AND(D21&gt;=20%,D21&lt;=40%),"Medium Discount",IF(D21&gt;40%,"High Dscount")))</f>
        <v>Medium Discount</v>
      </c>
      <c r="G21" s="4">
        <v>32</v>
      </c>
      <c r="H21" s="1">
        <v>4.5</v>
      </c>
      <c r="I21" t="str">
        <f>IF(H21&lt;3,"Poor",IF(AND(H21&gt;=3,H21&lt;=4),"Average",IF(H21&gt;4,"Excellent")))</f>
        <v>Excellent</v>
      </c>
      <c r="K21" s="15" t="s">
        <v>58</v>
      </c>
      <c r="L21" s="16">
        <v>0.55000000000000004</v>
      </c>
    </row>
    <row r="22" spans="1:12" x14ac:dyDescent="0.25">
      <c r="A22" t="s">
        <v>17</v>
      </c>
      <c r="B22" s="1">
        <v>501</v>
      </c>
      <c r="C22" s="1">
        <v>860</v>
      </c>
      <c r="D22" s="2">
        <v>0.42</v>
      </c>
      <c r="E22" s="1">
        <f>C22-B22</f>
        <v>359</v>
      </c>
      <c r="F22" t="str">
        <f>IF(D22&lt;20%,"Low Discount",IF(AND(D22&gt;=20%,D22&lt;=40%),"Medium Discount",IF(D22&gt;40%,"High Dscount")))</f>
        <v>High Dscount</v>
      </c>
      <c r="G22" s="4">
        <v>6</v>
      </c>
      <c r="H22" s="1">
        <v>4.5</v>
      </c>
      <c r="I22" t="str">
        <f>IF(H22&lt;3,"Poor",IF(AND(H22&gt;=3,H22&lt;=4),"Average",IF(H22&gt;4,"Excellent")))</f>
        <v>Excellent</v>
      </c>
      <c r="K22" s="13" t="s">
        <v>64</v>
      </c>
      <c r="L22" s="14">
        <v>0.55000000000000004</v>
      </c>
    </row>
    <row r="23" spans="1:12" x14ac:dyDescent="0.25">
      <c r="A23" t="s">
        <v>4</v>
      </c>
      <c r="B23" s="1">
        <v>950</v>
      </c>
      <c r="C23" s="1">
        <v>1525</v>
      </c>
      <c r="D23" s="2">
        <v>0.38</v>
      </c>
      <c r="E23" s="1">
        <f>C23-B23</f>
        <v>575</v>
      </c>
      <c r="F23" t="str">
        <f>IF(D23&lt;20%,"Low Discount",IF(AND(D23&gt;=20%,D23&lt;=40%),"Medium Discount",IF(D23&gt;40%,"High Dscount")))</f>
        <v>Medium Discount</v>
      </c>
      <c r="G23" s="4">
        <v>2</v>
      </c>
      <c r="H23" s="1">
        <v>4.5</v>
      </c>
      <c r="I23" t="str">
        <f>IF(H23&lt;3,"Poor",IF(AND(H23&gt;=3,H23&lt;=4),"Average",IF(H23&gt;4,"Excellent")))</f>
        <v>Excellent</v>
      </c>
      <c r="K23" s="15" t="s">
        <v>28</v>
      </c>
      <c r="L23" s="16">
        <v>0.54</v>
      </c>
    </row>
    <row r="24" spans="1:12" x14ac:dyDescent="0.25">
      <c r="A24" t="s">
        <v>42</v>
      </c>
      <c r="B24" s="1" t="s">
        <v>113</v>
      </c>
      <c r="C24" s="1" t="s">
        <v>114</v>
      </c>
      <c r="D24" s="2">
        <v>0.38</v>
      </c>
      <c r="E24" s="1" t="e">
        <f>C24-B24</f>
        <v>#VALUE!</v>
      </c>
      <c r="F24" t="str">
        <f>IF(D24&lt;20%,"Low Discount",IF(AND(D24&gt;=20%,D24&lt;=40%),"Medium Discount",IF(D24&gt;40%,"High Dscount")))</f>
        <v>Medium Discount</v>
      </c>
      <c r="G24" s="4">
        <v>2</v>
      </c>
      <c r="H24" s="1">
        <v>4.5</v>
      </c>
      <c r="I24" t="str">
        <f>IF(H24&lt;3,"Poor",IF(AND(H24&gt;=3,H24&lt;=4),"Average",IF(H24&gt;4,"Excellent")))</f>
        <v>Excellent</v>
      </c>
      <c r="K24" s="13" t="s">
        <v>63</v>
      </c>
      <c r="L24" s="14">
        <v>0.54</v>
      </c>
    </row>
    <row r="25" spans="1:12" x14ac:dyDescent="0.25">
      <c r="A25" t="s">
        <v>27</v>
      </c>
      <c r="B25" s="1">
        <v>1650</v>
      </c>
      <c r="C25" s="1">
        <v>2150</v>
      </c>
      <c r="D25" s="2">
        <v>0.23</v>
      </c>
      <c r="E25" s="1">
        <f>C25-B25</f>
        <v>500</v>
      </c>
      <c r="F25" t="str">
        <f>IF(D25&lt;20%,"Low Discount",IF(AND(D25&gt;=20%,D25&lt;=40%),"Medium Discount",IF(D25&gt;40%,"High Dscount")))</f>
        <v>Medium Discount</v>
      </c>
      <c r="G25" s="4">
        <v>14</v>
      </c>
      <c r="H25" s="1">
        <v>4.4000000000000004</v>
      </c>
      <c r="I25" t="str">
        <f>IF(H25&lt;3,"Poor",IF(AND(H25&gt;=3,H25&lt;=4),"Average",IF(H25&gt;4,"Excellent")))</f>
        <v>Excellent</v>
      </c>
      <c r="K25" s="15" t="s">
        <v>24</v>
      </c>
      <c r="L25" s="16">
        <v>0.53</v>
      </c>
    </row>
    <row r="26" spans="1:12" x14ac:dyDescent="0.25">
      <c r="A26" t="s">
        <v>41</v>
      </c>
      <c r="B26" s="1">
        <v>389</v>
      </c>
      <c r="C26" s="1">
        <v>656</v>
      </c>
      <c r="D26" s="2">
        <v>0.41</v>
      </c>
      <c r="E26" s="1">
        <f>C26-B26</f>
        <v>267</v>
      </c>
      <c r="F26" t="str">
        <f>IF(D26&lt;20%,"Low Discount",IF(AND(D26&gt;=20%,D26&lt;=40%),"Medium Discount",IF(D26&gt;40%,"High Dscount")))</f>
        <v>High Dscount</v>
      </c>
      <c r="G26" s="4">
        <v>36</v>
      </c>
      <c r="H26" s="1">
        <v>4.3</v>
      </c>
      <c r="I26" t="str">
        <f>IF(H26&lt;3,"Poor",IF(AND(H26&gt;=3,H26&lt;=4),"Average",IF(H26&gt;4,"Excellent")))</f>
        <v>Excellent</v>
      </c>
      <c r="K26" s="13" t="s">
        <v>40</v>
      </c>
      <c r="L26" s="14">
        <v>0.53</v>
      </c>
    </row>
    <row r="27" spans="1:12" x14ac:dyDescent="0.25">
      <c r="A27" t="s">
        <v>34</v>
      </c>
      <c r="B27" s="1">
        <v>185</v>
      </c>
      <c r="C27" s="1">
        <v>382</v>
      </c>
      <c r="D27" s="2">
        <v>0.52</v>
      </c>
      <c r="E27" s="1">
        <f>C27-B27</f>
        <v>197</v>
      </c>
      <c r="F27" t="str">
        <f>IF(D27&lt;20%,"Low Discount",IF(AND(D27&gt;=20%,D27&lt;=40%),"Medium Discount",IF(D27&gt;40%,"High Dscount")))</f>
        <v>High Dscount</v>
      </c>
      <c r="G27" s="4">
        <v>9</v>
      </c>
      <c r="H27" s="1">
        <v>4.3</v>
      </c>
      <c r="I27" t="str">
        <f>IF(H27&lt;3,"Poor",IF(AND(H27&gt;=3,H27&lt;=4),"Average",IF(H27&gt;4,"Excellent")))</f>
        <v>Excellent</v>
      </c>
      <c r="K27" s="15" t="s">
        <v>34</v>
      </c>
      <c r="L27" s="16">
        <v>0.52</v>
      </c>
    </row>
    <row r="28" spans="1:12" x14ac:dyDescent="0.25">
      <c r="A28" t="s">
        <v>36</v>
      </c>
      <c r="B28" s="1">
        <v>1820</v>
      </c>
      <c r="C28" s="1">
        <v>3490</v>
      </c>
      <c r="D28" s="2">
        <v>0.48</v>
      </c>
      <c r="E28" s="1">
        <f>C28-B28</f>
        <v>1670</v>
      </c>
      <c r="F28" t="str">
        <f>IF(D28&lt;20%,"Low Discount",IF(AND(D28&gt;=20%,D28&lt;=40%),"Medium Discount",IF(D28&gt;40%,"High Dscount")))</f>
        <v>High Dscount</v>
      </c>
      <c r="G28" s="4">
        <v>9</v>
      </c>
      <c r="H28" s="1">
        <v>4.3</v>
      </c>
      <c r="I28" t="str">
        <f>IF(H28&lt;3,"Poor",IF(AND(H28&gt;=3,H28&lt;=4),"Average",IF(H28&gt;4,"Excellent")))</f>
        <v>Excellent</v>
      </c>
    </row>
    <row r="29" spans="1:12" x14ac:dyDescent="0.25">
      <c r="A29" t="s">
        <v>28</v>
      </c>
      <c r="B29" s="1">
        <v>2048</v>
      </c>
      <c r="C29" s="1">
        <v>4500</v>
      </c>
      <c r="D29" s="2">
        <v>0.54</v>
      </c>
      <c r="E29" s="1">
        <f>C29-B29</f>
        <v>2452</v>
      </c>
      <c r="F29" t="str">
        <f>IF(D29&lt;20%,"Low Discount",IF(AND(D29&gt;=20%,D29&lt;=40%),"Medium Discount",IF(D29&gt;40%,"High Dscount")))</f>
        <v>High Dscount</v>
      </c>
      <c r="G29" s="4">
        <v>7</v>
      </c>
      <c r="H29" s="1">
        <v>4.3</v>
      </c>
      <c r="I29" t="str">
        <f>IF(H29&lt;3,"Poor",IF(AND(H29&gt;=3,H29&lt;=4),"Average",IF(H29&gt;4,"Excellent")))</f>
        <v>Excellent</v>
      </c>
    </row>
    <row r="30" spans="1:12" x14ac:dyDescent="0.25">
      <c r="A30" t="s">
        <v>18</v>
      </c>
      <c r="B30" s="1">
        <v>1680</v>
      </c>
      <c r="C30" s="1">
        <v>2499</v>
      </c>
      <c r="D30" s="2">
        <v>0.33</v>
      </c>
      <c r="E30" s="1">
        <f>C30-B30</f>
        <v>819</v>
      </c>
      <c r="F30" t="str">
        <f>IF(D30&lt;20%,"Low Discount",IF(AND(D30&gt;=20%,D30&lt;=40%),"Medium Discount",IF(D30&gt;40%,"High Dscount")))</f>
        <v>Medium Discount</v>
      </c>
      <c r="G30" s="4">
        <v>9</v>
      </c>
      <c r="H30" s="1">
        <v>4.2</v>
      </c>
      <c r="I30" t="str">
        <f>IF(H30&lt;3,"Poor",IF(AND(H30&gt;=3,H30&lt;=4),"Average",IF(H30&gt;4,"Excellent")))</f>
        <v>Excellent</v>
      </c>
      <c r="K30" s="18" t="s">
        <v>139</v>
      </c>
      <c r="L30" s="18"/>
    </row>
    <row r="31" spans="1:12" x14ac:dyDescent="0.25">
      <c r="A31" t="s">
        <v>32</v>
      </c>
      <c r="B31" s="1">
        <v>1758</v>
      </c>
      <c r="C31" s="1">
        <v>2499</v>
      </c>
      <c r="D31" s="2">
        <v>0.3</v>
      </c>
      <c r="E31" s="1">
        <f>C31-B31</f>
        <v>741</v>
      </c>
      <c r="F31" t="str">
        <f>IF(D31&lt;20%,"Low Discount",IF(AND(D31&gt;=20%,D31&lt;=40%),"Medium Discount",IF(D31&gt;40%,"High Dscount")))</f>
        <v>Medium Discount</v>
      </c>
      <c r="G31" s="4">
        <v>20</v>
      </c>
      <c r="H31" s="1">
        <v>4.0999999999999996</v>
      </c>
      <c r="I31" t="str">
        <f>IF(H31&lt;3,"Poor",IF(AND(H31&gt;=3,H31&lt;=4),"Average",IF(H31&gt;4,"Excellent")))</f>
        <v>Excellent</v>
      </c>
      <c r="K31" s="12" t="s">
        <v>0</v>
      </c>
      <c r="L31" s="12" t="s">
        <v>3</v>
      </c>
    </row>
    <row r="32" spans="1:12" x14ac:dyDescent="0.25">
      <c r="A32" t="s">
        <v>5</v>
      </c>
      <c r="B32" s="1">
        <v>527</v>
      </c>
      <c r="C32" s="1">
        <v>999</v>
      </c>
      <c r="D32" s="2">
        <v>0.47</v>
      </c>
      <c r="E32" s="1">
        <f>C32-B32</f>
        <v>472</v>
      </c>
      <c r="F32" t="str">
        <f>IF(D32&lt;20%,"Low Discount",IF(AND(D32&gt;=20%,D32&lt;=40%),"Medium Discount",IF(D32&gt;40%,"High Dscount")))</f>
        <v>High Dscount</v>
      </c>
      <c r="G32" s="4">
        <v>14</v>
      </c>
      <c r="H32" s="1">
        <v>4.0999999999999996</v>
      </c>
      <c r="I32" t="str">
        <f>IF(H32&lt;3,"Poor",IF(AND(H32&gt;=3,H32&lt;=4),"Average",IF(H32&gt;4,"Excellent")))</f>
        <v>Excellent</v>
      </c>
      <c r="K32" s="13" t="s">
        <v>65</v>
      </c>
      <c r="L32" s="19">
        <v>69</v>
      </c>
    </row>
    <row r="33" spans="1:12" x14ac:dyDescent="0.25">
      <c r="A33" t="s">
        <v>14</v>
      </c>
      <c r="B33" s="1">
        <v>799</v>
      </c>
      <c r="C33" s="1">
        <v>999</v>
      </c>
      <c r="D33" s="2">
        <v>0.2</v>
      </c>
      <c r="E33" s="1">
        <f>C33-B33</f>
        <v>200</v>
      </c>
      <c r="F33" t="str">
        <f>IF(D33&lt;20%,"Low Discount",IF(AND(D33&gt;=20%,D33&lt;=40%),"Medium Discount",IF(D33&gt;40%,"High Dscount")))</f>
        <v>Medium Discount</v>
      </c>
      <c r="G33" s="4">
        <v>12</v>
      </c>
      <c r="H33" s="1">
        <v>4.0999999999999996</v>
      </c>
      <c r="I33" t="str">
        <f>IF(H33&lt;3,"Poor",IF(AND(H33&gt;=3,H33&lt;=4),"Average",IF(H33&gt;4,"Excellent")))</f>
        <v>Excellent</v>
      </c>
      <c r="K33" s="15" t="s">
        <v>10</v>
      </c>
      <c r="L33" s="20">
        <v>55</v>
      </c>
    </row>
    <row r="34" spans="1:12" x14ac:dyDescent="0.25">
      <c r="A34" t="s">
        <v>9</v>
      </c>
      <c r="B34" s="1">
        <v>2999</v>
      </c>
      <c r="C34" s="1">
        <v>3290</v>
      </c>
      <c r="D34" s="2">
        <v>0.09</v>
      </c>
      <c r="E34" s="1">
        <f>C34-B34</f>
        <v>291</v>
      </c>
      <c r="F34" t="str">
        <f>IF(D34&lt;20%,"Low Discount",IF(AND(D34&gt;=20%,D34&lt;=40%),"Medium Discount",IF(D34&gt;40%,"High Dscount")))</f>
        <v>Low Discount</v>
      </c>
      <c r="G34" s="4">
        <v>15</v>
      </c>
      <c r="H34" s="1">
        <v>4</v>
      </c>
      <c r="I34" t="str">
        <f>IF(H34&lt;3,"Poor",IF(AND(H34&gt;=3,H34&lt;=4),"Average",IF(H34&gt;4,"Excellent")))</f>
        <v>Average</v>
      </c>
      <c r="K34" s="13" t="s">
        <v>29</v>
      </c>
      <c r="L34" s="19">
        <v>49</v>
      </c>
    </row>
    <row r="35" spans="1:12" x14ac:dyDescent="0.25">
      <c r="A35" t="s">
        <v>26</v>
      </c>
      <c r="B35" s="1">
        <v>880</v>
      </c>
      <c r="C35" s="1">
        <v>1350</v>
      </c>
      <c r="D35" s="2">
        <v>0.35</v>
      </c>
      <c r="E35" s="1">
        <f>C35-B35</f>
        <v>470</v>
      </c>
      <c r="F35" t="str">
        <f>IF(D35&lt;20%,"Low Discount",IF(AND(D35&gt;=20%,D35&lt;=40%),"Medium Discount",IF(D35&gt;40%,"High Dscount")))</f>
        <v>Medium Discount</v>
      </c>
      <c r="G35" s="4">
        <v>6</v>
      </c>
      <c r="H35" s="1">
        <v>4</v>
      </c>
      <c r="I35" t="str">
        <f>IF(H35&lt;3,"Poor",IF(AND(H35&gt;=3,H35&lt;=4),"Average",IF(H35&gt;4,"Excellent")))</f>
        <v>Average</v>
      </c>
      <c r="K35" s="15" t="s">
        <v>23</v>
      </c>
      <c r="L35" s="20">
        <v>44</v>
      </c>
    </row>
    <row r="36" spans="1:12" x14ac:dyDescent="0.25">
      <c r="A36" t="s">
        <v>11</v>
      </c>
      <c r="B36" s="1">
        <v>988</v>
      </c>
      <c r="C36" s="1">
        <v>1580</v>
      </c>
      <c r="D36" s="2">
        <v>0.37</v>
      </c>
      <c r="E36" s="1">
        <f>C36-B36</f>
        <v>592</v>
      </c>
      <c r="F36" t="str">
        <f>IF(D36&lt;20%,"Low Discount",IF(AND(D36&gt;=20%,D36&lt;=40%),"Medium Discount",IF(D36&gt;40%,"High Dscount")))</f>
        <v>Medium Discount</v>
      </c>
      <c r="G36" s="4">
        <v>2</v>
      </c>
      <c r="H36" s="1">
        <v>4</v>
      </c>
      <c r="I36" t="str">
        <f>IF(H36&lt;3,"Poor",IF(AND(H36&gt;=3,H36&lt;=4),"Average",IF(H36&gt;4,"Excellent")))</f>
        <v>Average</v>
      </c>
      <c r="K36" s="13" t="s">
        <v>15</v>
      </c>
      <c r="L36" s="19">
        <v>39</v>
      </c>
    </row>
    <row r="37" spans="1:12" x14ac:dyDescent="0.25">
      <c r="A37" t="s">
        <v>85</v>
      </c>
      <c r="B37" s="1">
        <v>330</v>
      </c>
      <c r="C37" s="1">
        <v>647</v>
      </c>
      <c r="D37" s="2">
        <v>0.49</v>
      </c>
      <c r="E37" s="1">
        <f>C37-B37</f>
        <v>317</v>
      </c>
      <c r="F37" t="str">
        <f>IF(D37&lt;20%,"Low Discount",IF(AND(D37&gt;=20%,D37&lt;=40%),"Medium Discount",IF(D37&gt;40%,"High Dscount")))</f>
        <v>High Dscount</v>
      </c>
      <c r="G37" s="4">
        <v>1</v>
      </c>
      <c r="H37" s="1">
        <v>4</v>
      </c>
      <c r="I37" t="str">
        <f>IF(H37&lt;3,"Poor",IF(AND(H37&gt;=3,H37&lt;=4),"Average",IF(H37&gt;4,"Excellent")))</f>
        <v>Average</v>
      </c>
      <c r="K37" s="15" t="s">
        <v>41</v>
      </c>
      <c r="L37" s="20">
        <v>36</v>
      </c>
    </row>
    <row r="38" spans="1:12" x14ac:dyDescent="0.25">
      <c r="A38" t="s">
        <v>31</v>
      </c>
      <c r="B38" s="1">
        <v>1350</v>
      </c>
      <c r="C38" s="1">
        <v>1990</v>
      </c>
      <c r="D38" s="2">
        <v>0.32</v>
      </c>
      <c r="E38" s="1">
        <f>C38-B38</f>
        <v>640</v>
      </c>
      <c r="F38" t="str">
        <f>IF(D38&lt;20%,"Low Discount",IF(AND(D38&gt;=20%,D38&lt;=40%),"Medium Discount",IF(D38&gt;40%,"High Dscount")))</f>
        <v>Medium Discount</v>
      </c>
      <c r="G38" s="4">
        <v>13</v>
      </c>
      <c r="H38" s="1">
        <v>3.8</v>
      </c>
      <c r="I38" t="str">
        <f>IF(H38&lt;3,"Poor",IF(AND(H38&gt;=3,H38&lt;=4),"Average",IF(H38&gt;4,"Excellent")))</f>
        <v>Average</v>
      </c>
      <c r="K38" s="13" t="s">
        <v>38</v>
      </c>
      <c r="L38" s="19">
        <v>32</v>
      </c>
    </row>
    <row r="39" spans="1:12" x14ac:dyDescent="0.25">
      <c r="A39" t="s">
        <v>30</v>
      </c>
      <c r="B39" s="1">
        <v>2880</v>
      </c>
      <c r="C39" s="1">
        <v>3520</v>
      </c>
      <c r="D39" s="2">
        <v>0.18</v>
      </c>
      <c r="E39" s="1">
        <f>C39-B39</f>
        <v>640</v>
      </c>
      <c r="F39" t="str">
        <f>IF(D39&lt;20%,"Low Discount",IF(AND(D39&gt;=20%,D39&lt;=40%),"Medium Discount",IF(D39&gt;40%,"High Dscount")))</f>
        <v>Low Discount</v>
      </c>
      <c r="G39" s="4">
        <v>12</v>
      </c>
      <c r="H39" s="1">
        <v>3.8</v>
      </c>
      <c r="I39" t="str">
        <f>IF(H39&lt;3,"Poor",IF(AND(H39&gt;=3,H39&lt;=4),"Average",IF(H39&gt;4,"Excellent")))</f>
        <v>Average</v>
      </c>
      <c r="K39" s="15" t="s">
        <v>6</v>
      </c>
      <c r="L39" s="20">
        <v>24</v>
      </c>
    </row>
    <row r="40" spans="1:12" x14ac:dyDescent="0.25">
      <c r="A40" t="s">
        <v>13</v>
      </c>
      <c r="B40" s="1">
        <v>1600</v>
      </c>
      <c r="C40" s="1">
        <v>2929</v>
      </c>
      <c r="D40" s="2">
        <v>0.45</v>
      </c>
      <c r="E40" s="1">
        <f>C40-B40</f>
        <v>1329</v>
      </c>
      <c r="F40" t="str">
        <f>IF(D40&lt;20%,"Low Discount",IF(AND(D40&gt;=20%,D40&lt;=40%),"Medium Discount",IF(D40&gt;40%,"High Dscount")))</f>
        <v>High Dscount</v>
      </c>
      <c r="G40" s="4">
        <v>5</v>
      </c>
      <c r="H40" s="1">
        <v>3.8</v>
      </c>
      <c r="I40" t="str">
        <f>IF(H40&lt;3,"Poor",IF(AND(H40&gt;=3,H40&lt;=4),"Average",IF(H40&gt;4,"Excellent")))</f>
        <v>Average</v>
      </c>
      <c r="K40" s="13" t="s">
        <v>32</v>
      </c>
      <c r="L40" s="19">
        <v>20</v>
      </c>
    </row>
    <row r="41" spans="1:12" x14ac:dyDescent="0.25">
      <c r="A41" t="s">
        <v>24</v>
      </c>
      <c r="B41" s="1">
        <v>38</v>
      </c>
      <c r="C41" s="1">
        <v>80</v>
      </c>
      <c r="D41" s="2">
        <v>0.53</v>
      </c>
      <c r="E41" s="1">
        <f>C41-B41</f>
        <v>42</v>
      </c>
      <c r="F41" t="str">
        <f>IF(D41&lt;20%,"Low Discount",IF(AND(D41&gt;=20%,D41&lt;=40%),"Medium Discount",IF(D41&gt;40%,"High Dscount")))</f>
        <v>High Dscount</v>
      </c>
      <c r="G41" s="4">
        <v>13</v>
      </c>
      <c r="H41" s="1">
        <v>3.3</v>
      </c>
      <c r="I41" t="str">
        <f>IF(H41&lt;3,"Poor",IF(AND(H41&gt;=3,H41&lt;=4),"Average",IF(H41&gt;4,"Excellent")))</f>
        <v>Average</v>
      </c>
      <c r="K41" s="15" t="s">
        <v>37</v>
      </c>
      <c r="L41" s="20">
        <v>20</v>
      </c>
    </row>
    <row r="42" spans="1:12" x14ac:dyDescent="0.25">
      <c r="A42" t="s">
        <v>63</v>
      </c>
      <c r="B42" s="1">
        <v>458</v>
      </c>
      <c r="C42" s="1">
        <v>986</v>
      </c>
      <c r="D42" s="2">
        <v>0.54</v>
      </c>
      <c r="E42" s="1">
        <f>C42-B42</f>
        <v>528</v>
      </c>
      <c r="F42" t="str">
        <f>IF(D42&lt;20%,"Low Discount",IF(AND(D42&gt;=20%,D42&lt;=40%),"Medium Discount",IF(D42&gt;40%,"High Dscount")))</f>
        <v>High Dscount</v>
      </c>
      <c r="G42" s="4">
        <v>10</v>
      </c>
      <c r="H42" s="1">
        <v>3</v>
      </c>
      <c r="I42" t="str">
        <f>IF(H42&lt;3,"Poor",IF(AND(H42&gt;=3,H42&lt;=4),"Average",IF(H42&gt;4,"Excellent")))</f>
        <v>Average</v>
      </c>
    </row>
    <row r="43" spans="1:12" x14ac:dyDescent="0.25">
      <c r="A43" t="s">
        <v>74</v>
      </c>
      <c r="B43" s="1">
        <v>509</v>
      </c>
      <c r="C43" s="1">
        <v>899</v>
      </c>
      <c r="D43" s="2">
        <v>0.43</v>
      </c>
      <c r="E43" s="1">
        <f>C43-B43</f>
        <v>390</v>
      </c>
      <c r="F43" t="str">
        <f>IF(D43&lt;20%,"Low Discount",IF(AND(D43&gt;=20%,D43&lt;=40%),"Medium Discount",IF(D43&gt;40%,"High Dscount")))</f>
        <v>High Dscount</v>
      </c>
      <c r="G43" s="4">
        <v>5</v>
      </c>
      <c r="H43" s="1">
        <v>3</v>
      </c>
      <c r="I43" t="str">
        <f>IF(H43&lt;3,"Poor",IF(AND(H43&gt;=3,H43&lt;=4),"Average",IF(H43&gt;4,"Excellent")))</f>
        <v>Average</v>
      </c>
    </row>
    <row r="44" spans="1:12" x14ac:dyDescent="0.25">
      <c r="A44" t="s">
        <v>70</v>
      </c>
      <c r="B44" s="1">
        <v>3750</v>
      </c>
      <c r="C44" s="1">
        <v>6143</v>
      </c>
      <c r="D44" s="2">
        <v>0.39</v>
      </c>
      <c r="E44" s="1">
        <f>C44-B44</f>
        <v>2393</v>
      </c>
      <c r="F44" t="str">
        <f>IF(D44&lt;20%,"Low Discount",IF(AND(D44&gt;=20%,D44&lt;=40%),"Medium Discount",IF(D44&gt;40%,"High Dscount")))</f>
        <v>Medium Discount</v>
      </c>
      <c r="G44" s="4">
        <v>5</v>
      </c>
      <c r="H44" s="1">
        <v>3</v>
      </c>
      <c r="I44" t="str">
        <f>IF(H44&lt;3,"Poor",IF(AND(H44&gt;=3,H44&lt;=4),"Average",IF(H44&gt;4,"Excellent")))</f>
        <v>Average</v>
      </c>
      <c r="K44" s="23" t="s">
        <v>140</v>
      </c>
      <c r="L44" s="24"/>
    </row>
    <row r="45" spans="1:12" x14ac:dyDescent="0.25">
      <c r="A45" t="s">
        <v>72</v>
      </c>
      <c r="B45" s="1">
        <v>2300</v>
      </c>
      <c r="C45" s="1">
        <v>3240</v>
      </c>
      <c r="D45" s="2">
        <v>0.28999999999999998</v>
      </c>
      <c r="E45" s="1">
        <f>C45-B45</f>
        <v>940</v>
      </c>
      <c r="F45" t="str">
        <f>IF(D45&lt;20%,"Low Discount",IF(AND(D45&gt;=20%,D45&lt;=40%),"Medium Discount",IF(D45&gt;40%,"High Dscount")))</f>
        <v>Medium Discount</v>
      </c>
      <c r="G45" s="4">
        <v>5</v>
      </c>
      <c r="H45" s="1">
        <v>3</v>
      </c>
      <c r="I45" t="str">
        <f>IF(H45&lt;3,"Poor",IF(AND(H45&gt;=3,H45&lt;=4),"Average",IF(H45&gt;4,"Excellent")))</f>
        <v>Average</v>
      </c>
      <c r="K45" s="12" t="s">
        <v>0</v>
      </c>
      <c r="L45" s="12" t="s">
        <v>115</v>
      </c>
    </row>
    <row r="46" spans="1:12" x14ac:dyDescent="0.25">
      <c r="A46" t="s">
        <v>81</v>
      </c>
      <c r="B46" s="1">
        <v>1189</v>
      </c>
      <c r="C46" s="1">
        <v>2199</v>
      </c>
      <c r="D46" s="2">
        <v>0.46</v>
      </c>
      <c r="E46" s="1">
        <f>C46-B46</f>
        <v>1010</v>
      </c>
      <c r="F46" t="str">
        <f>IF(D46&lt;20%,"Low Discount",IF(AND(D46&gt;=20%,D46&lt;=40%),"Medium Discount",IF(D46&gt;40%,"High Dscount")))</f>
        <v>High Dscount</v>
      </c>
      <c r="G46" s="4">
        <v>1</v>
      </c>
      <c r="H46" s="1">
        <v>3</v>
      </c>
      <c r="I46" t="str">
        <f>IF(H46&lt;3,"Poor",IF(AND(H46&gt;=3,H46&lt;=4),"Average",IF(H46&gt;4,"Excellent")))</f>
        <v>Average</v>
      </c>
      <c r="K46" s="13" t="s">
        <v>21</v>
      </c>
      <c r="L46" s="21">
        <v>5</v>
      </c>
    </row>
    <row r="47" spans="1:12" x14ac:dyDescent="0.25">
      <c r="A47" t="s">
        <v>67</v>
      </c>
      <c r="B47" s="1">
        <v>1220</v>
      </c>
      <c r="C47" s="1">
        <v>1555</v>
      </c>
      <c r="D47" s="2">
        <v>0.22</v>
      </c>
      <c r="E47" s="1">
        <f>C47-B47</f>
        <v>335</v>
      </c>
      <c r="F47" t="str">
        <f>IF(D47&lt;20%,"Low Discount",IF(AND(D47&gt;=20%,D47&lt;=40%),"Medium Discount",IF(D47&gt;40%,"High Dscount")))</f>
        <v>Medium Discount</v>
      </c>
      <c r="G47" s="4">
        <v>16</v>
      </c>
      <c r="H47" s="1">
        <v>2.9</v>
      </c>
      <c r="I47" t="str">
        <f>IF(H47&lt;3,"Poor",IF(AND(H47&gt;=3,H47&lt;=4),"Average",IF(H47&gt;4,"Excellent")))</f>
        <v>Poor</v>
      </c>
      <c r="K47" s="15" t="s">
        <v>40</v>
      </c>
      <c r="L47" s="22">
        <v>5</v>
      </c>
    </row>
    <row r="48" spans="1:12" x14ac:dyDescent="0.25">
      <c r="A48" t="s">
        <v>65</v>
      </c>
      <c r="B48" s="1">
        <v>445</v>
      </c>
      <c r="C48" s="1">
        <v>873</v>
      </c>
      <c r="D48" s="2">
        <v>0.49</v>
      </c>
      <c r="E48" s="1">
        <f>C48-B48</f>
        <v>428</v>
      </c>
      <c r="F48" t="str">
        <f>IF(D48&lt;20%,"Low Discount",IF(AND(D48&gt;=20%,D48&lt;=40%),"Medium Discount",IF(D48&gt;40%,"High Dscount")))</f>
        <v>High Dscount</v>
      </c>
      <c r="G48" s="4">
        <v>69</v>
      </c>
      <c r="H48" s="1">
        <v>2.8</v>
      </c>
      <c r="I48" t="str">
        <f>IF(H48&lt;3,"Poor",IF(AND(H48&gt;=3,H48&lt;=4),"Average",IF(H48&gt;4,"Excellent")))</f>
        <v>Poor</v>
      </c>
      <c r="K48" s="13" t="s">
        <v>19</v>
      </c>
      <c r="L48" s="21">
        <v>5</v>
      </c>
    </row>
    <row r="49" spans="1:12" x14ac:dyDescent="0.25">
      <c r="A49" t="s">
        <v>66</v>
      </c>
      <c r="B49" s="1">
        <v>325</v>
      </c>
      <c r="C49" s="1">
        <v>680</v>
      </c>
      <c r="D49" s="2">
        <v>0.52</v>
      </c>
      <c r="E49" s="1">
        <f>C49-B49</f>
        <v>355</v>
      </c>
      <c r="F49" t="str">
        <f>IF(D49&lt;20%,"Low Discount",IF(AND(D49&gt;=20%,D49&lt;=40%),"Medium Discount",IF(D49&gt;40%,"High Dscount")))</f>
        <v>High Dscount</v>
      </c>
      <c r="G49" s="4">
        <v>15</v>
      </c>
      <c r="H49" s="1">
        <v>2.7</v>
      </c>
      <c r="I49" t="str">
        <f>IF(H49&lt;3,"Poor",IF(AND(H49&gt;=3,H49&lt;=4),"Average",IF(H49&gt;4,"Excellent")))</f>
        <v>Poor</v>
      </c>
      <c r="K49" s="15" t="s">
        <v>20</v>
      </c>
      <c r="L49" s="22">
        <v>5</v>
      </c>
    </row>
    <row r="50" spans="1:12" x14ac:dyDescent="0.25">
      <c r="A50" t="s">
        <v>71</v>
      </c>
      <c r="B50" s="1">
        <v>382</v>
      </c>
      <c r="C50" s="1">
        <v>700</v>
      </c>
      <c r="D50" s="2">
        <v>0.45</v>
      </c>
      <c r="E50" s="1">
        <f>C50-B50</f>
        <v>318</v>
      </c>
      <c r="F50" t="str">
        <f>IF(D50&lt;20%,"Low Discount",IF(AND(D50&gt;=20%,D50&lt;=40%),"Medium Discount",IF(D50&gt;40%,"High Dscount")))</f>
        <v>High Dscount</v>
      </c>
      <c r="G50" s="4">
        <v>17</v>
      </c>
      <c r="H50" s="1">
        <v>2.6</v>
      </c>
      <c r="I50" t="str">
        <f>IF(H50&lt;3,"Poor",IF(AND(H50&gt;=3,H50&lt;=4),"Average",IF(H50&gt;4,"Excellent")))</f>
        <v>Poor</v>
      </c>
      <c r="K50" s="13" t="s">
        <v>82</v>
      </c>
      <c r="L50" s="21">
        <v>5</v>
      </c>
    </row>
    <row r="51" spans="1:12" x14ac:dyDescent="0.25">
      <c r="A51" t="s">
        <v>62</v>
      </c>
      <c r="B51" s="1">
        <v>2170</v>
      </c>
      <c r="C51" s="1">
        <v>2500</v>
      </c>
      <c r="D51" s="2">
        <v>0.13</v>
      </c>
      <c r="E51" s="1">
        <f>C51-B51</f>
        <v>330</v>
      </c>
      <c r="F51" t="str">
        <f>IF(D51&lt;20%,"Low Discount",IF(AND(D51&gt;=20%,D51&lt;=40%),"Medium Discount",IF(D51&gt;40%,"High Dscount")))</f>
        <v>Low Discount</v>
      </c>
      <c r="G51" s="4">
        <v>6</v>
      </c>
      <c r="H51" s="1">
        <v>2.5</v>
      </c>
      <c r="I51" t="str">
        <f>IF(H51&lt;3,"Poor",IF(AND(H51&gt;=3,H51&lt;=4),"Average",IF(H51&gt;4,"Excellent")))</f>
        <v>Poor</v>
      </c>
    </row>
    <row r="52" spans="1:12" x14ac:dyDescent="0.25">
      <c r="A52" t="s">
        <v>69</v>
      </c>
      <c r="B52" s="1">
        <v>1000</v>
      </c>
      <c r="C52" s="1">
        <v>2000</v>
      </c>
      <c r="D52" s="2">
        <v>0.5</v>
      </c>
      <c r="E52" s="1">
        <f>C52-B52</f>
        <v>1000</v>
      </c>
      <c r="F52" t="str">
        <f>IF(D52&lt;20%,"Low Discount",IF(AND(D52&gt;=20%,D52&lt;=40%),"Medium Discount",IF(D52&gt;40%,"High Dscount")))</f>
        <v>High Dscount</v>
      </c>
      <c r="G52" s="4">
        <v>7</v>
      </c>
      <c r="H52" s="1">
        <v>2.2999999999999998</v>
      </c>
      <c r="I52" t="str">
        <f>IF(H52&lt;3,"Poor",IF(AND(H52&gt;=3,H52&lt;=4),"Average",IF(H52&gt;4,"Excellent")))</f>
        <v>Poor</v>
      </c>
    </row>
    <row r="53" spans="1:12" x14ac:dyDescent="0.25">
      <c r="A53" t="s">
        <v>73</v>
      </c>
      <c r="B53" s="1">
        <v>345</v>
      </c>
      <c r="C53" s="1">
        <v>602</v>
      </c>
      <c r="D53" s="2">
        <v>0.43</v>
      </c>
      <c r="E53" s="1">
        <f>C53-B53</f>
        <v>257</v>
      </c>
      <c r="F53" t="str">
        <f>IF(D53&lt;20%,"Low Discount",IF(AND(D53&gt;=20%,D53&lt;=40%),"Medium Discount",IF(D53&gt;40%,"High Dscount")))</f>
        <v>High Dscount</v>
      </c>
      <c r="G53" s="4">
        <v>6</v>
      </c>
      <c r="H53" s="1">
        <v>2.2999999999999998</v>
      </c>
      <c r="I53" t="str">
        <f>IF(H53&lt;3,"Poor",IF(AND(H53&gt;=3,H53&lt;=4),"Average",IF(H53&gt;4,"Excellent")))</f>
        <v>Poor</v>
      </c>
      <c r="K53" s="18" t="s">
        <v>141</v>
      </c>
      <c r="L53" s="18"/>
    </row>
    <row r="54" spans="1:12" x14ac:dyDescent="0.25">
      <c r="A54" t="s">
        <v>75</v>
      </c>
      <c r="B54" s="1">
        <v>968</v>
      </c>
      <c r="C54" s="1">
        <v>1814</v>
      </c>
      <c r="D54" s="2">
        <v>0.47</v>
      </c>
      <c r="E54" s="1">
        <f>C54-B54</f>
        <v>846</v>
      </c>
      <c r="F54" t="str">
        <f>IF(D54&lt;20%,"Low Discount",IF(AND(D54&gt;=20%,D54&lt;=40%),"Medium Discount",IF(D54&gt;40%,"High Dscount")))</f>
        <v>High Dscount</v>
      </c>
      <c r="G54" s="4">
        <v>6</v>
      </c>
      <c r="H54" s="1">
        <v>2.2000000000000002</v>
      </c>
      <c r="I54" t="str">
        <f>IF(H54&lt;3,"Poor",IF(AND(H54&gt;=3,H54&lt;=4),"Average",IF(H54&gt;4,"Excellent")))</f>
        <v>Poor</v>
      </c>
      <c r="K54" s="12" t="s">
        <v>0</v>
      </c>
      <c r="L54" s="12" t="s">
        <v>115</v>
      </c>
    </row>
    <row r="55" spans="1:12" x14ac:dyDescent="0.25">
      <c r="A55" t="s">
        <v>68</v>
      </c>
      <c r="B55" s="1">
        <v>990</v>
      </c>
      <c r="C55" s="1">
        <v>1814</v>
      </c>
      <c r="D55" s="2">
        <v>0.45</v>
      </c>
      <c r="E55" s="1">
        <f>C55-B55</f>
        <v>824</v>
      </c>
      <c r="F55" t="str">
        <f>IF(D55&lt;20%,"Low Discount",IF(AND(D55&gt;=20%,D55&lt;=40%),"Medium Discount",IF(D55&gt;40%,"High Dscount")))</f>
        <v>High Dscount</v>
      </c>
      <c r="G55" s="4">
        <v>6</v>
      </c>
      <c r="H55" s="1">
        <v>2.2000000000000002</v>
      </c>
      <c r="I55" t="str">
        <f>IF(H55&lt;3,"Poor",IF(AND(H55&gt;=3,H55&lt;=4),"Average",IF(H55&gt;4,"Excellent")))</f>
        <v>Poor</v>
      </c>
      <c r="K55" s="13" t="s">
        <v>111</v>
      </c>
      <c r="L55" s="21">
        <v>2</v>
      </c>
    </row>
    <row r="56" spans="1:12" x14ac:dyDescent="0.25">
      <c r="A56" t="s">
        <v>64</v>
      </c>
      <c r="B56" s="1">
        <v>2115</v>
      </c>
      <c r="C56" s="1">
        <v>4700</v>
      </c>
      <c r="D56" s="2">
        <v>0.55000000000000004</v>
      </c>
      <c r="E56" s="1">
        <f>C56-B56</f>
        <v>2585</v>
      </c>
      <c r="F56" t="str">
        <f>IF(D56&lt;20%,"Low Discount",IF(AND(D56&gt;=20%,D56&lt;=40%),"Medium Discount",IF(D56&gt;40%,"High Dscount")))</f>
        <v>High Dscount</v>
      </c>
      <c r="G56" s="4">
        <v>13</v>
      </c>
      <c r="H56" s="1">
        <v>2.1</v>
      </c>
      <c r="I56" t="str">
        <f>IF(H56&lt;3,"Poor",IF(AND(H56&gt;=3,H56&lt;=4),"Average",IF(H56&gt;4,"Excellent")))</f>
        <v>Poor</v>
      </c>
      <c r="K56" s="15" t="s">
        <v>64</v>
      </c>
      <c r="L56" s="22">
        <v>2.1</v>
      </c>
    </row>
    <row r="57" spans="1:12" x14ac:dyDescent="0.25">
      <c r="A57" t="s">
        <v>76</v>
      </c>
      <c r="B57" s="1">
        <v>1570</v>
      </c>
      <c r="C57" s="1">
        <v>2988</v>
      </c>
      <c r="D57" s="2">
        <v>0.47</v>
      </c>
      <c r="E57" s="1">
        <f>C57-B57</f>
        <v>1418</v>
      </c>
      <c r="F57" t="str">
        <f>IF(D57&lt;20%,"Low Discount",IF(AND(D57&gt;=20%,D57&lt;=40%),"Medium Discount",IF(D57&gt;40%,"High Dscount")))</f>
        <v>High Dscount</v>
      </c>
      <c r="G57" s="4">
        <v>7</v>
      </c>
      <c r="H57" s="1">
        <v>2.1</v>
      </c>
      <c r="I57" t="str">
        <f>IF(H57&lt;3,"Poor",IF(AND(H57&gt;=3,H57&lt;=4),"Average",IF(H57&gt;4,"Excellent")))</f>
        <v>Poor</v>
      </c>
      <c r="K57" s="13" t="s">
        <v>76</v>
      </c>
      <c r="L57" s="21">
        <v>2.1</v>
      </c>
    </row>
    <row r="58" spans="1:12" x14ac:dyDescent="0.25">
      <c r="A58" t="s">
        <v>111</v>
      </c>
      <c r="B58" s="1">
        <v>450</v>
      </c>
      <c r="C58" s="1">
        <v>900</v>
      </c>
      <c r="D58" s="2">
        <v>0.5</v>
      </c>
      <c r="E58" s="1">
        <f>C58-B58</f>
        <v>450</v>
      </c>
      <c r="F58" t="str">
        <f>IF(D58&lt;20%,"Low Discount",IF(AND(D58&gt;=20%,D58&lt;=40%),"Medium Discount",IF(D58&gt;40%,"High Dscount")))</f>
        <v>High Dscount</v>
      </c>
      <c r="G58" s="4">
        <v>1</v>
      </c>
      <c r="H58" s="1">
        <v>2</v>
      </c>
      <c r="I58" t="str">
        <f>IF(H58&lt;3,"Poor",IF(AND(H58&gt;=3,H58&lt;=4),"Average",IF(H58&gt;4,"Excellent")))</f>
        <v>Poor</v>
      </c>
      <c r="K58" s="15" t="s">
        <v>75</v>
      </c>
      <c r="L58" s="22">
        <v>2.2000000000000002</v>
      </c>
    </row>
    <row r="59" spans="1:12" x14ac:dyDescent="0.25">
      <c r="A59" t="s">
        <v>110</v>
      </c>
      <c r="B59" s="1">
        <v>199</v>
      </c>
      <c r="C59" s="1">
        <v>553</v>
      </c>
      <c r="D59" s="2">
        <v>0.64</v>
      </c>
      <c r="E59" s="1">
        <f>C59-B59</f>
        <v>354</v>
      </c>
      <c r="F59" t="str">
        <f>IF(D59&lt;20%,"Low Discount",IF(AND(D59&gt;=20%,D59&lt;=40%),"Medium Discount",IF(D59&gt;40%,"High Dscount")))</f>
        <v>High Dscount</v>
      </c>
      <c r="I59" t="str">
        <f>IF(H59&lt;3,"Poor",IF(AND(H59&gt;=3,H59&lt;=4),"Average",IF(H59&gt;4,"Excellent")))</f>
        <v>Poor</v>
      </c>
      <c r="K59" s="13" t="s">
        <v>68</v>
      </c>
      <c r="L59" s="21">
        <v>2.2000000000000002</v>
      </c>
    </row>
    <row r="60" spans="1:12" x14ac:dyDescent="0.25">
      <c r="A60" t="s">
        <v>52</v>
      </c>
      <c r="B60" s="1">
        <v>199</v>
      </c>
      <c r="C60" s="1">
        <v>504</v>
      </c>
      <c r="D60" s="2">
        <v>0.61</v>
      </c>
      <c r="E60" s="1">
        <f>C60-B60</f>
        <v>305</v>
      </c>
      <c r="F60" t="str">
        <f>IF(D60&lt;20%,"Low Discount",IF(AND(D60&gt;=20%,D60&lt;=40%),"Medium Discount",IF(D60&gt;40%,"High Dscount")))</f>
        <v>High Dscount</v>
      </c>
      <c r="I60" t="str">
        <f>IF(H60&lt;3,"Poor",IF(AND(H60&gt;=3,H60&lt;=4),"Average",IF(H60&gt;4,"Excellent")))</f>
        <v>Poor</v>
      </c>
    </row>
    <row r="61" spans="1:12" x14ac:dyDescent="0.25">
      <c r="A61" t="s">
        <v>58</v>
      </c>
      <c r="B61" s="1">
        <v>399</v>
      </c>
      <c r="C61" s="1">
        <v>896</v>
      </c>
      <c r="D61" s="2">
        <v>0.55000000000000004</v>
      </c>
      <c r="E61" s="1">
        <f>C61-B61</f>
        <v>497</v>
      </c>
      <c r="F61" t="str">
        <f>IF(D61&lt;20%,"Low Discount",IF(AND(D61&gt;=20%,D61&lt;=40%),"Medium Discount",IF(D61&gt;40%,"High Dscount")))</f>
        <v>High Dscount</v>
      </c>
      <c r="I61" t="str">
        <f>IF(H61&lt;3,"Poor",IF(AND(H61&gt;=3,H61&lt;=4),"Average",IF(H61&gt;4,"Excellent")))</f>
        <v>Poor</v>
      </c>
    </row>
    <row r="62" spans="1:12" x14ac:dyDescent="0.25">
      <c r="A62" t="s">
        <v>45</v>
      </c>
      <c r="B62" s="1">
        <v>238</v>
      </c>
      <c r="C62" s="1">
        <v>476</v>
      </c>
      <c r="D62" s="2">
        <v>0.5</v>
      </c>
      <c r="E62" s="1">
        <f>C62-B62</f>
        <v>238</v>
      </c>
      <c r="F62" t="str">
        <f>IF(D62&lt;20%,"Low Discount",IF(AND(D62&gt;=20%,D62&lt;=40%),"Medium Discount",IF(D62&gt;40%,"High Dscount")))</f>
        <v>High Dscount</v>
      </c>
      <c r="I62" t="str">
        <f>IF(H62&lt;3,"Poor",IF(AND(H62&gt;=3,H62&lt;=4),"Average",IF(H62&gt;4,"Excellent")))</f>
        <v>Poor</v>
      </c>
    </row>
    <row r="63" spans="1:12" x14ac:dyDescent="0.25">
      <c r="A63" t="s">
        <v>48</v>
      </c>
      <c r="B63" s="1">
        <v>999</v>
      </c>
      <c r="C63" s="1">
        <v>2000</v>
      </c>
      <c r="D63" s="2">
        <v>0.5</v>
      </c>
      <c r="E63" s="1">
        <f>C63-B63</f>
        <v>1001</v>
      </c>
      <c r="F63" t="str">
        <f>IF(D63&lt;20%,"Low Discount",IF(AND(D63&gt;=20%,D63&lt;=40%),"Medium Discount",IF(D63&gt;40%,"High Dscount")))</f>
        <v>High Dscount</v>
      </c>
      <c r="I63" t="str">
        <f>IF(H63&lt;3,"Poor",IF(AND(H63&gt;=3,H63&lt;=4),"Average",IF(H63&gt;4,"Excellent")))</f>
        <v>Poor</v>
      </c>
    </row>
    <row r="64" spans="1:12" x14ac:dyDescent="0.25">
      <c r="A64" t="s">
        <v>53</v>
      </c>
      <c r="B64" s="1">
        <v>299</v>
      </c>
      <c r="C64" s="1">
        <v>600</v>
      </c>
      <c r="D64" s="2">
        <v>0.5</v>
      </c>
      <c r="E64" s="1">
        <f>C64-B64</f>
        <v>301</v>
      </c>
      <c r="F64" t="str">
        <f>IF(D64&lt;20%,"Low Discount",IF(AND(D64&gt;=20%,D64&lt;=40%),"Medium Discount",IF(D64&gt;40%,"High Dscount")))</f>
        <v>High Dscount</v>
      </c>
      <c r="I64" t="str">
        <f>IF(H64&lt;3,"Poor",IF(AND(H64&gt;=3,H64&lt;=4),"Average",IF(H64&gt;4,"Excellent")))</f>
        <v>Poor</v>
      </c>
    </row>
    <row r="65" spans="1:9" x14ac:dyDescent="0.25">
      <c r="A65" t="s">
        <v>91</v>
      </c>
      <c r="B65" s="1">
        <v>850</v>
      </c>
      <c r="C65" s="1">
        <v>1700</v>
      </c>
      <c r="D65" s="2">
        <v>0.5</v>
      </c>
      <c r="E65" s="1">
        <f>C65-B65</f>
        <v>850</v>
      </c>
      <c r="F65" t="str">
        <f>IF(D65&lt;20%,"Low Discount",IF(AND(D65&gt;=20%,D65&lt;=40%),"Medium Discount",IF(D65&gt;40%,"High Dscount")))</f>
        <v>High Dscount</v>
      </c>
      <c r="I65" t="str">
        <f>IF(H65&lt;3,"Poor",IF(AND(H65&gt;=3,H65&lt;=4),"Average",IF(H65&gt;4,"Excellent")))</f>
        <v>Poor</v>
      </c>
    </row>
    <row r="66" spans="1:9" x14ac:dyDescent="0.25">
      <c r="A66" t="s">
        <v>95</v>
      </c>
      <c r="B66" s="1">
        <v>1200</v>
      </c>
      <c r="C66" s="1">
        <v>2400</v>
      </c>
      <c r="D66" s="2">
        <v>0.5</v>
      </c>
      <c r="E66" s="1">
        <f>C66-B66</f>
        <v>1200</v>
      </c>
      <c r="F66" t="str">
        <f>IF(D66&lt;20%,"Low Discount",IF(AND(D66&gt;=20%,D66&lt;=40%),"Medium Discount",IF(D66&gt;40%,"High Dscount")))</f>
        <v>High Dscount</v>
      </c>
      <c r="I66" t="str">
        <f>IF(H66&lt;3,"Poor",IF(AND(H66&gt;=3,H66&lt;=4),"Average",IF(H66&gt;4,"Excellent")))</f>
        <v>Poor</v>
      </c>
    </row>
    <row r="67" spans="1:9" x14ac:dyDescent="0.25">
      <c r="A67" t="s">
        <v>44</v>
      </c>
      <c r="B67" s="1">
        <v>475</v>
      </c>
      <c r="C67" s="1">
        <v>931</v>
      </c>
      <c r="D67" s="2">
        <v>0.49</v>
      </c>
      <c r="E67" s="1">
        <f>C67-B67</f>
        <v>456</v>
      </c>
      <c r="F67" t="str">
        <f>IF(D67&lt;20%,"Low Discount",IF(AND(D67&gt;=20%,D67&lt;=40%),"Medium Discount",IF(D67&gt;40%,"High Dscount")))</f>
        <v>High Dscount</v>
      </c>
      <c r="I67" t="str">
        <f>IF(H67&lt;3,"Poor",IF(AND(H67&gt;=3,H67&lt;=4),"Average",IF(H67&gt;4,"Excellent")))</f>
        <v>Poor</v>
      </c>
    </row>
    <row r="68" spans="1:9" x14ac:dyDescent="0.25">
      <c r="A68" t="s">
        <v>50</v>
      </c>
      <c r="B68" s="1">
        <v>671</v>
      </c>
      <c r="C68" s="1">
        <v>1316</v>
      </c>
      <c r="D68" s="2">
        <v>0.49</v>
      </c>
      <c r="E68" s="1">
        <f>C68-B68</f>
        <v>645</v>
      </c>
      <c r="F68" t="str">
        <f>IF(D68&lt;20%,"Low Discount",IF(AND(D68&gt;=20%,D68&lt;=40%),"Medium Discount",IF(D68&gt;40%,"High Dscount")))</f>
        <v>High Dscount</v>
      </c>
      <c r="I68" t="str">
        <f>IF(H68&lt;3,"Poor",IF(AND(H68&gt;=3,H68&lt;=4),"Average",IF(H68&gt;4,"Excellent")))</f>
        <v>Poor</v>
      </c>
    </row>
    <row r="69" spans="1:9" x14ac:dyDescent="0.25">
      <c r="A69" t="s">
        <v>60</v>
      </c>
      <c r="B69" s="1">
        <v>799</v>
      </c>
      <c r="C69" s="1">
        <v>1567</v>
      </c>
      <c r="D69" s="2">
        <v>0.49</v>
      </c>
      <c r="E69" s="1">
        <f>C69-B69</f>
        <v>768</v>
      </c>
      <c r="F69" t="str">
        <f>IF(D69&lt;20%,"Low Discount",IF(AND(D69&gt;=20%,D69&lt;=40%),"Medium Discount",IF(D69&gt;40%,"High Dscount")))</f>
        <v>High Dscount</v>
      </c>
      <c r="I69" t="str">
        <f>IF(H69&lt;3,"Poor",IF(AND(H69&gt;=3,H69&lt;=4),"Average",IF(H69&gt;4,"Excellent")))</f>
        <v>Poor</v>
      </c>
    </row>
    <row r="70" spans="1:9" x14ac:dyDescent="0.25">
      <c r="A70" t="s">
        <v>80</v>
      </c>
      <c r="B70" s="1">
        <v>230</v>
      </c>
      <c r="C70" s="1">
        <v>450</v>
      </c>
      <c r="D70" s="2">
        <v>0.49</v>
      </c>
      <c r="E70" s="1">
        <f>C70-B70</f>
        <v>220</v>
      </c>
      <c r="F70" t="str">
        <f>IF(D70&lt;20%,"Low Discount",IF(AND(D70&gt;=20%,D70&lt;=40%),"Medium Discount",IF(D70&gt;40%,"High Dscount")))</f>
        <v>High Dscount</v>
      </c>
      <c r="I70" t="str">
        <f>IF(H70&lt;3,"Poor",IF(AND(H70&gt;=3,H70&lt;=4),"Average",IF(H70&gt;4,"Excellent")))</f>
        <v>Poor</v>
      </c>
    </row>
    <row r="71" spans="1:9" x14ac:dyDescent="0.25">
      <c r="A71" t="s">
        <v>52</v>
      </c>
      <c r="B71" s="1">
        <v>176</v>
      </c>
      <c r="C71" s="1">
        <v>345</v>
      </c>
      <c r="D71" s="2">
        <v>0.49</v>
      </c>
      <c r="E71" s="1">
        <f>C71-B71</f>
        <v>169</v>
      </c>
      <c r="F71" t="str">
        <f>IF(D71&lt;20%,"Low Discount",IF(AND(D71&gt;=20%,D71&lt;=40%),"Medium Discount",IF(D71&gt;40%,"High Dscount")))</f>
        <v>High Dscount</v>
      </c>
      <c r="I71" t="str">
        <f>IF(H71&lt;3,"Poor",IF(AND(H71&gt;=3,H71&lt;=4),"Average",IF(H71&gt;4,"Excellent")))</f>
        <v>Poor</v>
      </c>
    </row>
    <row r="72" spans="1:9" x14ac:dyDescent="0.25">
      <c r="A72" t="s">
        <v>87</v>
      </c>
      <c r="B72" s="1">
        <v>274</v>
      </c>
      <c r="C72" s="1">
        <v>537</v>
      </c>
      <c r="D72" s="2">
        <v>0.49</v>
      </c>
      <c r="E72" s="1">
        <f>C72-B72</f>
        <v>263</v>
      </c>
      <c r="F72" t="str">
        <f>IF(D72&lt;20%,"Low Discount",IF(AND(D72&gt;=20%,D72&lt;=40%),"Medium Discount",IF(D72&gt;40%,"High Dscount")))</f>
        <v>High Dscount</v>
      </c>
      <c r="I72" t="str">
        <f>IF(H72&lt;3,"Poor",IF(AND(H72&gt;=3,H72&lt;=4),"Average",IF(H72&gt;4,"Excellent")))</f>
        <v>Poor</v>
      </c>
    </row>
    <row r="73" spans="1:9" x14ac:dyDescent="0.25">
      <c r="A73" t="s">
        <v>60</v>
      </c>
      <c r="B73" s="1">
        <v>657</v>
      </c>
      <c r="C73" s="1">
        <v>1288</v>
      </c>
      <c r="D73" s="2">
        <v>0.49</v>
      </c>
      <c r="E73" s="1">
        <f>C73-B73</f>
        <v>631</v>
      </c>
      <c r="F73" t="str">
        <f>IF(D73&lt;20%,"Low Discount",IF(AND(D73&gt;=20%,D73&lt;=40%),"Medium Discount",IF(D73&gt;40%,"High Dscount")))</f>
        <v>High Dscount</v>
      </c>
      <c r="I73" t="str">
        <f>IF(H73&lt;3,"Poor",IF(AND(H73&gt;=3,H73&lt;=4),"Average",IF(H73&gt;4,"Excellent")))</f>
        <v>Poor</v>
      </c>
    </row>
    <row r="74" spans="1:9" x14ac:dyDescent="0.25">
      <c r="A74" t="s">
        <v>98</v>
      </c>
      <c r="B74" s="1">
        <v>248</v>
      </c>
      <c r="C74" s="1">
        <v>486</v>
      </c>
      <c r="D74" s="2">
        <v>0.49</v>
      </c>
      <c r="E74" s="1">
        <f>C74-B74</f>
        <v>238</v>
      </c>
      <c r="F74" t="str">
        <f>IF(D74&lt;20%,"Low Discount",IF(AND(D74&gt;=20%,D74&lt;=40%),"Medium Discount",IF(D74&gt;40%,"High Dscount")))</f>
        <v>High Dscount</v>
      </c>
      <c r="I74" t="str">
        <f>IF(H74&lt;3,"Poor",IF(AND(H74&gt;=3,H74&lt;=4),"Average",IF(H74&gt;4,"Excellent")))</f>
        <v>Poor</v>
      </c>
    </row>
    <row r="75" spans="1:9" x14ac:dyDescent="0.25">
      <c r="A75" t="s">
        <v>100</v>
      </c>
      <c r="B75" s="1">
        <v>525</v>
      </c>
      <c r="C75" s="1">
        <v>1029</v>
      </c>
      <c r="D75" s="2">
        <v>0.49</v>
      </c>
      <c r="E75" s="1">
        <f>C75-B75</f>
        <v>504</v>
      </c>
      <c r="F75" t="str">
        <f>IF(D75&lt;20%,"Low Discount",IF(AND(D75&gt;=20%,D75&lt;=40%),"Medium Discount",IF(D75&gt;40%,"High Dscount")))</f>
        <v>High Dscount</v>
      </c>
      <c r="I75" t="str">
        <f>IF(H75&lt;3,"Poor",IF(AND(H75&gt;=3,H75&lt;=4),"Average",IF(H75&gt;4,"Excellent")))</f>
        <v>Poor</v>
      </c>
    </row>
    <row r="76" spans="1:9" x14ac:dyDescent="0.25">
      <c r="A76" t="s">
        <v>59</v>
      </c>
      <c r="B76" s="1">
        <v>699</v>
      </c>
      <c r="C76" s="1">
        <v>1343</v>
      </c>
      <c r="D76" s="2">
        <v>0.48</v>
      </c>
      <c r="E76" s="1">
        <f>C76-B76</f>
        <v>644</v>
      </c>
      <c r="F76" t="str">
        <f>IF(D76&lt;20%,"Low Discount",IF(AND(D76&gt;=20%,D76&lt;=40%),"Medium Discount",IF(D76&gt;40%,"High Dscount")))</f>
        <v>High Dscount</v>
      </c>
      <c r="I76" t="str">
        <f>IF(H76&lt;3,"Poor",IF(AND(H76&gt;=3,H76&lt;=4),"Average",IF(H76&gt;4,"Excellent")))</f>
        <v>Poor</v>
      </c>
    </row>
    <row r="77" spans="1:9" x14ac:dyDescent="0.25">
      <c r="A77" t="s">
        <v>92</v>
      </c>
      <c r="B77" s="1">
        <v>1300</v>
      </c>
      <c r="C77" s="1">
        <v>2500</v>
      </c>
      <c r="D77" s="2">
        <v>0.48</v>
      </c>
      <c r="E77" s="1">
        <f>C77-B77</f>
        <v>1200</v>
      </c>
      <c r="F77" t="str">
        <f>IF(D77&lt;20%,"Low Discount",IF(AND(D77&gt;=20%,D77&lt;=40%),"Medium Discount",IF(D77&gt;40%,"High Dscount")))</f>
        <v>High Dscount</v>
      </c>
      <c r="I77" t="str">
        <f>IF(H77&lt;3,"Poor",IF(AND(H77&gt;=3,H77&lt;=4),"Average",IF(H77&gt;4,"Excellent")))</f>
        <v>Poor</v>
      </c>
    </row>
    <row r="78" spans="1:9" x14ac:dyDescent="0.25">
      <c r="A78" t="s">
        <v>93</v>
      </c>
      <c r="B78" s="1">
        <v>105</v>
      </c>
      <c r="C78" s="1">
        <v>200</v>
      </c>
      <c r="D78" s="2">
        <v>0.48</v>
      </c>
      <c r="E78" s="1">
        <f>C78-B78</f>
        <v>95</v>
      </c>
      <c r="F78" t="str">
        <f>IF(D78&lt;20%,"Low Discount",IF(AND(D78&gt;=20%,D78&lt;=40%),"Medium Discount",IF(D78&gt;40%,"High Dscount")))</f>
        <v>High Dscount</v>
      </c>
      <c r="I78" t="str">
        <f>IF(H78&lt;3,"Poor",IF(AND(H78&gt;=3,H78&lt;=4),"Average",IF(H78&gt;4,"Excellent")))</f>
        <v>Poor</v>
      </c>
    </row>
    <row r="79" spans="1:9" x14ac:dyDescent="0.25">
      <c r="A79" t="s">
        <v>77</v>
      </c>
      <c r="B79" s="1">
        <v>790</v>
      </c>
      <c r="C79" s="1">
        <v>1485</v>
      </c>
      <c r="D79" s="2">
        <v>0.47</v>
      </c>
      <c r="E79" s="1">
        <f>C79-B79</f>
        <v>695</v>
      </c>
      <c r="F79" t="str">
        <f>IF(D79&lt;20%,"Low Discount",IF(AND(D79&gt;=20%,D79&lt;=40%),"Medium Discount",IF(D79&gt;40%,"High Dscount")))</f>
        <v>High Dscount</v>
      </c>
      <c r="I79" t="str">
        <f>IF(H79&lt;3,"Poor",IF(AND(H79&gt;=3,H79&lt;=4),"Average",IF(H79&gt;4,"Excellent")))</f>
        <v>Poor</v>
      </c>
    </row>
    <row r="80" spans="1:9" x14ac:dyDescent="0.25">
      <c r="A80" t="s">
        <v>94</v>
      </c>
      <c r="B80" s="1">
        <v>899</v>
      </c>
      <c r="C80" s="1">
        <v>1699</v>
      </c>
      <c r="D80" s="2">
        <v>0.47</v>
      </c>
      <c r="E80" s="1">
        <f>C80-B80</f>
        <v>800</v>
      </c>
      <c r="F80" t="str">
        <f>IF(D80&lt;20%,"Low Discount",IF(AND(D80&gt;=20%,D80&lt;=40%),"Medium Discount",IF(D80&gt;40%,"High Dscount")))</f>
        <v>High Dscount</v>
      </c>
      <c r="I80" t="str">
        <f>IF(H80&lt;3,"Poor",IF(AND(H80&gt;=3,H80&lt;=4),"Average",IF(H80&gt;4,"Excellent")))</f>
        <v>Poor</v>
      </c>
    </row>
    <row r="81" spans="1:9" x14ac:dyDescent="0.25">
      <c r="A81" t="s">
        <v>112</v>
      </c>
      <c r="B81" s="1">
        <v>169</v>
      </c>
      <c r="C81" s="1">
        <v>320</v>
      </c>
      <c r="D81" s="2">
        <v>0.47</v>
      </c>
      <c r="E81" s="1">
        <f>C81-B81</f>
        <v>151</v>
      </c>
      <c r="F81" t="str">
        <f>IF(D81&lt;20%,"Low Discount",IF(AND(D81&gt;=20%,D81&lt;=40%),"Medium Discount",IF(D81&gt;40%,"High Dscount")))</f>
        <v>High Dscount</v>
      </c>
      <c r="I81" t="str">
        <f>IF(H81&lt;3,"Poor",IF(AND(H81&gt;=3,H81&lt;=4),"Average",IF(H81&gt;4,"Excellent")))</f>
        <v>Poor</v>
      </c>
    </row>
    <row r="82" spans="1:9" x14ac:dyDescent="0.25">
      <c r="A82" t="s">
        <v>33</v>
      </c>
      <c r="B82" s="1">
        <v>2200</v>
      </c>
      <c r="C82" s="1">
        <v>4080</v>
      </c>
      <c r="D82" s="2">
        <v>0.46</v>
      </c>
      <c r="E82" s="1">
        <f>C82-B82</f>
        <v>1880</v>
      </c>
      <c r="F82" t="str">
        <f>IF(D82&lt;20%,"Low Discount",IF(AND(D82&gt;=20%,D82&lt;=40%),"Medium Discount",IF(D82&gt;40%,"High Dscount")))</f>
        <v>High Dscount</v>
      </c>
      <c r="I82" t="str">
        <f>IF(H82&lt;3,"Poor",IF(AND(H82&gt;=3,H82&lt;=4),"Average",IF(H82&gt;4,"Excellent")))</f>
        <v>Poor</v>
      </c>
    </row>
    <row r="83" spans="1:9" x14ac:dyDescent="0.25">
      <c r="A83" t="s">
        <v>58</v>
      </c>
      <c r="B83" s="1">
        <v>499</v>
      </c>
      <c r="C83" s="1">
        <v>900</v>
      </c>
      <c r="D83" s="2">
        <v>0.45</v>
      </c>
      <c r="E83" s="1">
        <f>C83-B83</f>
        <v>401</v>
      </c>
      <c r="F83" t="str">
        <f>IF(D83&lt;20%,"Low Discount",IF(AND(D83&gt;=20%,D83&lt;=40%),"Medium Discount",IF(D83&gt;40%,"High Dscount")))</f>
        <v>High Dscount</v>
      </c>
      <c r="I83" t="str">
        <f>IF(H83&lt;3,"Poor",IF(AND(H83&gt;=3,H83&lt;=4),"Average",IF(H83&gt;4,"Excellent")))</f>
        <v>Poor</v>
      </c>
    </row>
    <row r="84" spans="1:9" x14ac:dyDescent="0.25">
      <c r="A84" t="s">
        <v>78</v>
      </c>
      <c r="B84" s="1">
        <v>690</v>
      </c>
      <c r="C84" s="1">
        <v>1200</v>
      </c>
      <c r="D84" s="2">
        <v>0.43</v>
      </c>
      <c r="E84" s="1">
        <f>C84-B84</f>
        <v>510</v>
      </c>
      <c r="F84" t="str">
        <f>IF(D84&lt;20%,"Low Discount",IF(AND(D84&gt;=20%,D84&lt;=40%),"Medium Discount",IF(D84&gt;40%,"High Dscount")))</f>
        <v>High Dscount</v>
      </c>
      <c r="I84" t="str">
        <f>IF(H84&lt;3,"Poor",IF(AND(H84&gt;=3,H84&lt;=4),"Average",IF(H84&gt;4,"Excellent")))</f>
        <v>Poor</v>
      </c>
    </row>
    <row r="85" spans="1:9" x14ac:dyDescent="0.25">
      <c r="A85" t="s">
        <v>90</v>
      </c>
      <c r="B85" s="1">
        <v>630</v>
      </c>
      <c r="C85" s="1">
        <v>1100</v>
      </c>
      <c r="D85" s="2">
        <v>0.43</v>
      </c>
      <c r="E85" s="1">
        <f>C85-B85</f>
        <v>470</v>
      </c>
      <c r="F85" t="str">
        <f>IF(D85&lt;20%,"Low Discount",IF(AND(D85&gt;=20%,D85&lt;=40%),"Medium Discount",IF(D85&gt;40%,"High Dscount")))</f>
        <v>High Dscount</v>
      </c>
      <c r="I85" t="str">
        <f>IF(H85&lt;3,"Poor",IF(AND(H85&gt;=3,H85&lt;=4),"Average",IF(H85&gt;4,"Excellent")))</f>
        <v>Poor</v>
      </c>
    </row>
    <row r="86" spans="1:9" x14ac:dyDescent="0.25">
      <c r="A86" t="s">
        <v>25</v>
      </c>
      <c r="B86" s="1">
        <v>1860</v>
      </c>
      <c r="C86" s="1">
        <v>3220</v>
      </c>
      <c r="D86" s="2">
        <v>0.42</v>
      </c>
      <c r="E86" s="1">
        <f>C86-B86</f>
        <v>1360</v>
      </c>
      <c r="F86" t="str">
        <f>IF(D86&lt;20%,"Low Discount",IF(AND(D86&gt;=20%,D86&lt;=40%),"Medium Discount",IF(D86&gt;40%,"High Dscount")))</f>
        <v>High Dscount</v>
      </c>
      <c r="I86" t="str">
        <f>IF(H86&lt;3,"Poor",IF(AND(H86&gt;=3,H86&lt;=4),"Average",IF(H86&gt;4,"Excellent")))</f>
        <v>Poor</v>
      </c>
    </row>
    <row r="87" spans="1:9" x14ac:dyDescent="0.25">
      <c r="A87" t="s">
        <v>46</v>
      </c>
      <c r="B87" s="1">
        <v>610</v>
      </c>
      <c r="C87" s="1">
        <v>1060</v>
      </c>
      <c r="D87" s="2">
        <v>0.42</v>
      </c>
      <c r="E87" s="1">
        <f>C87-B87</f>
        <v>450</v>
      </c>
      <c r="F87" t="str">
        <f>IF(D87&lt;20%,"Low Discount",IF(AND(D87&gt;=20%,D87&lt;=40%),"Medium Discount",IF(D87&gt;40%,"High Dscount")))</f>
        <v>High Dscount</v>
      </c>
      <c r="I87" t="str">
        <f>IF(H87&lt;3,"Poor",IF(AND(H87&gt;=3,H87&lt;=4),"Average",IF(H87&gt;4,"Excellent")))</f>
        <v>Poor</v>
      </c>
    </row>
    <row r="88" spans="1:9" x14ac:dyDescent="0.25">
      <c r="A88" t="s">
        <v>101</v>
      </c>
      <c r="B88" s="1">
        <v>1080</v>
      </c>
      <c r="C88" s="1">
        <v>1874</v>
      </c>
      <c r="D88" s="2">
        <v>0.42</v>
      </c>
      <c r="E88" s="1">
        <f>C88-B88</f>
        <v>794</v>
      </c>
      <c r="F88" t="str">
        <f>IF(D88&lt;20%,"Low Discount",IF(AND(D88&gt;=20%,D88&lt;=40%),"Medium Discount",IF(D88&gt;40%,"High Dscount")))</f>
        <v>High Dscount</v>
      </c>
      <c r="I88" t="str">
        <f>IF(H88&lt;3,"Poor",IF(AND(H88&gt;=3,H88&lt;=4),"Average",IF(H88&gt;4,"Excellent")))</f>
        <v>Poor</v>
      </c>
    </row>
    <row r="89" spans="1:9" x14ac:dyDescent="0.25">
      <c r="A89" t="s">
        <v>57</v>
      </c>
      <c r="B89" s="1">
        <v>799</v>
      </c>
      <c r="C89" s="1">
        <v>1343</v>
      </c>
      <c r="D89" s="2">
        <v>0.41</v>
      </c>
      <c r="E89" s="1">
        <f>C89-B89</f>
        <v>544</v>
      </c>
      <c r="F89" t="str">
        <f>IF(D89&lt;20%,"Low Discount",IF(AND(D89&gt;=20%,D89&lt;=40%),"Medium Discount",IF(D89&gt;40%,"High Dscount")))</f>
        <v>High Dscount</v>
      </c>
      <c r="I89" t="str">
        <f>IF(H89&lt;3,"Poor",IF(AND(H89&gt;=3,H89&lt;=4),"Average",IF(H89&gt;4,"Excellent")))</f>
        <v>Poor</v>
      </c>
    </row>
    <row r="90" spans="1:9" x14ac:dyDescent="0.25">
      <c r="A90" t="s">
        <v>103</v>
      </c>
      <c r="B90" s="1">
        <v>1420</v>
      </c>
      <c r="C90" s="1">
        <v>2420</v>
      </c>
      <c r="D90" s="2">
        <v>0.41</v>
      </c>
      <c r="E90" s="1">
        <f>C90-B90</f>
        <v>1000</v>
      </c>
      <c r="F90" t="str">
        <f>IF(D90&lt;20%,"Low Discount",IF(AND(D90&gt;=20%,D90&lt;=40%),"Medium Discount",IF(D90&gt;40%,"High Dscount")))</f>
        <v>High Dscount</v>
      </c>
      <c r="I90" t="str">
        <f>IF(H90&lt;3,"Poor",IF(AND(H90&gt;=3,H90&lt;=4),"Average",IF(H90&gt;4,"Excellent")))</f>
        <v>Poor</v>
      </c>
    </row>
    <row r="91" spans="1:9" x14ac:dyDescent="0.25">
      <c r="A91" t="s">
        <v>43</v>
      </c>
      <c r="B91" s="1">
        <v>2750</v>
      </c>
      <c r="C91" s="1">
        <v>4471</v>
      </c>
      <c r="D91" s="2">
        <v>0.38</v>
      </c>
      <c r="E91" s="1">
        <f>C91-B91</f>
        <v>1721</v>
      </c>
      <c r="F91" t="str">
        <f>IF(D91&lt;20%,"Low Discount",IF(AND(D91&gt;=20%,D91&lt;=40%),"Medium Discount",IF(D91&gt;40%,"High Dscount")))</f>
        <v>Medium Discount</v>
      </c>
      <c r="I91" t="str">
        <f>IF(H91&lt;3,"Poor",IF(AND(H91&gt;=3,H91&lt;=4),"Average",IF(H91&gt;4,"Excellent")))</f>
        <v>Poor</v>
      </c>
    </row>
    <row r="92" spans="1:9" x14ac:dyDescent="0.25">
      <c r="A92" t="s">
        <v>51</v>
      </c>
      <c r="B92" s="1">
        <v>1200</v>
      </c>
      <c r="C92" s="1">
        <v>1950</v>
      </c>
      <c r="D92" s="2">
        <v>0.38</v>
      </c>
      <c r="E92" s="1">
        <f>C92-B92</f>
        <v>750</v>
      </c>
      <c r="F92" t="str">
        <f>IF(D92&lt;20%,"Low Discount",IF(AND(D92&gt;=20%,D92&lt;=40%),"Medium Discount",IF(D92&gt;40%,"High Dscount")))</f>
        <v>Medium Discount</v>
      </c>
      <c r="I92" t="str">
        <f>IF(H92&lt;3,"Poor",IF(AND(H92&gt;=3,H92&lt;=4),"Average",IF(H92&gt;4,"Excellent")))</f>
        <v>Poor</v>
      </c>
    </row>
    <row r="93" spans="1:9" x14ac:dyDescent="0.25">
      <c r="A93" t="s">
        <v>83</v>
      </c>
      <c r="B93" s="1">
        <v>1460</v>
      </c>
      <c r="C93" s="1">
        <v>2290</v>
      </c>
      <c r="D93" s="2">
        <v>0.36</v>
      </c>
      <c r="E93" s="1">
        <f>C93-B93</f>
        <v>830</v>
      </c>
      <c r="F93" t="str">
        <f>IF(D93&lt;20%,"Low Discount",IF(AND(D93&gt;=20%,D93&lt;=40%),"Medium Discount",IF(D93&gt;40%,"High Dscount")))</f>
        <v>Medium Discount</v>
      </c>
      <c r="I93" t="str">
        <f>IF(H93&lt;3,"Poor",IF(AND(H93&gt;=3,H93&lt;=4),"Average",IF(H93&gt;4,"Excellent")))</f>
        <v>Poor</v>
      </c>
    </row>
    <row r="94" spans="1:9" x14ac:dyDescent="0.25">
      <c r="A94" t="s">
        <v>106</v>
      </c>
      <c r="B94" s="1">
        <v>1150</v>
      </c>
      <c r="C94" s="1">
        <v>1737</v>
      </c>
      <c r="D94" s="2">
        <v>0.34</v>
      </c>
      <c r="E94" s="1">
        <f>C94-B94</f>
        <v>587</v>
      </c>
      <c r="F94" t="str">
        <f>IF(D94&lt;20%,"Low Discount",IF(AND(D94&gt;=20%,D94&lt;=40%),"Medium Discount",IF(D94&gt;40%,"High Dscount")))</f>
        <v>Medium Discount</v>
      </c>
      <c r="I94" t="str">
        <f>IF(H94&lt;3,"Poor",IF(AND(H94&gt;=3,H94&lt;=4),"Average",IF(H94&gt;4,"Excellent")))</f>
        <v>Poor</v>
      </c>
    </row>
    <row r="95" spans="1:9" x14ac:dyDescent="0.25">
      <c r="A95" t="s">
        <v>107</v>
      </c>
      <c r="B95" s="1">
        <v>1190</v>
      </c>
      <c r="C95" s="1">
        <v>1810</v>
      </c>
      <c r="D95" s="2">
        <v>0.34</v>
      </c>
      <c r="E95" s="1">
        <f>C95-B95</f>
        <v>620</v>
      </c>
      <c r="F95" t="str">
        <f>IF(D95&lt;20%,"Low Discount",IF(AND(D95&gt;=20%,D95&lt;=40%),"Medium Discount",IF(D95&gt;40%,"High Dscount")))</f>
        <v>Medium Discount</v>
      </c>
      <c r="I95" t="str">
        <f>IF(H95&lt;3,"Poor",IF(AND(H95&gt;=3,H95&lt;=4),"Average",IF(H95&gt;4,"Excellent")))</f>
        <v>Poor</v>
      </c>
    </row>
    <row r="96" spans="1:9" x14ac:dyDescent="0.25">
      <c r="A96" t="s">
        <v>49</v>
      </c>
      <c r="B96" s="1">
        <v>1190</v>
      </c>
      <c r="C96" s="1">
        <v>1785</v>
      </c>
      <c r="D96" s="2">
        <v>0.33</v>
      </c>
      <c r="E96" s="1">
        <f>C96-B96</f>
        <v>595</v>
      </c>
      <c r="F96" t="str">
        <f>IF(D96&lt;20%,"Low Discount",IF(AND(D96&gt;=20%,D96&lt;=40%),"Medium Discount",IF(D96&gt;40%,"High Dscount")))</f>
        <v>Medium Discount</v>
      </c>
      <c r="I96" t="str">
        <f>IF(H96&lt;3,"Poor",IF(AND(H96&gt;=3,H96&lt;=4),"Average",IF(H96&gt;4,"Excellent")))</f>
        <v>Poor</v>
      </c>
    </row>
    <row r="97" spans="1:9" x14ac:dyDescent="0.25">
      <c r="A97" t="s">
        <v>61</v>
      </c>
      <c r="B97" s="1">
        <v>2799</v>
      </c>
      <c r="C97" s="1">
        <v>3810</v>
      </c>
      <c r="D97" s="2">
        <v>0.27</v>
      </c>
      <c r="E97" s="1">
        <f>C97-B97</f>
        <v>1011</v>
      </c>
      <c r="F97" t="str">
        <f>IF(D97&lt;20%,"Low Discount",IF(AND(D97&gt;=20%,D97&lt;=40%),"Medium Discount",IF(D97&gt;40%,"High Dscount")))</f>
        <v>Medium Discount</v>
      </c>
      <c r="I97" t="str">
        <f>IF(H97&lt;3,"Poor",IF(AND(H97&gt;=3,H97&lt;=4),"Average",IF(H97&gt;4,"Excellent")))</f>
        <v>Poor</v>
      </c>
    </row>
    <row r="98" spans="1:9" x14ac:dyDescent="0.25">
      <c r="A98" t="s">
        <v>105</v>
      </c>
      <c r="B98" s="1">
        <v>198</v>
      </c>
      <c r="C98" s="1">
        <v>260</v>
      </c>
      <c r="D98" s="2">
        <v>0.24</v>
      </c>
      <c r="E98" s="1">
        <f>C98-B98</f>
        <v>62</v>
      </c>
      <c r="F98" t="str">
        <f>IF(D98&lt;20%,"Low Discount",IF(AND(D98&gt;=20%,D98&lt;=40%),"Medium Discount",IF(D98&gt;40%,"High Dscount")))</f>
        <v>Medium Discount</v>
      </c>
      <c r="I98" t="str">
        <f>IF(H98&lt;3,"Poor",IF(AND(H98&gt;=3,H98&lt;=4),"Average",IF(H98&gt;4,"Excellent")))</f>
        <v>Poor</v>
      </c>
    </row>
    <row r="99" spans="1:9" x14ac:dyDescent="0.25">
      <c r="A99" t="s">
        <v>55</v>
      </c>
      <c r="B99" s="1">
        <v>299</v>
      </c>
      <c r="C99" s="1">
        <v>384</v>
      </c>
      <c r="D99" s="2">
        <v>0.22</v>
      </c>
      <c r="E99" s="1">
        <f>C99-B99</f>
        <v>85</v>
      </c>
      <c r="F99" t="str">
        <f>IF(D99&lt;20%,"Low Discount",IF(AND(D99&gt;=20%,D99&lt;=40%),"Medium Discount",IF(D99&gt;40%,"High Dscount")))</f>
        <v>Medium Discount</v>
      </c>
      <c r="I99" t="str">
        <f>IF(H99&lt;3,"Poor",IF(AND(H99&gt;=3,H99&lt;=4),"Average",IF(H99&gt;4,"Excellent")))</f>
        <v>Poor</v>
      </c>
    </row>
    <row r="100" spans="1:9" x14ac:dyDescent="0.25">
      <c r="A100" t="s">
        <v>86</v>
      </c>
      <c r="B100" s="1">
        <v>1466</v>
      </c>
      <c r="C100" s="1">
        <v>1699</v>
      </c>
      <c r="D100" s="2">
        <v>0.14000000000000001</v>
      </c>
      <c r="E100" s="1">
        <f>C100-B100</f>
        <v>233</v>
      </c>
      <c r="F100" t="str">
        <f>IF(D100&lt;20%,"Low Discount",IF(AND(D100&gt;=20%,D100&lt;=40%),"Medium Discount",IF(D100&gt;40%,"High Dscount")))</f>
        <v>Low Discount</v>
      </c>
      <c r="I100" t="str">
        <f>IF(H100&lt;3,"Poor",IF(AND(H100&gt;=3,H100&lt;=4),"Average",IF(H100&gt;4,"Excellent")))</f>
        <v>Poor</v>
      </c>
    </row>
    <row r="101" spans="1:9" x14ac:dyDescent="0.25">
      <c r="A101" t="s">
        <v>89</v>
      </c>
      <c r="B101" s="1">
        <v>1468</v>
      </c>
      <c r="C101" s="1">
        <v>1699</v>
      </c>
      <c r="D101" s="2">
        <v>0.14000000000000001</v>
      </c>
      <c r="E101" s="1">
        <f>C101-B101</f>
        <v>231</v>
      </c>
      <c r="F101" t="str">
        <f>IF(D101&lt;20%,"Low Discount",IF(AND(D101&gt;=20%,D101&lt;=40%),"Medium Discount",IF(D101&gt;40%,"High Dscount")))</f>
        <v>Low Discount</v>
      </c>
      <c r="I101" t="str">
        <f>IF(H101&lt;3,"Poor",IF(AND(H101&gt;=3,H101&lt;=4),"Average",IF(H101&gt;4,"Excellent")))</f>
        <v>Poor</v>
      </c>
    </row>
    <row r="102" spans="1:9" x14ac:dyDescent="0.25">
      <c r="A102" t="s">
        <v>88</v>
      </c>
      <c r="B102" s="1">
        <v>799</v>
      </c>
      <c r="C102" s="1">
        <v>900</v>
      </c>
      <c r="D102" s="2">
        <v>0.11</v>
      </c>
      <c r="E102" s="1">
        <f>C102-B102</f>
        <v>101</v>
      </c>
      <c r="F102" t="str">
        <f>IF(D102&lt;20%,"Low Discount",IF(AND(D102&gt;=20%,D102&lt;=40%),"Medium Discount",IF(D102&gt;40%,"High Dscount")))</f>
        <v>Low Discount</v>
      </c>
      <c r="I102" t="str">
        <f>IF(H102&lt;3,"Poor",IF(AND(H102&gt;=3,H102&lt;=4),"Average",IF(H102&gt;4,"Excellent")))</f>
        <v>Poor</v>
      </c>
    </row>
    <row r="103" spans="1:9" x14ac:dyDescent="0.25">
      <c r="A103" t="s">
        <v>96</v>
      </c>
      <c r="B103" s="1">
        <v>1526</v>
      </c>
      <c r="C103" s="1">
        <v>1660</v>
      </c>
      <c r="D103" s="2">
        <v>0.08</v>
      </c>
      <c r="E103" s="1">
        <f>C103-B103</f>
        <v>134</v>
      </c>
      <c r="F103" t="str">
        <f>IF(D103&lt;20%,"Low Discount",IF(AND(D103&gt;=20%,D103&lt;=40%),"Medium Discount",IF(D103&gt;40%,"High Dscount")))</f>
        <v>Low Discount</v>
      </c>
      <c r="I103" t="str">
        <f>IF(H103&lt;3,"Poor",IF(AND(H103&gt;=3,H103&lt;=4),"Average",IF(H103&gt;4,"Excellent")))</f>
        <v>Poor</v>
      </c>
    </row>
    <row r="104" spans="1:9" x14ac:dyDescent="0.25">
      <c r="A104" t="s">
        <v>79</v>
      </c>
      <c r="B104" s="1">
        <v>1732</v>
      </c>
      <c r="C104" s="1">
        <v>1799</v>
      </c>
      <c r="D104" s="2">
        <v>0.04</v>
      </c>
      <c r="E104" s="1">
        <f>C104-B104</f>
        <v>67</v>
      </c>
      <c r="F104" t="str">
        <f>IF(D104&lt;20%,"Low Discount",IF(AND(D104&gt;=20%,D104&lt;=40%),"Medium Discount",IF(D104&gt;40%,"High Dscount")))</f>
        <v>Low Discount</v>
      </c>
      <c r="I104" t="str">
        <f>IF(H104&lt;3,"Poor",IF(AND(H104&gt;=3,H104&lt;=4),"Average",IF(H104&gt;4,"Excellent")))</f>
        <v>Poor</v>
      </c>
    </row>
    <row r="105" spans="1:9" x14ac:dyDescent="0.25">
      <c r="A105" t="s">
        <v>99</v>
      </c>
      <c r="B105" s="1">
        <v>3546</v>
      </c>
      <c r="C105" s="1">
        <v>3699</v>
      </c>
      <c r="D105" s="2">
        <v>0.04</v>
      </c>
      <c r="E105" s="1">
        <f>C105-B105</f>
        <v>153</v>
      </c>
      <c r="F105" t="str">
        <f>IF(D105&lt;20%,"Low Discount",IF(AND(D105&gt;=20%,D105&lt;=40%),"Medium Discount",IF(D105&gt;40%,"High Dscount")))</f>
        <v>Low Discount</v>
      </c>
      <c r="I105" t="str">
        <f>IF(H105&lt;3,"Poor",IF(AND(H105&gt;=3,H105&lt;=4),"Average",IF(H105&gt;4,"Excellent")))</f>
        <v>Poor</v>
      </c>
    </row>
    <row r="106" spans="1:9" x14ac:dyDescent="0.25">
      <c r="A106" t="s">
        <v>56</v>
      </c>
      <c r="B106" s="1">
        <v>1459</v>
      </c>
      <c r="C106" s="1">
        <v>1499</v>
      </c>
      <c r="D106" s="2">
        <v>0.03</v>
      </c>
      <c r="E106" s="1">
        <f>C106-B106</f>
        <v>40</v>
      </c>
      <c r="F106" t="str">
        <f>IF(D106&lt;20%,"Low Discount",IF(AND(D106&gt;=20%,D106&lt;=40%),"Medium Discount",IF(D106&gt;40%,"High Dscount")))</f>
        <v>Low Discount</v>
      </c>
      <c r="I106" t="str">
        <f>IF(H106&lt;3,"Poor",IF(AND(H106&gt;=3,H106&lt;=4),"Average",IF(H106&gt;4,"Excellent")))</f>
        <v>Poor</v>
      </c>
    </row>
    <row r="107" spans="1:9" x14ac:dyDescent="0.25">
      <c r="A107" t="s">
        <v>47</v>
      </c>
      <c r="B107" s="1">
        <v>2132</v>
      </c>
      <c r="C107" s="1">
        <v>2169</v>
      </c>
      <c r="D107" s="2">
        <v>0.02</v>
      </c>
      <c r="E107" s="1">
        <f>C107-B107</f>
        <v>37</v>
      </c>
      <c r="F107" t="str">
        <f>IF(D107&lt;20%,"Low Discount",IF(AND(D107&gt;=20%,D107&lt;=40%),"Medium Discount",IF(D107&gt;40%,"High Dscount")))</f>
        <v>Low Discount</v>
      </c>
      <c r="I107" t="str">
        <f>IF(H107&lt;3,"Poor",IF(AND(H107&gt;=3,H107&lt;=4),"Average",IF(H107&gt;4,"Excellent")))</f>
        <v>Poor</v>
      </c>
    </row>
    <row r="108" spans="1:9" x14ac:dyDescent="0.25">
      <c r="A108" t="s">
        <v>54</v>
      </c>
      <c r="B108" s="1">
        <v>1660</v>
      </c>
      <c r="C108" s="1">
        <v>1699</v>
      </c>
      <c r="D108" s="2">
        <v>0.02</v>
      </c>
      <c r="E108" s="1">
        <f>C108-B108</f>
        <v>39</v>
      </c>
      <c r="F108" t="str">
        <f>IF(D108&lt;20%,"Low Discount",IF(AND(D108&gt;=20%,D108&lt;=40%),"Medium Discount",IF(D108&gt;40%,"High Dscount")))</f>
        <v>Low Discount</v>
      </c>
      <c r="I108" t="str">
        <f>IF(H108&lt;3,"Poor",IF(AND(H108&gt;=3,H108&lt;=4),"Average",IF(H108&gt;4,"Excellent")))</f>
        <v>Poor</v>
      </c>
    </row>
    <row r="109" spans="1:9" x14ac:dyDescent="0.25">
      <c r="A109" t="s">
        <v>84</v>
      </c>
      <c r="B109" s="1">
        <v>1666</v>
      </c>
      <c r="C109" s="1">
        <v>1699</v>
      </c>
      <c r="D109" s="2">
        <v>0.02</v>
      </c>
      <c r="E109" s="1">
        <f>C109-B109</f>
        <v>33</v>
      </c>
      <c r="F109" t="str">
        <f>IF(D109&lt;20%,"Low Discount",IF(AND(D109&gt;=20%,D109&lt;=40%),"Medium Discount",IF(D109&gt;40%,"High Dscount")))</f>
        <v>Low Discount</v>
      </c>
      <c r="I109" t="str">
        <f>IF(H109&lt;3,"Poor",IF(AND(H109&gt;=3,H109&lt;=4),"Average",IF(H109&gt;4,"Excellent")))</f>
        <v>Poor</v>
      </c>
    </row>
    <row r="110" spans="1:9" x14ac:dyDescent="0.25">
      <c r="A110" t="s">
        <v>97</v>
      </c>
      <c r="B110" s="1">
        <v>1462</v>
      </c>
      <c r="C110" s="1">
        <v>1499</v>
      </c>
      <c r="D110" s="2">
        <v>0.02</v>
      </c>
      <c r="E110" s="1">
        <f>C110-B110</f>
        <v>37</v>
      </c>
      <c r="F110" t="str">
        <f>IF(D110&lt;20%,"Low Discount",IF(AND(D110&gt;=20%,D110&lt;=40%),"Medium Discount",IF(D110&gt;40%,"High Dscount")))</f>
        <v>Low Discount</v>
      </c>
      <c r="I110" t="str">
        <f>IF(H110&lt;3,"Poor",IF(AND(H110&gt;=3,H110&lt;=4),"Average",IF(H110&gt;4,"Excellent")))</f>
        <v>Poor</v>
      </c>
    </row>
    <row r="111" spans="1:9" x14ac:dyDescent="0.25">
      <c r="A111" t="s">
        <v>108</v>
      </c>
      <c r="B111" s="1">
        <v>1658</v>
      </c>
      <c r="C111" s="1">
        <v>1699</v>
      </c>
      <c r="D111" s="2">
        <v>0.02</v>
      </c>
      <c r="E111" s="1">
        <f>C111-B111</f>
        <v>41</v>
      </c>
      <c r="F111" t="str">
        <f>IF(D111&lt;20%,"Low Discount",IF(AND(D111&gt;=20%,D111&lt;=40%),"Medium Discount",IF(D111&gt;40%,"High Dscount")))</f>
        <v>Low Discount</v>
      </c>
      <c r="I111" t="str">
        <f>IF(H111&lt;3,"Poor",IF(AND(H111&gt;=3,H111&lt;=4),"Average",IF(H111&gt;4,"Excellent")))</f>
        <v>Poor</v>
      </c>
    </row>
    <row r="112" spans="1:9" x14ac:dyDescent="0.25">
      <c r="A112" t="s">
        <v>109</v>
      </c>
      <c r="B112" s="1">
        <v>1768</v>
      </c>
      <c r="C112" s="1">
        <v>1799</v>
      </c>
      <c r="D112" s="2">
        <v>0.02</v>
      </c>
      <c r="E112" s="1">
        <f>C112-B112</f>
        <v>31</v>
      </c>
      <c r="F112" t="str">
        <f>IF(D112&lt;20%,"Low Discount",IF(AND(D112&gt;=20%,D112&lt;=40%),"Medium Discount",IF(D112&gt;40%,"High Dscount")))</f>
        <v>Low Discount</v>
      </c>
      <c r="I112" t="str">
        <f>IF(H112&lt;3,"Poor",IF(AND(H112&gt;=3,H112&lt;=4),"Average",IF(H112&gt;4,"Excellent")))</f>
        <v>Poor</v>
      </c>
    </row>
    <row r="113" spans="1:9" x14ac:dyDescent="0.25">
      <c r="A113" t="s">
        <v>104</v>
      </c>
      <c r="B113" s="1">
        <v>1875</v>
      </c>
      <c r="C113" s="1">
        <v>1899</v>
      </c>
      <c r="D113" s="2">
        <v>0.01</v>
      </c>
      <c r="E113" s="1">
        <f>C113-B113</f>
        <v>24</v>
      </c>
      <c r="F113" t="str">
        <f>IF(D113&lt;20%,"Low Discount",IF(AND(D113&gt;=20%,D113&lt;=40%),"Medium Discount",IF(D113&gt;40%,"High Dscount")))</f>
        <v>Low Discount</v>
      </c>
      <c r="I113" t="str">
        <f>IF(H113&lt;3,"Poor",IF(AND(H113&gt;=3,H113&lt;=4),"Average",IF(H113&gt;4,"Excellent")))</f>
        <v>Poor</v>
      </c>
    </row>
    <row r="114" spans="1:9" x14ac:dyDescent="0.25">
      <c r="B114"/>
      <c r="C114"/>
      <c r="D114"/>
      <c r="E114"/>
      <c r="G114"/>
    </row>
    <row r="115" spans="1:9" x14ac:dyDescent="0.25">
      <c r="B115"/>
      <c r="C115"/>
      <c r="D115"/>
      <c r="E115"/>
      <c r="G115"/>
    </row>
    <row r="116" spans="1:9" x14ac:dyDescent="0.25">
      <c r="B116"/>
      <c r="C116"/>
      <c r="D116"/>
      <c r="E116"/>
      <c r="G116"/>
    </row>
  </sheetData>
  <mergeCells count="4">
    <mergeCell ref="K16:L16"/>
    <mergeCell ref="K30:L30"/>
    <mergeCell ref="K44:L44"/>
    <mergeCell ref="K53:L53"/>
  </mergeCells>
  <conditionalFormatting sqref="A1:E113 G1:H113">
    <cfRule type="containsBlanks" dxfId="15" priority="11">
      <formula>LEN(TRIM(A1))=0</formula>
    </cfRule>
  </conditionalFormatting>
  <conditionalFormatting sqref="K18:K27">
    <cfRule type="containsBlanks" dxfId="14" priority="10">
      <formula>LEN(TRIM(K18))=0</formula>
    </cfRule>
  </conditionalFormatting>
  <conditionalFormatting sqref="L18:L27">
    <cfRule type="containsBlanks" dxfId="13" priority="9">
      <formula>LEN(TRIM(L18))=0</formula>
    </cfRule>
  </conditionalFormatting>
  <conditionalFormatting sqref="K32:K41">
    <cfRule type="containsBlanks" dxfId="12" priority="8">
      <formula>LEN(TRIM(K32))=0</formula>
    </cfRule>
  </conditionalFormatting>
  <conditionalFormatting sqref="L32:L41">
    <cfRule type="containsBlanks" dxfId="11" priority="7">
      <formula>LEN(TRIM(L32))=0</formula>
    </cfRule>
  </conditionalFormatting>
  <conditionalFormatting sqref="K46:K50">
    <cfRule type="containsBlanks" dxfId="10" priority="6">
      <formula>LEN(TRIM(K46))=0</formula>
    </cfRule>
  </conditionalFormatting>
  <conditionalFormatting sqref="L46:L50">
    <cfRule type="containsBlanks" dxfId="9" priority="5">
      <formula>LEN(TRIM(L46))=0</formula>
    </cfRule>
  </conditionalFormatting>
  <conditionalFormatting sqref="K55:K59">
    <cfRule type="containsBlanks" dxfId="8" priority="4">
      <formula>LEN(TRIM(K55))=0</formula>
    </cfRule>
  </conditionalFormatting>
  <conditionalFormatting sqref="L55:L59">
    <cfRule type="containsBlanks" dxfId="7" priority="3">
      <formula>LEN(TRIM(L55))=0</formula>
    </cfRule>
  </conditionalFormatting>
  <conditionalFormatting sqref="F1:F1048576">
    <cfRule type="containsText" dxfId="6" priority="1" operator="containsText" text="High Discount">
      <formula>NOT(ISERROR(SEARCH("High Discount",F1)))</formula>
    </cfRule>
    <cfRule type="dataBar" priority="2">
      <dataBar>
        <cfvo type="min"/>
        <cfvo type="max"/>
        <color rgb="FFFF555A"/>
      </dataBar>
      <extLst>
        <ext xmlns:x14="http://schemas.microsoft.com/office/spreadsheetml/2009/9/main" uri="{B025F937-C7B1-47D3-B67F-A62EFF666E3E}">
          <x14:id>{33D5F298-B84B-40D6-9E11-E50D5C878E4D}</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3D5F298-B84B-40D6-9E11-E50D5C878E4D}">
            <x14:dataBar minLength="0" maxLength="100" border="1" negativeBarBorderColorSameAsPositive="0">
              <x14:cfvo type="autoMin"/>
              <x14:cfvo type="autoMax"/>
              <x14:borderColor rgb="FFFF555A"/>
              <x14:negativeFillColor rgb="FFFF0000"/>
              <x14:negativeBorderColor rgb="FFFF0000"/>
              <x14:axisColor rgb="FF000000"/>
            </x14:dataBar>
          </x14:cfRule>
          <xm:sqref>F1:F1048576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BCA0F-6E83-4A90-A2D9-BCED7D207749}">
  <dimension ref="A3:C10"/>
  <sheetViews>
    <sheetView workbookViewId="0">
      <selection activeCell="D14" sqref="D14"/>
    </sheetView>
  </sheetViews>
  <sheetFormatPr defaultRowHeight="15" x14ac:dyDescent="0.25"/>
  <cols>
    <col min="1" max="1" width="13.140625" bestFit="1" customWidth="1"/>
    <col min="2" max="2" width="19" bestFit="1" customWidth="1"/>
    <col min="3" max="3" width="16.7109375" bestFit="1" customWidth="1"/>
  </cols>
  <sheetData>
    <row r="3" spans="1:3" x14ac:dyDescent="0.25">
      <c r="A3" s="10" t="s">
        <v>127</v>
      </c>
      <c r="B3" t="s">
        <v>134</v>
      </c>
      <c r="C3" t="s">
        <v>132</v>
      </c>
    </row>
    <row r="4" spans="1:3" x14ac:dyDescent="0.25">
      <c r="A4" s="11" t="s">
        <v>128</v>
      </c>
      <c r="B4" s="2">
        <v>0.37615384615384617</v>
      </c>
      <c r="C4" s="9">
        <v>3.5153846153846158</v>
      </c>
    </row>
    <row r="5" spans="1:3" x14ac:dyDescent="0.25">
      <c r="A5" s="11" t="s">
        <v>129</v>
      </c>
      <c r="B5" s="2">
        <v>0.37937500000000007</v>
      </c>
      <c r="C5" s="9">
        <v>4.6031250000000004</v>
      </c>
    </row>
    <row r="6" spans="1:3" x14ac:dyDescent="0.25">
      <c r="A6" s="11" t="s">
        <v>130</v>
      </c>
      <c r="B6" s="2">
        <v>0.36059701492537305</v>
      </c>
      <c r="C6" s="9">
        <v>2.3916666666666671</v>
      </c>
    </row>
    <row r="7" spans="1:3" x14ac:dyDescent="0.25">
      <c r="A7" s="11" t="s">
        <v>131</v>
      </c>
      <c r="B7" s="2">
        <v>0.36776785714285715</v>
      </c>
      <c r="C7" s="9">
        <v>3.8894736842105262</v>
      </c>
    </row>
    <row r="10" spans="1:3" x14ac:dyDescent="0.25">
      <c r="A10" t="s">
        <v>146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A85DE-D4D8-4426-A45D-7A6C76D60378}">
  <dimension ref="A1:E25"/>
  <sheetViews>
    <sheetView tabSelected="1" workbookViewId="0">
      <selection activeCell="A15" sqref="A15:B25"/>
    </sheetView>
  </sheetViews>
  <sheetFormatPr defaultRowHeight="15" x14ac:dyDescent="0.25"/>
  <cols>
    <col min="1" max="1" width="74" bestFit="1" customWidth="1"/>
    <col min="2" max="2" width="12.85546875" customWidth="1"/>
    <col min="4" max="4" width="59.28515625" bestFit="1" customWidth="1"/>
    <col min="8" max="8" width="59.28515625" bestFit="1" customWidth="1"/>
  </cols>
  <sheetData>
    <row r="1" spans="1:5" x14ac:dyDescent="0.25">
      <c r="A1" s="37" t="s">
        <v>0</v>
      </c>
      <c r="B1" s="38" t="s">
        <v>117</v>
      </c>
      <c r="D1" s="33" t="s">
        <v>0</v>
      </c>
      <c r="E1" s="32" t="s">
        <v>115</v>
      </c>
    </row>
    <row r="2" spans="1:5" x14ac:dyDescent="0.25">
      <c r="A2" s="26" t="s">
        <v>110</v>
      </c>
      <c r="B2" s="28">
        <v>0.64</v>
      </c>
      <c r="D2" s="27" t="s">
        <v>8</v>
      </c>
      <c r="E2" s="39">
        <v>4.8</v>
      </c>
    </row>
    <row r="3" spans="1:5" x14ac:dyDescent="0.25">
      <c r="A3" s="27" t="s">
        <v>52</v>
      </c>
      <c r="B3" s="29">
        <v>0.61</v>
      </c>
      <c r="D3" s="26" t="s">
        <v>15</v>
      </c>
      <c r="E3" s="40">
        <v>4.7</v>
      </c>
    </row>
    <row r="4" spans="1:5" x14ac:dyDescent="0.25">
      <c r="A4" s="26" t="s">
        <v>12</v>
      </c>
      <c r="B4" s="28">
        <v>0.55000000000000004</v>
      </c>
      <c r="D4" s="27" t="s">
        <v>37</v>
      </c>
      <c r="E4" s="39">
        <v>4.7</v>
      </c>
    </row>
    <row r="5" spans="1:5" x14ac:dyDescent="0.25">
      <c r="A5" s="27" t="s">
        <v>58</v>
      </c>
      <c r="B5" s="29">
        <v>0.55000000000000004</v>
      </c>
      <c r="D5" s="26" t="s">
        <v>35</v>
      </c>
      <c r="E5" s="40">
        <v>4.7</v>
      </c>
    </row>
    <row r="6" spans="1:5" x14ac:dyDescent="0.25">
      <c r="A6" s="26" t="s">
        <v>64</v>
      </c>
      <c r="B6" s="28">
        <v>0.55000000000000004</v>
      </c>
      <c r="D6" s="27" t="s">
        <v>7</v>
      </c>
      <c r="E6" s="39">
        <v>4.7</v>
      </c>
    </row>
    <row r="7" spans="1:5" x14ac:dyDescent="0.25">
      <c r="A7" s="27" t="s">
        <v>28</v>
      </c>
      <c r="B7" s="29">
        <v>0.54</v>
      </c>
      <c r="D7" s="26" t="s">
        <v>10</v>
      </c>
      <c r="E7" s="40">
        <v>4.5999999999999996</v>
      </c>
    </row>
    <row r="8" spans="1:5" x14ac:dyDescent="0.25">
      <c r="A8" s="26" t="s">
        <v>63</v>
      </c>
      <c r="B8" s="28">
        <v>0.54</v>
      </c>
      <c r="D8" s="27" t="s">
        <v>29</v>
      </c>
      <c r="E8" s="39">
        <v>4.5999999999999996</v>
      </c>
    </row>
    <row r="9" spans="1:5" x14ac:dyDescent="0.25">
      <c r="A9" s="27" t="s">
        <v>24</v>
      </c>
      <c r="B9" s="29">
        <v>0.53</v>
      </c>
      <c r="D9" s="26" t="s">
        <v>23</v>
      </c>
      <c r="E9" s="40">
        <v>4.5999999999999996</v>
      </c>
    </row>
    <row r="10" spans="1:5" x14ac:dyDescent="0.25">
      <c r="A10" s="26" t="s">
        <v>40</v>
      </c>
      <c r="B10" s="28">
        <v>0.53</v>
      </c>
      <c r="D10" s="27" t="s">
        <v>6</v>
      </c>
      <c r="E10" s="39">
        <v>4.5999999999999996</v>
      </c>
    </row>
    <row r="11" spans="1:5" x14ac:dyDescent="0.25">
      <c r="A11" s="30" t="s">
        <v>34</v>
      </c>
      <c r="B11" s="31">
        <v>0.52</v>
      </c>
      <c r="D11" s="41" t="s">
        <v>22</v>
      </c>
      <c r="E11" s="42">
        <v>4.5999999999999996</v>
      </c>
    </row>
    <row r="15" spans="1:5" x14ac:dyDescent="0.25">
      <c r="A15" s="37" t="s">
        <v>0</v>
      </c>
      <c r="B15" s="38" t="s">
        <v>3</v>
      </c>
    </row>
    <row r="16" spans="1:5" x14ac:dyDescent="0.25">
      <c r="A16" s="26" t="s">
        <v>65</v>
      </c>
      <c r="B16" s="34">
        <v>69</v>
      </c>
    </row>
    <row r="17" spans="1:2" x14ac:dyDescent="0.25">
      <c r="A17" s="27" t="s">
        <v>10</v>
      </c>
      <c r="B17" s="35">
        <v>55</v>
      </c>
    </row>
    <row r="18" spans="1:2" x14ac:dyDescent="0.25">
      <c r="A18" s="26" t="s">
        <v>29</v>
      </c>
      <c r="B18" s="34">
        <v>49</v>
      </c>
    </row>
    <row r="19" spans="1:2" x14ac:dyDescent="0.25">
      <c r="A19" s="27" t="s">
        <v>23</v>
      </c>
      <c r="B19" s="35">
        <v>44</v>
      </c>
    </row>
    <row r="20" spans="1:2" x14ac:dyDescent="0.25">
      <c r="A20" s="26" t="s">
        <v>15</v>
      </c>
      <c r="B20" s="34">
        <v>39</v>
      </c>
    </row>
    <row r="21" spans="1:2" x14ac:dyDescent="0.25">
      <c r="A21" s="27" t="s">
        <v>41</v>
      </c>
      <c r="B21" s="35">
        <v>36</v>
      </c>
    </row>
    <row r="22" spans="1:2" x14ac:dyDescent="0.25">
      <c r="A22" s="26" t="s">
        <v>38</v>
      </c>
      <c r="B22" s="34">
        <v>32</v>
      </c>
    </row>
    <row r="23" spans="1:2" x14ac:dyDescent="0.25">
      <c r="A23" s="27" t="s">
        <v>6</v>
      </c>
      <c r="B23" s="35">
        <v>24</v>
      </c>
    </row>
    <row r="24" spans="1:2" x14ac:dyDescent="0.25">
      <c r="A24" s="26" t="s">
        <v>32</v>
      </c>
      <c r="B24" s="34">
        <v>20</v>
      </c>
    </row>
    <row r="25" spans="1:2" x14ac:dyDescent="0.25">
      <c r="A25" s="30" t="s">
        <v>37</v>
      </c>
      <c r="B25" s="36">
        <v>20</v>
      </c>
    </row>
  </sheetData>
  <conditionalFormatting sqref="A2:A11">
    <cfRule type="containsBlanks" dxfId="5" priority="6">
      <formula>LEN(TRIM(A2))=0</formula>
    </cfRule>
  </conditionalFormatting>
  <conditionalFormatting sqref="B2:B11">
    <cfRule type="containsBlanks" dxfId="4" priority="5">
      <formula>LEN(TRIM(B2))=0</formula>
    </cfRule>
  </conditionalFormatting>
  <conditionalFormatting sqref="A16:A25">
    <cfRule type="containsBlanks" dxfId="3" priority="4">
      <formula>LEN(TRIM(A16))=0</formula>
    </cfRule>
  </conditionalFormatting>
  <conditionalFormatting sqref="B16:B25">
    <cfRule type="containsBlanks" dxfId="2" priority="3">
      <formula>LEN(TRIM(B16))=0</formula>
    </cfRule>
  </conditionalFormatting>
  <conditionalFormatting sqref="D2:D11">
    <cfRule type="containsBlanks" dxfId="1" priority="2">
      <formula>LEN(TRIM(D2))=0</formula>
    </cfRule>
  </conditionalFormatting>
  <conditionalFormatting sqref="E2:E11">
    <cfRule type="containsBlanks" dxfId="0" priority="1">
      <formula>LEN(TRIM(E2))=0</formula>
    </cfRule>
  </conditionalFormatting>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Average discount by product</vt:lpstr>
      <vt:lpstr>Average rating by product</vt:lpstr>
      <vt:lpstr>Sum of Reviews by product</vt:lpstr>
      <vt:lpstr>Excel_jumia </vt:lpstr>
      <vt:lpstr>Pivot</vt:lpstr>
      <vt:lpstr>Sheet8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Purity Ngugi</dc:creator>
  <cp:lastModifiedBy>Purity Ngugi</cp:lastModifiedBy>
  <dcterms:created xsi:type="dcterms:W3CDTF">2025-06-13T20:38:47Z</dcterms:created>
  <dcterms:modified xsi:type="dcterms:W3CDTF">2025-06-13T21:43:49Z</dcterms:modified>
</cp:coreProperties>
</file>