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3"/>
  <workbookPr defaultThemeVersion="166925"/>
  <xr:revisionPtr revIDLastSave="0" documentId="11_FE52A6AE8297F296659C74435C64FD231F675C3E" xr6:coauthVersionLast="43" xr6:coauthVersionMax="43" xr10:uidLastSave="{00000000-0000-0000-0000-000000000000}"/>
  <bookViews>
    <workbookView xWindow="0" yWindow="0" windowWidth="16384" windowHeight="8192" tabRatio="500" xr2:uid="{00000000-000D-0000-FFFF-FFFF00000000}"/>
  </bookViews>
  <sheets>
    <sheet name="Liga_Descoba" sheetId="1" r:id="rId1"/>
    <sheet name="DatosGraph" sheetId="2" r:id="rId2"/>
    <sheet name="Boton máxic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0" i="3" l="1"/>
  <c r="O305" i="2"/>
  <c r="P305" i="2" s="1"/>
  <c r="Q305" i="2" s="1"/>
  <c r="R305" i="2" s="1"/>
  <c r="I305" i="2"/>
  <c r="J305" i="2" s="1"/>
  <c r="K305" i="2" s="1"/>
  <c r="L305" i="2" s="1"/>
  <c r="AQ303" i="2"/>
  <c r="AK303" i="2"/>
  <c r="AF303" i="2"/>
  <c r="AA303" i="2"/>
  <c r="L303" i="2"/>
  <c r="K303" i="2"/>
  <c r="B303" i="2"/>
  <c r="AQ302" i="2"/>
  <c r="AK302" i="2"/>
  <c r="AF302" i="2"/>
  <c r="AA302" i="2"/>
  <c r="L302" i="2"/>
  <c r="K302" i="2"/>
  <c r="B302" i="2"/>
  <c r="AQ301" i="2"/>
  <c r="AK301" i="2"/>
  <c r="AF301" i="2"/>
  <c r="AA301" i="2"/>
  <c r="L301" i="2"/>
  <c r="K301" i="2"/>
  <c r="B301" i="2"/>
  <c r="AQ300" i="2"/>
  <c r="AK300" i="2"/>
  <c r="AF300" i="2"/>
  <c r="AA300" i="2"/>
  <c r="L300" i="2"/>
  <c r="K300" i="2"/>
  <c r="B300" i="2"/>
  <c r="AQ299" i="2"/>
  <c r="AK299" i="2"/>
  <c r="AF299" i="2"/>
  <c r="AA299" i="2"/>
  <c r="L299" i="2"/>
  <c r="K299" i="2"/>
  <c r="B299" i="2"/>
  <c r="AQ298" i="2"/>
  <c r="AK298" i="2"/>
  <c r="AF298" i="2"/>
  <c r="AA298" i="2"/>
  <c r="L298" i="2"/>
  <c r="K298" i="2"/>
  <c r="B298" i="2"/>
  <c r="AQ297" i="2"/>
  <c r="AK297" i="2"/>
  <c r="AF297" i="2"/>
  <c r="AA297" i="2"/>
  <c r="L297" i="2"/>
  <c r="K297" i="2"/>
  <c r="B297" i="2"/>
  <c r="AQ296" i="2"/>
  <c r="AK296" i="2"/>
  <c r="AF296" i="2"/>
  <c r="AA296" i="2"/>
  <c r="L296" i="2"/>
  <c r="K296" i="2"/>
  <c r="B296" i="2"/>
  <c r="AQ295" i="2"/>
  <c r="AK295" i="2"/>
  <c r="AF295" i="2"/>
  <c r="AA295" i="2"/>
  <c r="L295" i="2"/>
  <c r="K295" i="2"/>
  <c r="B295" i="2"/>
  <c r="AQ294" i="2"/>
  <c r="AK294" i="2"/>
  <c r="AF294" i="2"/>
  <c r="AA294" i="2"/>
  <c r="L294" i="2"/>
  <c r="K294" i="2"/>
  <c r="B294" i="2"/>
  <c r="AQ293" i="2"/>
  <c r="AK293" i="2"/>
  <c r="AF293" i="2"/>
  <c r="AA293" i="2"/>
  <c r="L293" i="2"/>
  <c r="K293" i="2"/>
  <c r="B293" i="2"/>
  <c r="AQ292" i="2"/>
  <c r="AK292" i="2"/>
  <c r="AF292" i="2"/>
  <c r="AA292" i="2"/>
  <c r="L292" i="2"/>
  <c r="K292" i="2"/>
  <c r="B292" i="2"/>
  <c r="AQ291" i="2"/>
  <c r="AK291" i="2"/>
  <c r="AF291" i="2"/>
  <c r="AA291" i="2"/>
  <c r="L291" i="2"/>
  <c r="K291" i="2"/>
  <c r="B291" i="2"/>
  <c r="AQ290" i="2"/>
  <c r="AK290" i="2"/>
  <c r="AF290" i="2"/>
  <c r="AA290" i="2"/>
  <c r="L290" i="2"/>
  <c r="K290" i="2"/>
  <c r="B290" i="2"/>
  <c r="AQ289" i="2"/>
  <c r="AK289" i="2"/>
  <c r="AF289" i="2"/>
  <c r="AA289" i="2"/>
  <c r="L289" i="2"/>
  <c r="K289" i="2"/>
  <c r="B289" i="2"/>
  <c r="AQ288" i="2"/>
  <c r="AK288" i="2"/>
  <c r="AF288" i="2"/>
  <c r="AA288" i="2"/>
  <c r="L288" i="2"/>
  <c r="K288" i="2"/>
  <c r="B288" i="2"/>
  <c r="AQ287" i="2"/>
  <c r="AK287" i="2"/>
  <c r="AF287" i="2"/>
  <c r="AA287" i="2"/>
  <c r="L287" i="2"/>
  <c r="K287" i="2"/>
  <c r="B287" i="2"/>
  <c r="AQ286" i="2"/>
  <c r="AK286" i="2"/>
  <c r="AF286" i="2"/>
  <c r="AA286" i="2"/>
  <c r="L286" i="2"/>
  <c r="K286" i="2"/>
  <c r="B286" i="2"/>
  <c r="AQ285" i="2"/>
  <c r="AK285" i="2"/>
  <c r="AF285" i="2"/>
  <c r="AA285" i="2"/>
  <c r="L285" i="2"/>
  <c r="K285" i="2"/>
  <c r="B285" i="2"/>
  <c r="AQ284" i="2"/>
  <c r="AK284" i="2"/>
  <c r="AF284" i="2"/>
  <c r="AA284" i="2"/>
  <c r="L284" i="2"/>
  <c r="K284" i="2"/>
  <c r="B284" i="2"/>
  <c r="AQ283" i="2"/>
  <c r="AK283" i="2"/>
  <c r="AF283" i="2"/>
  <c r="AA283" i="2"/>
  <c r="L283" i="2"/>
  <c r="K283" i="2"/>
  <c r="B283" i="2"/>
  <c r="AQ282" i="2"/>
  <c r="AK282" i="2"/>
  <c r="AF282" i="2"/>
  <c r="AA282" i="2"/>
  <c r="L282" i="2"/>
  <c r="K282" i="2"/>
  <c r="B282" i="2"/>
  <c r="AQ281" i="2"/>
  <c r="AK281" i="2"/>
  <c r="AF281" i="2"/>
  <c r="AA281" i="2"/>
  <c r="L281" i="2"/>
  <c r="K281" i="2"/>
  <c r="B281" i="2"/>
  <c r="AQ280" i="2"/>
  <c r="AK280" i="2"/>
  <c r="AF280" i="2"/>
  <c r="AA280" i="2"/>
  <c r="L280" i="2"/>
  <c r="K280" i="2"/>
  <c r="B280" i="2"/>
  <c r="AQ279" i="2"/>
  <c r="AK279" i="2"/>
  <c r="AF279" i="2"/>
  <c r="AA279" i="2"/>
  <c r="L279" i="2"/>
  <c r="K279" i="2"/>
  <c r="B279" i="2"/>
  <c r="AQ278" i="2"/>
  <c r="AK278" i="2"/>
  <c r="AF278" i="2"/>
  <c r="AA278" i="2"/>
  <c r="L278" i="2"/>
  <c r="K278" i="2"/>
  <c r="B278" i="2"/>
  <c r="AQ277" i="2"/>
  <c r="AK277" i="2"/>
  <c r="AF277" i="2"/>
  <c r="AA277" i="2"/>
  <c r="L277" i="2"/>
  <c r="K277" i="2"/>
  <c r="B277" i="2"/>
  <c r="AQ276" i="2"/>
  <c r="AK276" i="2"/>
  <c r="AF276" i="2"/>
  <c r="AA276" i="2"/>
  <c r="L276" i="2"/>
  <c r="K276" i="2"/>
  <c r="B276" i="2"/>
  <c r="AQ275" i="2"/>
  <c r="AK275" i="2"/>
  <c r="AF275" i="2"/>
  <c r="AA275" i="2"/>
  <c r="L275" i="2"/>
  <c r="K275" i="2"/>
  <c r="B275" i="2"/>
  <c r="AQ274" i="2"/>
  <c r="AK274" i="2"/>
  <c r="AF274" i="2"/>
  <c r="AA274" i="2"/>
  <c r="L274" i="2"/>
  <c r="K274" i="2"/>
  <c r="B274" i="2"/>
  <c r="AQ273" i="2"/>
  <c r="AK273" i="2"/>
  <c r="AF273" i="2"/>
  <c r="AA273" i="2"/>
  <c r="L273" i="2"/>
  <c r="K273" i="2"/>
  <c r="B273" i="2"/>
  <c r="AQ272" i="2"/>
  <c r="AK272" i="2"/>
  <c r="AF272" i="2"/>
  <c r="AA272" i="2"/>
  <c r="L272" i="2"/>
  <c r="K272" i="2"/>
  <c r="B272" i="2"/>
  <c r="AQ271" i="2"/>
  <c r="AK271" i="2"/>
  <c r="AF271" i="2"/>
  <c r="AA271" i="2"/>
  <c r="L271" i="2"/>
  <c r="K271" i="2"/>
  <c r="B271" i="2"/>
  <c r="AQ270" i="2"/>
  <c r="AK270" i="2"/>
  <c r="AF270" i="2"/>
  <c r="AA270" i="2"/>
  <c r="L270" i="2"/>
  <c r="K270" i="2"/>
  <c r="B270" i="2"/>
  <c r="AQ269" i="2"/>
  <c r="AK269" i="2"/>
  <c r="AF269" i="2"/>
  <c r="AA269" i="2"/>
  <c r="L269" i="2"/>
  <c r="K269" i="2"/>
  <c r="B269" i="2"/>
  <c r="AQ268" i="2"/>
  <c r="AK268" i="2"/>
  <c r="AF268" i="2"/>
  <c r="AA268" i="2"/>
  <c r="L268" i="2"/>
  <c r="K268" i="2"/>
  <c r="B268" i="2"/>
  <c r="AQ267" i="2"/>
  <c r="AK267" i="2"/>
  <c r="AF267" i="2"/>
  <c r="AA267" i="2"/>
  <c r="L267" i="2"/>
  <c r="K267" i="2"/>
  <c r="B267" i="2"/>
  <c r="AQ266" i="2"/>
  <c r="AK266" i="2"/>
  <c r="AF266" i="2"/>
  <c r="AA266" i="2"/>
  <c r="L266" i="2"/>
  <c r="K266" i="2"/>
  <c r="B266" i="2"/>
  <c r="AQ265" i="2"/>
  <c r="AK265" i="2"/>
  <c r="AF265" i="2"/>
  <c r="AA265" i="2"/>
  <c r="L265" i="2"/>
  <c r="K265" i="2"/>
  <c r="B265" i="2"/>
  <c r="AQ264" i="2"/>
  <c r="AK264" i="2"/>
  <c r="AF264" i="2"/>
  <c r="AA264" i="2"/>
  <c r="L264" i="2"/>
  <c r="K264" i="2"/>
  <c r="B264" i="2"/>
  <c r="AQ263" i="2"/>
  <c r="AK263" i="2"/>
  <c r="AF263" i="2"/>
  <c r="AA263" i="2"/>
  <c r="L263" i="2"/>
  <c r="K263" i="2"/>
  <c r="B263" i="2"/>
  <c r="AQ262" i="2"/>
  <c r="AK262" i="2"/>
  <c r="AF262" i="2"/>
  <c r="AA262" i="2"/>
  <c r="L262" i="2"/>
  <c r="K262" i="2"/>
  <c r="B262" i="2"/>
  <c r="AQ261" i="2"/>
  <c r="AK261" i="2"/>
  <c r="AF261" i="2"/>
  <c r="AA261" i="2"/>
  <c r="L261" i="2"/>
  <c r="K261" i="2"/>
  <c r="B261" i="2"/>
  <c r="AQ260" i="2"/>
  <c r="AK260" i="2"/>
  <c r="AF260" i="2"/>
  <c r="AA260" i="2"/>
  <c r="L260" i="2"/>
  <c r="K260" i="2"/>
  <c r="B260" i="2"/>
  <c r="AQ259" i="2"/>
  <c r="AK259" i="2"/>
  <c r="AF259" i="2"/>
  <c r="AA259" i="2"/>
  <c r="L259" i="2"/>
  <c r="K259" i="2"/>
  <c r="B259" i="2"/>
  <c r="AQ258" i="2"/>
  <c r="AK258" i="2"/>
  <c r="AF258" i="2"/>
  <c r="AA258" i="2"/>
  <c r="L258" i="2"/>
  <c r="K258" i="2"/>
  <c r="B258" i="2"/>
  <c r="AQ257" i="2"/>
  <c r="AK257" i="2"/>
  <c r="AF257" i="2"/>
  <c r="AA257" i="2"/>
  <c r="L257" i="2"/>
  <c r="K257" i="2"/>
  <c r="B257" i="2"/>
  <c r="AQ256" i="2"/>
  <c r="AK256" i="2"/>
  <c r="AF256" i="2"/>
  <c r="AA256" i="2"/>
  <c r="L256" i="2"/>
  <c r="K256" i="2"/>
  <c r="B256" i="2"/>
  <c r="AQ255" i="2"/>
  <c r="AK255" i="2"/>
  <c r="AF255" i="2"/>
  <c r="AA255" i="2"/>
  <c r="L255" i="2"/>
  <c r="K255" i="2"/>
  <c r="B255" i="2"/>
  <c r="AQ254" i="2"/>
  <c r="AK254" i="2"/>
  <c r="AF254" i="2"/>
  <c r="AA254" i="2"/>
  <c r="L254" i="2"/>
  <c r="K254" i="2"/>
  <c r="B254" i="2"/>
  <c r="AQ253" i="2"/>
  <c r="AK253" i="2"/>
  <c r="AF253" i="2"/>
  <c r="AA253" i="2"/>
  <c r="L253" i="2"/>
  <c r="K253" i="2"/>
  <c r="B253" i="2"/>
  <c r="AQ252" i="2"/>
  <c r="AK252" i="2"/>
  <c r="AF252" i="2"/>
  <c r="AA252" i="2"/>
  <c r="L252" i="2"/>
  <c r="K252" i="2"/>
  <c r="B252" i="2"/>
  <c r="AQ251" i="2"/>
  <c r="AK251" i="2"/>
  <c r="AF251" i="2"/>
  <c r="AA251" i="2"/>
  <c r="L251" i="2"/>
  <c r="K251" i="2"/>
  <c r="B251" i="2"/>
  <c r="AQ250" i="2"/>
  <c r="AK250" i="2"/>
  <c r="AF250" i="2"/>
  <c r="AA250" i="2"/>
  <c r="L250" i="2"/>
  <c r="K250" i="2"/>
  <c r="B250" i="2"/>
  <c r="AQ249" i="2"/>
  <c r="AK249" i="2"/>
  <c r="AF249" i="2"/>
  <c r="AA249" i="2"/>
  <c r="L249" i="2"/>
  <c r="K249" i="2"/>
  <c r="B249" i="2"/>
  <c r="AQ248" i="2"/>
  <c r="AK248" i="2"/>
  <c r="AF248" i="2"/>
  <c r="AA248" i="2"/>
  <c r="L248" i="2"/>
  <c r="K248" i="2"/>
  <c r="B248" i="2"/>
  <c r="AQ247" i="2"/>
  <c r="AK247" i="2"/>
  <c r="AF247" i="2"/>
  <c r="AA247" i="2"/>
  <c r="L247" i="2"/>
  <c r="K247" i="2"/>
  <c r="B247" i="2"/>
  <c r="AQ246" i="2"/>
  <c r="AK246" i="2"/>
  <c r="AF246" i="2"/>
  <c r="AA246" i="2"/>
  <c r="L246" i="2"/>
  <c r="K246" i="2"/>
  <c r="B246" i="2"/>
  <c r="AQ245" i="2"/>
  <c r="AK245" i="2"/>
  <c r="AF245" i="2"/>
  <c r="AA245" i="2"/>
  <c r="L245" i="2"/>
  <c r="K245" i="2"/>
  <c r="B245" i="2"/>
  <c r="AQ244" i="2"/>
  <c r="AK244" i="2"/>
  <c r="AF244" i="2"/>
  <c r="AA244" i="2"/>
  <c r="L244" i="2"/>
  <c r="K244" i="2"/>
  <c r="B244" i="2"/>
  <c r="AQ243" i="2"/>
  <c r="AK243" i="2"/>
  <c r="AF243" i="2"/>
  <c r="AA243" i="2"/>
  <c r="L243" i="2"/>
  <c r="K243" i="2"/>
  <c r="B243" i="2"/>
  <c r="AQ242" i="2"/>
  <c r="AK242" i="2"/>
  <c r="AF242" i="2"/>
  <c r="AA242" i="2"/>
  <c r="L242" i="2"/>
  <c r="K242" i="2"/>
  <c r="B242" i="2"/>
  <c r="AQ241" i="2"/>
  <c r="AK241" i="2"/>
  <c r="AF241" i="2"/>
  <c r="AA241" i="2"/>
  <c r="L241" i="2"/>
  <c r="K241" i="2"/>
  <c r="B241" i="2"/>
  <c r="AQ240" i="2"/>
  <c r="AK240" i="2"/>
  <c r="AF240" i="2"/>
  <c r="AA240" i="2"/>
  <c r="L240" i="2"/>
  <c r="K240" i="2"/>
  <c r="B240" i="2"/>
  <c r="AQ239" i="2"/>
  <c r="AK239" i="2"/>
  <c r="AF239" i="2"/>
  <c r="AA239" i="2"/>
  <c r="L239" i="2"/>
  <c r="K239" i="2"/>
  <c r="B239" i="2"/>
  <c r="AQ238" i="2"/>
  <c r="AK238" i="2"/>
  <c r="AF238" i="2"/>
  <c r="AA238" i="2"/>
  <c r="L238" i="2"/>
  <c r="K238" i="2"/>
  <c r="B238" i="2"/>
  <c r="AQ237" i="2"/>
  <c r="AK237" i="2"/>
  <c r="AF237" i="2"/>
  <c r="AA237" i="2"/>
  <c r="L237" i="2"/>
  <c r="K237" i="2"/>
  <c r="B237" i="2"/>
  <c r="AQ236" i="2"/>
  <c r="AK236" i="2"/>
  <c r="AF236" i="2"/>
  <c r="AA236" i="2"/>
  <c r="L236" i="2"/>
  <c r="K236" i="2"/>
  <c r="B236" i="2"/>
  <c r="AQ235" i="2"/>
  <c r="AK235" i="2"/>
  <c r="AF235" i="2"/>
  <c r="AA235" i="2"/>
  <c r="L235" i="2"/>
  <c r="K235" i="2"/>
  <c r="B235" i="2"/>
  <c r="AQ234" i="2"/>
  <c r="AK234" i="2"/>
  <c r="AF234" i="2"/>
  <c r="AA234" i="2"/>
  <c r="L234" i="2"/>
  <c r="K234" i="2"/>
  <c r="B234" i="2"/>
  <c r="AQ233" i="2"/>
  <c r="AK233" i="2"/>
  <c r="AF233" i="2"/>
  <c r="AA233" i="2"/>
  <c r="L233" i="2"/>
  <c r="K233" i="2"/>
  <c r="B233" i="2"/>
  <c r="AQ232" i="2"/>
  <c r="AK232" i="2"/>
  <c r="AF232" i="2"/>
  <c r="AA232" i="2"/>
  <c r="L232" i="2"/>
  <c r="K232" i="2"/>
  <c r="B232" i="2"/>
  <c r="AQ231" i="2"/>
  <c r="AK231" i="2"/>
  <c r="AF231" i="2"/>
  <c r="AA231" i="2"/>
  <c r="L231" i="2"/>
  <c r="K231" i="2"/>
  <c r="B231" i="2"/>
  <c r="AQ230" i="2"/>
  <c r="AK230" i="2"/>
  <c r="AF230" i="2"/>
  <c r="AA230" i="2"/>
  <c r="L230" i="2"/>
  <c r="K230" i="2"/>
  <c r="B230" i="2"/>
  <c r="AQ229" i="2"/>
  <c r="AK229" i="2"/>
  <c r="AF229" i="2"/>
  <c r="AA229" i="2"/>
  <c r="L229" i="2"/>
  <c r="K229" i="2"/>
  <c r="B229" i="2"/>
  <c r="AQ228" i="2"/>
  <c r="AK228" i="2"/>
  <c r="AF228" i="2"/>
  <c r="AA228" i="2"/>
  <c r="L228" i="2"/>
  <c r="K228" i="2"/>
  <c r="B228" i="2"/>
  <c r="AQ227" i="2"/>
  <c r="AK227" i="2"/>
  <c r="AF227" i="2"/>
  <c r="AA227" i="2"/>
  <c r="L227" i="2"/>
  <c r="K227" i="2"/>
  <c r="B227" i="2"/>
  <c r="AQ226" i="2"/>
  <c r="AK226" i="2"/>
  <c r="AF226" i="2"/>
  <c r="AA226" i="2"/>
  <c r="L226" i="2"/>
  <c r="K226" i="2"/>
  <c r="B226" i="2"/>
  <c r="AQ225" i="2"/>
  <c r="AK225" i="2"/>
  <c r="AF225" i="2"/>
  <c r="AA225" i="2"/>
  <c r="L225" i="2"/>
  <c r="K225" i="2"/>
  <c r="B225" i="2"/>
  <c r="AQ224" i="2"/>
  <c r="AK224" i="2"/>
  <c r="AF224" i="2"/>
  <c r="AA224" i="2"/>
  <c r="L224" i="2"/>
  <c r="K224" i="2"/>
  <c r="B224" i="2"/>
  <c r="AQ223" i="2"/>
  <c r="AK223" i="2"/>
  <c r="AF223" i="2"/>
  <c r="AA223" i="2"/>
  <c r="L223" i="2"/>
  <c r="K223" i="2"/>
  <c r="B223" i="2"/>
  <c r="AQ222" i="2"/>
  <c r="AK222" i="2"/>
  <c r="AF222" i="2"/>
  <c r="AA222" i="2"/>
  <c r="L222" i="2"/>
  <c r="K222" i="2"/>
  <c r="B222" i="2"/>
  <c r="AQ221" i="2"/>
  <c r="AK221" i="2"/>
  <c r="AF221" i="2"/>
  <c r="AA221" i="2"/>
  <c r="L221" i="2"/>
  <c r="K221" i="2"/>
  <c r="B221" i="2"/>
  <c r="AQ220" i="2"/>
  <c r="AK220" i="2"/>
  <c r="AF220" i="2"/>
  <c r="AA220" i="2"/>
  <c r="L220" i="2"/>
  <c r="K220" i="2"/>
  <c r="B220" i="2"/>
  <c r="AQ219" i="2"/>
  <c r="AK219" i="2"/>
  <c r="AF219" i="2"/>
  <c r="AA219" i="2"/>
  <c r="L219" i="2"/>
  <c r="K219" i="2"/>
  <c r="B219" i="2"/>
  <c r="AQ218" i="2"/>
  <c r="AK218" i="2"/>
  <c r="AF218" i="2"/>
  <c r="AA218" i="2"/>
  <c r="L218" i="2"/>
  <c r="K218" i="2"/>
  <c r="B218" i="2"/>
  <c r="AQ217" i="2"/>
  <c r="AK217" i="2"/>
  <c r="AF217" i="2"/>
  <c r="AA217" i="2"/>
  <c r="L217" i="2"/>
  <c r="K217" i="2"/>
  <c r="B217" i="2"/>
  <c r="AQ216" i="2"/>
  <c r="AK216" i="2"/>
  <c r="AF216" i="2"/>
  <c r="AA216" i="2"/>
  <c r="L216" i="2"/>
  <c r="K216" i="2"/>
  <c r="B216" i="2"/>
  <c r="AQ215" i="2"/>
  <c r="AK215" i="2"/>
  <c r="AF215" i="2"/>
  <c r="AA215" i="2"/>
  <c r="L215" i="2"/>
  <c r="K215" i="2"/>
  <c r="B215" i="2"/>
  <c r="AQ214" i="2"/>
  <c r="AK214" i="2"/>
  <c r="AF214" i="2"/>
  <c r="AA214" i="2"/>
  <c r="L214" i="2"/>
  <c r="K214" i="2"/>
  <c r="B214" i="2"/>
  <c r="AQ213" i="2"/>
  <c r="AK213" i="2"/>
  <c r="AF213" i="2"/>
  <c r="AA213" i="2"/>
  <c r="L213" i="2"/>
  <c r="K213" i="2"/>
  <c r="B213" i="2"/>
  <c r="AQ212" i="2"/>
  <c r="AK212" i="2"/>
  <c r="AF212" i="2"/>
  <c r="AA212" i="2"/>
  <c r="L212" i="2"/>
  <c r="K212" i="2"/>
  <c r="B212" i="2"/>
  <c r="AQ211" i="2"/>
  <c r="AK211" i="2"/>
  <c r="AF211" i="2"/>
  <c r="AA211" i="2"/>
  <c r="L211" i="2"/>
  <c r="K211" i="2"/>
  <c r="B211" i="2"/>
  <c r="AQ210" i="2"/>
  <c r="AK210" i="2"/>
  <c r="AF210" i="2"/>
  <c r="AA210" i="2"/>
  <c r="L210" i="2"/>
  <c r="K210" i="2"/>
  <c r="B210" i="2"/>
  <c r="AQ209" i="2"/>
  <c r="AK209" i="2"/>
  <c r="AF209" i="2"/>
  <c r="AA209" i="2"/>
  <c r="L209" i="2"/>
  <c r="K209" i="2"/>
  <c r="B209" i="2"/>
  <c r="AQ208" i="2"/>
  <c r="AK208" i="2"/>
  <c r="AF208" i="2"/>
  <c r="AA208" i="2"/>
  <c r="L208" i="2"/>
  <c r="K208" i="2"/>
  <c r="B208" i="2"/>
  <c r="AQ207" i="2"/>
  <c r="AK207" i="2"/>
  <c r="AF207" i="2"/>
  <c r="AA207" i="2"/>
  <c r="L207" i="2"/>
  <c r="K207" i="2"/>
  <c r="B207" i="2"/>
  <c r="AQ206" i="2"/>
  <c r="AK206" i="2"/>
  <c r="AF206" i="2"/>
  <c r="AA206" i="2"/>
  <c r="L206" i="2"/>
  <c r="K206" i="2"/>
  <c r="B206" i="2"/>
  <c r="AQ205" i="2"/>
  <c r="AK205" i="2"/>
  <c r="AF205" i="2"/>
  <c r="AA205" i="2"/>
  <c r="L205" i="2"/>
  <c r="K205" i="2"/>
  <c r="B205" i="2"/>
  <c r="AQ204" i="2"/>
  <c r="AK204" i="2"/>
  <c r="AF204" i="2"/>
  <c r="AA204" i="2"/>
  <c r="L204" i="2"/>
  <c r="K204" i="2"/>
  <c r="B204" i="2"/>
  <c r="AQ203" i="2"/>
  <c r="AK203" i="2"/>
  <c r="AF203" i="2"/>
  <c r="AA203" i="2"/>
  <c r="L203" i="2"/>
  <c r="K203" i="2"/>
  <c r="B203" i="2"/>
  <c r="AQ202" i="2"/>
  <c r="AK202" i="2"/>
  <c r="AF202" i="2"/>
  <c r="AA202" i="2"/>
  <c r="L202" i="2"/>
  <c r="K202" i="2"/>
  <c r="B202" i="2"/>
  <c r="AQ201" i="2"/>
  <c r="AK201" i="2"/>
  <c r="AF201" i="2"/>
  <c r="AA201" i="2"/>
  <c r="L201" i="2"/>
  <c r="K201" i="2"/>
  <c r="B201" i="2"/>
  <c r="AQ200" i="2"/>
  <c r="AK200" i="2"/>
  <c r="AF200" i="2"/>
  <c r="AA200" i="2"/>
  <c r="L200" i="2"/>
  <c r="K200" i="2"/>
  <c r="B200" i="2"/>
  <c r="AQ199" i="2"/>
  <c r="AK199" i="2"/>
  <c r="AF199" i="2"/>
  <c r="AA199" i="2"/>
  <c r="L199" i="2"/>
  <c r="K199" i="2"/>
  <c r="B199" i="2"/>
  <c r="AQ198" i="2"/>
  <c r="AK198" i="2"/>
  <c r="AF198" i="2"/>
  <c r="AA198" i="2"/>
  <c r="L198" i="2"/>
  <c r="K198" i="2"/>
  <c r="B198" i="2"/>
  <c r="AQ197" i="2"/>
  <c r="AK197" i="2"/>
  <c r="AF197" i="2"/>
  <c r="AA197" i="2"/>
  <c r="L197" i="2"/>
  <c r="K197" i="2"/>
  <c r="B197" i="2"/>
  <c r="AQ196" i="2"/>
  <c r="AK196" i="2"/>
  <c r="AF196" i="2"/>
  <c r="AA196" i="2"/>
  <c r="L196" i="2"/>
  <c r="K196" i="2"/>
  <c r="B196" i="2"/>
  <c r="AQ195" i="2"/>
  <c r="AK195" i="2"/>
  <c r="AF195" i="2"/>
  <c r="AA195" i="2"/>
  <c r="L195" i="2"/>
  <c r="K195" i="2"/>
  <c r="B195" i="2"/>
  <c r="AQ194" i="2"/>
  <c r="AK194" i="2"/>
  <c r="AF194" i="2"/>
  <c r="AA194" i="2"/>
  <c r="L194" i="2"/>
  <c r="K194" i="2"/>
  <c r="B194" i="2"/>
  <c r="AQ193" i="2"/>
  <c r="AK193" i="2"/>
  <c r="AF193" i="2"/>
  <c r="AA193" i="2"/>
  <c r="L193" i="2"/>
  <c r="K193" i="2"/>
  <c r="B193" i="2"/>
  <c r="AQ192" i="2"/>
  <c r="AK192" i="2"/>
  <c r="AF192" i="2"/>
  <c r="AA192" i="2"/>
  <c r="L192" i="2"/>
  <c r="K192" i="2"/>
  <c r="B192" i="2"/>
  <c r="AQ191" i="2"/>
  <c r="AK191" i="2"/>
  <c r="AF191" i="2"/>
  <c r="AA191" i="2"/>
  <c r="L191" i="2"/>
  <c r="K191" i="2"/>
  <c r="B191" i="2"/>
  <c r="AQ190" i="2"/>
  <c r="AK190" i="2"/>
  <c r="AF190" i="2"/>
  <c r="AA190" i="2"/>
  <c r="L190" i="2"/>
  <c r="K190" i="2"/>
  <c r="B190" i="2"/>
  <c r="AQ189" i="2"/>
  <c r="AK189" i="2"/>
  <c r="AF189" i="2"/>
  <c r="AA189" i="2"/>
  <c r="L189" i="2"/>
  <c r="K189" i="2"/>
  <c r="B189" i="2"/>
  <c r="AQ188" i="2"/>
  <c r="AK188" i="2"/>
  <c r="AF188" i="2"/>
  <c r="AA188" i="2"/>
  <c r="L188" i="2"/>
  <c r="K188" i="2"/>
  <c r="B188" i="2"/>
  <c r="AQ187" i="2"/>
  <c r="AK187" i="2"/>
  <c r="AF187" i="2"/>
  <c r="AA187" i="2"/>
  <c r="L187" i="2"/>
  <c r="K187" i="2"/>
  <c r="B187" i="2"/>
  <c r="AQ186" i="2"/>
  <c r="AK186" i="2"/>
  <c r="AF186" i="2"/>
  <c r="AA186" i="2"/>
  <c r="L186" i="2"/>
  <c r="K186" i="2"/>
  <c r="B186" i="2"/>
  <c r="AQ185" i="2"/>
  <c r="AK185" i="2"/>
  <c r="AF185" i="2"/>
  <c r="AA185" i="2"/>
  <c r="L185" i="2"/>
  <c r="K185" i="2"/>
  <c r="B185" i="2"/>
  <c r="AQ184" i="2"/>
  <c r="AK184" i="2"/>
  <c r="AF184" i="2"/>
  <c r="AA184" i="2"/>
  <c r="L184" i="2"/>
  <c r="K184" i="2"/>
  <c r="B184" i="2"/>
  <c r="AQ183" i="2"/>
  <c r="AK183" i="2"/>
  <c r="AF183" i="2"/>
  <c r="AA183" i="2"/>
  <c r="L183" i="2"/>
  <c r="K183" i="2"/>
  <c r="B183" i="2"/>
  <c r="AQ182" i="2"/>
  <c r="AK182" i="2"/>
  <c r="AF182" i="2"/>
  <c r="AA182" i="2"/>
  <c r="L182" i="2"/>
  <c r="K182" i="2"/>
  <c r="B182" i="2"/>
  <c r="AQ181" i="2"/>
  <c r="AK181" i="2"/>
  <c r="AF181" i="2"/>
  <c r="AA181" i="2"/>
  <c r="L181" i="2"/>
  <c r="K181" i="2"/>
  <c r="B181" i="2"/>
  <c r="AQ180" i="2"/>
  <c r="AK180" i="2"/>
  <c r="AF180" i="2"/>
  <c r="AA180" i="2"/>
  <c r="L180" i="2"/>
  <c r="K180" i="2"/>
  <c r="B180" i="2"/>
  <c r="AQ179" i="2"/>
  <c r="AK179" i="2"/>
  <c r="AF179" i="2"/>
  <c r="AA179" i="2"/>
  <c r="L179" i="2"/>
  <c r="K179" i="2"/>
  <c r="B179" i="2"/>
  <c r="AQ178" i="2"/>
  <c r="AK178" i="2"/>
  <c r="AF178" i="2"/>
  <c r="AA178" i="2"/>
  <c r="L178" i="2"/>
  <c r="K178" i="2"/>
  <c r="B178" i="2"/>
  <c r="AQ177" i="2"/>
  <c r="AK177" i="2"/>
  <c r="AF177" i="2"/>
  <c r="AA177" i="2"/>
  <c r="L177" i="2"/>
  <c r="K177" i="2"/>
  <c r="B177" i="2"/>
  <c r="AQ176" i="2"/>
  <c r="AK176" i="2"/>
  <c r="AF176" i="2"/>
  <c r="AA176" i="2"/>
  <c r="L176" i="2"/>
  <c r="K176" i="2"/>
  <c r="B176" i="2"/>
  <c r="AQ175" i="2"/>
  <c r="AK175" i="2"/>
  <c r="AF175" i="2"/>
  <c r="AA175" i="2"/>
  <c r="L175" i="2"/>
  <c r="K175" i="2"/>
  <c r="B175" i="2"/>
  <c r="AQ174" i="2"/>
  <c r="AK174" i="2"/>
  <c r="AF174" i="2"/>
  <c r="AA174" i="2"/>
  <c r="L174" i="2"/>
  <c r="K174" i="2"/>
  <c r="B174" i="2"/>
  <c r="AQ173" i="2"/>
  <c r="AK173" i="2"/>
  <c r="AF173" i="2"/>
  <c r="AA173" i="2"/>
  <c r="L173" i="2"/>
  <c r="K173" i="2"/>
  <c r="B173" i="2"/>
  <c r="AQ172" i="2"/>
  <c r="AK172" i="2"/>
  <c r="AF172" i="2"/>
  <c r="AA172" i="2"/>
  <c r="L172" i="2"/>
  <c r="K172" i="2"/>
  <c r="B172" i="2"/>
  <c r="AQ171" i="2"/>
  <c r="AK171" i="2"/>
  <c r="AF171" i="2"/>
  <c r="AA171" i="2"/>
  <c r="L171" i="2"/>
  <c r="K171" i="2"/>
  <c r="B171" i="2"/>
  <c r="AQ170" i="2"/>
  <c r="AK170" i="2"/>
  <c r="AF170" i="2"/>
  <c r="AA170" i="2"/>
  <c r="L170" i="2"/>
  <c r="K170" i="2"/>
  <c r="B170" i="2"/>
  <c r="AQ169" i="2"/>
  <c r="AK169" i="2"/>
  <c r="AF169" i="2"/>
  <c r="AA169" i="2"/>
  <c r="L169" i="2"/>
  <c r="K169" i="2"/>
  <c r="B169" i="2"/>
  <c r="AQ168" i="2"/>
  <c r="AK168" i="2"/>
  <c r="AF168" i="2"/>
  <c r="AA168" i="2"/>
  <c r="L168" i="2"/>
  <c r="K168" i="2"/>
  <c r="B168" i="2"/>
  <c r="AQ167" i="2"/>
  <c r="AK167" i="2"/>
  <c r="AF167" i="2"/>
  <c r="AA167" i="2"/>
  <c r="L167" i="2"/>
  <c r="K167" i="2"/>
  <c r="B167" i="2"/>
  <c r="AQ166" i="2"/>
  <c r="AK166" i="2"/>
  <c r="AF166" i="2"/>
  <c r="AA166" i="2"/>
  <c r="L166" i="2"/>
  <c r="K166" i="2"/>
  <c r="B166" i="2"/>
  <c r="AQ165" i="2"/>
  <c r="AK165" i="2"/>
  <c r="AF165" i="2"/>
  <c r="AA165" i="2"/>
  <c r="L165" i="2"/>
  <c r="K165" i="2"/>
  <c r="B165" i="2"/>
  <c r="AQ164" i="2"/>
  <c r="AK164" i="2"/>
  <c r="AF164" i="2"/>
  <c r="AA164" i="2"/>
  <c r="L164" i="2"/>
  <c r="K164" i="2"/>
  <c r="B164" i="2"/>
  <c r="AQ163" i="2"/>
  <c r="AK163" i="2"/>
  <c r="AF163" i="2"/>
  <c r="AA163" i="2"/>
  <c r="L163" i="2"/>
  <c r="K163" i="2"/>
  <c r="B163" i="2"/>
  <c r="AQ162" i="2"/>
  <c r="AK162" i="2"/>
  <c r="AF162" i="2"/>
  <c r="AA162" i="2"/>
  <c r="L162" i="2"/>
  <c r="K162" i="2"/>
  <c r="B162" i="2"/>
  <c r="AQ161" i="2"/>
  <c r="AK161" i="2"/>
  <c r="AF161" i="2"/>
  <c r="AA161" i="2"/>
  <c r="L161" i="2"/>
  <c r="K161" i="2"/>
  <c r="B161" i="2"/>
  <c r="AQ160" i="2"/>
  <c r="AK160" i="2"/>
  <c r="AF160" i="2"/>
  <c r="AA160" i="2"/>
  <c r="L160" i="2"/>
  <c r="K160" i="2"/>
  <c r="B160" i="2"/>
  <c r="AQ159" i="2"/>
  <c r="AK159" i="2"/>
  <c r="AF159" i="2"/>
  <c r="AA159" i="2"/>
  <c r="L159" i="2"/>
  <c r="K159" i="2"/>
  <c r="B159" i="2"/>
  <c r="AQ158" i="2"/>
  <c r="AK158" i="2"/>
  <c r="AF158" i="2"/>
  <c r="AA158" i="2"/>
  <c r="L158" i="2"/>
  <c r="K158" i="2"/>
  <c r="B158" i="2"/>
  <c r="AQ157" i="2"/>
  <c r="AK157" i="2"/>
  <c r="AF157" i="2"/>
  <c r="AA157" i="2"/>
  <c r="L157" i="2"/>
  <c r="K157" i="2"/>
  <c r="B157" i="2"/>
  <c r="AQ156" i="2"/>
  <c r="AK156" i="2"/>
  <c r="AF156" i="2"/>
  <c r="AA156" i="2"/>
  <c r="L156" i="2"/>
  <c r="K156" i="2"/>
  <c r="B156" i="2"/>
  <c r="AQ155" i="2"/>
  <c r="AK155" i="2"/>
  <c r="AF155" i="2"/>
  <c r="AA155" i="2"/>
  <c r="L155" i="2"/>
  <c r="K155" i="2"/>
  <c r="B155" i="2"/>
  <c r="AQ154" i="2"/>
  <c r="AK154" i="2"/>
  <c r="AF154" i="2"/>
  <c r="AA154" i="2"/>
  <c r="L154" i="2"/>
  <c r="K154" i="2"/>
  <c r="B154" i="2"/>
  <c r="AQ153" i="2"/>
  <c r="AK153" i="2"/>
  <c r="AF153" i="2"/>
  <c r="AA153" i="2"/>
  <c r="L153" i="2"/>
  <c r="K153" i="2"/>
  <c r="B153" i="2"/>
  <c r="AQ152" i="2"/>
  <c r="AK152" i="2"/>
  <c r="AF152" i="2"/>
  <c r="AA152" i="2"/>
  <c r="L152" i="2"/>
  <c r="K152" i="2"/>
  <c r="B152" i="2"/>
  <c r="AQ151" i="2"/>
  <c r="AK151" i="2"/>
  <c r="AF151" i="2"/>
  <c r="AA151" i="2"/>
  <c r="L151" i="2"/>
  <c r="K151" i="2"/>
  <c r="B151" i="2"/>
  <c r="AQ150" i="2"/>
  <c r="AK150" i="2"/>
  <c r="AF150" i="2"/>
  <c r="AA150" i="2"/>
  <c r="L150" i="2"/>
  <c r="K150" i="2"/>
  <c r="B150" i="2"/>
  <c r="AQ149" i="2"/>
  <c r="AK149" i="2"/>
  <c r="AF149" i="2"/>
  <c r="AA149" i="2"/>
  <c r="L149" i="2"/>
  <c r="K149" i="2"/>
  <c r="B149" i="2"/>
  <c r="AQ148" i="2"/>
  <c r="AK148" i="2"/>
  <c r="AF148" i="2"/>
  <c r="AA148" i="2"/>
  <c r="L148" i="2"/>
  <c r="K148" i="2"/>
  <c r="B148" i="2"/>
  <c r="AQ147" i="2"/>
  <c r="AK147" i="2"/>
  <c r="AF147" i="2"/>
  <c r="AA147" i="2"/>
  <c r="L147" i="2"/>
  <c r="K147" i="2"/>
  <c r="B147" i="2"/>
  <c r="AQ146" i="2"/>
  <c r="AK146" i="2"/>
  <c r="AF146" i="2"/>
  <c r="AA146" i="2"/>
  <c r="L146" i="2"/>
  <c r="K146" i="2"/>
  <c r="B146" i="2"/>
  <c r="AQ145" i="2"/>
  <c r="AK145" i="2"/>
  <c r="AF145" i="2"/>
  <c r="AA145" i="2"/>
  <c r="L145" i="2"/>
  <c r="K145" i="2"/>
  <c r="B145" i="2"/>
  <c r="AQ144" i="2"/>
  <c r="AK144" i="2"/>
  <c r="AF144" i="2"/>
  <c r="AA144" i="2"/>
  <c r="L144" i="2"/>
  <c r="K144" i="2"/>
  <c r="B144" i="2"/>
  <c r="AQ143" i="2"/>
  <c r="AK143" i="2"/>
  <c r="AF143" i="2"/>
  <c r="AA143" i="2"/>
  <c r="L143" i="2"/>
  <c r="K143" i="2"/>
  <c r="B143" i="2"/>
  <c r="AQ142" i="2"/>
  <c r="AK142" i="2"/>
  <c r="AF142" i="2"/>
  <c r="AA142" i="2"/>
  <c r="L142" i="2"/>
  <c r="K142" i="2"/>
  <c r="B142" i="2"/>
  <c r="AQ141" i="2"/>
  <c r="AK141" i="2"/>
  <c r="AF141" i="2"/>
  <c r="AA141" i="2"/>
  <c r="L141" i="2"/>
  <c r="K141" i="2"/>
  <c r="B141" i="2"/>
  <c r="AQ140" i="2"/>
  <c r="AK140" i="2"/>
  <c r="AF140" i="2"/>
  <c r="AA140" i="2"/>
  <c r="L140" i="2"/>
  <c r="K140" i="2"/>
  <c r="B140" i="2"/>
  <c r="AQ139" i="2"/>
  <c r="AK139" i="2"/>
  <c r="AF139" i="2"/>
  <c r="AA139" i="2"/>
  <c r="L139" i="2"/>
  <c r="K139" i="2"/>
  <c r="B139" i="2"/>
  <c r="AQ138" i="2"/>
  <c r="AK138" i="2"/>
  <c r="AF138" i="2"/>
  <c r="AA138" i="2"/>
  <c r="L138" i="2"/>
  <c r="K138" i="2"/>
  <c r="B138" i="2"/>
  <c r="AQ137" i="2"/>
  <c r="AK137" i="2"/>
  <c r="AF137" i="2"/>
  <c r="AA137" i="2"/>
  <c r="L137" i="2"/>
  <c r="K137" i="2"/>
  <c r="B137" i="2"/>
  <c r="AQ136" i="2"/>
  <c r="AK136" i="2"/>
  <c r="AF136" i="2"/>
  <c r="AA136" i="2"/>
  <c r="L136" i="2"/>
  <c r="K136" i="2"/>
  <c r="B136" i="2"/>
  <c r="AQ135" i="2"/>
  <c r="AK135" i="2"/>
  <c r="AF135" i="2"/>
  <c r="AA135" i="2"/>
  <c r="L135" i="2"/>
  <c r="K135" i="2"/>
  <c r="B135" i="2"/>
  <c r="AQ134" i="2"/>
  <c r="AK134" i="2"/>
  <c r="AF134" i="2"/>
  <c r="AA134" i="2"/>
  <c r="L134" i="2"/>
  <c r="K134" i="2"/>
  <c r="B134" i="2"/>
  <c r="AQ133" i="2"/>
  <c r="AK133" i="2"/>
  <c r="AF133" i="2"/>
  <c r="AA133" i="2"/>
  <c r="L133" i="2"/>
  <c r="K133" i="2"/>
  <c r="B133" i="2"/>
  <c r="AQ132" i="2"/>
  <c r="AK132" i="2"/>
  <c r="AF132" i="2"/>
  <c r="AA132" i="2"/>
  <c r="L132" i="2"/>
  <c r="K132" i="2"/>
  <c r="B132" i="2"/>
  <c r="AQ131" i="2"/>
  <c r="AK131" i="2"/>
  <c r="AF131" i="2"/>
  <c r="AA131" i="2"/>
  <c r="L131" i="2"/>
  <c r="K131" i="2"/>
  <c r="B131" i="2"/>
  <c r="AQ130" i="2"/>
  <c r="AK130" i="2"/>
  <c r="AF130" i="2"/>
  <c r="AA130" i="2"/>
  <c r="L130" i="2"/>
  <c r="K130" i="2"/>
  <c r="B130" i="2"/>
  <c r="AQ129" i="2"/>
  <c r="AK129" i="2"/>
  <c r="AF129" i="2"/>
  <c r="AA129" i="2"/>
  <c r="L129" i="2"/>
  <c r="K129" i="2"/>
  <c r="B129" i="2"/>
  <c r="AQ128" i="2"/>
  <c r="AK128" i="2"/>
  <c r="AF128" i="2"/>
  <c r="AA128" i="2"/>
  <c r="L128" i="2"/>
  <c r="K128" i="2"/>
  <c r="B128" i="2"/>
  <c r="AQ127" i="2"/>
  <c r="AK127" i="2"/>
  <c r="AF127" i="2"/>
  <c r="AA127" i="2"/>
  <c r="L127" i="2"/>
  <c r="K127" i="2"/>
  <c r="B127" i="2"/>
  <c r="AQ126" i="2"/>
  <c r="AK126" i="2"/>
  <c r="AF126" i="2"/>
  <c r="AA126" i="2"/>
  <c r="L126" i="2"/>
  <c r="K126" i="2"/>
  <c r="B126" i="2"/>
  <c r="AQ125" i="2"/>
  <c r="AK125" i="2"/>
  <c r="AF125" i="2"/>
  <c r="AA125" i="2"/>
  <c r="L125" i="2"/>
  <c r="K125" i="2"/>
  <c r="B125" i="2"/>
  <c r="AQ124" i="2"/>
  <c r="AK124" i="2"/>
  <c r="AF124" i="2"/>
  <c r="AA124" i="2"/>
  <c r="L124" i="2"/>
  <c r="K124" i="2"/>
  <c r="B124" i="2"/>
  <c r="AQ123" i="2"/>
  <c r="AK123" i="2"/>
  <c r="AF123" i="2"/>
  <c r="AA123" i="2"/>
  <c r="L123" i="2"/>
  <c r="K123" i="2"/>
  <c r="B123" i="2"/>
  <c r="AQ122" i="2"/>
  <c r="AK122" i="2"/>
  <c r="AF122" i="2"/>
  <c r="AA122" i="2"/>
  <c r="L122" i="2"/>
  <c r="K122" i="2"/>
  <c r="B122" i="2"/>
  <c r="AQ121" i="2"/>
  <c r="AK121" i="2"/>
  <c r="AF121" i="2"/>
  <c r="AA121" i="2"/>
  <c r="L121" i="2"/>
  <c r="K121" i="2"/>
  <c r="B121" i="2"/>
  <c r="AQ120" i="2"/>
  <c r="AK120" i="2"/>
  <c r="AF120" i="2"/>
  <c r="AA120" i="2"/>
  <c r="L120" i="2"/>
  <c r="K120" i="2"/>
  <c r="B120" i="2"/>
  <c r="AQ119" i="2"/>
  <c r="AK119" i="2"/>
  <c r="AF119" i="2"/>
  <c r="AA119" i="2"/>
  <c r="L119" i="2"/>
  <c r="K119" i="2"/>
  <c r="B119" i="2"/>
  <c r="AQ118" i="2"/>
  <c r="AK118" i="2"/>
  <c r="AF118" i="2"/>
  <c r="AA118" i="2"/>
  <c r="L118" i="2"/>
  <c r="K118" i="2"/>
  <c r="B118" i="2"/>
  <c r="AQ117" i="2"/>
  <c r="AK117" i="2"/>
  <c r="AF117" i="2"/>
  <c r="AA117" i="2"/>
  <c r="L117" i="2"/>
  <c r="K117" i="2"/>
  <c r="B117" i="2"/>
  <c r="AQ116" i="2"/>
  <c r="AK116" i="2"/>
  <c r="AF116" i="2"/>
  <c r="AA116" i="2"/>
  <c r="L116" i="2"/>
  <c r="K116" i="2"/>
  <c r="B116" i="2"/>
  <c r="AQ115" i="2"/>
  <c r="AK115" i="2"/>
  <c r="AF115" i="2"/>
  <c r="AA115" i="2"/>
  <c r="L115" i="2"/>
  <c r="K115" i="2"/>
  <c r="B115" i="2"/>
  <c r="AQ114" i="2"/>
  <c r="AK114" i="2"/>
  <c r="AF114" i="2"/>
  <c r="AA114" i="2"/>
  <c r="L114" i="2"/>
  <c r="K114" i="2"/>
  <c r="B114" i="2"/>
  <c r="AQ113" i="2"/>
  <c r="AK113" i="2"/>
  <c r="AF113" i="2"/>
  <c r="AA113" i="2"/>
  <c r="L113" i="2"/>
  <c r="K113" i="2"/>
  <c r="B113" i="2"/>
  <c r="AQ112" i="2"/>
  <c r="AK112" i="2"/>
  <c r="AF112" i="2"/>
  <c r="AA112" i="2"/>
  <c r="L112" i="2"/>
  <c r="K112" i="2"/>
  <c r="B112" i="2"/>
  <c r="AQ111" i="2"/>
  <c r="AK111" i="2"/>
  <c r="AF111" i="2"/>
  <c r="AA111" i="2"/>
  <c r="L111" i="2"/>
  <c r="K111" i="2"/>
  <c r="B111" i="2"/>
  <c r="AQ110" i="2"/>
  <c r="AK110" i="2"/>
  <c r="AF110" i="2"/>
  <c r="AA110" i="2"/>
  <c r="L110" i="2"/>
  <c r="K110" i="2"/>
  <c r="B110" i="2"/>
  <c r="AQ109" i="2"/>
  <c r="AK109" i="2"/>
  <c r="AF109" i="2"/>
  <c r="AA109" i="2"/>
  <c r="L109" i="2"/>
  <c r="K109" i="2"/>
  <c r="B109" i="2"/>
  <c r="AQ108" i="2"/>
  <c r="AK108" i="2"/>
  <c r="AF108" i="2"/>
  <c r="AA108" i="2"/>
  <c r="L108" i="2"/>
  <c r="K108" i="2"/>
  <c r="B108" i="2"/>
  <c r="AQ107" i="2"/>
  <c r="AK107" i="2"/>
  <c r="AF107" i="2"/>
  <c r="AA107" i="2"/>
  <c r="L107" i="2"/>
  <c r="K107" i="2"/>
  <c r="B107" i="2"/>
  <c r="AQ106" i="2"/>
  <c r="AK106" i="2"/>
  <c r="AF106" i="2"/>
  <c r="AA106" i="2"/>
  <c r="L106" i="2"/>
  <c r="K106" i="2"/>
  <c r="B106" i="2"/>
  <c r="AQ105" i="2"/>
  <c r="AK105" i="2"/>
  <c r="AF105" i="2"/>
  <c r="AA105" i="2"/>
  <c r="L105" i="2"/>
  <c r="K105" i="2"/>
  <c r="B105" i="2"/>
  <c r="AQ104" i="2"/>
  <c r="AK104" i="2"/>
  <c r="AF104" i="2"/>
  <c r="AA104" i="2"/>
  <c r="L104" i="2"/>
  <c r="K104" i="2"/>
  <c r="B104" i="2"/>
  <c r="AQ103" i="2"/>
  <c r="AK103" i="2"/>
  <c r="AF103" i="2"/>
  <c r="AA103" i="2"/>
  <c r="L103" i="2"/>
  <c r="K103" i="2"/>
  <c r="B103" i="2"/>
  <c r="AQ102" i="2"/>
  <c r="AK102" i="2"/>
  <c r="AF102" i="2"/>
  <c r="AA102" i="2"/>
  <c r="L102" i="2"/>
  <c r="K102" i="2"/>
  <c r="B102" i="2"/>
  <c r="AQ101" i="2"/>
  <c r="AK101" i="2"/>
  <c r="AF101" i="2"/>
  <c r="AA101" i="2"/>
  <c r="L101" i="2"/>
  <c r="K101" i="2"/>
  <c r="B101" i="2"/>
  <c r="AQ100" i="2"/>
  <c r="AK100" i="2"/>
  <c r="AF100" i="2"/>
  <c r="AA100" i="2"/>
  <c r="L100" i="2"/>
  <c r="K100" i="2"/>
  <c r="B100" i="2"/>
  <c r="AQ99" i="2"/>
  <c r="AK99" i="2"/>
  <c r="AF99" i="2"/>
  <c r="AA99" i="2"/>
  <c r="L99" i="2"/>
  <c r="K99" i="2"/>
  <c r="B99" i="2"/>
  <c r="AQ98" i="2"/>
  <c r="AK98" i="2"/>
  <c r="AF98" i="2"/>
  <c r="AA98" i="2"/>
  <c r="L98" i="2"/>
  <c r="K98" i="2"/>
  <c r="B98" i="2"/>
  <c r="AQ97" i="2"/>
  <c r="AK97" i="2"/>
  <c r="AF97" i="2"/>
  <c r="AA97" i="2"/>
  <c r="L97" i="2"/>
  <c r="K97" i="2"/>
  <c r="B97" i="2"/>
  <c r="AQ96" i="2"/>
  <c r="AK96" i="2"/>
  <c r="AF96" i="2"/>
  <c r="AA96" i="2"/>
  <c r="L96" i="2"/>
  <c r="K96" i="2"/>
  <c r="B96" i="2"/>
  <c r="AQ95" i="2"/>
  <c r="AK95" i="2"/>
  <c r="AF95" i="2"/>
  <c r="AA95" i="2"/>
  <c r="L95" i="2"/>
  <c r="K95" i="2"/>
  <c r="B95" i="2"/>
  <c r="AQ94" i="2"/>
  <c r="AK94" i="2"/>
  <c r="AF94" i="2"/>
  <c r="AA94" i="2"/>
  <c r="L94" i="2"/>
  <c r="K94" i="2"/>
  <c r="B94" i="2"/>
  <c r="AQ93" i="2"/>
  <c r="AK93" i="2"/>
  <c r="AF93" i="2"/>
  <c r="AA93" i="2"/>
  <c r="L93" i="2"/>
  <c r="K93" i="2"/>
  <c r="B93" i="2"/>
  <c r="AQ92" i="2"/>
  <c r="AK92" i="2"/>
  <c r="AF92" i="2"/>
  <c r="AA92" i="2"/>
  <c r="L92" i="2"/>
  <c r="K92" i="2"/>
  <c r="B92" i="2"/>
  <c r="AQ91" i="2"/>
  <c r="AK91" i="2"/>
  <c r="AF91" i="2"/>
  <c r="AA91" i="2"/>
  <c r="L91" i="2"/>
  <c r="K91" i="2"/>
  <c r="B91" i="2"/>
  <c r="AQ90" i="2"/>
  <c r="AK90" i="2"/>
  <c r="AF90" i="2"/>
  <c r="AA90" i="2"/>
  <c r="L90" i="2"/>
  <c r="K90" i="2"/>
  <c r="B90" i="2"/>
  <c r="AQ89" i="2"/>
  <c r="AK89" i="2"/>
  <c r="AF89" i="2"/>
  <c r="AA89" i="2"/>
  <c r="L89" i="2"/>
  <c r="K89" i="2"/>
  <c r="B89" i="2"/>
  <c r="AQ88" i="2"/>
  <c r="AK88" i="2"/>
  <c r="AF88" i="2"/>
  <c r="AA88" i="2"/>
  <c r="L88" i="2"/>
  <c r="K88" i="2"/>
  <c r="B88" i="2"/>
  <c r="AQ87" i="2"/>
  <c r="AK87" i="2"/>
  <c r="AF87" i="2"/>
  <c r="AA87" i="2"/>
  <c r="L87" i="2"/>
  <c r="K87" i="2"/>
  <c r="B87" i="2"/>
  <c r="AQ86" i="2"/>
  <c r="AK86" i="2"/>
  <c r="AF86" i="2"/>
  <c r="AA86" i="2"/>
  <c r="L86" i="2"/>
  <c r="K86" i="2"/>
  <c r="B86" i="2"/>
  <c r="AQ85" i="2"/>
  <c r="AK85" i="2"/>
  <c r="AF85" i="2"/>
  <c r="AA85" i="2"/>
  <c r="L85" i="2"/>
  <c r="K85" i="2"/>
  <c r="B85" i="2"/>
  <c r="AQ84" i="2"/>
  <c r="AK84" i="2"/>
  <c r="AF84" i="2"/>
  <c r="AA84" i="2"/>
  <c r="L84" i="2"/>
  <c r="K84" i="2"/>
  <c r="B84" i="2"/>
  <c r="AQ83" i="2"/>
  <c r="AK83" i="2"/>
  <c r="AF83" i="2"/>
  <c r="AA83" i="2"/>
  <c r="L83" i="2"/>
  <c r="K83" i="2"/>
  <c r="B83" i="2"/>
  <c r="AQ82" i="2"/>
  <c r="AK82" i="2"/>
  <c r="AF82" i="2"/>
  <c r="AA82" i="2"/>
  <c r="L82" i="2"/>
  <c r="K82" i="2"/>
  <c r="B82" i="2"/>
  <c r="AQ81" i="2"/>
  <c r="AK81" i="2"/>
  <c r="AF81" i="2"/>
  <c r="AA81" i="2"/>
  <c r="L81" i="2"/>
  <c r="K81" i="2"/>
  <c r="B81" i="2"/>
  <c r="AQ80" i="2"/>
  <c r="AK80" i="2"/>
  <c r="AF80" i="2"/>
  <c r="AA80" i="2"/>
  <c r="L80" i="2"/>
  <c r="K80" i="2"/>
  <c r="B80" i="2"/>
  <c r="AQ79" i="2"/>
  <c r="AK79" i="2"/>
  <c r="AF79" i="2"/>
  <c r="AA79" i="2"/>
  <c r="L79" i="2"/>
  <c r="K79" i="2"/>
  <c r="B79" i="2"/>
  <c r="AQ78" i="2"/>
  <c r="AK78" i="2"/>
  <c r="AF78" i="2"/>
  <c r="AA78" i="2"/>
  <c r="L78" i="2"/>
  <c r="K78" i="2"/>
  <c r="B78" i="2"/>
  <c r="AQ77" i="2"/>
  <c r="AK77" i="2"/>
  <c r="AF77" i="2"/>
  <c r="AA77" i="2"/>
  <c r="L77" i="2"/>
  <c r="K77" i="2"/>
  <c r="B77" i="2"/>
  <c r="AQ76" i="2"/>
  <c r="AK76" i="2"/>
  <c r="AF76" i="2"/>
  <c r="AA76" i="2"/>
  <c r="L76" i="2"/>
  <c r="K76" i="2"/>
  <c r="B76" i="2"/>
  <c r="AQ75" i="2"/>
  <c r="AK75" i="2"/>
  <c r="AF75" i="2"/>
  <c r="AA75" i="2"/>
  <c r="L75" i="2"/>
  <c r="K75" i="2"/>
  <c r="B75" i="2"/>
  <c r="AQ74" i="2"/>
  <c r="AK74" i="2"/>
  <c r="AF74" i="2"/>
  <c r="AA74" i="2"/>
  <c r="L74" i="2"/>
  <c r="K74" i="2"/>
  <c r="B74" i="2"/>
  <c r="AQ73" i="2"/>
  <c r="AK73" i="2"/>
  <c r="AF73" i="2"/>
  <c r="AA73" i="2"/>
  <c r="L73" i="2"/>
  <c r="K73" i="2"/>
  <c r="B73" i="2"/>
  <c r="AQ72" i="2"/>
  <c r="AK72" i="2"/>
  <c r="AF72" i="2"/>
  <c r="AA72" i="2"/>
  <c r="L72" i="2"/>
  <c r="K72" i="2"/>
  <c r="B72" i="2"/>
  <c r="AQ71" i="2"/>
  <c r="AK71" i="2"/>
  <c r="AF71" i="2"/>
  <c r="AA71" i="2"/>
  <c r="L71" i="2"/>
  <c r="K71" i="2"/>
  <c r="B71" i="2"/>
  <c r="AQ70" i="2"/>
  <c r="AK70" i="2"/>
  <c r="AF70" i="2"/>
  <c r="AA70" i="2"/>
  <c r="L70" i="2"/>
  <c r="K70" i="2"/>
  <c r="B70" i="2"/>
  <c r="AQ69" i="2"/>
  <c r="AK69" i="2"/>
  <c r="AF69" i="2"/>
  <c r="AA69" i="2"/>
  <c r="L69" i="2"/>
  <c r="K69" i="2"/>
  <c r="B69" i="2"/>
  <c r="AQ68" i="2"/>
  <c r="AK68" i="2"/>
  <c r="AF68" i="2"/>
  <c r="AA68" i="2"/>
  <c r="L68" i="2"/>
  <c r="K68" i="2"/>
  <c r="B68" i="2"/>
  <c r="AQ67" i="2"/>
  <c r="AK67" i="2"/>
  <c r="AF67" i="2"/>
  <c r="AA67" i="2"/>
  <c r="L67" i="2"/>
  <c r="K67" i="2"/>
  <c r="B67" i="2"/>
  <c r="AQ66" i="2"/>
  <c r="AK66" i="2"/>
  <c r="AF66" i="2"/>
  <c r="AA66" i="2"/>
  <c r="L66" i="2"/>
  <c r="K66" i="2"/>
  <c r="B66" i="2"/>
  <c r="AQ65" i="2"/>
  <c r="AK65" i="2"/>
  <c r="AF65" i="2"/>
  <c r="AA65" i="2"/>
  <c r="L65" i="2"/>
  <c r="K65" i="2"/>
  <c r="B65" i="2"/>
  <c r="AQ64" i="2"/>
  <c r="AK64" i="2"/>
  <c r="AF64" i="2"/>
  <c r="AA64" i="2"/>
  <c r="L64" i="2"/>
  <c r="K64" i="2"/>
  <c r="B64" i="2"/>
  <c r="AQ63" i="2"/>
  <c r="AK63" i="2"/>
  <c r="AF63" i="2"/>
  <c r="AA63" i="2"/>
  <c r="L63" i="2"/>
  <c r="K63" i="2"/>
  <c r="B63" i="2"/>
  <c r="AQ62" i="2"/>
  <c r="AK62" i="2"/>
  <c r="AF62" i="2"/>
  <c r="AA62" i="2"/>
  <c r="L62" i="2"/>
  <c r="K62" i="2"/>
  <c r="B62" i="2"/>
  <c r="AQ61" i="2"/>
  <c r="AK61" i="2"/>
  <c r="AF61" i="2"/>
  <c r="AA61" i="2"/>
  <c r="L61" i="2"/>
  <c r="K61" i="2"/>
  <c r="B61" i="2"/>
  <c r="AQ60" i="2"/>
  <c r="AK60" i="2"/>
  <c r="AF60" i="2"/>
  <c r="AA60" i="2"/>
  <c r="L60" i="2"/>
  <c r="K60" i="2"/>
  <c r="B60" i="2"/>
  <c r="AQ59" i="2"/>
  <c r="AK59" i="2"/>
  <c r="AF59" i="2"/>
  <c r="AA59" i="2"/>
  <c r="L59" i="2"/>
  <c r="K59" i="2"/>
  <c r="B59" i="2"/>
  <c r="AQ58" i="2"/>
  <c r="AK58" i="2"/>
  <c r="AF58" i="2"/>
  <c r="AA58" i="2"/>
  <c r="L58" i="2"/>
  <c r="K58" i="2"/>
  <c r="B58" i="2"/>
  <c r="AQ57" i="2"/>
  <c r="AK57" i="2"/>
  <c r="AF57" i="2"/>
  <c r="AA57" i="2"/>
  <c r="L57" i="2"/>
  <c r="K57" i="2"/>
  <c r="B57" i="2"/>
  <c r="AQ56" i="2"/>
  <c r="AK56" i="2"/>
  <c r="AF56" i="2"/>
  <c r="AA56" i="2"/>
  <c r="L56" i="2"/>
  <c r="K56" i="2"/>
  <c r="B56" i="2"/>
  <c r="AQ55" i="2"/>
  <c r="AK55" i="2"/>
  <c r="AF55" i="2"/>
  <c r="AA55" i="2"/>
  <c r="L55" i="2"/>
  <c r="K55" i="2"/>
  <c r="B55" i="2"/>
  <c r="AQ54" i="2"/>
  <c r="AK54" i="2"/>
  <c r="AF54" i="2"/>
  <c r="AA54" i="2"/>
  <c r="L54" i="2"/>
  <c r="K54" i="2"/>
  <c r="B54" i="2"/>
  <c r="AQ53" i="2"/>
  <c r="AK53" i="2"/>
  <c r="AF53" i="2"/>
  <c r="AA53" i="2"/>
  <c r="L53" i="2"/>
  <c r="K53" i="2"/>
  <c r="B53" i="2"/>
  <c r="AQ52" i="2"/>
  <c r="AK52" i="2"/>
  <c r="AF52" i="2"/>
  <c r="AA52" i="2"/>
  <c r="L52" i="2"/>
  <c r="K52" i="2"/>
  <c r="B52" i="2"/>
  <c r="AQ51" i="2"/>
  <c r="AK51" i="2"/>
  <c r="AF51" i="2"/>
  <c r="AA51" i="2"/>
  <c r="L51" i="2"/>
  <c r="K51" i="2"/>
  <c r="B51" i="2"/>
  <c r="AQ50" i="2"/>
  <c r="AK50" i="2"/>
  <c r="AF50" i="2"/>
  <c r="AA50" i="2"/>
  <c r="L50" i="2"/>
  <c r="K50" i="2"/>
  <c r="B50" i="2"/>
  <c r="AQ49" i="2"/>
  <c r="AK49" i="2"/>
  <c r="AF49" i="2"/>
  <c r="AA49" i="2"/>
  <c r="L49" i="2"/>
  <c r="K49" i="2"/>
  <c r="B49" i="2"/>
  <c r="AQ48" i="2"/>
  <c r="AK48" i="2"/>
  <c r="AF48" i="2"/>
  <c r="AA48" i="2"/>
  <c r="L48" i="2"/>
  <c r="K48" i="2"/>
  <c r="B48" i="2"/>
  <c r="AQ47" i="2"/>
  <c r="AK47" i="2"/>
  <c r="AF47" i="2"/>
  <c r="AA47" i="2"/>
  <c r="L47" i="2"/>
  <c r="K47" i="2"/>
  <c r="B47" i="2"/>
  <c r="AQ46" i="2"/>
  <c r="AK46" i="2"/>
  <c r="AF46" i="2"/>
  <c r="AA46" i="2"/>
  <c r="L46" i="2"/>
  <c r="K46" i="2"/>
  <c r="B46" i="2"/>
  <c r="AQ45" i="2"/>
  <c r="AK45" i="2"/>
  <c r="AF45" i="2"/>
  <c r="AA45" i="2"/>
  <c r="L45" i="2"/>
  <c r="K45" i="2"/>
  <c r="B45" i="2"/>
  <c r="AQ44" i="2"/>
  <c r="AK44" i="2"/>
  <c r="AF44" i="2"/>
  <c r="AA44" i="2"/>
  <c r="L44" i="2"/>
  <c r="K44" i="2"/>
  <c r="B44" i="2"/>
  <c r="AQ43" i="2"/>
  <c r="AK43" i="2"/>
  <c r="AF43" i="2"/>
  <c r="AA43" i="2"/>
  <c r="L43" i="2"/>
  <c r="K43" i="2"/>
  <c r="B43" i="2"/>
  <c r="AQ42" i="2"/>
  <c r="AK42" i="2"/>
  <c r="AF42" i="2"/>
  <c r="AA42" i="2"/>
  <c r="L42" i="2"/>
  <c r="K42" i="2"/>
  <c r="B42" i="2"/>
  <c r="AQ41" i="2"/>
  <c r="AK41" i="2"/>
  <c r="AF41" i="2"/>
  <c r="AA41" i="2"/>
  <c r="L41" i="2"/>
  <c r="K41" i="2"/>
  <c r="B41" i="2"/>
  <c r="AQ40" i="2"/>
  <c r="AK40" i="2"/>
  <c r="AF40" i="2"/>
  <c r="AA40" i="2"/>
  <c r="L40" i="2"/>
  <c r="K40" i="2"/>
  <c r="B40" i="2"/>
  <c r="AQ39" i="2"/>
  <c r="AK39" i="2"/>
  <c r="AF39" i="2"/>
  <c r="AA39" i="2"/>
  <c r="L39" i="2"/>
  <c r="K39" i="2"/>
  <c r="B39" i="2"/>
  <c r="AQ38" i="2"/>
  <c r="AK38" i="2"/>
  <c r="AF38" i="2"/>
  <c r="AA38" i="2"/>
  <c r="L38" i="2"/>
  <c r="K38" i="2"/>
  <c r="B38" i="2"/>
  <c r="AQ37" i="2"/>
  <c r="AK37" i="2"/>
  <c r="AF37" i="2"/>
  <c r="AA37" i="2"/>
  <c r="L37" i="2"/>
  <c r="K37" i="2"/>
  <c r="B37" i="2"/>
  <c r="AQ36" i="2"/>
  <c r="AK36" i="2"/>
  <c r="AF36" i="2"/>
  <c r="AA36" i="2"/>
  <c r="L36" i="2"/>
  <c r="K36" i="2"/>
  <c r="B36" i="2"/>
  <c r="AQ35" i="2"/>
  <c r="AK35" i="2"/>
  <c r="AF35" i="2"/>
  <c r="AA35" i="2"/>
  <c r="L35" i="2"/>
  <c r="K35" i="2"/>
  <c r="B35" i="2"/>
  <c r="AQ34" i="2"/>
  <c r="AK34" i="2"/>
  <c r="AF34" i="2"/>
  <c r="AA34" i="2"/>
  <c r="L34" i="2"/>
  <c r="K34" i="2"/>
  <c r="B34" i="2"/>
  <c r="AQ33" i="2"/>
  <c r="AK33" i="2"/>
  <c r="AF33" i="2"/>
  <c r="AA33" i="2"/>
  <c r="L33" i="2"/>
  <c r="K33" i="2"/>
  <c r="B33" i="2"/>
  <c r="AQ32" i="2"/>
  <c r="AK32" i="2"/>
  <c r="AF32" i="2"/>
  <c r="AA32" i="2"/>
  <c r="L32" i="2"/>
  <c r="K32" i="2"/>
  <c r="B32" i="2"/>
  <c r="AQ31" i="2"/>
  <c r="AK31" i="2"/>
  <c r="AF31" i="2"/>
  <c r="AA31" i="2"/>
  <c r="L31" i="2"/>
  <c r="K31" i="2"/>
  <c r="B31" i="2"/>
  <c r="AQ30" i="2"/>
  <c r="AK30" i="2"/>
  <c r="AF30" i="2"/>
  <c r="AA30" i="2"/>
  <c r="L30" i="2"/>
  <c r="K30" i="2"/>
  <c r="B30" i="2"/>
  <c r="AQ29" i="2"/>
  <c r="AK29" i="2"/>
  <c r="AF29" i="2"/>
  <c r="AA29" i="2"/>
  <c r="L29" i="2"/>
  <c r="K29" i="2"/>
  <c r="B29" i="2"/>
  <c r="AQ28" i="2"/>
  <c r="AK28" i="2"/>
  <c r="AF28" i="2"/>
  <c r="AA28" i="2"/>
  <c r="L28" i="2"/>
  <c r="K28" i="2"/>
  <c r="B28" i="2"/>
  <c r="AQ27" i="2"/>
  <c r="AK27" i="2"/>
  <c r="AF27" i="2"/>
  <c r="AA27" i="2"/>
  <c r="L27" i="2"/>
  <c r="K27" i="2"/>
  <c r="B27" i="2"/>
  <c r="AQ26" i="2"/>
  <c r="AK26" i="2"/>
  <c r="AF26" i="2"/>
  <c r="AA26" i="2"/>
  <c r="L26" i="2"/>
  <c r="K26" i="2"/>
  <c r="B26" i="2"/>
  <c r="AQ25" i="2"/>
  <c r="AK25" i="2"/>
  <c r="AF25" i="2"/>
  <c r="AA25" i="2"/>
  <c r="L25" i="2"/>
  <c r="K25" i="2"/>
  <c r="B25" i="2"/>
  <c r="AQ24" i="2"/>
  <c r="AK24" i="2"/>
  <c r="AF24" i="2"/>
  <c r="AA24" i="2"/>
  <c r="L24" i="2"/>
  <c r="K24" i="2"/>
  <c r="B24" i="2"/>
  <c r="AQ23" i="2"/>
  <c r="AK23" i="2"/>
  <c r="AF23" i="2"/>
  <c r="AA23" i="2"/>
  <c r="L23" i="2"/>
  <c r="K23" i="2"/>
  <c r="B23" i="2"/>
  <c r="AQ22" i="2"/>
  <c r="AK22" i="2"/>
  <c r="AF22" i="2"/>
  <c r="AA22" i="2"/>
  <c r="L22" i="2"/>
  <c r="K22" i="2"/>
  <c r="B22" i="2"/>
  <c r="AQ21" i="2"/>
  <c r="AK21" i="2"/>
  <c r="AF21" i="2"/>
  <c r="AA21" i="2"/>
  <c r="L21" i="2"/>
  <c r="K21" i="2"/>
  <c r="B21" i="2"/>
  <c r="AQ20" i="2"/>
  <c r="AK20" i="2"/>
  <c r="AF20" i="2"/>
  <c r="AA20" i="2"/>
  <c r="L20" i="2"/>
  <c r="K20" i="2"/>
  <c r="B20" i="2"/>
  <c r="AQ19" i="2"/>
  <c r="AK19" i="2"/>
  <c r="AF19" i="2"/>
  <c r="AA19" i="2"/>
  <c r="L19" i="2"/>
  <c r="K19" i="2"/>
  <c r="B19" i="2"/>
  <c r="AQ18" i="2"/>
  <c r="AK18" i="2"/>
  <c r="AF18" i="2"/>
  <c r="AA18" i="2"/>
  <c r="L18" i="2"/>
  <c r="K18" i="2"/>
  <c r="B18" i="2"/>
  <c r="AQ17" i="2"/>
  <c r="AK17" i="2"/>
  <c r="AF17" i="2"/>
  <c r="AA17" i="2"/>
  <c r="L17" i="2"/>
  <c r="K17" i="2"/>
  <c r="B17" i="2"/>
  <c r="AQ16" i="2"/>
  <c r="AK16" i="2"/>
  <c r="AF16" i="2"/>
  <c r="AA16" i="2"/>
  <c r="L16" i="2"/>
  <c r="K16" i="2"/>
  <c r="B16" i="2"/>
  <c r="AQ15" i="2"/>
  <c r="AK15" i="2"/>
  <c r="AF15" i="2"/>
  <c r="AA15" i="2"/>
  <c r="L15" i="2"/>
  <c r="K15" i="2"/>
  <c r="B15" i="2"/>
  <c r="AQ14" i="2"/>
  <c r="AK14" i="2"/>
  <c r="AF14" i="2"/>
  <c r="AA14" i="2"/>
  <c r="L14" i="2"/>
  <c r="K14" i="2"/>
  <c r="B14" i="2"/>
  <c r="AQ13" i="2"/>
  <c r="AK13" i="2"/>
  <c r="AF13" i="2"/>
  <c r="AA13" i="2"/>
  <c r="L13" i="2"/>
  <c r="K13" i="2"/>
  <c r="B13" i="2"/>
  <c r="AQ12" i="2"/>
  <c r="AK12" i="2"/>
  <c r="AF12" i="2"/>
  <c r="AA12" i="2"/>
  <c r="L12" i="2"/>
  <c r="K12" i="2"/>
  <c r="B12" i="2"/>
  <c r="AQ11" i="2"/>
  <c r="AK11" i="2"/>
  <c r="AF11" i="2"/>
  <c r="AA11" i="2"/>
  <c r="L11" i="2"/>
  <c r="K11" i="2"/>
  <c r="B11" i="2"/>
  <c r="AQ10" i="2"/>
  <c r="AK10" i="2"/>
  <c r="AF10" i="2"/>
  <c r="AA10" i="2"/>
  <c r="L10" i="2"/>
  <c r="P10" i="2" s="1"/>
  <c r="K10" i="2"/>
  <c r="O10" i="2" s="1"/>
  <c r="B10" i="2"/>
  <c r="BF4" i="2"/>
  <c r="AM4" i="2"/>
  <c r="E3" i="2"/>
  <c r="D3" i="2"/>
  <c r="AJ305" i="1"/>
  <c r="AJ304" i="1"/>
  <c r="AJ303" i="1"/>
  <c r="AG303" i="1"/>
  <c r="AJ302" i="1"/>
  <c r="AG302" i="1"/>
  <c r="AJ301" i="1"/>
  <c r="AG301" i="1"/>
  <c r="AJ300" i="1"/>
  <c r="AG300" i="1"/>
  <c r="AJ299" i="1"/>
  <c r="AG299" i="1"/>
  <c r="AJ298" i="1"/>
  <c r="AG298" i="1"/>
  <c r="AJ297" i="1"/>
  <c r="AG297" i="1"/>
  <c r="AJ296" i="1"/>
  <c r="AG296" i="1"/>
  <c r="AJ295" i="1"/>
  <c r="AG295" i="1"/>
  <c r="AJ294" i="1"/>
  <c r="AG294" i="1"/>
  <c r="AJ293" i="1"/>
  <c r="AG293" i="1"/>
  <c r="AJ292" i="1"/>
  <c r="AG292" i="1"/>
  <c r="AJ291" i="1"/>
  <c r="AG291" i="1"/>
  <c r="AJ290" i="1"/>
  <c r="AG290" i="1"/>
  <c r="AJ289" i="1"/>
  <c r="AG289" i="1"/>
  <c r="AJ288" i="1"/>
  <c r="AG288" i="1"/>
  <c r="AJ287" i="1"/>
  <c r="AG287" i="1"/>
  <c r="AJ286" i="1"/>
  <c r="AG286" i="1"/>
  <c r="AJ285" i="1"/>
  <c r="AG285" i="1"/>
  <c r="AJ284" i="1"/>
  <c r="AG284" i="1"/>
  <c r="AJ283" i="1"/>
  <c r="AG283" i="1"/>
  <c r="AJ282" i="1"/>
  <c r="AG282" i="1"/>
  <c r="AJ281" i="1"/>
  <c r="AG281" i="1"/>
  <c r="AJ280" i="1"/>
  <c r="AG280" i="1"/>
  <c r="AJ279" i="1"/>
  <c r="AG279" i="1"/>
  <c r="AJ278" i="1"/>
  <c r="AG278" i="1"/>
  <c r="AJ277" i="1"/>
  <c r="AG277" i="1"/>
  <c r="AJ276" i="1"/>
  <c r="AG276" i="1"/>
  <c r="AJ275" i="1"/>
  <c r="AG275" i="1"/>
  <c r="AJ274" i="1"/>
  <c r="AG274" i="1"/>
  <c r="AJ273" i="1"/>
  <c r="AG273" i="1"/>
  <c r="AJ272" i="1"/>
  <c r="AG272" i="1"/>
  <c r="AJ271" i="1"/>
  <c r="AG271" i="1"/>
  <c r="AJ270" i="1"/>
  <c r="AG270" i="1"/>
  <c r="AJ269" i="1"/>
  <c r="AG269" i="1"/>
  <c r="AJ268" i="1"/>
  <c r="AG268" i="1"/>
  <c r="AJ267" i="1"/>
  <c r="AG267" i="1"/>
  <c r="AJ266" i="1"/>
  <c r="AG266" i="1"/>
  <c r="AJ265" i="1"/>
  <c r="AG265" i="1"/>
  <c r="AJ264" i="1"/>
  <c r="AG264" i="1"/>
  <c r="AJ263" i="1"/>
  <c r="AG263" i="1"/>
  <c r="AJ262" i="1"/>
  <c r="AG262" i="1"/>
  <c r="AJ261" i="1"/>
  <c r="AG261" i="1"/>
  <c r="AJ260" i="1"/>
  <c r="AG260" i="1"/>
  <c r="AJ259" i="1"/>
  <c r="AG259" i="1"/>
  <c r="AJ258" i="1"/>
  <c r="AG258" i="1"/>
  <c r="AJ257" i="1"/>
  <c r="AG257" i="1"/>
  <c r="AJ256" i="1"/>
  <c r="AG256" i="1"/>
  <c r="AJ255" i="1"/>
  <c r="AG255" i="1"/>
  <c r="AJ254" i="1"/>
  <c r="AG254" i="1"/>
  <c r="AJ253" i="1"/>
  <c r="AG253" i="1"/>
  <c r="AJ252" i="1"/>
  <c r="AG252" i="1"/>
  <c r="AJ251" i="1"/>
  <c r="AG251" i="1"/>
  <c r="AJ250" i="1"/>
  <c r="AG250" i="1"/>
  <c r="AJ249" i="1"/>
  <c r="AG249" i="1"/>
  <c r="AJ248" i="1"/>
  <c r="AG248" i="1"/>
  <c r="AJ247" i="1"/>
  <c r="AG247" i="1"/>
  <c r="AJ246" i="1"/>
  <c r="AG246" i="1"/>
  <c r="AJ245" i="1"/>
  <c r="AG245" i="1"/>
  <c r="AJ244" i="1"/>
  <c r="AG244" i="1"/>
  <c r="AJ243" i="1"/>
  <c r="AG243" i="1"/>
  <c r="AJ242" i="1"/>
  <c r="AG242" i="1"/>
  <c r="AJ241" i="1"/>
  <c r="AG241" i="1"/>
  <c r="AJ240" i="1"/>
  <c r="AG240" i="1"/>
  <c r="AJ239" i="1"/>
  <c r="AG239" i="1"/>
  <c r="AJ238" i="1"/>
  <c r="AG238" i="1"/>
  <c r="AJ237" i="1"/>
  <c r="AG237" i="1"/>
  <c r="AJ236" i="1"/>
  <c r="AG236" i="1"/>
  <c r="AJ235" i="1"/>
  <c r="AG235" i="1"/>
  <c r="AJ234" i="1"/>
  <c r="AG234" i="1"/>
  <c r="AJ233" i="1"/>
  <c r="AG233" i="1"/>
  <c r="AJ232" i="1"/>
  <c r="AG232" i="1"/>
  <c r="AJ231" i="1"/>
  <c r="AG231" i="1"/>
  <c r="AJ230" i="1"/>
  <c r="AG230" i="1"/>
  <c r="AJ229" i="1"/>
  <c r="AG229" i="1"/>
  <c r="AJ228" i="1"/>
  <c r="AG228" i="1"/>
  <c r="AJ227" i="1"/>
  <c r="AG227" i="1"/>
  <c r="AJ226" i="1"/>
  <c r="AG226" i="1"/>
  <c r="AJ225" i="1"/>
  <c r="AG225" i="1"/>
  <c r="AJ224" i="1"/>
  <c r="AG224" i="1"/>
  <c r="AJ223" i="1"/>
  <c r="AG223" i="1"/>
  <c r="AJ222" i="1"/>
  <c r="AG222" i="1"/>
  <c r="AJ221" i="1"/>
  <c r="AG221" i="1"/>
  <c r="AJ220" i="1"/>
  <c r="AG220" i="1"/>
  <c r="AJ219" i="1"/>
  <c r="AG219" i="1"/>
  <c r="AJ218" i="1"/>
  <c r="AG218" i="1"/>
  <c r="AJ217" i="1"/>
  <c r="AG217" i="1"/>
  <c r="AJ216" i="1"/>
  <c r="AG216" i="1"/>
  <c r="AJ215" i="1"/>
  <c r="AG215" i="1"/>
  <c r="AJ214" i="1"/>
  <c r="AG214" i="1"/>
  <c r="AJ213" i="1"/>
  <c r="AG213" i="1"/>
  <c r="AJ212" i="1"/>
  <c r="AG212" i="1"/>
  <c r="AJ211" i="1"/>
  <c r="AG211" i="1"/>
  <c r="AJ210" i="1"/>
  <c r="AG210" i="1"/>
  <c r="AJ209" i="1"/>
  <c r="AG209" i="1"/>
  <c r="AJ208" i="1"/>
  <c r="AG208" i="1"/>
  <c r="AJ207" i="1"/>
  <c r="AG207" i="1"/>
  <c r="AJ206" i="1"/>
  <c r="AG206" i="1"/>
  <c r="AJ205" i="1"/>
  <c r="AG205" i="1"/>
  <c r="AJ204" i="1"/>
  <c r="AG204" i="1"/>
  <c r="AJ203" i="1"/>
  <c r="AG203" i="1"/>
  <c r="AJ202" i="1"/>
  <c r="AG202" i="1"/>
  <c r="AJ201" i="1"/>
  <c r="AG201" i="1"/>
  <c r="AJ200" i="1"/>
  <c r="AG200" i="1"/>
  <c r="AJ199" i="1"/>
  <c r="AG199" i="1"/>
  <c r="AJ198" i="1"/>
  <c r="AG198" i="1"/>
  <c r="AJ197" i="1"/>
  <c r="AG197" i="1"/>
  <c r="AJ196" i="1"/>
  <c r="AG196" i="1"/>
  <c r="AJ195" i="1"/>
  <c r="AG195" i="1"/>
  <c r="AJ194" i="1"/>
  <c r="AG194" i="1"/>
  <c r="AJ193" i="1"/>
  <c r="AG193" i="1"/>
  <c r="AJ192" i="1"/>
  <c r="AG192" i="1"/>
  <c r="AJ191" i="1"/>
  <c r="AG191" i="1"/>
  <c r="AJ190" i="1"/>
  <c r="AG190" i="1"/>
  <c r="AJ189" i="1"/>
  <c r="AG189" i="1"/>
  <c r="AJ188" i="1"/>
  <c r="AG188" i="1"/>
  <c r="AJ187" i="1"/>
  <c r="AG187" i="1"/>
  <c r="AJ186" i="1"/>
  <c r="AG186" i="1"/>
  <c r="AJ185" i="1"/>
  <c r="AG185" i="1"/>
  <c r="AJ184" i="1"/>
  <c r="AG184" i="1"/>
  <c r="AJ183" i="1"/>
  <c r="AG183" i="1"/>
  <c r="AJ182" i="1"/>
  <c r="AG182" i="1"/>
  <c r="AJ181" i="1"/>
  <c r="AG181" i="1"/>
  <c r="AJ180" i="1"/>
  <c r="AG180" i="1"/>
  <c r="AJ179" i="1"/>
  <c r="AG179" i="1"/>
  <c r="AJ178" i="1"/>
  <c r="AG178" i="1"/>
  <c r="AJ177" i="1"/>
  <c r="AG177" i="1"/>
  <c r="AJ176" i="1"/>
  <c r="AG176" i="1"/>
  <c r="AJ175" i="1"/>
  <c r="AG175" i="1"/>
  <c r="AJ174" i="1"/>
  <c r="AG174" i="1"/>
  <c r="AJ173" i="1"/>
  <c r="AG173" i="1"/>
  <c r="AJ172" i="1"/>
  <c r="AG172" i="1"/>
  <c r="AJ171" i="1"/>
  <c r="AG171" i="1"/>
  <c r="AJ170" i="1"/>
  <c r="AG170" i="1"/>
  <c r="AJ169" i="1"/>
  <c r="AG169" i="1"/>
  <c r="AJ168" i="1"/>
  <c r="AG168" i="1"/>
  <c r="AJ167" i="1"/>
  <c r="AG167" i="1"/>
  <c r="AJ166" i="1"/>
  <c r="AG166" i="1"/>
  <c r="AJ165" i="1"/>
  <c r="AG165" i="1"/>
  <c r="AJ164" i="1"/>
  <c r="AG164" i="1"/>
  <c r="AJ163" i="1"/>
  <c r="AG163" i="1"/>
  <c r="AJ162" i="1"/>
  <c r="AG162" i="1"/>
  <c r="AJ161" i="1"/>
  <c r="AG161" i="1"/>
  <c r="AJ160" i="1"/>
  <c r="AG160" i="1"/>
  <c r="AJ159" i="1"/>
  <c r="AG159" i="1"/>
  <c r="AJ158" i="1"/>
  <c r="AG158" i="1"/>
  <c r="AJ157" i="1"/>
  <c r="AG157" i="1"/>
  <c r="AJ156" i="1"/>
  <c r="AG156" i="1"/>
  <c r="AJ155" i="1"/>
  <c r="AG155" i="1"/>
  <c r="AJ154" i="1"/>
  <c r="AG154" i="1"/>
  <c r="AJ153" i="1"/>
  <c r="AG153" i="1"/>
  <c r="AJ152" i="1"/>
  <c r="AG152" i="1"/>
  <c r="AJ151" i="1"/>
  <c r="AG151" i="1"/>
  <c r="AJ150" i="1"/>
  <c r="AG150" i="1"/>
  <c r="AJ149" i="1"/>
  <c r="AG149" i="1"/>
  <c r="AJ148" i="1"/>
  <c r="AG148" i="1"/>
  <c r="AJ147" i="1"/>
  <c r="AG147" i="1"/>
  <c r="AJ146" i="1"/>
  <c r="AG146" i="1"/>
  <c r="AJ145" i="1"/>
  <c r="AG145" i="1"/>
  <c r="AJ144" i="1"/>
  <c r="AG144" i="1"/>
  <c r="AJ143" i="1"/>
  <c r="AG143" i="1"/>
  <c r="AJ142" i="1"/>
  <c r="AG142" i="1"/>
  <c r="AJ141" i="1"/>
  <c r="AG141" i="1"/>
  <c r="AJ140" i="1"/>
  <c r="AG140" i="1"/>
  <c r="AJ139" i="1"/>
  <c r="AG139" i="1"/>
  <c r="AJ138" i="1"/>
  <c r="AG138" i="1"/>
  <c r="AJ137" i="1"/>
  <c r="AG137" i="1"/>
  <c r="AJ136" i="1"/>
  <c r="AG136" i="1"/>
  <c r="AJ135" i="1"/>
  <c r="AG135" i="1"/>
  <c r="AJ134" i="1"/>
  <c r="AG134" i="1"/>
  <c r="AJ133" i="1"/>
  <c r="AG133" i="1"/>
  <c r="AJ132" i="1"/>
  <c r="AG132" i="1"/>
  <c r="AJ131" i="1"/>
  <c r="AG131" i="1"/>
  <c r="AJ130" i="1"/>
  <c r="AG130" i="1"/>
  <c r="AJ129" i="1"/>
  <c r="AG129" i="1"/>
  <c r="AJ128" i="1"/>
  <c r="AG128" i="1"/>
  <c r="AJ127" i="1"/>
  <c r="AG127" i="1"/>
  <c r="AJ126" i="1"/>
  <c r="AG126" i="1"/>
  <c r="AJ125" i="1"/>
  <c r="AG125" i="1"/>
  <c r="AJ124" i="1"/>
  <c r="AG124" i="1"/>
  <c r="AJ123" i="1"/>
  <c r="AG123" i="1"/>
  <c r="AJ122" i="1"/>
  <c r="AG122" i="1"/>
  <c r="AJ121" i="1"/>
  <c r="AG121" i="1"/>
  <c r="AJ120" i="1"/>
  <c r="AG120" i="1"/>
  <c r="AJ119" i="1"/>
  <c r="AG119" i="1"/>
  <c r="AJ118" i="1"/>
  <c r="AG118" i="1"/>
  <c r="AJ117" i="1"/>
  <c r="AG117" i="1"/>
  <c r="AJ116" i="1"/>
  <c r="AG116" i="1"/>
  <c r="AJ115" i="1"/>
  <c r="AG115" i="1"/>
  <c r="AJ114" i="1"/>
  <c r="AG114" i="1"/>
  <c r="AJ113" i="1"/>
  <c r="AG113" i="1"/>
  <c r="AJ112" i="1"/>
  <c r="AG112" i="1"/>
  <c r="AJ111" i="1"/>
  <c r="AG111" i="1"/>
  <c r="AJ110" i="1"/>
  <c r="AG110" i="1"/>
  <c r="AJ109" i="1"/>
  <c r="AG109" i="1"/>
  <c r="AJ108" i="1"/>
  <c r="AG108" i="1"/>
  <c r="AJ107" i="1"/>
  <c r="AG107" i="1"/>
  <c r="AJ106" i="1"/>
  <c r="AG106" i="1"/>
  <c r="AJ105" i="1"/>
  <c r="AG105" i="1"/>
  <c r="AJ104" i="1"/>
  <c r="AG104" i="1"/>
  <c r="AJ103" i="1"/>
  <c r="AG103" i="1"/>
  <c r="AJ102" i="1"/>
  <c r="AG102" i="1"/>
  <c r="AJ101" i="1"/>
  <c r="AG101" i="1"/>
  <c r="AJ100" i="1"/>
  <c r="AG100" i="1"/>
  <c r="AJ99" i="1"/>
  <c r="AG99" i="1"/>
  <c r="AJ98" i="1"/>
  <c r="AG98" i="1"/>
  <c r="AJ97" i="1"/>
  <c r="AG97" i="1"/>
  <c r="AJ96" i="1"/>
  <c r="AG96" i="1"/>
  <c r="AJ95" i="1"/>
  <c r="AG95" i="1"/>
  <c r="AJ94" i="1"/>
  <c r="AG94" i="1"/>
  <c r="AJ93" i="1"/>
  <c r="AG93" i="1"/>
  <c r="AJ92" i="1"/>
  <c r="AG92" i="1"/>
  <c r="AJ91" i="1"/>
  <c r="AG91" i="1"/>
  <c r="AJ90" i="1"/>
  <c r="AG90" i="1"/>
  <c r="AJ89" i="1"/>
  <c r="AG89" i="1"/>
  <c r="AJ88" i="1"/>
  <c r="AG88" i="1"/>
  <c r="AJ87" i="1"/>
  <c r="AG87" i="1"/>
  <c r="AJ86" i="1"/>
  <c r="AG86" i="1"/>
  <c r="AJ85" i="1"/>
  <c r="AG85" i="1"/>
  <c r="AJ84" i="1"/>
  <c r="AG84" i="1"/>
  <c r="AJ83" i="1"/>
  <c r="AG83" i="1"/>
  <c r="AJ82" i="1"/>
  <c r="AG82" i="1"/>
  <c r="AJ81" i="1"/>
  <c r="AG81" i="1"/>
  <c r="AJ80" i="1"/>
  <c r="AG80" i="1"/>
  <c r="AJ79" i="1"/>
  <c r="AG79" i="1"/>
  <c r="AJ78" i="1"/>
  <c r="AG78" i="1"/>
  <c r="AJ77" i="1"/>
  <c r="AG77" i="1"/>
  <c r="AJ76" i="1"/>
  <c r="AG76" i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J68" i="1"/>
  <c r="AG68" i="1"/>
  <c r="AJ67" i="1"/>
  <c r="AG67" i="1"/>
  <c r="AJ66" i="1"/>
  <c r="AG66" i="1"/>
  <c r="AJ65" i="1"/>
  <c r="AG65" i="1"/>
  <c r="AJ64" i="1"/>
  <c r="AG64" i="1"/>
  <c r="AJ63" i="1"/>
  <c r="AG63" i="1"/>
  <c r="AJ62" i="1"/>
  <c r="AG62" i="1"/>
  <c r="AJ61" i="1"/>
  <c r="AG61" i="1"/>
  <c r="AJ60" i="1"/>
  <c r="AG60" i="1"/>
  <c r="AJ59" i="1"/>
  <c r="AG59" i="1"/>
  <c r="AJ58" i="1"/>
  <c r="AG58" i="1"/>
  <c r="AJ57" i="1"/>
  <c r="AG57" i="1"/>
  <c r="AJ56" i="1"/>
  <c r="AG56" i="1"/>
  <c r="AJ55" i="1"/>
  <c r="AG55" i="1"/>
  <c r="AJ54" i="1"/>
  <c r="AG54" i="1"/>
  <c r="AJ53" i="1"/>
  <c r="AG53" i="1"/>
  <c r="AJ52" i="1"/>
  <c r="AG52" i="1"/>
  <c r="AJ51" i="1"/>
  <c r="AG51" i="1"/>
  <c r="AJ50" i="1"/>
  <c r="AG50" i="1"/>
  <c r="AJ49" i="1"/>
  <c r="AG49" i="1"/>
  <c r="AJ48" i="1"/>
  <c r="AG48" i="1"/>
  <c r="AJ47" i="1"/>
  <c r="AG47" i="1"/>
  <c r="AJ46" i="1"/>
  <c r="AG46" i="1"/>
  <c r="AJ45" i="1"/>
  <c r="AG45" i="1"/>
  <c r="AJ44" i="1"/>
  <c r="AG44" i="1"/>
  <c r="AJ43" i="1"/>
  <c r="AG43" i="1"/>
  <c r="AJ42" i="1"/>
  <c r="AG42" i="1"/>
  <c r="AJ41" i="1"/>
  <c r="AG41" i="1"/>
  <c r="AJ40" i="1"/>
  <c r="AG40" i="1"/>
  <c r="AJ39" i="1"/>
  <c r="AG39" i="1"/>
  <c r="AJ38" i="1"/>
  <c r="AG38" i="1"/>
  <c r="AJ37" i="1"/>
  <c r="AG37" i="1"/>
  <c r="AJ36" i="1"/>
  <c r="AG36" i="1"/>
  <c r="AJ35" i="1"/>
  <c r="AG35" i="1"/>
  <c r="AJ34" i="1"/>
  <c r="AG34" i="1"/>
  <c r="AJ33" i="1"/>
  <c r="AG33" i="1"/>
  <c r="AJ32" i="1"/>
  <c r="AG32" i="1"/>
  <c r="AJ31" i="1"/>
  <c r="AG31" i="1"/>
  <c r="AJ30" i="1"/>
  <c r="AG30" i="1"/>
  <c r="AJ29" i="1"/>
  <c r="AG29" i="1"/>
  <c r="AJ28" i="1"/>
  <c r="AG28" i="1"/>
  <c r="AJ27" i="1"/>
  <c r="AG27" i="1"/>
  <c r="AJ26" i="1"/>
  <c r="AG26" i="1"/>
  <c r="AJ25" i="1"/>
  <c r="AG25" i="1"/>
  <c r="AJ24" i="1"/>
  <c r="AG24" i="1"/>
  <c r="AJ23" i="1"/>
  <c r="AG23" i="1"/>
  <c r="AJ22" i="1"/>
  <c r="AG22" i="1"/>
  <c r="AJ21" i="1"/>
  <c r="AG21" i="1"/>
  <c r="AJ20" i="1"/>
  <c r="AG20" i="1"/>
  <c r="AJ19" i="1"/>
  <c r="AG19" i="1"/>
  <c r="AJ18" i="1"/>
  <c r="AG18" i="1"/>
  <c r="AJ17" i="1"/>
  <c r="AG17" i="1"/>
  <c r="AJ16" i="1"/>
  <c r="AG16" i="1"/>
  <c r="AJ15" i="1"/>
  <c r="AG15" i="1"/>
  <c r="AJ14" i="1"/>
  <c r="AG14" i="1"/>
  <c r="AJ13" i="1"/>
  <c r="AG13" i="1"/>
  <c r="AJ12" i="1"/>
  <c r="AG12" i="1"/>
  <c r="AJ11" i="1"/>
  <c r="AG11" i="1"/>
  <c r="AJ10" i="1"/>
  <c r="AG10" i="1"/>
  <c r="D5" i="1"/>
  <c r="C5" i="1"/>
  <c r="F4" i="1"/>
  <c r="AI10" i="1" l="1"/>
  <c r="AH10" i="1"/>
  <c r="AI11" i="1"/>
  <c r="AH11" i="1"/>
  <c r="AI12" i="1"/>
  <c r="AH12" i="1"/>
  <c r="AI13" i="1"/>
  <c r="AH13" i="1"/>
  <c r="AI14" i="1"/>
  <c r="AH14" i="1"/>
  <c r="AI15" i="1"/>
  <c r="AH15" i="1"/>
  <c r="AI16" i="1"/>
  <c r="AH16" i="1"/>
  <c r="AI17" i="1"/>
  <c r="AH17" i="1"/>
  <c r="AI18" i="1"/>
  <c r="AH18" i="1"/>
  <c r="AI19" i="1"/>
  <c r="AH19" i="1"/>
  <c r="AI20" i="1"/>
  <c r="AH20" i="1"/>
  <c r="AI21" i="1"/>
  <c r="AH21" i="1"/>
  <c r="AI22" i="1"/>
  <c r="AH22" i="1"/>
  <c r="AI23" i="1"/>
  <c r="AH23" i="1"/>
  <c r="AI24" i="1"/>
  <c r="AH24" i="1"/>
  <c r="AI25" i="1"/>
  <c r="AH25" i="1"/>
  <c r="AI26" i="1"/>
  <c r="AH26" i="1"/>
  <c r="AI27" i="1"/>
  <c r="AH27" i="1"/>
  <c r="AI28" i="1"/>
  <c r="AH28" i="1"/>
  <c r="AI29" i="1"/>
  <c r="AH29" i="1"/>
  <c r="AI30" i="1"/>
  <c r="AH30" i="1"/>
  <c r="AI31" i="1"/>
  <c r="AH31" i="1"/>
  <c r="AI32" i="1"/>
  <c r="AH32" i="1"/>
  <c r="AI33" i="1"/>
  <c r="AH33" i="1"/>
  <c r="AI34" i="1"/>
  <c r="AH34" i="1"/>
  <c r="AI35" i="1"/>
  <c r="AH35" i="1"/>
  <c r="AI36" i="1"/>
  <c r="AH36" i="1"/>
  <c r="AI37" i="1"/>
  <c r="AH37" i="1"/>
  <c r="AI38" i="1"/>
  <c r="AH38" i="1"/>
  <c r="AI39" i="1"/>
  <c r="AH39" i="1"/>
  <c r="AI40" i="1"/>
  <c r="AH40" i="1"/>
  <c r="AI41" i="1"/>
  <c r="AH41" i="1"/>
  <c r="AI42" i="1"/>
  <c r="AH42" i="1"/>
  <c r="AI43" i="1"/>
  <c r="AH43" i="1"/>
  <c r="AI44" i="1"/>
  <c r="AH44" i="1"/>
  <c r="AI45" i="1"/>
  <c r="AH45" i="1"/>
  <c r="AI46" i="1"/>
  <c r="AH46" i="1"/>
  <c r="AI47" i="1"/>
  <c r="AH47" i="1"/>
  <c r="AI48" i="1"/>
  <c r="AH48" i="1"/>
  <c r="AI49" i="1"/>
  <c r="AH49" i="1"/>
  <c r="AI50" i="1"/>
  <c r="AH50" i="1"/>
  <c r="AI51" i="1"/>
  <c r="AH51" i="1"/>
  <c r="AI52" i="1"/>
  <c r="AH52" i="1"/>
  <c r="AI53" i="1"/>
  <c r="AH53" i="1"/>
  <c r="AI54" i="1"/>
  <c r="AH54" i="1"/>
  <c r="AI55" i="1"/>
  <c r="AH55" i="1"/>
  <c r="AI56" i="1"/>
  <c r="AH56" i="1"/>
  <c r="AI57" i="1"/>
  <c r="AH57" i="1"/>
  <c r="AI58" i="1"/>
  <c r="AH58" i="1"/>
  <c r="AI59" i="1"/>
  <c r="AH59" i="1"/>
  <c r="AI60" i="1"/>
  <c r="AH60" i="1"/>
  <c r="AI61" i="1"/>
  <c r="AH61" i="1"/>
  <c r="AI62" i="1"/>
  <c r="AH62" i="1"/>
  <c r="AI63" i="1"/>
  <c r="AH63" i="1"/>
  <c r="AI64" i="1"/>
  <c r="AH64" i="1"/>
  <c r="AI65" i="1"/>
  <c r="AH65" i="1"/>
  <c r="AI66" i="1"/>
  <c r="AH66" i="1"/>
  <c r="AI67" i="1"/>
  <c r="AH67" i="1"/>
  <c r="AI68" i="1"/>
  <c r="AH68" i="1"/>
  <c r="AI69" i="1"/>
  <c r="AH69" i="1"/>
  <c r="AI70" i="1"/>
  <c r="AH70" i="1"/>
  <c r="AI71" i="1"/>
  <c r="AH71" i="1"/>
  <c r="AI72" i="1"/>
  <c r="AH72" i="1"/>
  <c r="AI73" i="1"/>
  <c r="AH73" i="1"/>
  <c r="AI74" i="1"/>
  <c r="AH74" i="1"/>
  <c r="AI75" i="1"/>
  <c r="AH75" i="1"/>
  <c r="AI76" i="1"/>
  <c r="AH76" i="1"/>
  <c r="AI77" i="1"/>
  <c r="AH77" i="1"/>
  <c r="AI78" i="1"/>
  <c r="AH78" i="1"/>
  <c r="AI79" i="1"/>
  <c r="AH79" i="1"/>
  <c r="AI80" i="1"/>
  <c r="AH80" i="1"/>
  <c r="AI81" i="1"/>
  <c r="AH81" i="1"/>
  <c r="AI82" i="1"/>
  <c r="AH82" i="1"/>
  <c r="AI83" i="1"/>
  <c r="AH83" i="1"/>
  <c r="AI84" i="1"/>
  <c r="AH84" i="1"/>
  <c r="AI85" i="1"/>
  <c r="AH85" i="1"/>
  <c r="AI86" i="1"/>
  <c r="AH86" i="1"/>
  <c r="AI87" i="1"/>
  <c r="AH87" i="1"/>
  <c r="AI88" i="1"/>
  <c r="AH88" i="1"/>
  <c r="AI89" i="1"/>
  <c r="AH89" i="1"/>
  <c r="AI90" i="1"/>
  <c r="AH90" i="1"/>
  <c r="AI91" i="1"/>
  <c r="AH91" i="1"/>
  <c r="AI92" i="1"/>
  <c r="AH92" i="1"/>
  <c r="AI93" i="1"/>
  <c r="AH93" i="1"/>
  <c r="AI94" i="1"/>
  <c r="AH94" i="1"/>
  <c r="AI95" i="1"/>
  <c r="AH95" i="1"/>
  <c r="AI96" i="1"/>
  <c r="AH96" i="1"/>
  <c r="AI97" i="1"/>
  <c r="AH97" i="1"/>
  <c r="AI98" i="1"/>
  <c r="AH98" i="1"/>
  <c r="AI99" i="1"/>
  <c r="AH99" i="1"/>
  <c r="AI100" i="1"/>
  <c r="AH100" i="1"/>
  <c r="AI101" i="1"/>
  <c r="AH101" i="1"/>
  <c r="AI102" i="1"/>
  <c r="AH102" i="1"/>
  <c r="AI103" i="1"/>
  <c r="AH103" i="1"/>
  <c r="AI104" i="1"/>
  <c r="AH104" i="1"/>
  <c r="AI105" i="1"/>
  <c r="AH105" i="1"/>
  <c r="AI106" i="1"/>
  <c r="AH106" i="1"/>
  <c r="AI107" i="1"/>
  <c r="AH107" i="1"/>
  <c r="AI108" i="1"/>
  <c r="AH108" i="1"/>
  <c r="AI109" i="1"/>
  <c r="AH109" i="1"/>
  <c r="AI110" i="1"/>
  <c r="AH110" i="1"/>
  <c r="AI111" i="1"/>
  <c r="AH111" i="1"/>
  <c r="AI112" i="1"/>
  <c r="AH112" i="1"/>
  <c r="AI113" i="1"/>
  <c r="AH113" i="1"/>
  <c r="AI114" i="1"/>
  <c r="AH114" i="1"/>
  <c r="AI115" i="1"/>
  <c r="AH115" i="1"/>
  <c r="AI116" i="1"/>
  <c r="AH116" i="1"/>
  <c r="AI117" i="1"/>
  <c r="AH117" i="1"/>
  <c r="AI118" i="1"/>
  <c r="AH118" i="1"/>
  <c r="AI119" i="1"/>
  <c r="AH119" i="1"/>
  <c r="AI120" i="1"/>
  <c r="AH120" i="1"/>
  <c r="AI121" i="1"/>
  <c r="AH121" i="1"/>
  <c r="AI122" i="1"/>
  <c r="AH122" i="1"/>
  <c r="AI123" i="1"/>
  <c r="AH123" i="1"/>
  <c r="AI124" i="1"/>
  <c r="AH124" i="1"/>
  <c r="AI125" i="1"/>
  <c r="AH125" i="1"/>
  <c r="AI126" i="1"/>
  <c r="AH126" i="1"/>
  <c r="AI127" i="1"/>
  <c r="AH127" i="1"/>
  <c r="AI128" i="1"/>
  <c r="AH128" i="1"/>
  <c r="AI129" i="1"/>
  <c r="AH129" i="1"/>
  <c r="AI130" i="1"/>
  <c r="AH130" i="1"/>
  <c r="AI131" i="1"/>
  <c r="AH131" i="1"/>
  <c r="AI132" i="1"/>
  <c r="AH132" i="1"/>
  <c r="AI133" i="1"/>
  <c r="AH133" i="1"/>
  <c r="AI134" i="1"/>
  <c r="AH134" i="1"/>
  <c r="AI135" i="1"/>
  <c r="AH135" i="1"/>
  <c r="AI136" i="1"/>
  <c r="AH136" i="1"/>
  <c r="AI137" i="1"/>
  <c r="AH137" i="1"/>
  <c r="AI138" i="1"/>
  <c r="AH138" i="1"/>
  <c r="AI139" i="1"/>
  <c r="AH139" i="1"/>
  <c r="AI140" i="1"/>
  <c r="AH140" i="1"/>
  <c r="AI141" i="1"/>
  <c r="AH141" i="1"/>
  <c r="AI142" i="1"/>
  <c r="AH142" i="1"/>
  <c r="AI143" i="1"/>
  <c r="AH143" i="1"/>
  <c r="AI144" i="1"/>
  <c r="AH144" i="1"/>
  <c r="AI145" i="1"/>
  <c r="AH145" i="1"/>
  <c r="AI146" i="1"/>
  <c r="AH146" i="1"/>
  <c r="AI147" i="1"/>
  <c r="AH147" i="1"/>
  <c r="AI148" i="1"/>
  <c r="AH148" i="1"/>
  <c r="AI149" i="1"/>
  <c r="AH149" i="1"/>
  <c r="AI150" i="1"/>
  <c r="AH150" i="1"/>
  <c r="AI151" i="1"/>
  <c r="AH151" i="1"/>
  <c r="AI152" i="1"/>
  <c r="AH152" i="1"/>
  <c r="AI153" i="1"/>
  <c r="AH153" i="1"/>
  <c r="AI154" i="1"/>
  <c r="AH154" i="1"/>
  <c r="AI155" i="1"/>
  <c r="AH155" i="1"/>
  <c r="AI156" i="1"/>
  <c r="AH156" i="1"/>
  <c r="AI157" i="1"/>
  <c r="AH157" i="1"/>
  <c r="AI158" i="1"/>
  <c r="AH158" i="1"/>
  <c r="AI159" i="1"/>
  <c r="AH159" i="1"/>
  <c r="AI160" i="1"/>
  <c r="AH160" i="1"/>
  <c r="AI161" i="1"/>
  <c r="AH161" i="1"/>
  <c r="AI162" i="1"/>
  <c r="AH162" i="1"/>
  <c r="AI163" i="1"/>
  <c r="AH163" i="1"/>
  <c r="AI164" i="1"/>
  <c r="AH164" i="1"/>
  <c r="AI165" i="1"/>
  <c r="AH165" i="1"/>
  <c r="AI166" i="1"/>
  <c r="AH166" i="1"/>
  <c r="AI167" i="1"/>
  <c r="AH167" i="1"/>
  <c r="AI168" i="1"/>
  <c r="AH168" i="1"/>
  <c r="AI169" i="1"/>
  <c r="AH169" i="1"/>
  <c r="AI170" i="1"/>
  <c r="AH170" i="1"/>
  <c r="AI171" i="1"/>
  <c r="AH171" i="1"/>
  <c r="AI172" i="1"/>
  <c r="AH172" i="1"/>
  <c r="AI173" i="1"/>
  <c r="AH173" i="1"/>
  <c r="AI174" i="1"/>
  <c r="AH174" i="1"/>
  <c r="AI175" i="1"/>
  <c r="AH175" i="1"/>
  <c r="AI176" i="1"/>
  <c r="AH176" i="1"/>
  <c r="AI177" i="1"/>
  <c r="AH177" i="1"/>
  <c r="AI178" i="1"/>
  <c r="AH178" i="1"/>
  <c r="AI179" i="1"/>
  <c r="AH179" i="1"/>
  <c r="AI180" i="1"/>
  <c r="AH180" i="1"/>
  <c r="AI181" i="1"/>
  <c r="AH181" i="1"/>
  <c r="AI182" i="1"/>
  <c r="AH182" i="1"/>
  <c r="AI183" i="1"/>
  <c r="AH183" i="1"/>
  <c r="AI184" i="1"/>
  <c r="AH184" i="1"/>
  <c r="AI185" i="1"/>
  <c r="AH185" i="1"/>
  <c r="AI186" i="1"/>
  <c r="AH186" i="1"/>
  <c r="AI187" i="1"/>
  <c r="AH187" i="1"/>
  <c r="AI188" i="1"/>
  <c r="AH188" i="1"/>
  <c r="AI189" i="1"/>
  <c r="AH189" i="1"/>
  <c r="AI190" i="1"/>
  <c r="AH190" i="1"/>
  <c r="AI191" i="1"/>
  <c r="AH191" i="1"/>
  <c r="AI192" i="1"/>
  <c r="AH192" i="1"/>
  <c r="AI193" i="1"/>
  <c r="AH193" i="1"/>
  <c r="AI194" i="1"/>
  <c r="AH194" i="1"/>
  <c r="AI195" i="1"/>
  <c r="AH195" i="1"/>
  <c r="AI196" i="1"/>
  <c r="AH196" i="1"/>
  <c r="AI197" i="1"/>
  <c r="AH197" i="1"/>
  <c r="AI198" i="1"/>
  <c r="AH198" i="1"/>
  <c r="AI199" i="1"/>
  <c r="AH199" i="1"/>
  <c r="AI200" i="1"/>
  <c r="AH200" i="1"/>
  <c r="AI201" i="1"/>
  <c r="AH201" i="1"/>
  <c r="AI202" i="1"/>
  <c r="AH202" i="1"/>
  <c r="AI203" i="1"/>
  <c r="AH203" i="1"/>
  <c r="AI204" i="1"/>
  <c r="AH204" i="1"/>
  <c r="AI205" i="1"/>
  <c r="AH205" i="1"/>
  <c r="AI206" i="1"/>
  <c r="AH206" i="1"/>
  <c r="AI207" i="1"/>
  <c r="AH207" i="1"/>
  <c r="AI208" i="1"/>
  <c r="AH208" i="1"/>
  <c r="AI209" i="1"/>
  <c r="AH209" i="1"/>
  <c r="AI210" i="1"/>
  <c r="AH210" i="1"/>
  <c r="AI211" i="1"/>
  <c r="AH211" i="1"/>
  <c r="AI212" i="1"/>
  <c r="AH212" i="1"/>
  <c r="AI213" i="1"/>
  <c r="AH213" i="1"/>
  <c r="AI214" i="1"/>
  <c r="AH214" i="1"/>
  <c r="AI215" i="1"/>
  <c r="AH215" i="1"/>
  <c r="AI216" i="1"/>
  <c r="AH216" i="1"/>
  <c r="AI217" i="1"/>
  <c r="AH217" i="1"/>
  <c r="AI218" i="1"/>
  <c r="AH218" i="1"/>
  <c r="AI219" i="1"/>
  <c r="AH219" i="1"/>
  <c r="AI220" i="1"/>
  <c r="AH220" i="1"/>
  <c r="AI221" i="1"/>
  <c r="AH221" i="1"/>
  <c r="AI222" i="1"/>
  <c r="AH222" i="1"/>
  <c r="AI223" i="1"/>
  <c r="AH223" i="1"/>
  <c r="AI224" i="1"/>
  <c r="AH224" i="1"/>
  <c r="AI225" i="1"/>
  <c r="AH225" i="1"/>
  <c r="AI226" i="1"/>
  <c r="AH226" i="1"/>
  <c r="AI227" i="1"/>
  <c r="AH227" i="1"/>
  <c r="AI228" i="1"/>
  <c r="AH228" i="1"/>
  <c r="AI229" i="1"/>
  <c r="AH229" i="1"/>
  <c r="AI230" i="1"/>
  <c r="AH230" i="1"/>
  <c r="AI231" i="1"/>
  <c r="AH231" i="1"/>
  <c r="AI232" i="1"/>
  <c r="AH232" i="1"/>
  <c r="AI233" i="1"/>
  <c r="AH233" i="1"/>
  <c r="AI234" i="1"/>
  <c r="AH234" i="1"/>
  <c r="AI235" i="1"/>
  <c r="AH235" i="1"/>
  <c r="AI236" i="1"/>
  <c r="AH236" i="1"/>
  <c r="AI237" i="1"/>
  <c r="AH237" i="1"/>
  <c r="AI238" i="1"/>
  <c r="AH238" i="1"/>
  <c r="AI239" i="1"/>
  <c r="AH239" i="1"/>
  <c r="AI240" i="1"/>
  <c r="AH240" i="1"/>
  <c r="AI241" i="1"/>
  <c r="AH241" i="1"/>
  <c r="AI242" i="1"/>
  <c r="AH242" i="1"/>
  <c r="AI243" i="1"/>
  <c r="AH243" i="1"/>
  <c r="AI244" i="1"/>
  <c r="AH244" i="1"/>
  <c r="AI245" i="1"/>
  <c r="AH245" i="1"/>
  <c r="AI246" i="1"/>
  <c r="AH246" i="1"/>
  <c r="AI247" i="1"/>
  <c r="AH247" i="1"/>
  <c r="AI248" i="1"/>
  <c r="AH248" i="1"/>
  <c r="AI249" i="1"/>
  <c r="AH249" i="1"/>
  <c r="AI250" i="1"/>
  <c r="AH250" i="1"/>
  <c r="AI251" i="1"/>
  <c r="AH251" i="1"/>
  <c r="AI252" i="1"/>
  <c r="AH252" i="1"/>
  <c r="AI253" i="1"/>
  <c r="AH253" i="1"/>
  <c r="AI254" i="1"/>
  <c r="AH254" i="1"/>
  <c r="AI255" i="1"/>
  <c r="AH255" i="1"/>
  <c r="AI256" i="1"/>
  <c r="AH256" i="1"/>
  <c r="AI257" i="1"/>
  <c r="AH257" i="1"/>
  <c r="AI258" i="1"/>
  <c r="AH258" i="1"/>
  <c r="AI259" i="1"/>
  <c r="AH259" i="1"/>
  <c r="AI260" i="1"/>
  <c r="AH260" i="1"/>
  <c r="AI261" i="1"/>
  <c r="AH261" i="1"/>
  <c r="AI262" i="1"/>
  <c r="AH262" i="1"/>
  <c r="AI263" i="1"/>
  <c r="AH263" i="1"/>
  <c r="AI264" i="1"/>
  <c r="AH264" i="1"/>
  <c r="AI265" i="1"/>
  <c r="AH265" i="1"/>
  <c r="AI266" i="1"/>
  <c r="AH266" i="1"/>
  <c r="AI267" i="1"/>
  <c r="AH267" i="1"/>
  <c r="AI268" i="1"/>
  <c r="AH268" i="1"/>
  <c r="AI269" i="1"/>
  <c r="AH269" i="1"/>
  <c r="AI270" i="1"/>
  <c r="AH270" i="1"/>
  <c r="AI271" i="1"/>
  <c r="AH271" i="1"/>
  <c r="AI272" i="1"/>
  <c r="AH272" i="1"/>
  <c r="AI273" i="1"/>
  <c r="AH273" i="1"/>
  <c r="AI274" i="1"/>
  <c r="AH274" i="1"/>
  <c r="AI275" i="1"/>
  <c r="AH275" i="1"/>
  <c r="AI276" i="1"/>
  <c r="AH276" i="1"/>
  <c r="AI277" i="1"/>
  <c r="AH277" i="1"/>
  <c r="AI278" i="1"/>
  <c r="AH278" i="1"/>
  <c r="AI279" i="1"/>
  <c r="AH279" i="1"/>
  <c r="AI280" i="1"/>
  <c r="AH280" i="1"/>
  <c r="AI281" i="1"/>
  <c r="AH281" i="1"/>
  <c r="AI282" i="1"/>
  <c r="AH282" i="1"/>
  <c r="AI283" i="1"/>
  <c r="AH283" i="1"/>
  <c r="AI284" i="1"/>
  <c r="AH284" i="1"/>
  <c r="AI285" i="1"/>
  <c r="AH285" i="1"/>
  <c r="AI286" i="1"/>
  <c r="AH286" i="1"/>
  <c r="AI287" i="1"/>
  <c r="AH287" i="1"/>
  <c r="AI288" i="1"/>
  <c r="AH288" i="1"/>
  <c r="AI289" i="1"/>
  <c r="AH289" i="1"/>
  <c r="AI290" i="1"/>
  <c r="AH290" i="1"/>
  <c r="AI291" i="1"/>
  <c r="AH291" i="1"/>
  <c r="AI292" i="1"/>
  <c r="AH292" i="1"/>
  <c r="AI293" i="1"/>
  <c r="AH293" i="1"/>
  <c r="AI294" i="1"/>
  <c r="AH294" i="1"/>
  <c r="AI295" i="1"/>
  <c r="AH295" i="1"/>
  <c r="AI296" i="1"/>
  <c r="AH296" i="1"/>
  <c r="AI297" i="1"/>
  <c r="AH297" i="1"/>
  <c r="AI298" i="1"/>
  <c r="AH298" i="1"/>
  <c r="AI299" i="1"/>
  <c r="AH299" i="1"/>
  <c r="AI300" i="1"/>
  <c r="AH300" i="1"/>
  <c r="AI301" i="1"/>
  <c r="AH301" i="1"/>
  <c r="AI302" i="1"/>
  <c r="AH302" i="1"/>
  <c r="AI303" i="1"/>
  <c r="AH303" i="1"/>
  <c r="T10" i="2"/>
  <c r="S10" i="2"/>
  <c r="D10" i="2"/>
  <c r="C10" i="2"/>
  <c r="AC10" i="2"/>
  <c r="AB10" i="2"/>
  <c r="AN10" i="2"/>
  <c r="AM10" i="2"/>
  <c r="AL10" i="2"/>
  <c r="AI10" i="2"/>
  <c r="AH10" i="2"/>
  <c r="AG10" i="2"/>
  <c r="AS10" i="2"/>
  <c r="AR10" i="2"/>
  <c r="X11" i="2"/>
  <c r="W11" i="2"/>
  <c r="P11" i="2"/>
  <c r="T11" i="2" s="1"/>
  <c r="O11" i="2"/>
  <c r="S11" i="2" s="1"/>
  <c r="D11" i="2"/>
  <c r="C11" i="2"/>
  <c r="AC11" i="2"/>
  <c r="AB11" i="2"/>
  <c r="AN11" i="2"/>
  <c r="AM11" i="2"/>
  <c r="AL11" i="2"/>
  <c r="AI11" i="2"/>
  <c r="AH11" i="2"/>
  <c r="AG11" i="2"/>
  <c r="AS11" i="2"/>
  <c r="AR11" i="2"/>
  <c r="X12" i="2"/>
  <c r="W12" i="2"/>
  <c r="P12" i="2"/>
  <c r="T12" i="2" s="1"/>
  <c r="O12" i="2"/>
  <c r="S12" i="2" s="1"/>
  <c r="D12" i="2"/>
  <c r="C12" i="2"/>
  <c r="AC12" i="2"/>
  <c r="AB12" i="2"/>
  <c r="AN12" i="2"/>
  <c r="AM12" i="2"/>
  <c r="AL12" i="2"/>
  <c r="AI12" i="2"/>
  <c r="AH12" i="2"/>
  <c r="AG12" i="2"/>
  <c r="AS12" i="2"/>
  <c r="AR12" i="2"/>
  <c r="X13" i="2"/>
  <c r="W13" i="2"/>
  <c r="P13" i="2"/>
  <c r="T13" i="2" s="1"/>
  <c r="O13" i="2"/>
  <c r="S13" i="2" s="1"/>
  <c r="D13" i="2"/>
  <c r="C13" i="2"/>
  <c r="AC13" i="2"/>
  <c r="AB13" i="2"/>
  <c r="AN13" i="2"/>
  <c r="AM13" i="2"/>
  <c r="AL13" i="2"/>
  <c r="AI13" i="2"/>
  <c r="AH13" i="2"/>
  <c r="AG13" i="2"/>
  <c r="AS13" i="2"/>
  <c r="AR13" i="2"/>
  <c r="X14" i="2"/>
  <c r="W14" i="2"/>
  <c r="P14" i="2"/>
  <c r="T14" i="2" s="1"/>
  <c r="O14" i="2"/>
  <c r="S14" i="2" s="1"/>
  <c r="D14" i="2"/>
  <c r="C14" i="2"/>
  <c r="AC14" i="2"/>
  <c r="AB14" i="2"/>
  <c r="AN14" i="2"/>
  <c r="AM14" i="2"/>
  <c r="AL14" i="2"/>
  <c r="AI14" i="2"/>
  <c r="AH14" i="2"/>
  <c r="AG14" i="2"/>
  <c r="AS14" i="2"/>
  <c r="AR14" i="2"/>
  <c r="X15" i="2"/>
  <c r="W15" i="2"/>
  <c r="P15" i="2"/>
  <c r="T15" i="2" s="1"/>
  <c r="O15" i="2"/>
  <c r="S15" i="2" s="1"/>
  <c r="D15" i="2"/>
  <c r="C15" i="2"/>
  <c r="AC15" i="2"/>
  <c r="AB15" i="2"/>
  <c r="AN15" i="2"/>
  <c r="AM15" i="2"/>
  <c r="AL15" i="2"/>
  <c r="AI15" i="2"/>
  <c r="AH15" i="2"/>
  <c r="AG15" i="2"/>
  <c r="AS15" i="2"/>
  <c r="AR15" i="2"/>
  <c r="X16" i="2"/>
  <c r="W16" i="2"/>
  <c r="P16" i="2"/>
  <c r="T16" i="2" s="1"/>
  <c r="O16" i="2"/>
  <c r="S16" i="2" s="1"/>
  <c r="D16" i="2"/>
  <c r="C16" i="2"/>
  <c r="AC16" i="2"/>
  <c r="AB16" i="2"/>
  <c r="AN16" i="2"/>
  <c r="AM16" i="2"/>
  <c r="AL16" i="2"/>
  <c r="AI16" i="2"/>
  <c r="AH16" i="2"/>
  <c r="AG16" i="2"/>
  <c r="AS16" i="2"/>
  <c r="AR16" i="2"/>
  <c r="X17" i="2"/>
  <c r="W17" i="2"/>
  <c r="P17" i="2"/>
  <c r="T17" i="2" s="1"/>
  <c r="O17" i="2"/>
  <c r="S17" i="2" s="1"/>
  <c r="D17" i="2"/>
  <c r="C17" i="2"/>
  <c r="AC17" i="2"/>
  <c r="AB17" i="2"/>
  <c r="AN17" i="2"/>
  <c r="AM17" i="2"/>
  <c r="AL17" i="2"/>
  <c r="AI17" i="2"/>
  <c r="AH17" i="2"/>
  <c r="AG17" i="2"/>
  <c r="AS17" i="2"/>
  <c r="AR17" i="2"/>
  <c r="X18" i="2"/>
  <c r="W18" i="2"/>
  <c r="P18" i="2"/>
  <c r="T18" i="2" s="1"/>
  <c r="O18" i="2"/>
  <c r="S18" i="2" s="1"/>
  <c r="D18" i="2"/>
  <c r="C18" i="2"/>
  <c r="AC18" i="2"/>
  <c r="AB18" i="2"/>
  <c r="AH18" i="2"/>
  <c r="AG18" i="2"/>
  <c r="X19" i="2"/>
  <c r="W19" i="2"/>
  <c r="P19" i="2"/>
  <c r="T19" i="2" s="1"/>
  <c r="O19" i="2"/>
  <c r="S19" i="2" s="1"/>
  <c r="D19" i="2"/>
  <c r="C19" i="2"/>
  <c r="AC19" i="2"/>
  <c r="AB19" i="2"/>
  <c r="AN19" i="2"/>
  <c r="AM19" i="2"/>
  <c r="AL19" i="2"/>
  <c r="AI19" i="2"/>
  <c r="AH19" i="2"/>
  <c r="AG19" i="2"/>
  <c r="AS19" i="2"/>
  <c r="AR19" i="2"/>
  <c r="X20" i="2"/>
  <c r="W20" i="2"/>
  <c r="P20" i="2"/>
  <c r="T20" i="2" s="1"/>
  <c r="O20" i="2"/>
  <c r="S20" i="2" s="1"/>
  <c r="D20" i="2"/>
  <c r="C20" i="2"/>
  <c r="AC20" i="2"/>
  <c r="AB20" i="2"/>
  <c r="AN20" i="2"/>
  <c r="AM20" i="2"/>
  <c r="AL20" i="2"/>
  <c r="AI20" i="2"/>
  <c r="AH20" i="2"/>
  <c r="AG20" i="2"/>
  <c r="AS20" i="2"/>
  <c r="AR20" i="2"/>
  <c r="X21" i="2"/>
  <c r="W21" i="2"/>
  <c r="P21" i="2"/>
  <c r="T21" i="2" s="1"/>
  <c r="O21" i="2"/>
  <c r="S21" i="2" s="1"/>
  <c r="D21" i="2"/>
  <c r="C21" i="2"/>
  <c r="AC21" i="2"/>
  <c r="AB21" i="2"/>
  <c r="AN21" i="2"/>
  <c r="AM21" i="2"/>
  <c r="AL21" i="2"/>
  <c r="AI21" i="2"/>
  <c r="AH21" i="2"/>
  <c r="AG21" i="2"/>
  <c r="AS21" i="2"/>
  <c r="AR21" i="2"/>
  <c r="X22" i="2"/>
  <c r="W22" i="2"/>
  <c r="P22" i="2"/>
  <c r="T22" i="2" s="1"/>
  <c r="O22" i="2"/>
  <c r="S22" i="2" s="1"/>
  <c r="D22" i="2"/>
  <c r="C22" i="2"/>
  <c r="AC22" i="2"/>
  <c r="AB22" i="2"/>
  <c r="AN22" i="2"/>
  <c r="AM22" i="2"/>
  <c r="AL22" i="2"/>
  <c r="AI22" i="2"/>
  <c r="AH22" i="2"/>
  <c r="AG22" i="2"/>
  <c r="AS22" i="2"/>
  <c r="AR22" i="2"/>
  <c r="X23" i="2"/>
  <c r="W23" i="2"/>
  <c r="P23" i="2"/>
  <c r="T23" i="2" s="1"/>
  <c r="O23" i="2"/>
  <c r="S23" i="2" s="1"/>
  <c r="D23" i="2"/>
  <c r="C23" i="2"/>
  <c r="AC23" i="2"/>
  <c r="AB23" i="2"/>
  <c r="AN23" i="2"/>
  <c r="AM23" i="2"/>
  <c r="AL23" i="2"/>
  <c r="AI23" i="2"/>
  <c r="AH23" i="2"/>
  <c r="AG23" i="2"/>
  <c r="AS23" i="2"/>
  <c r="AR23" i="2"/>
  <c r="X24" i="2"/>
  <c r="W24" i="2"/>
  <c r="P24" i="2"/>
  <c r="T24" i="2" s="1"/>
  <c r="O24" i="2"/>
  <c r="S24" i="2" s="1"/>
  <c r="D24" i="2"/>
  <c r="C24" i="2"/>
  <c r="AC24" i="2"/>
  <c r="AB24" i="2"/>
  <c r="AH24" i="2"/>
  <c r="AG24" i="2"/>
  <c r="X25" i="2"/>
  <c r="W25" i="2"/>
  <c r="P25" i="2"/>
  <c r="T25" i="2" s="1"/>
  <c r="O25" i="2"/>
  <c r="S25" i="2" s="1"/>
  <c r="D25" i="2"/>
  <c r="C25" i="2"/>
  <c r="AC25" i="2"/>
  <c r="AB25" i="2"/>
  <c r="AN25" i="2"/>
  <c r="AM25" i="2"/>
  <c r="AL25" i="2"/>
  <c r="AI25" i="2"/>
  <c r="AH25" i="2"/>
  <c r="AG25" i="2"/>
  <c r="AS25" i="2"/>
  <c r="AR25" i="2"/>
  <c r="X26" i="2"/>
  <c r="W26" i="2"/>
  <c r="P26" i="2"/>
  <c r="T26" i="2" s="1"/>
  <c r="O26" i="2"/>
  <c r="S26" i="2" s="1"/>
  <c r="D26" i="2"/>
  <c r="C26" i="2"/>
  <c r="AC26" i="2"/>
  <c r="AB26" i="2"/>
  <c r="AN26" i="2"/>
  <c r="AM26" i="2"/>
  <c r="AL26" i="2"/>
  <c r="AI26" i="2"/>
  <c r="AH26" i="2"/>
  <c r="AG26" i="2"/>
  <c r="AS26" i="2"/>
  <c r="AR26" i="2"/>
  <c r="X27" i="2"/>
  <c r="W27" i="2"/>
  <c r="P27" i="2"/>
  <c r="T27" i="2" s="1"/>
  <c r="O27" i="2"/>
  <c r="S27" i="2" s="1"/>
  <c r="D27" i="2"/>
  <c r="C27" i="2"/>
  <c r="AC27" i="2"/>
  <c r="AB27" i="2"/>
  <c r="AH27" i="2"/>
  <c r="AG27" i="2"/>
  <c r="X28" i="2"/>
  <c r="W28" i="2"/>
  <c r="P28" i="2"/>
  <c r="T28" i="2" s="1"/>
  <c r="O28" i="2"/>
  <c r="S28" i="2" s="1"/>
  <c r="D28" i="2"/>
  <c r="C28" i="2"/>
  <c r="AC28" i="2"/>
  <c r="AB28" i="2"/>
  <c r="AN28" i="2"/>
  <c r="AM28" i="2"/>
  <c r="AL28" i="2"/>
  <c r="AI28" i="2"/>
  <c r="AH28" i="2"/>
  <c r="AG28" i="2"/>
  <c r="AS28" i="2"/>
  <c r="AR28" i="2"/>
  <c r="X29" i="2"/>
  <c r="W29" i="2"/>
  <c r="P29" i="2"/>
  <c r="T29" i="2" s="1"/>
  <c r="O29" i="2"/>
  <c r="S29" i="2" s="1"/>
  <c r="D29" i="2"/>
  <c r="C29" i="2"/>
  <c r="AC29" i="2"/>
  <c r="AB29" i="2"/>
  <c r="AN29" i="2"/>
  <c r="AM29" i="2"/>
  <c r="AL29" i="2"/>
  <c r="AI29" i="2"/>
  <c r="AH29" i="2"/>
  <c r="AG29" i="2"/>
  <c r="AS29" i="2"/>
  <c r="AR29" i="2"/>
  <c r="X30" i="2"/>
  <c r="W30" i="2"/>
  <c r="P30" i="2"/>
  <c r="T30" i="2" s="1"/>
  <c r="O30" i="2"/>
  <c r="S30" i="2" s="1"/>
  <c r="D30" i="2"/>
  <c r="C30" i="2"/>
  <c r="AC30" i="2"/>
  <c r="AB30" i="2"/>
  <c r="AN30" i="2"/>
  <c r="AM30" i="2"/>
  <c r="AL30" i="2"/>
  <c r="AI30" i="2"/>
  <c r="AH30" i="2"/>
  <c r="AG30" i="2"/>
  <c r="AS30" i="2"/>
  <c r="AR30" i="2"/>
  <c r="X31" i="2"/>
  <c r="W31" i="2"/>
  <c r="P31" i="2"/>
  <c r="T31" i="2" s="1"/>
  <c r="O31" i="2"/>
  <c r="S31" i="2" s="1"/>
  <c r="D31" i="2"/>
  <c r="C31" i="2"/>
  <c r="AC31" i="2"/>
  <c r="AB31" i="2"/>
  <c r="AN31" i="2"/>
  <c r="AM31" i="2"/>
  <c r="AL31" i="2"/>
  <c r="AI31" i="2"/>
  <c r="AH31" i="2"/>
  <c r="AG31" i="2"/>
  <c r="AS31" i="2"/>
  <c r="AR31" i="2"/>
  <c r="X32" i="2"/>
  <c r="W32" i="2"/>
  <c r="P32" i="2"/>
  <c r="T32" i="2" s="1"/>
  <c r="O32" i="2"/>
  <c r="S32" i="2" s="1"/>
  <c r="D32" i="2"/>
  <c r="C32" i="2"/>
  <c r="AC32" i="2"/>
  <c r="AB32" i="2"/>
  <c r="AN32" i="2"/>
  <c r="AM32" i="2"/>
  <c r="AL32" i="2"/>
  <c r="AI32" i="2"/>
  <c r="AH32" i="2"/>
  <c r="AG32" i="2"/>
  <c r="AS32" i="2"/>
  <c r="AR32" i="2"/>
  <c r="X33" i="2"/>
  <c r="W33" i="2"/>
  <c r="P33" i="2"/>
  <c r="T33" i="2" s="1"/>
  <c r="O33" i="2"/>
  <c r="S33" i="2" s="1"/>
  <c r="D33" i="2"/>
  <c r="C33" i="2"/>
  <c r="AC33" i="2"/>
  <c r="AB33" i="2"/>
  <c r="AN33" i="2"/>
  <c r="AM33" i="2"/>
  <c r="AL33" i="2"/>
  <c r="AI33" i="2"/>
  <c r="AH33" i="2"/>
  <c r="AG33" i="2"/>
  <c r="AS33" i="2"/>
  <c r="AR33" i="2"/>
  <c r="X34" i="2"/>
  <c r="W34" i="2"/>
  <c r="P34" i="2"/>
  <c r="T34" i="2" s="1"/>
  <c r="O34" i="2"/>
  <c r="S34" i="2" s="1"/>
  <c r="D34" i="2"/>
  <c r="C34" i="2"/>
  <c r="AC34" i="2"/>
  <c r="AB34" i="2"/>
  <c r="AN34" i="2"/>
  <c r="AM34" i="2"/>
  <c r="AL34" i="2"/>
  <c r="AI34" i="2"/>
  <c r="AH34" i="2"/>
  <c r="AG34" i="2"/>
  <c r="AS34" i="2"/>
  <c r="AR34" i="2"/>
  <c r="X35" i="2"/>
  <c r="W35" i="2"/>
  <c r="P35" i="2"/>
  <c r="T35" i="2" s="1"/>
  <c r="O35" i="2"/>
  <c r="S35" i="2" s="1"/>
  <c r="D35" i="2"/>
  <c r="C35" i="2"/>
  <c r="AC35" i="2"/>
  <c r="AB35" i="2"/>
  <c r="AH35" i="2"/>
  <c r="AG35" i="2"/>
  <c r="X36" i="2"/>
  <c r="W36" i="2"/>
  <c r="T36" i="2"/>
  <c r="S36" i="2"/>
  <c r="P36" i="2"/>
  <c r="O36" i="2"/>
  <c r="H36" i="2"/>
  <c r="G36" i="2"/>
  <c r="D36" i="2"/>
  <c r="C36" i="2"/>
  <c r="AC36" i="2"/>
  <c r="AB36" i="2"/>
  <c r="AN36" i="2"/>
  <c r="AM36" i="2"/>
  <c r="AL36" i="2"/>
  <c r="AI36" i="2"/>
  <c r="AH36" i="2"/>
  <c r="AG36" i="2"/>
  <c r="AS36" i="2"/>
  <c r="AR36" i="2"/>
  <c r="X37" i="2"/>
  <c r="W37" i="2"/>
  <c r="T37" i="2"/>
  <c r="S37" i="2"/>
  <c r="P37" i="2"/>
  <c r="O37" i="2"/>
  <c r="H37" i="2"/>
  <c r="G37" i="2"/>
  <c r="D37" i="2"/>
  <c r="C37" i="2"/>
  <c r="AC37" i="2"/>
  <c r="AB37" i="2"/>
  <c r="AN37" i="2"/>
  <c r="AM37" i="2"/>
  <c r="AL37" i="2"/>
  <c r="AI37" i="2"/>
  <c r="AH37" i="2"/>
  <c r="AG37" i="2"/>
  <c r="AS37" i="2"/>
  <c r="AR37" i="2"/>
  <c r="X38" i="2"/>
  <c r="W38" i="2"/>
  <c r="T38" i="2"/>
  <c r="S38" i="2"/>
  <c r="P38" i="2"/>
  <c r="O38" i="2"/>
  <c r="H38" i="2"/>
  <c r="G38" i="2"/>
  <c r="D38" i="2"/>
  <c r="C38" i="2"/>
  <c r="AC38" i="2"/>
  <c r="AB38" i="2"/>
  <c r="AN38" i="2"/>
  <c r="AM38" i="2"/>
  <c r="AL38" i="2"/>
  <c r="AI38" i="2"/>
  <c r="AH38" i="2"/>
  <c r="AG38" i="2"/>
  <c r="AS38" i="2"/>
  <c r="AR38" i="2"/>
  <c r="X39" i="2"/>
  <c r="W39" i="2"/>
  <c r="T39" i="2"/>
  <c r="S39" i="2"/>
  <c r="P39" i="2"/>
  <c r="O39" i="2"/>
  <c r="H39" i="2"/>
  <c r="G39" i="2"/>
  <c r="D39" i="2"/>
  <c r="C39" i="2"/>
  <c r="AC39" i="2"/>
  <c r="AB39" i="2"/>
  <c r="AN39" i="2"/>
  <c r="AM39" i="2"/>
  <c r="AL39" i="2"/>
  <c r="AI39" i="2"/>
  <c r="AH39" i="2"/>
  <c r="AG39" i="2"/>
  <c r="AS39" i="2"/>
  <c r="AR39" i="2"/>
  <c r="X40" i="2"/>
  <c r="W40" i="2"/>
  <c r="T40" i="2"/>
  <c r="S40" i="2"/>
  <c r="P40" i="2"/>
  <c r="O40" i="2"/>
  <c r="H40" i="2"/>
  <c r="G40" i="2"/>
  <c r="D40" i="2"/>
  <c r="C40" i="2"/>
  <c r="AC40" i="2"/>
  <c r="AB40" i="2"/>
  <c r="AN40" i="2"/>
  <c r="AM40" i="2"/>
  <c r="AL40" i="2"/>
  <c r="AI40" i="2"/>
  <c r="AH40" i="2"/>
  <c r="AG40" i="2"/>
  <c r="AS40" i="2"/>
  <c r="AR40" i="2"/>
  <c r="X41" i="2"/>
  <c r="W41" i="2"/>
  <c r="T41" i="2"/>
  <c r="S41" i="2"/>
  <c r="P41" i="2"/>
  <c r="O41" i="2"/>
  <c r="H41" i="2"/>
  <c r="G41" i="2"/>
  <c r="D41" i="2"/>
  <c r="C41" i="2"/>
  <c r="AC41" i="2"/>
  <c r="AB41" i="2"/>
  <c r="AN41" i="2"/>
  <c r="AM41" i="2"/>
  <c r="AL41" i="2"/>
  <c r="AI41" i="2"/>
  <c r="AH41" i="2"/>
  <c r="AG41" i="2"/>
  <c r="AS41" i="2"/>
  <c r="AR41" i="2"/>
  <c r="X42" i="2"/>
  <c r="W42" i="2"/>
  <c r="T42" i="2"/>
  <c r="S42" i="2"/>
  <c r="P42" i="2"/>
  <c r="O42" i="2"/>
  <c r="H42" i="2"/>
  <c r="G42" i="2"/>
  <c r="D42" i="2"/>
  <c r="C42" i="2"/>
  <c r="AC42" i="2"/>
  <c r="AB42" i="2"/>
  <c r="AN42" i="2"/>
  <c r="AM42" i="2"/>
  <c r="AL42" i="2"/>
  <c r="AI42" i="2"/>
  <c r="AH42" i="2"/>
  <c r="AG42" i="2"/>
  <c r="AS42" i="2"/>
  <c r="AR42" i="2"/>
  <c r="X43" i="2"/>
  <c r="W43" i="2"/>
  <c r="T43" i="2"/>
  <c r="S43" i="2"/>
  <c r="P43" i="2"/>
  <c r="O43" i="2"/>
  <c r="H43" i="2"/>
  <c r="G43" i="2"/>
  <c r="D43" i="2"/>
  <c r="C43" i="2"/>
  <c r="AC43" i="2"/>
  <c r="AB43" i="2"/>
  <c r="AN43" i="2"/>
  <c r="AM43" i="2"/>
  <c r="AL43" i="2"/>
  <c r="AI43" i="2"/>
  <c r="AH43" i="2"/>
  <c r="AG43" i="2"/>
  <c r="AS43" i="2"/>
  <c r="AR43" i="2"/>
  <c r="X44" i="2"/>
  <c r="W44" i="2"/>
  <c r="T44" i="2"/>
  <c r="S44" i="2"/>
  <c r="P44" i="2"/>
  <c r="O44" i="2"/>
  <c r="H44" i="2"/>
  <c r="G44" i="2"/>
  <c r="D44" i="2"/>
  <c r="C44" i="2"/>
  <c r="AC44" i="2"/>
  <c r="AB44" i="2"/>
  <c r="AN44" i="2"/>
  <c r="AM44" i="2"/>
  <c r="AL44" i="2"/>
  <c r="AI44" i="2"/>
  <c r="AH44" i="2"/>
  <c r="AG44" i="2"/>
  <c r="AS44" i="2"/>
  <c r="AR44" i="2"/>
  <c r="X45" i="2"/>
  <c r="W45" i="2"/>
  <c r="T45" i="2"/>
  <c r="S45" i="2"/>
  <c r="P45" i="2"/>
  <c r="O45" i="2"/>
  <c r="H45" i="2"/>
  <c r="G45" i="2"/>
  <c r="D45" i="2"/>
  <c r="C45" i="2"/>
  <c r="AC45" i="2"/>
  <c r="AB45" i="2"/>
  <c r="AN45" i="2"/>
  <c r="AM45" i="2"/>
  <c r="AL45" i="2"/>
  <c r="AI45" i="2"/>
  <c r="AH45" i="2"/>
  <c r="AG45" i="2"/>
  <c r="AS45" i="2"/>
  <c r="AR45" i="2"/>
  <c r="X46" i="2"/>
  <c r="W46" i="2"/>
  <c r="T46" i="2"/>
  <c r="S46" i="2"/>
  <c r="P46" i="2"/>
  <c r="O46" i="2"/>
  <c r="H46" i="2"/>
  <c r="G46" i="2"/>
  <c r="D46" i="2"/>
  <c r="C46" i="2"/>
  <c r="AC46" i="2"/>
  <c r="AB46" i="2"/>
  <c r="AN46" i="2"/>
  <c r="AM46" i="2"/>
  <c r="AL46" i="2"/>
  <c r="AI46" i="2"/>
  <c r="AH46" i="2"/>
  <c r="AG46" i="2"/>
  <c r="AS46" i="2"/>
  <c r="AR46" i="2"/>
  <c r="X47" i="2"/>
  <c r="W47" i="2"/>
  <c r="T47" i="2"/>
  <c r="S47" i="2"/>
  <c r="P47" i="2"/>
  <c r="O47" i="2"/>
  <c r="H47" i="2"/>
  <c r="G47" i="2"/>
  <c r="D47" i="2"/>
  <c r="C47" i="2"/>
  <c r="AC47" i="2"/>
  <c r="AB47" i="2"/>
  <c r="AN47" i="2"/>
  <c r="AM47" i="2"/>
  <c r="AL47" i="2"/>
  <c r="AI47" i="2"/>
  <c r="AH47" i="2"/>
  <c r="AG47" i="2"/>
  <c r="AS47" i="2"/>
  <c r="AR47" i="2"/>
  <c r="X48" i="2"/>
  <c r="W48" i="2"/>
  <c r="T48" i="2"/>
  <c r="S48" i="2"/>
  <c r="P48" i="2"/>
  <c r="O48" i="2"/>
  <c r="H48" i="2"/>
  <c r="G48" i="2"/>
  <c r="D48" i="2"/>
  <c r="C48" i="2"/>
  <c r="AC48" i="2"/>
  <c r="AB48" i="2"/>
  <c r="AN48" i="2"/>
  <c r="AM48" i="2"/>
  <c r="AL48" i="2"/>
  <c r="AI48" i="2"/>
  <c r="AH48" i="2"/>
  <c r="AG48" i="2"/>
  <c r="AS48" i="2"/>
  <c r="AR48" i="2"/>
  <c r="X49" i="2"/>
  <c r="W49" i="2"/>
  <c r="T49" i="2"/>
  <c r="S49" i="2"/>
  <c r="P49" i="2"/>
  <c r="O49" i="2"/>
  <c r="H49" i="2"/>
  <c r="G49" i="2"/>
  <c r="D49" i="2"/>
  <c r="C49" i="2"/>
  <c r="AC49" i="2"/>
  <c r="AB49" i="2"/>
  <c r="AN49" i="2"/>
  <c r="AM49" i="2"/>
  <c r="AL49" i="2"/>
  <c r="AI49" i="2"/>
  <c r="AH49" i="2"/>
  <c r="AG49" i="2"/>
  <c r="AS49" i="2"/>
  <c r="AR49" i="2"/>
  <c r="X50" i="2"/>
  <c r="W50" i="2"/>
  <c r="T50" i="2"/>
  <c r="S50" i="2"/>
  <c r="P50" i="2"/>
  <c r="O50" i="2"/>
  <c r="H50" i="2"/>
  <c r="G50" i="2"/>
  <c r="D50" i="2"/>
  <c r="C50" i="2"/>
  <c r="AC50" i="2"/>
  <c r="AB50" i="2"/>
  <c r="AN50" i="2"/>
  <c r="AM50" i="2"/>
  <c r="AL50" i="2"/>
  <c r="AI50" i="2"/>
  <c r="AH50" i="2"/>
  <c r="AG50" i="2"/>
  <c r="AS50" i="2"/>
  <c r="AR50" i="2"/>
  <c r="X51" i="2"/>
  <c r="W51" i="2"/>
  <c r="T51" i="2"/>
  <c r="S51" i="2"/>
  <c r="P51" i="2"/>
  <c r="O51" i="2"/>
  <c r="H51" i="2"/>
  <c r="G51" i="2"/>
  <c r="D51" i="2"/>
  <c r="C51" i="2"/>
  <c r="AC51" i="2"/>
  <c r="AB51" i="2"/>
  <c r="AN51" i="2"/>
  <c r="AM51" i="2"/>
  <c r="AL51" i="2"/>
  <c r="AI51" i="2"/>
  <c r="AH51" i="2"/>
  <c r="AG51" i="2"/>
  <c r="AS51" i="2"/>
  <c r="AR51" i="2"/>
  <c r="X52" i="2"/>
  <c r="W52" i="2"/>
  <c r="T52" i="2"/>
  <c r="S52" i="2"/>
  <c r="P52" i="2"/>
  <c r="O52" i="2"/>
  <c r="H52" i="2"/>
  <c r="G52" i="2"/>
  <c r="D52" i="2"/>
  <c r="C52" i="2"/>
  <c r="AC52" i="2"/>
  <c r="AB52" i="2"/>
  <c r="AN52" i="2"/>
  <c r="AM52" i="2"/>
  <c r="AL52" i="2"/>
  <c r="AI52" i="2"/>
  <c r="AH52" i="2"/>
  <c r="AG52" i="2"/>
  <c r="AS52" i="2"/>
  <c r="AR52" i="2"/>
  <c r="X53" i="2"/>
  <c r="W53" i="2"/>
  <c r="T53" i="2"/>
  <c r="S53" i="2"/>
  <c r="P53" i="2"/>
  <c r="O53" i="2"/>
  <c r="H53" i="2"/>
  <c r="G53" i="2"/>
  <c r="D53" i="2"/>
  <c r="C53" i="2"/>
  <c r="AC53" i="2"/>
  <c r="AB53" i="2"/>
  <c r="AN53" i="2"/>
  <c r="AM53" i="2"/>
  <c r="AL53" i="2"/>
  <c r="AI53" i="2"/>
  <c r="AH53" i="2"/>
  <c r="AG53" i="2"/>
  <c r="AS53" i="2"/>
  <c r="AR53" i="2"/>
  <c r="X54" i="2"/>
  <c r="W54" i="2"/>
  <c r="T54" i="2"/>
  <c r="S54" i="2"/>
  <c r="P54" i="2"/>
  <c r="O54" i="2"/>
  <c r="H54" i="2"/>
  <c r="G54" i="2"/>
  <c r="D54" i="2"/>
  <c r="C54" i="2"/>
  <c r="AC54" i="2"/>
  <c r="AB54" i="2"/>
  <c r="AN54" i="2"/>
  <c r="AM54" i="2"/>
  <c r="AL54" i="2"/>
  <c r="AI54" i="2"/>
  <c r="AH54" i="2"/>
  <c r="AG54" i="2"/>
  <c r="AS54" i="2"/>
  <c r="AR54" i="2"/>
  <c r="X55" i="2"/>
  <c r="W55" i="2"/>
  <c r="T55" i="2"/>
  <c r="S55" i="2"/>
  <c r="P55" i="2"/>
  <c r="O55" i="2"/>
  <c r="H55" i="2"/>
  <c r="G55" i="2"/>
  <c r="D55" i="2"/>
  <c r="C55" i="2"/>
  <c r="AC55" i="2"/>
  <c r="AB55" i="2"/>
  <c r="AN55" i="2"/>
  <c r="AM55" i="2"/>
  <c r="AL55" i="2"/>
  <c r="AI55" i="2"/>
  <c r="AH55" i="2"/>
  <c r="AG55" i="2"/>
  <c r="AS55" i="2"/>
  <c r="AR55" i="2"/>
  <c r="X56" i="2"/>
  <c r="W56" i="2"/>
  <c r="T56" i="2"/>
  <c r="S56" i="2"/>
  <c r="P56" i="2"/>
  <c r="O56" i="2"/>
  <c r="H56" i="2"/>
  <c r="G56" i="2"/>
  <c r="D56" i="2"/>
  <c r="C56" i="2"/>
  <c r="AC56" i="2"/>
  <c r="AB56" i="2"/>
  <c r="AN56" i="2"/>
  <c r="AM56" i="2"/>
  <c r="AL56" i="2"/>
  <c r="AI56" i="2"/>
  <c r="AH56" i="2"/>
  <c r="AG56" i="2"/>
  <c r="AS56" i="2"/>
  <c r="AR56" i="2"/>
  <c r="X57" i="2"/>
  <c r="W57" i="2"/>
  <c r="T57" i="2"/>
  <c r="S57" i="2"/>
  <c r="P57" i="2"/>
  <c r="O57" i="2"/>
  <c r="H57" i="2"/>
  <c r="G57" i="2"/>
  <c r="D57" i="2"/>
  <c r="C57" i="2"/>
  <c r="AC57" i="2"/>
  <c r="AB57" i="2"/>
  <c r="AN57" i="2"/>
  <c r="AM57" i="2"/>
  <c r="AL57" i="2"/>
  <c r="AI57" i="2"/>
  <c r="AH57" i="2"/>
  <c r="AG57" i="2"/>
  <c r="AS57" i="2"/>
  <c r="AR57" i="2"/>
  <c r="X58" i="2"/>
  <c r="W58" i="2"/>
  <c r="T58" i="2"/>
  <c r="S58" i="2"/>
  <c r="P58" i="2"/>
  <c r="O58" i="2"/>
  <c r="H58" i="2"/>
  <c r="G58" i="2"/>
  <c r="D58" i="2"/>
  <c r="C58" i="2"/>
  <c r="AC58" i="2"/>
  <c r="AB58" i="2"/>
  <c r="AN58" i="2"/>
  <c r="AM58" i="2"/>
  <c r="AL58" i="2"/>
  <c r="AI58" i="2"/>
  <c r="AH58" i="2"/>
  <c r="AG58" i="2"/>
  <c r="AS58" i="2"/>
  <c r="AR58" i="2"/>
  <c r="X59" i="2"/>
  <c r="W59" i="2"/>
  <c r="T59" i="2"/>
  <c r="S59" i="2"/>
  <c r="P59" i="2"/>
  <c r="O59" i="2"/>
  <c r="H59" i="2"/>
  <c r="G59" i="2"/>
  <c r="D59" i="2"/>
  <c r="C59" i="2"/>
  <c r="AC59" i="2"/>
  <c r="AB59" i="2"/>
  <c r="AN59" i="2"/>
  <c r="AM59" i="2"/>
  <c r="AL59" i="2"/>
  <c r="AI59" i="2"/>
  <c r="AH59" i="2"/>
  <c r="AG59" i="2"/>
  <c r="AS59" i="2"/>
  <c r="AR59" i="2"/>
  <c r="X60" i="2"/>
  <c r="W60" i="2"/>
  <c r="T60" i="2"/>
  <c r="S60" i="2"/>
  <c r="P60" i="2"/>
  <c r="O60" i="2"/>
  <c r="H60" i="2"/>
  <c r="G60" i="2"/>
  <c r="D60" i="2"/>
  <c r="C60" i="2"/>
  <c r="AC60" i="2"/>
  <c r="AB60" i="2"/>
  <c r="AN60" i="2"/>
  <c r="AM60" i="2"/>
  <c r="AL60" i="2"/>
  <c r="AI60" i="2"/>
  <c r="AH60" i="2"/>
  <c r="AG60" i="2"/>
  <c r="AS60" i="2"/>
  <c r="AR60" i="2"/>
  <c r="X61" i="2"/>
  <c r="W61" i="2"/>
  <c r="T61" i="2"/>
  <c r="S61" i="2"/>
  <c r="P61" i="2"/>
  <c r="O61" i="2"/>
  <c r="H61" i="2"/>
  <c r="G61" i="2"/>
  <c r="D61" i="2"/>
  <c r="C61" i="2"/>
  <c r="AC61" i="2"/>
  <c r="AB61" i="2"/>
  <c r="AN61" i="2"/>
  <c r="AM61" i="2"/>
  <c r="AL61" i="2"/>
  <c r="AI61" i="2"/>
  <c r="AH61" i="2"/>
  <c r="AG61" i="2"/>
  <c r="AS61" i="2"/>
  <c r="AR61" i="2"/>
  <c r="X62" i="2"/>
  <c r="W62" i="2"/>
  <c r="T62" i="2"/>
  <c r="S62" i="2"/>
  <c r="P62" i="2"/>
  <c r="O62" i="2"/>
  <c r="H62" i="2"/>
  <c r="G62" i="2"/>
  <c r="D62" i="2"/>
  <c r="C62" i="2"/>
  <c r="AC62" i="2"/>
  <c r="AB62" i="2"/>
  <c r="AN62" i="2"/>
  <c r="AM62" i="2"/>
  <c r="AL62" i="2"/>
  <c r="AI62" i="2"/>
  <c r="AH62" i="2"/>
  <c r="AG62" i="2"/>
  <c r="AS62" i="2"/>
  <c r="AR62" i="2"/>
  <c r="X63" i="2"/>
  <c r="W63" i="2"/>
  <c r="T63" i="2"/>
  <c r="S63" i="2"/>
  <c r="P63" i="2"/>
  <c r="O63" i="2"/>
  <c r="H63" i="2"/>
  <c r="G63" i="2"/>
  <c r="D63" i="2"/>
  <c r="C63" i="2"/>
  <c r="AC63" i="2"/>
  <c r="AB63" i="2"/>
  <c r="AN63" i="2"/>
  <c r="AM63" i="2"/>
  <c r="AL63" i="2"/>
  <c r="AI63" i="2"/>
  <c r="AH63" i="2"/>
  <c r="AG63" i="2"/>
  <c r="AS63" i="2"/>
  <c r="AR63" i="2"/>
  <c r="X64" i="2"/>
  <c r="W64" i="2"/>
  <c r="T64" i="2"/>
  <c r="S64" i="2"/>
  <c r="P64" i="2"/>
  <c r="O64" i="2"/>
  <c r="H64" i="2"/>
  <c r="G64" i="2"/>
  <c r="D64" i="2"/>
  <c r="C64" i="2"/>
  <c r="AC64" i="2"/>
  <c r="AB64" i="2"/>
  <c r="AN64" i="2"/>
  <c r="AM64" i="2"/>
  <c r="AL64" i="2"/>
  <c r="AI64" i="2"/>
  <c r="AH64" i="2"/>
  <c r="AG64" i="2"/>
  <c r="AS64" i="2"/>
  <c r="AR64" i="2"/>
  <c r="X65" i="2"/>
  <c r="W65" i="2"/>
  <c r="T65" i="2"/>
  <c r="S65" i="2"/>
  <c r="P65" i="2"/>
  <c r="O65" i="2"/>
  <c r="H65" i="2"/>
  <c r="G65" i="2"/>
  <c r="D65" i="2"/>
  <c r="C65" i="2"/>
  <c r="AC65" i="2"/>
  <c r="AB65" i="2"/>
  <c r="AN65" i="2"/>
  <c r="AM65" i="2"/>
  <c r="AL65" i="2"/>
  <c r="AI65" i="2"/>
  <c r="AH65" i="2"/>
  <c r="AG65" i="2"/>
  <c r="AS65" i="2"/>
  <c r="AR65" i="2"/>
  <c r="X66" i="2"/>
  <c r="W66" i="2"/>
  <c r="T66" i="2"/>
  <c r="S66" i="2"/>
  <c r="P66" i="2"/>
  <c r="O66" i="2"/>
  <c r="H66" i="2"/>
  <c r="G66" i="2"/>
  <c r="D66" i="2"/>
  <c r="C66" i="2"/>
  <c r="AC66" i="2"/>
  <c r="AB66" i="2"/>
  <c r="AN66" i="2"/>
  <c r="AM66" i="2"/>
  <c r="AL66" i="2"/>
  <c r="AI66" i="2"/>
  <c r="AH66" i="2"/>
  <c r="AG66" i="2"/>
  <c r="AS66" i="2"/>
  <c r="AR66" i="2"/>
  <c r="X67" i="2"/>
  <c r="W67" i="2"/>
  <c r="T67" i="2"/>
  <c r="S67" i="2"/>
  <c r="P67" i="2"/>
  <c r="O67" i="2"/>
  <c r="H67" i="2"/>
  <c r="G67" i="2"/>
  <c r="D67" i="2"/>
  <c r="C67" i="2"/>
  <c r="AC67" i="2"/>
  <c r="AB67" i="2"/>
  <c r="AN67" i="2"/>
  <c r="AM67" i="2"/>
  <c r="AL67" i="2"/>
  <c r="AI67" i="2"/>
  <c r="AH67" i="2"/>
  <c r="AG67" i="2"/>
  <c r="AS67" i="2"/>
  <c r="AR67" i="2"/>
  <c r="X68" i="2"/>
  <c r="W68" i="2"/>
  <c r="T68" i="2"/>
  <c r="S68" i="2"/>
  <c r="P68" i="2"/>
  <c r="O68" i="2"/>
  <c r="H68" i="2"/>
  <c r="G68" i="2"/>
  <c r="D68" i="2"/>
  <c r="C68" i="2"/>
  <c r="AC68" i="2"/>
  <c r="AB68" i="2"/>
  <c r="AN68" i="2"/>
  <c r="AM68" i="2"/>
  <c r="AL68" i="2"/>
  <c r="AI68" i="2"/>
  <c r="AH68" i="2"/>
  <c r="AG68" i="2"/>
  <c r="AS68" i="2"/>
  <c r="AR68" i="2"/>
  <c r="X69" i="2"/>
  <c r="W69" i="2"/>
  <c r="T69" i="2"/>
  <c r="S69" i="2"/>
  <c r="P69" i="2"/>
  <c r="O69" i="2"/>
  <c r="H69" i="2"/>
  <c r="G69" i="2"/>
  <c r="D69" i="2"/>
  <c r="C69" i="2"/>
  <c r="AC69" i="2"/>
  <c r="AB69" i="2"/>
  <c r="AN69" i="2"/>
  <c r="AM69" i="2"/>
  <c r="AL69" i="2"/>
  <c r="AI69" i="2"/>
  <c r="AH69" i="2"/>
  <c r="AG69" i="2"/>
  <c r="AS69" i="2"/>
  <c r="AR69" i="2"/>
  <c r="X70" i="2"/>
  <c r="W70" i="2"/>
  <c r="T70" i="2"/>
  <c r="S70" i="2"/>
  <c r="P70" i="2"/>
  <c r="O70" i="2"/>
  <c r="H70" i="2"/>
  <c r="G70" i="2"/>
  <c r="D70" i="2"/>
  <c r="C70" i="2"/>
  <c r="AC70" i="2"/>
  <c r="AB70" i="2"/>
  <c r="AN70" i="2"/>
  <c r="AM70" i="2"/>
  <c r="AL70" i="2"/>
  <c r="AI70" i="2"/>
  <c r="AH70" i="2"/>
  <c r="AG70" i="2"/>
  <c r="AS70" i="2"/>
  <c r="AR70" i="2"/>
  <c r="X71" i="2"/>
  <c r="W71" i="2"/>
  <c r="T71" i="2"/>
  <c r="S71" i="2"/>
  <c r="P71" i="2"/>
  <c r="O71" i="2"/>
  <c r="H71" i="2"/>
  <c r="G71" i="2"/>
  <c r="D71" i="2"/>
  <c r="C71" i="2"/>
  <c r="AC71" i="2"/>
  <c r="AB71" i="2"/>
  <c r="AN71" i="2"/>
  <c r="AM71" i="2"/>
  <c r="AL71" i="2"/>
  <c r="AI71" i="2"/>
  <c r="AH71" i="2"/>
  <c r="AG71" i="2"/>
  <c r="AS71" i="2"/>
  <c r="AR71" i="2"/>
  <c r="X72" i="2"/>
  <c r="W72" i="2"/>
  <c r="T72" i="2"/>
  <c r="S72" i="2"/>
  <c r="P72" i="2"/>
  <c r="O72" i="2"/>
  <c r="H72" i="2"/>
  <c r="G72" i="2"/>
  <c r="D72" i="2"/>
  <c r="C72" i="2"/>
  <c r="AC72" i="2"/>
  <c r="AB72" i="2"/>
  <c r="AN72" i="2"/>
  <c r="AM72" i="2"/>
  <c r="AL72" i="2"/>
  <c r="AI72" i="2"/>
  <c r="AH72" i="2"/>
  <c r="AG72" i="2"/>
  <c r="AS72" i="2"/>
  <c r="AR72" i="2"/>
  <c r="X73" i="2"/>
  <c r="W73" i="2"/>
  <c r="T73" i="2"/>
  <c r="S73" i="2"/>
  <c r="P73" i="2"/>
  <c r="O73" i="2"/>
  <c r="H73" i="2"/>
  <c r="G73" i="2"/>
  <c r="D73" i="2"/>
  <c r="C73" i="2"/>
  <c r="AC73" i="2"/>
  <c r="AB73" i="2"/>
  <c r="AN73" i="2"/>
  <c r="AM73" i="2"/>
  <c r="AL73" i="2"/>
  <c r="AI73" i="2"/>
  <c r="AH73" i="2"/>
  <c r="AG73" i="2"/>
  <c r="AS73" i="2"/>
  <c r="AR73" i="2"/>
  <c r="X74" i="2"/>
  <c r="W74" i="2"/>
  <c r="T74" i="2"/>
  <c r="S74" i="2"/>
  <c r="P74" i="2"/>
  <c r="O74" i="2"/>
  <c r="H74" i="2"/>
  <c r="G74" i="2"/>
  <c r="D74" i="2"/>
  <c r="C74" i="2"/>
  <c r="AC74" i="2"/>
  <c r="AB74" i="2"/>
  <c r="AN74" i="2"/>
  <c r="AM74" i="2"/>
  <c r="AL74" i="2"/>
  <c r="AI74" i="2"/>
  <c r="AH74" i="2"/>
  <c r="AG74" i="2"/>
  <c r="AS74" i="2"/>
  <c r="AR74" i="2"/>
  <c r="X75" i="2"/>
  <c r="W75" i="2"/>
  <c r="T75" i="2"/>
  <c r="S75" i="2"/>
  <c r="P75" i="2"/>
  <c r="O75" i="2"/>
  <c r="H75" i="2"/>
  <c r="G75" i="2"/>
  <c r="D75" i="2"/>
  <c r="C75" i="2"/>
  <c r="AC75" i="2"/>
  <c r="AB75" i="2"/>
  <c r="AN75" i="2"/>
  <c r="AM75" i="2"/>
  <c r="AL75" i="2"/>
  <c r="AI75" i="2"/>
  <c r="AH75" i="2"/>
  <c r="AG75" i="2"/>
  <c r="AS75" i="2"/>
  <c r="AR75" i="2"/>
  <c r="X76" i="2"/>
  <c r="W76" i="2"/>
  <c r="T76" i="2"/>
  <c r="S76" i="2"/>
  <c r="P76" i="2"/>
  <c r="O76" i="2"/>
  <c r="H76" i="2"/>
  <c r="G76" i="2"/>
  <c r="D76" i="2"/>
  <c r="C76" i="2"/>
  <c r="AC76" i="2"/>
  <c r="AB76" i="2"/>
  <c r="AN76" i="2"/>
  <c r="AM76" i="2"/>
  <c r="AL76" i="2"/>
  <c r="AI76" i="2"/>
  <c r="AH76" i="2"/>
  <c r="AG76" i="2"/>
  <c r="AS76" i="2"/>
  <c r="AR76" i="2"/>
  <c r="X77" i="2"/>
  <c r="W77" i="2"/>
  <c r="T77" i="2"/>
  <c r="S77" i="2"/>
  <c r="P77" i="2"/>
  <c r="O77" i="2"/>
  <c r="H77" i="2"/>
  <c r="G77" i="2"/>
  <c r="D77" i="2"/>
  <c r="C77" i="2"/>
  <c r="AC77" i="2"/>
  <c r="AB77" i="2"/>
  <c r="AN77" i="2"/>
  <c r="AM77" i="2"/>
  <c r="AL77" i="2"/>
  <c r="AI77" i="2"/>
  <c r="AH77" i="2"/>
  <c r="AG77" i="2"/>
  <c r="AS77" i="2"/>
  <c r="AR77" i="2"/>
  <c r="X78" i="2"/>
  <c r="W78" i="2"/>
  <c r="T78" i="2"/>
  <c r="S78" i="2"/>
  <c r="P78" i="2"/>
  <c r="O78" i="2"/>
  <c r="H78" i="2"/>
  <c r="G78" i="2"/>
  <c r="D78" i="2"/>
  <c r="C78" i="2"/>
  <c r="AC78" i="2"/>
  <c r="AB78" i="2"/>
  <c r="AN78" i="2"/>
  <c r="AM78" i="2"/>
  <c r="AL78" i="2"/>
  <c r="AI78" i="2"/>
  <c r="AH78" i="2"/>
  <c r="AG78" i="2"/>
  <c r="AS78" i="2"/>
  <c r="AR78" i="2"/>
  <c r="X79" i="2"/>
  <c r="W79" i="2"/>
  <c r="T79" i="2"/>
  <c r="S79" i="2"/>
  <c r="P79" i="2"/>
  <c r="O79" i="2"/>
  <c r="H79" i="2"/>
  <c r="G79" i="2"/>
  <c r="D79" i="2"/>
  <c r="C79" i="2"/>
  <c r="AC79" i="2"/>
  <c r="AB79" i="2"/>
  <c r="AN79" i="2"/>
  <c r="AM79" i="2"/>
  <c r="AL79" i="2"/>
  <c r="AI79" i="2"/>
  <c r="AH79" i="2"/>
  <c r="AG79" i="2"/>
  <c r="AS79" i="2"/>
  <c r="AR79" i="2"/>
  <c r="X80" i="2"/>
  <c r="W80" i="2"/>
  <c r="T80" i="2"/>
  <c r="S80" i="2"/>
  <c r="P80" i="2"/>
  <c r="O80" i="2"/>
  <c r="H80" i="2"/>
  <c r="G80" i="2"/>
  <c r="D80" i="2"/>
  <c r="C80" i="2"/>
  <c r="AC80" i="2"/>
  <c r="AB80" i="2"/>
  <c r="AN80" i="2"/>
  <c r="AM80" i="2"/>
  <c r="AL80" i="2"/>
  <c r="AI80" i="2"/>
  <c r="AH80" i="2"/>
  <c r="AG80" i="2"/>
  <c r="AS80" i="2"/>
  <c r="AR80" i="2"/>
  <c r="X81" i="2"/>
  <c r="W81" i="2"/>
  <c r="T81" i="2"/>
  <c r="S81" i="2"/>
  <c r="P81" i="2"/>
  <c r="O81" i="2"/>
  <c r="H81" i="2"/>
  <c r="G81" i="2"/>
  <c r="D81" i="2"/>
  <c r="C81" i="2"/>
  <c r="AC81" i="2"/>
  <c r="AB81" i="2"/>
  <c r="AN81" i="2"/>
  <c r="AM81" i="2"/>
  <c r="AL81" i="2"/>
  <c r="AI81" i="2"/>
  <c r="AH81" i="2"/>
  <c r="AG81" i="2"/>
  <c r="AS81" i="2"/>
  <c r="AR81" i="2"/>
  <c r="X82" i="2"/>
  <c r="W82" i="2"/>
  <c r="T82" i="2"/>
  <c r="S82" i="2"/>
  <c r="P82" i="2"/>
  <c r="O82" i="2"/>
  <c r="H82" i="2"/>
  <c r="G82" i="2"/>
  <c r="D82" i="2"/>
  <c r="C82" i="2"/>
  <c r="AC82" i="2"/>
  <c r="AB82" i="2"/>
  <c r="AN82" i="2"/>
  <c r="AM82" i="2"/>
  <c r="AL82" i="2"/>
  <c r="AI82" i="2"/>
  <c r="AH82" i="2"/>
  <c r="AG82" i="2"/>
  <c r="AS82" i="2"/>
  <c r="AR82" i="2"/>
  <c r="X83" i="2"/>
  <c r="W83" i="2"/>
  <c r="T83" i="2"/>
  <c r="S83" i="2"/>
  <c r="P83" i="2"/>
  <c r="O83" i="2"/>
  <c r="H83" i="2"/>
  <c r="G83" i="2"/>
  <c r="D83" i="2"/>
  <c r="C83" i="2"/>
  <c r="AC83" i="2"/>
  <c r="AB83" i="2"/>
  <c r="AN83" i="2"/>
  <c r="AM83" i="2"/>
  <c r="AL83" i="2"/>
  <c r="AI83" i="2"/>
  <c r="AH83" i="2"/>
  <c r="AG83" i="2"/>
  <c r="AS83" i="2"/>
  <c r="AR83" i="2"/>
  <c r="X84" i="2"/>
  <c r="W84" i="2"/>
  <c r="T84" i="2"/>
  <c r="S84" i="2"/>
  <c r="P84" i="2"/>
  <c r="O84" i="2"/>
  <c r="H84" i="2"/>
  <c r="G84" i="2"/>
  <c r="D84" i="2"/>
  <c r="C84" i="2"/>
  <c r="AC84" i="2"/>
  <c r="AB84" i="2"/>
  <c r="AN84" i="2"/>
  <c r="AM84" i="2"/>
  <c r="AL84" i="2"/>
  <c r="AI84" i="2"/>
  <c r="AH84" i="2"/>
  <c r="AG84" i="2"/>
  <c r="AS84" i="2"/>
  <c r="AR84" i="2"/>
  <c r="X85" i="2"/>
  <c r="W85" i="2"/>
  <c r="T85" i="2"/>
  <c r="S85" i="2"/>
  <c r="P85" i="2"/>
  <c r="O85" i="2"/>
  <c r="H85" i="2"/>
  <c r="G85" i="2"/>
  <c r="D85" i="2"/>
  <c r="C85" i="2"/>
  <c r="AC85" i="2"/>
  <c r="AB85" i="2"/>
  <c r="AN85" i="2"/>
  <c r="AM85" i="2"/>
  <c r="AL85" i="2"/>
  <c r="AI85" i="2"/>
  <c r="AH85" i="2"/>
  <c r="AG85" i="2"/>
  <c r="AS85" i="2"/>
  <c r="AR85" i="2"/>
  <c r="X86" i="2"/>
  <c r="W86" i="2"/>
  <c r="T86" i="2"/>
  <c r="S86" i="2"/>
  <c r="P86" i="2"/>
  <c r="O86" i="2"/>
  <c r="H86" i="2"/>
  <c r="G86" i="2"/>
  <c r="D86" i="2"/>
  <c r="C86" i="2"/>
  <c r="AC86" i="2"/>
  <c r="AB86" i="2"/>
  <c r="AN86" i="2"/>
  <c r="AM86" i="2"/>
  <c r="AL86" i="2"/>
  <c r="AI86" i="2"/>
  <c r="AH86" i="2"/>
  <c r="AG86" i="2"/>
  <c r="AS86" i="2"/>
  <c r="AR86" i="2"/>
  <c r="X87" i="2"/>
  <c r="W87" i="2"/>
  <c r="T87" i="2"/>
  <c r="S87" i="2"/>
  <c r="P87" i="2"/>
  <c r="O87" i="2"/>
  <c r="H87" i="2"/>
  <c r="G87" i="2"/>
  <c r="D87" i="2"/>
  <c r="C87" i="2"/>
  <c r="AC87" i="2"/>
  <c r="AB87" i="2"/>
  <c r="AN87" i="2"/>
  <c r="AM87" i="2"/>
  <c r="AL87" i="2"/>
  <c r="AI87" i="2"/>
  <c r="AH87" i="2"/>
  <c r="AG87" i="2"/>
  <c r="AS87" i="2"/>
  <c r="AR87" i="2"/>
  <c r="X88" i="2"/>
  <c r="W88" i="2"/>
  <c r="T88" i="2"/>
  <c r="S88" i="2"/>
  <c r="P88" i="2"/>
  <c r="O88" i="2"/>
  <c r="H88" i="2"/>
  <c r="G88" i="2"/>
  <c r="D88" i="2"/>
  <c r="C88" i="2"/>
  <c r="AC88" i="2"/>
  <c r="AB88" i="2"/>
  <c r="AN88" i="2"/>
  <c r="AM88" i="2"/>
  <c r="AL88" i="2"/>
  <c r="AI88" i="2"/>
  <c r="AH88" i="2"/>
  <c r="AG88" i="2"/>
  <c r="AS88" i="2"/>
  <c r="AR88" i="2"/>
  <c r="X89" i="2"/>
  <c r="W89" i="2"/>
  <c r="T89" i="2"/>
  <c r="S89" i="2"/>
  <c r="P89" i="2"/>
  <c r="O89" i="2"/>
  <c r="H89" i="2"/>
  <c r="G89" i="2"/>
  <c r="D89" i="2"/>
  <c r="C89" i="2"/>
  <c r="AC89" i="2"/>
  <c r="AB89" i="2"/>
  <c r="AN89" i="2"/>
  <c r="AM89" i="2"/>
  <c r="AL89" i="2"/>
  <c r="AI89" i="2"/>
  <c r="AH89" i="2"/>
  <c r="AG89" i="2"/>
  <c r="AS89" i="2"/>
  <c r="AR89" i="2"/>
  <c r="X90" i="2"/>
  <c r="W90" i="2"/>
  <c r="T90" i="2"/>
  <c r="S90" i="2"/>
  <c r="P90" i="2"/>
  <c r="O90" i="2"/>
  <c r="H90" i="2"/>
  <c r="G90" i="2"/>
  <c r="D90" i="2"/>
  <c r="C90" i="2"/>
  <c r="AC90" i="2"/>
  <c r="AB90" i="2"/>
  <c r="AN90" i="2"/>
  <c r="AM90" i="2"/>
  <c r="AL90" i="2"/>
  <c r="AI90" i="2"/>
  <c r="AH90" i="2"/>
  <c r="AG90" i="2"/>
  <c r="AS90" i="2"/>
  <c r="AR90" i="2"/>
  <c r="X91" i="2"/>
  <c r="W91" i="2"/>
  <c r="T91" i="2"/>
  <c r="S91" i="2"/>
  <c r="P91" i="2"/>
  <c r="O91" i="2"/>
  <c r="H91" i="2"/>
  <c r="G91" i="2"/>
  <c r="D91" i="2"/>
  <c r="C91" i="2"/>
  <c r="AC91" i="2"/>
  <c r="AB91" i="2"/>
  <c r="AN91" i="2"/>
  <c r="AM91" i="2"/>
  <c r="AL91" i="2"/>
  <c r="AI91" i="2"/>
  <c r="AH91" i="2"/>
  <c r="AG91" i="2"/>
  <c r="AS91" i="2"/>
  <c r="AR91" i="2"/>
  <c r="X92" i="2"/>
  <c r="W92" i="2"/>
  <c r="T92" i="2"/>
  <c r="S92" i="2"/>
  <c r="P92" i="2"/>
  <c r="O92" i="2"/>
  <c r="H92" i="2"/>
  <c r="G92" i="2"/>
  <c r="D92" i="2"/>
  <c r="C92" i="2"/>
  <c r="AC92" i="2"/>
  <c r="AB92" i="2"/>
  <c r="AN92" i="2"/>
  <c r="AM92" i="2"/>
  <c r="AL92" i="2"/>
  <c r="AI92" i="2"/>
  <c r="AH92" i="2"/>
  <c r="AG92" i="2"/>
  <c r="AS92" i="2"/>
  <c r="AR92" i="2"/>
  <c r="X93" i="2"/>
  <c r="W93" i="2"/>
  <c r="T93" i="2"/>
  <c r="S93" i="2"/>
  <c r="P93" i="2"/>
  <c r="O93" i="2"/>
  <c r="H93" i="2"/>
  <c r="G93" i="2"/>
  <c r="D93" i="2"/>
  <c r="C93" i="2"/>
  <c r="AC93" i="2"/>
  <c r="AB93" i="2"/>
  <c r="AN93" i="2"/>
  <c r="AM93" i="2"/>
  <c r="AL93" i="2"/>
  <c r="AI93" i="2"/>
  <c r="AH93" i="2"/>
  <c r="AG93" i="2"/>
  <c r="AS93" i="2"/>
  <c r="AR93" i="2"/>
  <c r="X94" i="2"/>
  <c r="W94" i="2"/>
  <c r="T94" i="2"/>
  <c r="S94" i="2"/>
  <c r="P94" i="2"/>
  <c r="O94" i="2"/>
  <c r="H94" i="2"/>
  <c r="G94" i="2"/>
  <c r="D94" i="2"/>
  <c r="C94" i="2"/>
  <c r="AC94" i="2"/>
  <c r="AB94" i="2"/>
  <c r="AN94" i="2"/>
  <c r="AM94" i="2"/>
  <c r="AL94" i="2"/>
  <c r="AI94" i="2"/>
  <c r="AH94" i="2"/>
  <c r="AG94" i="2"/>
  <c r="AS94" i="2"/>
  <c r="AR94" i="2"/>
  <c r="X95" i="2"/>
  <c r="W95" i="2"/>
  <c r="T95" i="2"/>
  <c r="S95" i="2"/>
  <c r="P95" i="2"/>
  <c r="O95" i="2"/>
  <c r="H95" i="2"/>
  <c r="G95" i="2"/>
  <c r="D95" i="2"/>
  <c r="C95" i="2"/>
  <c r="AC95" i="2"/>
  <c r="AB95" i="2"/>
  <c r="AN95" i="2"/>
  <c r="AM95" i="2"/>
  <c r="AL95" i="2"/>
  <c r="AI95" i="2"/>
  <c r="AH95" i="2"/>
  <c r="AG95" i="2"/>
  <c r="AS95" i="2"/>
  <c r="AR95" i="2"/>
  <c r="X96" i="2"/>
  <c r="W96" i="2"/>
  <c r="T96" i="2"/>
  <c r="S96" i="2"/>
  <c r="P96" i="2"/>
  <c r="O96" i="2"/>
  <c r="H96" i="2"/>
  <c r="G96" i="2"/>
  <c r="D96" i="2"/>
  <c r="C96" i="2"/>
  <c r="AC96" i="2"/>
  <c r="AB96" i="2"/>
  <c r="AN96" i="2"/>
  <c r="AM96" i="2"/>
  <c r="AL96" i="2"/>
  <c r="AI96" i="2"/>
  <c r="AH96" i="2"/>
  <c r="AG96" i="2"/>
  <c r="AS96" i="2"/>
  <c r="AR96" i="2"/>
  <c r="X97" i="2"/>
  <c r="W97" i="2"/>
  <c r="T97" i="2"/>
  <c r="S97" i="2"/>
  <c r="P97" i="2"/>
  <c r="O97" i="2"/>
  <c r="H97" i="2"/>
  <c r="G97" i="2"/>
  <c r="D97" i="2"/>
  <c r="C97" i="2"/>
  <c r="AC97" i="2"/>
  <c r="AB97" i="2"/>
  <c r="AN97" i="2"/>
  <c r="AM97" i="2"/>
  <c r="AL97" i="2"/>
  <c r="AI97" i="2"/>
  <c r="AH97" i="2"/>
  <c r="AG97" i="2"/>
  <c r="AS97" i="2"/>
  <c r="AR97" i="2"/>
  <c r="X98" i="2"/>
  <c r="W98" i="2"/>
  <c r="T98" i="2"/>
  <c r="S98" i="2"/>
  <c r="P98" i="2"/>
  <c r="O98" i="2"/>
  <c r="H98" i="2"/>
  <c r="G98" i="2"/>
  <c r="D98" i="2"/>
  <c r="C98" i="2"/>
  <c r="AC98" i="2"/>
  <c r="AB98" i="2"/>
  <c r="AN98" i="2"/>
  <c r="AM98" i="2"/>
  <c r="AL98" i="2"/>
  <c r="AI98" i="2"/>
  <c r="AH98" i="2"/>
  <c r="AG98" i="2"/>
  <c r="AS98" i="2"/>
  <c r="AR98" i="2"/>
  <c r="X99" i="2"/>
  <c r="W99" i="2"/>
  <c r="T99" i="2"/>
  <c r="S99" i="2"/>
  <c r="P99" i="2"/>
  <c r="O99" i="2"/>
  <c r="H99" i="2"/>
  <c r="G99" i="2"/>
  <c r="D99" i="2"/>
  <c r="C99" i="2"/>
  <c r="AC99" i="2"/>
  <c r="AB99" i="2"/>
  <c r="AN99" i="2"/>
  <c r="AM99" i="2"/>
  <c r="AL99" i="2"/>
  <c r="AI99" i="2"/>
  <c r="AH99" i="2"/>
  <c r="AG99" i="2"/>
  <c r="AS99" i="2"/>
  <c r="AR99" i="2"/>
  <c r="X100" i="2"/>
  <c r="W100" i="2"/>
  <c r="T100" i="2"/>
  <c r="S100" i="2"/>
  <c r="P100" i="2"/>
  <c r="O100" i="2"/>
  <c r="H100" i="2"/>
  <c r="G100" i="2"/>
  <c r="D100" i="2"/>
  <c r="C100" i="2"/>
  <c r="AC100" i="2"/>
  <c r="AB100" i="2"/>
  <c r="AN100" i="2"/>
  <c r="AM100" i="2"/>
  <c r="AL100" i="2"/>
  <c r="AI100" i="2"/>
  <c r="AH100" i="2"/>
  <c r="AG100" i="2"/>
  <c r="AS100" i="2"/>
  <c r="AR100" i="2"/>
  <c r="X101" i="2"/>
  <c r="W101" i="2"/>
  <c r="T101" i="2"/>
  <c r="S101" i="2"/>
  <c r="P101" i="2"/>
  <c r="O101" i="2"/>
  <c r="H101" i="2"/>
  <c r="G101" i="2"/>
  <c r="D101" i="2"/>
  <c r="C101" i="2"/>
  <c r="AC101" i="2"/>
  <c r="AB101" i="2"/>
  <c r="AN101" i="2"/>
  <c r="AM101" i="2"/>
  <c r="AL101" i="2"/>
  <c r="AI101" i="2"/>
  <c r="AH101" i="2"/>
  <c r="AG101" i="2"/>
  <c r="AS101" i="2"/>
  <c r="AR101" i="2"/>
  <c r="X102" i="2"/>
  <c r="W102" i="2"/>
  <c r="T102" i="2"/>
  <c r="S102" i="2"/>
  <c r="P102" i="2"/>
  <c r="O102" i="2"/>
  <c r="H102" i="2"/>
  <c r="G102" i="2"/>
  <c r="D102" i="2"/>
  <c r="C102" i="2"/>
  <c r="AC102" i="2"/>
  <c r="AB102" i="2"/>
  <c r="AN102" i="2"/>
  <c r="AM102" i="2"/>
  <c r="AL102" i="2"/>
  <c r="AI102" i="2"/>
  <c r="AH102" i="2"/>
  <c r="AG102" i="2"/>
  <c r="AS102" i="2"/>
  <c r="AR102" i="2"/>
  <c r="X103" i="2"/>
  <c r="W103" i="2"/>
  <c r="T103" i="2"/>
  <c r="S103" i="2"/>
  <c r="P103" i="2"/>
  <c r="O103" i="2"/>
  <c r="H103" i="2"/>
  <c r="G103" i="2"/>
  <c r="D103" i="2"/>
  <c r="C103" i="2"/>
  <c r="AC103" i="2"/>
  <c r="AB103" i="2"/>
  <c r="AN103" i="2"/>
  <c r="AM103" i="2"/>
  <c r="AL103" i="2"/>
  <c r="AI103" i="2"/>
  <c r="AH103" i="2"/>
  <c r="AG103" i="2"/>
  <c r="AS103" i="2"/>
  <c r="AR103" i="2"/>
  <c r="X104" i="2"/>
  <c r="W104" i="2"/>
  <c r="T104" i="2"/>
  <c r="S104" i="2"/>
  <c r="P104" i="2"/>
  <c r="O104" i="2"/>
  <c r="H104" i="2"/>
  <c r="G104" i="2"/>
  <c r="D104" i="2"/>
  <c r="C104" i="2"/>
  <c r="AC104" i="2"/>
  <c r="AB104" i="2"/>
  <c r="AN104" i="2"/>
  <c r="AM104" i="2"/>
  <c r="AL104" i="2"/>
  <c r="AI104" i="2"/>
  <c r="AH104" i="2"/>
  <c r="AG104" i="2"/>
  <c r="AS104" i="2"/>
  <c r="AR104" i="2"/>
  <c r="X105" i="2"/>
  <c r="W105" i="2"/>
  <c r="T105" i="2"/>
  <c r="S105" i="2"/>
  <c r="P105" i="2"/>
  <c r="O105" i="2"/>
  <c r="H105" i="2"/>
  <c r="G105" i="2"/>
  <c r="D105" i="2"/>
  <c r="C105" i="2"/>
  <c r="AC105" i="2"/>
  <c r="AB105" i="2"/>
  <c r="AN105" i="2"/>
  <c r="AM105" i="2"/>
  <c r="AL105" i="2"/>
  <c r="AI105" i="2"/>
  <c r="AH105" i="2"/>
  <c r="AG105" i="2"/>
  <c r="AS105" i="2"/>
  <c r="AR105" i="2"/>
  <c r="X106" i="2"/>
  <c r="W106" i="2"/>
  <c r="T106" i="2"/>
  <c r="S106" i="2"/>
  <c r="P106" i="2"/>
  <c r="O106" i="2"/>
  <c r="H106" i="2"/>
  <c r="G106" i="2"/>
  <c r="D106" i="2"/>
  <c r="C106" i="2"/>
  <c r="AC106" i="2"/>
  <c r="AB106" i="2"/>
  <c r="AN106" i="2"/>
  <c r="AM106" i="2"/>
  <c r="AL106" i="2"/>
  <c r="AI106" i="2"/>
  <c r="AH106" i="2"/>
  <c r="AG106" i="2"/>
  <c r="AS106" i="2"/>
  <c r="AR106" i="2"/>
  <c r="X107" i="2"/>
  <c r="W107" i="2"/>
  <c r="T107" i="2"/>
  <c r="S107" i="2"/>
  <c r="P107" i="2"/>
  <c r="O107" i="2"/>
  <c r="H107" i="2"/>
  <c r="G107" i="2"/>
  <c r="D107" i="2"/>
  <c r="C107" i="2"/>
  <c r="AC107" i="2"/>
  <c r="AB107" i="2"/>
  <c r="AN107" i="2"/>
  <c r="AM107" i="2"/>
  <c r="AL107" i="2"/>
  <c r="AI107" i="2"/>
  <c r="AH107" i="2"/>
  <c r="AG107" i="2"/>
  <c r="AS107" i="2"/>
  <c r="AR107" i="2"/>
  <c r="X108" i="2"/>
  <c r="W108" i="2"/>
  <c r="T108" i="2"/>
  <c r="S108" i="2"/>
  <c r="P108" i="2"/>
  <c r="O108" i="2"/>
  <c r="H108" i="2"/>
  <c r="G108" i="2"/>
  <c r="D108" i="2"/>
  <c r="C108" i="2"/>
  <c r="AC108" i="2"/>
  <c r="AB108" i="2"/>
  <c r="AN108" i="2"/>
  <c r="AM108" i="2"/>
  <c r="AL108" i="2"/>
  <c r="AI108" i="2"/>
  <c r="AH108" i="2"/>
  <c r="AG108" i="2"/>
  <c r="AS108" i="2"/>
  <c r="AR108" i="2"/>
  <c r="X109" i="2"/>
  <c r="W109" i="2"/>
  <c r="T109" i="2"/>
  <c r="S109" i="2"/>
  <c r="P109" i="2"/>
  <c r="O109" i="2"/>
  <c r="H109" i="2"/>
  <c r="G109" i="2"/>
  <c r="D109" i="2"/>
  <c r="C109" i="2"/>
  <c r="AC109" i="2"/>
  <c r="AB109" i="2"/>
  <c r="AN109" i="2"/>
  <c r="AM109" i="2"/>
  <c r="AL109" i="2"/>
  <c r="AI109" i="2"/>
  <c r="AH109" i="2"/>
  <c r="AG109" i="2"/>
  <c r="AS109" i="2"/>
  <c r="AR109" i="2"/>
  <c r="X110" i="2"/>
  <c r="W110" i="2"/>
  <c r="T110" i="2"/>
  <c r="S110" i="2"/>
  <c r="P110" i="2"/>
  <c r="O110" i="2"/>
  <c r="H110" i="2"/>
  <c r="G110" i="2"/>
  <c r="D110" i="2"/>
  <c r="C110" i="2"/>
  <c r="AC110" i="2"/>
  <c r="AB110" i="2"/>
  <c r="AN110" i="2"/>
  <c r="AM110" i="2"/>
  <c r="AL110" i="2"/>
  <c r="AI110" i="2"/>
  <c r="AH110" i="2"/>
  <c r="AG110" i="2"/>
  <c r="AS110" i="2"/>
  <c r="AR110" i="2"/>
  <c r="X111" i="2"/>
  <c r="W111" i="2"/>
  <c r="T111" i="2"/>
  <c r="S111" i="2"/>
  <c r="P111" i="2"/>
  <c r="O111" i="2"/>
  <c r="H111" i="2"/>
  <c r="G111" i="2"/>
  <c r="D111" i="2"/>
  <c r="C111" i="2"/>
  <c r="AC111" i="2"/>
  <c r="AB111" i="2"/>
  <c r="AN111" i="2"/>
  <c r="AM111" i="2"/>
  <c r="AL111" i="2"/>
  <c r="AI111" i="2"/>
  <c r="AH111" i="2"/>
  <c r="AG111" i="2"/>
  <c r="AS111" i="2"/>
  <c r="AR111" i="2"/>
  <c r="X112" i="2"/>
  <c r="W112" i="2"/>
  <c r="T112" i="2"/>
  <c r="S112" i="2"/>
  <c r="P112" i="2"/>
  <c r="O112" i="2"/>
  <c r="H112" i="2"/>
  <c r="G112" i="2"/>
  <c r="D112" i="2"/>
  <c r="C112" i="2"/>
  <c r="AC112" i="2"/>
  <c r="AB112" i="2"/>
  <c r="AN112" i="2"/>
  <c r="AM112" i="2"/>
  <c r="AL112" i="2"/>
  <c r="AI112" i="2"/>
  <c r="AH112" i="2"/>
  <c r="AG112" i="2"/>
  <c r="AS112" i="2"/>
  <c r="AR112" i="2"/>
  <c r="X113" i="2"/>
  <c r="W113" i="2"/>
  <c r="T113" i="2"/>
  <c r="S113" i="2"/>
  <c r="P113" i="2"/>
  <c r="O113" i="2"/>
  <c r="H113" i="2"/>
  <c r="G113" i="2"/>
  <c r="D113" i="2"/>
  <c r="C113" i="2"/>
  <c r="AC113" i="2"/>
  <c r="AB113" i="2"/>
  <c r="AN113" i="2"/>
  <c r="AM113" i="2"/>
  <c r="AL113" i="2"/>
  <c r="AI113" i="2"/>
  <c r="AH113" i="2"/>
  <c r="AG113" i="2"/>
  <c r="AS113" i="2"/>
  <c r="AR113" i="2"/>
  <c r="X114" i="2"/>
  <c r="W114" i="2"/>
  <c r="T114" i="2"/>
  <c r="S114" i="2"/>
  <c r="P114" i="2"/>
  <c r="O114" i="2"/>
  <c r="H114" i="2"/>
  <c r="G114" i="2"/>
  <c r="D114" i="2"/>
  <c r="C114" i="2"/>
  <c r="AC114" i="2"/>
  <c r="AB114" i="2"/>
  <c r="AN114" i="2"/>
  <c r="AM114" i="2"/>
  <c r="AL114" i="2"/>
  <c r="AI114" i="2"/>
  <c r="AH114" i="2"/>
  <c r="AG114" i="2"/>
  <c r="AS114" i="2"/>
  <c r="AR114" i="2"/>
  <c r="X115" i="2"/>
  <c r="W115" i="2"/>
  <c r="T115" i="2"/>
  <c r="S115" i="2"/>
  <c r="P115" i="2"/>
  <c r="O115" i="2"/>
  <c r="H115" i="2"/>
  <c r="G115" i="2"/>
  <c r="D115" i="2"/>
  <c r="C115" i="2"/>
  <c r="AC115" i="2"/>
  <c r="AB115" i="2"/>
  <c r="AN115" i="2"/>
  <c r="AM115" i="2"/>
  <c r="AL115" i="2"/>
  <c r="AI115" i="2"/>
  <c r="AH115" i="2"/>
  <c r="AG115" i="2"/>
  <c r="AS115" i="2"/>
  <c r="AR115" i="2"/>
  <c r="X116" i="2"/>
  <c r="W116" i="2"/>
  <c r="T116" i="2"/>
  <c r="S116" i="2"/>
  <c r="P116" i="2"/>
  <c r="O116" i="2"/>
  <c r="H116" i="2"/>
  <c r="G116" i="2"/>
  <c r="D116" i="2"/>
  <c r="C116" i="2"/>
  <c r="AC116" i="2"/>
  <c r="AB116" i="2"/>
  <c r="AN116" i="2"/>
  <c r="AM116" i="2"/>
  <c r="AL116" i="2"/>
  <c r="AI116" i="2"/>
  <c r="AH116" i="2"/>
  <c r="AG116" i="2"/>
  <c r="AS116" i="2"/>
  <c r="AR116" i="2"/>
  <c r="X117" i="2"/>
  <c r="W117" i="2"/>
  <c r="T117" i="2"/>
  <c r="S117" i="2"/>
  <c r="P117" i="2"/>
  <c r="O117" i="2"/>
  <c r="H117" i="2"/>
  <c r="G117" i="2"/>
  <c r="D117" i="2"/>
  <c r="C117" i="2"/>
  <c r="AC117" i="2"/>
  <c r="AB117" i="2"/>
  <c r="AN117" i="2"/>
  <c r="AM117" i="2"/>
  <c r="AL117" i="2"/>
  <c r="AI117" i="2"/>
  <c r="AH117" i="2"/>
  <c r="AG117" i="2"/>
  <c r="AS117" i="2"/>
  <c r="AR117" i="2"/>
  <c r="X118" i="2"/>
  <c r="W118" i="2"/>
  <c r="T118" i="2"/>
  <c r="S118" i="2"/>
  <c r="P118" i="2"/>
  <c r="O118" i="2"/>
  <c r="H118" i="2"/>
  <c r="G118" i="2"/>
  <c r="D118" i="2"/>
  <c r="C118" i="2"/>
  <c r="AC118" i="2"/>
  <c r="AB118" i="2"/>
  <c r="AN118" i="2"/>
  <c r="AM118" i="2"/>
  <c r="AL118" i="2"/>
  <c r="AI118" i="2"/>
  <c r="AH118" i="2"/>
  <c r="AG118" i="2"/>
  <c r="AS118" i="2"/>
  <c r="AR118" i="2"/>
  <c r="X119" i="2"/>
  <c r="W119" i="2"/>
  <c r="T119" i="2"/>
  <c r="S119" i="2"/>
  <c r="P119" i="2"/>
  <c r="O119" i="2"/>
  <c r="H119" i="2"/>
  <c r="G119" i="2"/>
  <c r="D119" i="2"/>
  <c r="C119" i="2"/>
  <c r="AC119" i="2"/>
  <c r="AB119" i="2"/>
  <c r="AN119" i="2"/>
  <c r="AM119" i="2"/>
  <c r="AL119" i="2"/>
  <c r="AI119" i="2"/>
  <c r="AH119" i="2"/>
  <c r="AG119" i="2"/>
  <c r="AS119" i="2"/>
  <c r="AR119" i="2"/>
  <c r="X120" i="2"/>
  <c r="W120" i="2"/>
  <c r="T120" i="2"/>
  <c r="S120" i="2"/>
  <c r="P120" i="2"/>
  <c r="O120" i="2"/>
  <c r="H120" i="2"/>
  <c r="G120" i="2"/>
  <c r="D120" i="2"/>
  <c r="C120" i="2"/>
  <c r="AC120" i="2"/>
  <c r="AB120" i="2"/>
  <c r="AN120" i="2"/>
  <c r="AM120" i="2"/>
  <c r="AL120" i="2"/>
  <c r="AI120" i="2"/>
  <c r="AH120" i="2"/>
  <c r="AG120" i="2"/>
  <c r="AS120" i="2"/>
  <c r="AR120" i="2"/>
  <c r="X121" i="2"/>
  <c r="W121" i="2"/>
  <c r="T121" i="2"/>
  <c r="S121" i="2"/>
  <c r="P121" i="2"/>
  <c r="O121" i="2"/>
  <c r="H121" i="2"/>
  <c r="G121" i="2"/>
  <c r="D121" i="2"/>
  <c r="C121" i="2"/>
  <c r="AC121" i="2"/>
  <c r="AB121" i="2"/>
  <c r="AN121" i="2"/>
  <c r="AM121" i="2"/>
  <c r="AL121" i="2"/>
  <c r="AI121" i="2"/>
  <c r="AH121" i="2"/>
  <c r="AG121" i="2"/>
  <c r="AS121" i="2"/>
  <c r="AR121" i="2"/>
  <c r="X122" i="2"/>
  <c r="W122" i="2"/>
  <c r="T122" i="2"/>
  <c r="S122" i="2"/>
  <c r="P122" i="2"/>
  <c r="O122" i="2"/>
  <c r="H122" i="2"/>
  <c r="G122" i="2"/>
  <c r="D122" i="2"/>
  <c r="C122" i="2"/>
  <c r="AC122" i="2"/>
  <c r="AB122" i="2"/>
  <c r="AN122" i="2"/>
  <c r="AM122" i="2"/>
  <c r="AL122" i="2"/>
  <c r="AI122" i="2"/>
  <c r="AH122" i="2"/>
  <c r="AG122" i="2"/>
  <c r="AS122" i="2"/>
  <c r="AR122" i="2"/>
  <c r="X123" i="2"/>
  <c r="W123" i="2"/>
  <c r="T123" i="2"/>
  <c r="S123" i="2"/>
  <c r="P123" i="2"/>
  <c r="O123" i="2"/>
  <c r="H123" i="2"/>
  <c r="G123" i="2"/>
  <c r="D123" i="2"/>
  <c r="C123" i="2"/>
  <c r="AC123" i="2"/>
  <c r="AB123" i="2"/>
  <c r="AN123" i="2"/>
  <c r="AM123" i="2"/>
  <c r="AL123" i="2"/>
  <c r="AI123" i="2"/>
  <c r="AH123" i="2"/>
  <c r="AG123" i="2"/>
  <c r="AS123" i="2"/>
  <c r="AR123" i="2"/>
  <c r="X124" i="2"/>
  <c r="W124" i="2"/>
  <c r="T124" i="2"/>
  <c r="S124" i="2"/>
  <c r="P124" i="2"/>
  <c r="O124" i="2"/>
  <c r="H124" i="2"/>
  <c r="G124" i="2"/>
  <c r="D124" i="2"/>
  <c r="C124" i="2"/>
  <c r="AC124" i="2"/>
  <c r="AB124" i="2"/>
  <c r="AN124" i="2"/>
  <c r="AM124" i="2"/>
  <c r="AL124" i="2"/>
  <c r="AI124" i="2"/>
  <c r="AH124" i="2"/>
  <c r="AG124" i="2"/>
  <c r="AS124" i="2"/>
  <c r="AR124" i="2"/>
  <c r="X125" i="2"/>
  <c r="W125" i="2"/>
  <c r="T125" i="2"/>
  <c r="S125" i="2"/>
  <c r="P125" i="2"/>
  <c r="O125" i="2"/>
  <c r="H125" i="2"/>
  <c r="G125" i="2"/>
  <c r="D125" i="2"/>
  <c r="C125" i="2"/>
  <c r="AC125" i="2"/>
  <c r="AB125" i="2"/>
  <c r="AN125" i="2"/>
  <c r="AM125" i="2"/>
  <c r="AL125" i="2"/>
  <c r="AI125" i="2"/>
  <c r="AH125" i="2"/>
  <c r="AG125" i="2"/>
  <c r="AS125" i="2"/>
  <c r="AR125" i="2"/>
  <c r="X126" i="2"/>
  <c r="W126" i="2"/>
  <c r="T126" i="2"/>
  <c r="S126" i="2"/>
  <c r="P126" i="2"/>
  <c r="O126" i="2"/>
  <c r="H126" i="2"/>
  <c r="G126" i="2"/>
  <c r="D126" i="2"/>
  <c r="C126" i="2"/>
  <c r="AC126" i="2"/>
  <c r="AB126" i="2"/>
  <c r="AN126" i="2"/>
  <c r="AM126" i="2"/>
  <c r="AL126" i="2"/>
  <c r="AI126" i="2"/>
  <c r="AH126" i="2"/>
  <c r="AG126" i="2"/>
  <c r="AS126" i="2"/>
  <c r="AR126" i="2"/>
  <c r="X127" i="2"/>
  <c r="W127" i="2"/>
  <c r="T127" i="2"/>
  <c r="S127" i="2"/>
  <c r="P127" i="2"/>
  <c r="O127" i="2"/>
  <c r="H127" i="2"/>
  <c r="G127" i="2"/>
  <c r="D127" i="2"/>
  <c r="C127" i="2"/>
  <c r="AC127" i="2"/>
  <c r="AB127" i="2"/>
  <c r="AN127" i="2"/>
  <c r="AM127" i="2"/>
  <c r="AL127" i="2"/>
  <c r="AI127" i="2"/>
  <c r="AH127" i="2"/>
  <c r="AG127" i="2"/>
  <c r="AS127" i="2"/>
  <c r="AR127" i="2"/>
  <c r="X128" i="2"/>
  <c r="W128" i="2"/>
  <c r="T128" i="2"/>
  <c r="S128" i="2"/>
  <c r="P128" i="2"/>
  <c r="O128" i="2"/>
  <c r="H128" i="2"/>
  <c r="G128" i="2"/>
  <c r="D128" i="2"/>
  <c r="C128" i="2"/>
  <c r="AC128" i="2"/>
  <c r="AB128" i="2"/>
  <c r="AN128" i="2"/>
  <c r="AM128" i="2"/>
  <c r="AL128" i="2"/>
  <c r="AI128" i="2"/>
  <c r="AH128" i="2"/>
  <c r="AG128" i="2"/>
  <c r="AS128" i="2"/>
  <c r="AR128" i="2"/>
  <c r="X129" i="2"/>
  <c r="W129" i="2"/>
  <c r="T129" i="2"/>
  <c r="S129" i="2"/>
  <c r="P129" i="2"/>
  <c r="O129" i="2"/>
  <c r="H129" i="2"/>
  <c r="G129" i="2"/>
  <c r="D129" i="2"/>
  <c r="C129" i="2"/>
  <c r="AC129" i="2"/>
  <c r="AB129" i="2"/>
  <c r="AN129" i="2"/>
  <c r="AM129" i="2"/>
  <c r="AL129" i="2"/>
  <c r="AI129" i="2"/>
  <c r="AH129" i="2"/>
  <c r="AG129" i="2"/>
  <c r="AS129" i="2"/>
  <c r="AR129" i="2"/>
  <c r="X130" i="2"/>
  <c r="W130" i="2"/>
  <c r="T130" i="2"/>
  <c r="S130" i="2"/>
  <c r="P130" i="2"/>
  <c r="O130" i="2"/>
  <c r="H130" i="2"/>
  <c r="G130" i="2"/>
  <c r="D130" i="2"/>
  <c r="C130" i="2"/>
  <c r="AC130" i="2"/>
  <c r="AB130" i="2"/>
  <c r="AN130" i="2"/>
  <c r="AM130" i="2"/>
  <c r="AL130" i="2"/>
  <c r="AI130" i="2"/>
  <c r="AH130" i="2"/>
  <c r="AG130" i="2"/>
  <c r="AS130" i="2"/>
  <c r="AR130" i="2"/>
  <c r="X131" i="2"/>
  <c r="W131" i="2"/>
  <c r="T131" i="2"/>
  <c r="S131" i="2"/>
  <c r="P131" i="2"/>
  <c r="O131" i="2"/>
  <c r="H131" i="2"/>
  <c r="G131" i="2"/>
  <c r="D131" i="2"/>
  <c r="C131" i="2"/>
  <c r="AC131" i="2"/>
  <c r="AB131" i="2"/>
  <c r="AN131" i="2"/>
  <c r="AM131" i="2"/>
  <c r="AL131" i="2"/>
  <c r="AI131" i="2"/>
  <c r="AH131" i="2"/>
  <c r="AG131" i="2"/>
  <c r="AS131" i="2"/>
  <c r="AR131" i="2"/>
  <c r="X132" i="2"/>
  <c r="W132" i="2"/>
  <c r="T132" i="2"/>
  <c r="S132" i="2"/>
  <c r="P132" i="2"/>
  <c r="O132" i="2"/>
  <c r="H132" i="2"/>
  <c r="G132" i="2"/>
  <c r="D132" i="2"/>
  <c r="C132" i="2"/>
  <c r="AC132" i="2"/>
  <c r="AB132" i="2"/>
  <c r="AN132" i="2"/>
  <c r="AM132" i="2"/>
  <c r="AL132" i="2"/>
  <c r="AI132" i="2"/>
  <c r="AH132" i="2"/>
  <c r="AG132" i="2"/>
  <c r="AS132" i="2"/>
  <c r="AR132" i="2"/>
  <c r="X133" i="2"/>
  <c r="W133" i="2"/>
  <c r="T133" i="2"/>
  <c r="S133" i="2"/>
  <c r="P133" i="2"/>
  <c r="O133" i="2"/>
  <c r="H133" i="2"/>
  <c r="G133" i="2"/>
  <c r="D133" i="2"/>
  <c r="C133" i="2"/>
  <c r="AC133" i="2"/>
  <c r="AB133" i="2"/>
  <c r="AN133" i="2"/>
  <c r="AM133" i="2"/>
  <c r="AL133" i="2"/>
  <c r="AI133" i="2"/>
  <c r="AH133" i="2"/>
  <c r="AG133" i="2"/>
  <c r="AS133" i="2"/>
  <c r="AR133" i="2"/>
  <c r="X134" i="2"/>
  <c r="W134" i="2"/>
  <c r="T134" i="2"/>
  <c r="S134" i="2"/>
  <c r="P134" i="2"/>
  <c r="O134" i="2"/>
  <c r="H134" i="2"/>
  <c r="G134" i="2"/>
  <c r="D134" i="2"/>
  <c r="C134" i="2"/>
  <c r="AC134" i="2"/>
  <c r="AB134" i="2"/>
  <c r="AN134" i="2"/>
  <c r="AM134" i="2"/>
  <c r="AL134" i="2"/>
  <c r="AI134" i="2"/>
  <c r="AH134" i="2"/>
  <c r="AG134" i="2"/>
  <c r="AS134" i="2"/>
  <c r="AR134" i="2"/>
  <c r="X135" i="2"/>
  <c r="W135" i="2"/>
  <c r="T135" i="2"/>
  <c r="S135" i="2"/>
  <c r="P135" i="2"/>
  <c r="O135" i="2"/>
  <c r="H135" i="2"/>
  <c r="G135" i="2"/>
  <c r="D135" i="2"/>
  <c r="C135" i="2"/>
  <c r="AC135" i="2"/>
  <c r="AB135" i="2"/>
  <c r="AN135" i="2"/>
  <c r="AM135" i="2"/>
  <c r="AL135" i="2"/>
  <c r="AI135" i="2"/>
  <c r="AH135" i="2"/>
  <c r="AG135" i="2"/>
  <c r="AS135" i="2"/>
  <c r="AR135" i="2"/>
  <c r="X136" i="2"/>
  <c r="W136" i="2"/>
  <c r="T136" i="2"/>
  <c r="S136" i="2"/>
  <c r="P136" i="2"/>
  <c r="O136" i="2"/>
  <c r="H136" i="2"/>
  <c r="G136" i="2"/>
  <c r="D136" i="2"/>
  <c r="C136" i="2"/>
  <c r="AC136" i="2"/>
  <c r="AB136" i="2"/>
  <c r="AN136" i="2"/>
  <c r="AM136" i="2"/>
  <c r="AL136" i="2"/>
  <c r="AI136" i="2"/>
  <c r="AH136" i="2"/>
  <c r="AG136" i="2"/>
  <c r="AS136" i="2"/>
  <c r="AR136" i="2"/>
  <c r="X137" i="2"/>
  <c r="W137" i="2"/>
  <c r="T137" i="2"/>
  <c r="S137" i="2"/>
  <c r="P137" i="2"/>
  <c r="O137" i="2"/>
  <c r="H137" i="2"/>
  <c r="G137" i="2"/>
  <c r="D137" i="2"/>
  <c r="C137" i="2"/>
  <c r="AC137" i="2"/>
  <c r="AB137" i="2"/>
  <c r="AN137" i="2"/>
  <c r="AM137" i="2"/>
  <c r="AL137" i="2"/>
  <c r="AI137" i="2"/>
  <c r="AH137" i="2"/>
  <c r="AG137" i="2"/>
  <c r="AS137" i="2"/>
  <c r="AR137" i="2"/>
  <c r="X138" i="2"/>
  <c r="W138" i="2"/>
  <c r="T138" i="2"/>
  <c r="S138" i="2"/>
  <c r="P138" i="2"/>
  <c r="O138" i="2"/>
  <c r="H138" i="2"/>
  <c r="G138" i="2"/>
  <c r="D138" i="2"/>
  <c r="C138" i="2"/>
  <c r="AC138" i="2"/>
  <c r="AB138" i="2"/>
  <c r="AN138" i="2"/>
  <c r="AM138" i="2"/>
  <c r="AL138" i="2"/>
  <c r="AI138" i="2"/>
  <c r="AH138" i="2"/>
  <c r="AG138" i="2"/>
  <c r="AS138" i="2"/>
  <c r="AR138" i="2"/>
  <c r="X139" i="2"/>
  <c r="W139" i="2"/>
  <c r="T139" i="2"/>
  <c r="S139" i="2"/>
  <c r="P139" i="2"/>
  <c r="O139" i="2"/>
  <c r="H139" i="2"/>
  <c r="G139" i="2"/>
  <c r="D139" i="2"/>
  <c r="C139" i="2"/>
  <c r="AC139" i="2"/>
  <c r="AB139" i="2"/>
  <c r="AN139" i="2"/>
  <c r="AM139" i="2"/>
  <c r="AL139" i="2"/>
  <c r="AI139" i="2"/>
  <c r="AH139" i="2"/>
  <c r="AG139" i="2"/>
  <c r="AS139" i="2"/>
  <c r="AR139" i="2"/>
  <c r="X140" i="2"/>
  <c r="W140" i="2"/>
  <c r="T140" i="2"/>
  <c r="S140" i="2"/>
  <c r="P140" i="2"/>
  <c r="O140" i="2"/>
  <c r="H140" i="2"/>
  <c r="G140" i="2"/>
  <c r="D140" i="2"/>
  <c r="C140" i="2"/>
  <c r="AC140" i="2"/>
  <c r="AB140" i="2"/>
  <c r="AN140" i="2"/>
  <c r="AM140" i="2"/>
  <c r="AL140" i="2"/>
  <c r="AI140" i="2"/>
  <c r="AH140" i="2"/>
  <c r="AG140" i="2"/>
  <c r="AS140" i="2"/>
  <c r="AR140" i="2"/>
  <c r="X141" i="2"/>
  <c r="W141" i="2"/>
  <c r="T141" i="2"/>
  <c r="S141" i="2"/>
  <c r="P141" i="2"/>
  <c r="O141" i="2"/>
  <c r="H141" i="2"/>
  <c r="G141" i="2"/>
  <c r="D141" i="2"/>
  <c r="C141" i="2"/>
  <c r="AC141" i="2"/>
  <c r="AB141" i="2"/>
  <c r="AN141" i="2"/>
  <c r="AM141" i="2"/>
  <c r="AL141" i="2"/>
  <c r="AI141" i="2"/>
  <c r="AH141" i="2"/>
  <c r="AG141" i="2"/>
  <c r="AS141" i="2"/>
  <c r="AR141" i="2"/>
  <c r="X142" i="2"/>
  <c r="W142" i="2"/>
  <c r="T142" i="2"/>
  <c r="S142" i="2"/>
  <c r="P142" i="2"/>
  <c r="O142" i="2"/>
  <c r="H142" i="2"/>
  <c r="G142" i="2"/>
  <c r="D142" i="2"/>
  <c r="C142" i="2"/>
  <c r="AC142" i="2"/>
  <c r="AB142" i="2"/>
  <c r="AN142" i="2"/>
  <c r="AM142" i="2"/>
  <c r="AL142" i="2"/>
  <c r="AI142" i="2"/>
  <c r="AH142" i="2"/>
  <c r="AG142" i="2"/>
  <c r="AS142" i="2"/>
  <c r="AR142" i="2"/>
  <c r="X143" i="2"/>
  <c r="W143" i="2"/>
  <c r="T143" i="2"/>
  <c r="S143" i="2"/>
  <c r="P143" i="2"/>
  <c r="O143" i="2"/>
  <c r="H143" i="2"/>
  <c r="G143" i="2"/>
  <c r="D143" i="2"/>
  <c r="C143" i="2"/>
  <c r="AC143" i="2"/>
  <c r="AB143" i="2"/>
  <c r="AN143" i="2"/>
  <c r="AM143" i="2"/>
  <c r="AL143" i="2"/>
  <c r="AI143" i="2"/>
  <c r="AH143" i="2"/>
  <c r="AG143" i="2"/>
  <c r="AS143" i="2"/>
  <c r="AR143" i="2"/>
  <c r="X144" i="2"/>
  <c r="W144" i="2"/>
  <c r="T144" i="2"/>
  <c r="S144" i="2"/>
  <c r="P144" i="2"/>
  <c r="O144" i="2"/>
  <c r="H144" i="2"/>
  <c r="G144" i="2"/>
  <c r="D144" i="2"/>
  <c r="C144" i="2"/>
  <c r="AC144" i="2"/>
  <c r="AB144" i="2"/>
  <c r="AN144" i="2"/>
  <c r="AM144" i="2"/>
  <c r="AL144" i="2"/>
  <c r="AI144" i="2"/>
  <c r="AH144" i="2"/>
  <c r="AG144" i="2"/>
  <c r="AS144" i="2"/>
  <c r="AR144" i="2"/>
  <c r="X145" i="2"/>
  <c r="W145" i="2"/>
  <c r="T145" i="2"/>
  <c r="S145" i="2"/>
  <c r="P145" i="2"/>
  <c r="O145" i="2"/>
  <c r="H145" i="2"/>
  <c r="G145" i="2"/>
  <c r="D145" i="2"/>
  <c r="C145" i="2"/>
  <c r="AC145" i="2"/>
  <c r="AB145" i="2"/>
  <c r="AN145" i="2"/>
  <c r="AM145" i="2"/>
  <c r="AL145" i="2"/>
  <c r="AI145" i="2"/>
  <c r="AH145" i="2"/>
  <c r="AG145" i="2"/>
  <c r="AS145" i="2"/>
  <c r="AR145" i="2"/>
  <c r="X146" i="2"/>
  <c r="W146" i="2"/>
  <c r="T146" i="2"/>
  <c r="S146" i="2"/>
  <c r="P146" i="2"/>
  <c r="O146" i="2"/>
  <c r="H146" i="2"/>
  <c r="G146" i="2"/>
  <c r="D146" i="2"/>
  <c r="C146" i="2"/>
  <c r="AC146" i="2"/>
  <c r="AB146" i="2"/>
  <c r="AN146" i="2"/>
  <c r="AM146" i="2"/>
  <c r="AL146" i="2"/>
  <c r="AI146" i="2"/>
  <c r="AH146" i="2"/>
  <c r="AG146" i="2"/>
  <c r="AS146" i="2"/>
  <c r="AR146" i="2"/>
  <c r="X147" i="2"/>
  <c r="W147" i="2"/>
  <c r="T147" i="2"/>
  <c r="S147" i="2"/>
  <c r="P147" i="2"/>
  <c r="O147" i="2"/>
  <c r="H147" i="2"/>
  <c r="G147" i="2"/>
  <c r="D147" i="2"/>
  <c r="C147" i="2"/>
  <c r="AC147" i="2"/>
  <c r="AB147" i="2"/>
  <c r="AN147" i="2"/>
  <c r="AM147" i="2"/>
  <c r="AL147" i="2"/>
  <c r="AI147" i="2"/>
  <c r="AH147" i="2"/>
  <c r="AG147" i="2"/>
  <c r="AS147" i="2"/>
  <c r="AR147" i="2"/>
  <c r="X148" i="2"/>
  <c r="W148" i="2"/>
  <c r="T148" i="2"/>
  <c r="S148" i="2"/>
  <c r="P148" i="2"/>
  <c r="O148" i="2"/>
  <c r="H148" i="2"/>
  <c r="G148" i="2"/>
  <c r="D148" i="2"/>
  <c r="C148" i="2"/>
  <c r="AC148" i="2"/>
  <c r="AB148" i="2"/>
  <c r="AN148" i="2"/>
  <c r="AM148" i="2"/>
  <c r="AL148" i="2"/>
  <c r="AI148" i="2"/>
  <c r="AH148" i="2"/>
  <c r="AG148" i="2"/>
  <c r="AS148" i="2"/>
  <c r="AR148" i="2"/>
  <c r="X149" i="2"/>
  <c r="W149" i="2"/>
  <c r="T149" i="2"/>
  <c r="S149" i="2"/>
  <c r="P149" i="2"/>
  <c r="O149" i="2"/>
  <c r="H149" i="2"/>
  <c r="G149" i="2"/>
  <c r="D149" i="2"/>
  <c r="C149" i="2"/>
  <c r="AC149" i="2"/>
  <c r="AB149" i="2"/>
  <c r="AN149" i="2"/>
  <c r="AM149" i="2"/>
  <c r="AL149" i="2"/>
  <c r="AI149" i="2"/>
  <c r="AH149" i="2"/>
  <c r="AG149" i="2"/>
  <c r="AS149" i="2"/>
  <c r="AR149" i="2"/>
  <c r="X150" i="2"/>
  <c r="W150" i="2"/>
  <c r="T150" i="2"/>
  <c r="S150" i="2"/>
  <c r="P150" i="2"/>
  <c r="O150" i="2"/>
  <c r="H150" i="2"/>
  <c r="G150" i="2"/>
  <c r="D150" i="2"/>
  <c r="C150" i="2"/>
  <c r="AC150" i="2"/>
  <c r="AB150" i="2"/>
  <c r="AN150" i="2"/>
  <c r="AM150" i="2"/>
  <c r="AL150" i="2"/>
  <c r="AI150" i="2"/>
  <c r="AH150" i="2"/>
  <c r="AG150" i="2"/>
  <c r="AS150" i="2"/>
  <c r="AR150" i="2"/>
  <c r="X151" i="2"/>
  <c r="W151" i="2"/>
  <c r="T151" i="2"/>
  <c r="S151" i="2"/>
  <c r="P151" i="2"/>
  <c r="O151" i="2"/>
  <c r="H151" i="2"/>
  <c r="G151" i="2"/>
  <c r="D151" i="2"/>
  <c r="C151" i="2"/>
  <c r="AC151" i="2"/>
  <c r="AB151" i="2"/>
  <c r="AN151" i="2"/>
  <c r="AM151" i="2"/>
  <c r="AL151" i="2"/>
  <c r="AI151" i="2"/>
  <c r="AH151" i="2"/>
  <c r="AG151" i="2"/>
  <c r="AS151" i="2"/>
  <c r="AR151" i="2"/>
  <c r="X152" i="2"/>
  <c r="W152" i="2"/>
  <c r="T152" i="2"/>
  <c r="S152" i="2"/>
  <c r="P152" i="2"/>
  <c r="O152" i="2"/>
  <c r="H152" i="2"/>
  <c r="G152" i="2"/>
  <c r="D152" i="2"/>
  <c r="C152" i="2"/>
  <c r="AC152" i="2"/>
  <c r="AB152" i="2"/>
  <c r="AN152" i="2"/>
  <c r="AM152" i="2"/>
  <c r="AL152" i="2"/>
  <c r="AI152" i="2"/>
  <c r="AH152" i="2"/>
  <c r="AG152" i="2"/>
  <c r="AS152" i="2"/>
  <c r="AR152" i="2"/>
  <c r="X153" i="2"/>
  <c r="W153" i="2"/>
  <c r="T153" i="2"/>
  <c r="S153" i="2"/>
  <c r="P153" i="2"/>
  <c r="O153" i="2"/>
  <c r="H153" i="2"/>
  <c r="G153" i="2"/>
  <c r="D153" i="2"/>
  <c r="C153" i="2"/>
  <c r="AC153" i="2"/>
  <c r="AB153" i="2"/>
  <c r="AN153" i="2"/>
  <c r="AM153" i="2"/>
  <c r="AL153" i="2"/>
  <c r="AI153" i="2"/>
  <c r="AH153" i="2"/>
  <c r="AG153" i="2"/>
  <c r="AS153" i="2"/>
  <c r="AR153" i="2"/>
  <c r="X154" i="2"/>
  <c r="W154" i="2"/>
  <c r="T154" i="2"/>
  <c r="S154" i="2"/>
  <c r="P154" i="2"/>
  <c r="O154" i="2"/>
  <c r="H154" i="2"/>
  <c r="G154" i="2"/>
  <c r="D154" i="2"/>
  <c r="C154" i="2"/>
  <c r="AC154" i="2"/>
  <c r="AB154" i="2"/>
  <c r="AN154" i="2"/>
  <c r="AM154" i="2"/>
  <c r="AL154" i="2"/>
  <c r="AI154" i="2"/>
  <c r="AH154" i="2"/>
  <c r="AG154" i="2"/>
  <c r="AS154" i="2"/>
  <c r="AR154" i="2"/>
  <c r="X155" i="2"/>
  <c r="W155" i="2"/>
  <c r="T155" i="2"/>
  <c r="S155" i="2"/>
  <c r="P155" i="2"/>
  <c r="O155" i="2"/>
  <c r="H155" i="2"/>
  <c r="G155" i="2"/>
  <c r="D155" i="2"/>
  <c r="C155" i="2"/>
  <c r="AC155" i="2"/>
  <c r="AB155" i="2"/>
  <c r="AN155" i="2"/>
  <c r="AM155" i="2"/>
  <c r="AL155" i="2"/>
  <c r="AI155" i="2"/>
  <c r="AH155" i="2"/>
  <c r="AG155" i="2"/>
  <c r="AS155" i="2"/>
  <c r="AR155" i="2"/>
  <c r="X156" i="2"/>
  <c r="W156" i="2"/>
  <c r="T156" i="2"/>
  <c r="S156" i="2"/>
  <c r="P156" i="2"/>
  <c r="O156" i="2"/>
  <c r="H156" i="2"/>
  <c r="G156" i="2"/>
  <c r="D156" i="2"/>
  <c r="C156" i="2"/>
  <c r="AC156" i="2"/>
  <c r="AB156" i="2"/>
  <c r="AN156" i="2"/>
  <c r="AM156" i="2"/>
  <c r="AL156" i="2"/>
  <c r="AI156" i="2"/>
  <c r="AH156" i="2"/>
  <c r="AG156" i="2"/>
  <c r="AS156" i="2"/>
  <c r="AR156" i="2"/>
  <c r="X157" i="2"/>
  <c r="W157" i="2"/>
  <c r="T157" i="2"/>
  <c r="S157" i="2"/>
  <c r="P157" i="2"/>
  <c r="O157" i="2"/>
  <c r="H157" i="2"/>
  <c r="G157" i="2"/>
  <c r="D157" i="2"/>
  <c r="C157" i="2"/>
  <c r="AC157" i="2"/>
  <c r="AB157" i="2"/>
  <c r="AN157" i="2"/>
  <c r="AM157" i="2"/>
  <c r="AL157" i="2"/>
  <c r="AI157" i="2"/>
  <c r="AH157" i="2"/>
  <c r="AG157" i="2"/>
  <c r="AS157" i="2"/>
  <c r="AR157" i="2"/>
  <c r="X158" i="2"/>
  <c r="W158" i="2"/>
  <c r="T158" i="2"/>
  <c r="S158" i="2"/>
  <c r="P158" i="2"/>
  <c r="O158" i="2"/>
  <c r="H158" i="2"/>
  <c r="G158" i="2"/>
  <c r="D158" i="2"/>
  <c r="C158" i="2"/>
  <c r="AC158" i="2"/>
  <c r="AB158" i="2"/>
  <c r="AN158" i="2"/>
  <c r="AM158" i="2"/>
  <c r="AL158" i="2"/>
  <c r="AI158" i="2"/>
  <c r="AH158" i="2"/>
  <c r="AG158" i="2"/>
  <c r="AS158" i="2"/>
  <c r="AR158" i="2"/>
  <c r="X159" i="2"/>
  <c r="W159" i="2"/>
  <c r="T159" i="2"/>
  <c r="S159" i="2"/>
  <c r="P159" i="2"/>
  <c r="O159" i="2"/>
  <c r="H159" i="2"/>
  <c r="G159" i="2"/>
  <c r="D159" i="2"/>
  <c r="C159" i="2"/>
  <c r="AC159" i="2"/>
  <c r="AB159" i="2"/>
  <c r="AN159" i="2"/>
  <c r="AM159" i="2"/>
  <c r="AL159" i="2"/>
  <c r="AI159" i="2"/>
  <c r="AH159" i="2"/>
  <c r="AG159" i="2"/>
  <c r="AS159" i="2"/>
  <c r="AR159" i="2"/>
  <c r="X160" i="2"/>
  <c r="W160" i="2"/>
  <c r="T160" i="2"/>
  <c r="S160" i="2"/>
  <c r="P160" i="2"/>
  <c r="O160" i="2"/>
  <c r="H160" i="2"/>
  <c r="G160" i="2"/>
  <c r="D160" i="2"/>
  <c r="C160" i="2"/>
  <c r="AC160" i="2"/>
  <c r="AB160" i="2"/>
  <c r="AN160" i="2"/>
  <c r="AM160" i="2"/>
  <c r="AL160" i="2"/>
  <c r="AI160" i="2"/>
  <c r="AH160" i="2"/>
  <c r="AG160" i="2"/>
  <c r="AS160" i="2"/>
  <c r="AR160" i="2"/>
  <c r="X161" i="2"/>
  <c r="W161" i="2"/>
  <c r="T161" i="2"/>
  <c r="S161" i="2"/>
  <c r="P161" i="2"/>
  <c r="O161" i="2"/>
  <c r="H161" i="2"/>
  <c r="G161" i="2"/>
  <c r="D161" i="2"/>
  <c r="C161" i="2"/>
  <c r="AC161" i="2"/>
  <c r="AB161" i="2"/>
  <c r="AN161" i="2"/>
  <c r="AM161" i="2"/>
  <c r="AL161" i="2"/>
  <c r="AI161" i="2"/>
  <c r="AH161" i="2"/>
  <c r="AG161" i="2"/>
  <c r="AS161" i="2"/>
  <c r="AR161" i="2"/>
  <c r="X162" i="2"/>
  <c r="W162" i="2"/>
  <c r="T162" i="2"/>
  <c r="S162" i="2"/>
  <c r="P162" i="2"/>
  <c r="O162" i="2"/>
  <c r="H162" i="2"/>
  <c r="G162" i="2"/>
  <c r="D162" i="2"/>
  <c r="C162" i="2"/>
  <c r="AC162" i="2"/>
  <c r="AB162" i="2"/>
  <c r="AN162" i="2"/>
  <c r="AM162" i="2"/>
  <c r="AL162" i="2"/>
  <c r="AI162" i="2"/>
  <c r="AH162" i="2"/>
  <c r="AG162" i="2"/>
  <c r="AS162" i="2"/>
  <c r="AR162" i="2"/>
  <c r="X163" i="2"/>
  <c r="W163" i="2"/>
  <c r="T163" i="2"/>
  <c r="S163" i="2"/>
  <c r="P163" i="2"/>
  <c r="O163" i="2"/>
  <c r="H163" i="2"/>
  <c r="G163" i="2"/>
  <c r="D163" i="2"/>
  <c r="C163" i="2"/>
  <c r="AC163" i="2"/>
  <c r="AB163" i="2"/>
  <c r="AN163" i="2"/>
  <c r="AM163" i="2"/>
  <c r="AL163" i="2"/>
  <c r="AI163" i="2"/>
  <c r="AH163" i="2"/>
  <c r="AG163" i="2"/>
  <c r="AS163" i="2"/>
  <c r="AR163" i="2"/>
  <c r="X164" i="2"/>
  <c r="W164" i="2"/>
  <c r="T164" i="2"/>
  <c r="S164" i="2"/>
  <c r="P164" i="2"/>
  <c r="O164" i="2"/>
  <c r="H164" i="2"/>
  <c r="G164" i="2"/>
  <c r="D164" i="2"/>
  <c r="C164" i="2"/>
  <c r="AC164" i="2"/>
  <c r="AB164" i="2"/>
  <c r="AN164" i="2"/>
  <c r="AM164" i="2"/>
  <c r="AL164" i="2"/>
  <c r="AI164" i="2"/>
  <c r="AH164" i="2"/>
  <c r="AG164" i="2"/>
  <c r="AS164" i="2"/>
  <c r="AR164" i="2"/>
  <c r="X165" i="2"/>
  <c r="W165" i="2"/>
  <c r="T165" i="2"/>
  <c r="S165" i="2"/>
  <c r="P165" i="2"/>
  <c r="O165" i="2"/>
  <c r="H165" i="2"/>
  <c r="G165" i="2"/>
  <c r="D165" i="2"/>
  <c r="C165" i="2"/>
  <c r="AC165" i="2"/>
  <c r="AB165" i="2"/>
  <c r="AN165" i="2"/>
  <c r="AM165" i="2"/>
  <c r="AL165" i="2"/>
  <c r="AI165" i="2"/>
  <c r="AH165" i="2"/>
  <c r="AG165" i="2"/>
  <c r="AS165" i="2"/>
  <c r="AR165" i="2"/>
  <c r="X166" i="2"/>
  <c r="W166" i="2"/>
  <c r="T166" i="2"/>
  <c r="S166" i="2"/>
  <c r="P166" i="2"/>
  <c r="O166" i="2"/>
  <c r="H166" i="2"/>
  <c r="G166" i="2"/>
  <c r="D166" i="2"/>
  <c r="C166" i="2"/>
  <c r="AC166" i="2"/>
  <c r="AB166" i="2"/>
  <c r="AN166" i="2"/>
  <c r="AM166" i="2"/>
  <c r="AL166" i="2"/>
  <c r="AI166" i="2"/>
  <c r="AH166" i="2"/>
  <c r="AG166" i="2"/>
  <c r="AS166" i="2"/>
  <c r="AR166" i="2"/>
  <c r="X167" i="2"/>
  <c r="W167" i="2"/>
  <c r="T167" i="2"/>
  <c r="S167" i="2"/>
  <c r="P167" i="2"/>
  <c r="O167" i="2"/>
  <c r="H167" i="2"/>
  <c r="G167" i="2"/>
  <c r="D167" i="2"/>
  <c r="C167" i="2"/>
  <c r="AC167" i="2"/>
  <c r="AB167" i="2"/>
  <c r="AN167" i="2"/>
  <c r="AM167" i="2"/>
  <c r="AL167" i="2"/>
  <c r="AI167" i="2"/>
  <c r="AH167" i="2"/>
  <c r="AG167" i="2"/>
  <c r="AS167" i="2"/>
  <c r="AR167" i="2"/>
  <c r="X168" i="2"/>
  <c r="W168" i="2"/>
  <c r="T168" i="2"/>
  <c r="S168" i="2"/>
  <c r="P168" i="2"/>
  <c r="O168" i="2"/>
  <c r="H168" i="2"/>
  <c r="G168" i="2"/>
  <c r="D168" i="2"/>
  <c r="C168" i="2"/>
  <c r="AC168" i="2"/>
  <c r="AB168" i="2"/>
  <c r="AN168" i="2"/>
  <c r="AM168" i="2"/>
  <c r="AL168" i="2"/>
  <c r="AI168" i="2"/>
  <c r="AH168" i="2"/>
  <c r="AG168" i="2"/>
  <c r="AS168" i="2"/>
  <c r="AR168" i="2"/>
  <c r="X169" i="2"/>
  <c r="W169" i="2"/>
  <c r="T169" i="2"/>
  <c r="S169" i="2"/>
  <c r="P169" i="2"/>
  <c r="O169" i="2"/>
  <c r="H169" i="2"/>
  <c r="G169" i="2"/>
  <c r="D169" i="2"/>
  <c r="C169" i="2"/>
  <c r="AC169" i="2"/>
  <c r="AB169" i="2"/>
  <c r="AN169" i="2"/>
  <c r="AM169" i="2"/>
  <c r="AL169" i="2"/>
  <c r="AI169" i="2"/>
  <c r="AH169" i="2"/>
  <c r="AG169" i="2"/>
  <c r="AS169" i="2"/>
  <c r="AR169" i="2"/>
  <c r="X170" i="2"/>
  <c r="W170" i="2"/>
  <c r="T170" i="2"/>
  <c r="S170" i="2"/>
  <c r="P170" i="2"/>
  <c r="O170" i="2"/>
  <c r="H170" i="2"/>
  <c r="G170" i="2"/>
  <c r="D170" i="2"/>
  <c r="C170" i="2"/>
  <c r="AC170" i="2"/>
  <c r="AB170" i="2"/>
  <c r="AN170" i="2"/>
  <c r="AM170" i="2"/>
  <c r="AL170" i="2"/>
  <c r="AI170" i="2"/>
  <c r="AH170" i="2"/>
  <c r="AG170" i="2"/>
  <c r="AS170" i="2"/>
  <c r="AR170" i="2"/>
  <c r="X171" i="2"/>
  <c r="W171" i="2"/>
  <c r="T171" i="2"/>
  <c r="S171" i="2"/>
  <c r="P171" i="2"/>
  <c r="O171" i="2"/>
  <c r="H171" i="2"/>
  <c r="G171" i="2"/>
  <c r="D171" i="2"/>
  <c r="C171" i="2"/>
  <c r="AC171" i="2"/>
  <c r="AB171" i="2"/>
  <c r="AN171" i="2"/>
  <c r="AM171" i="2"/>
  <c r="AL171" i="2"/>
  <c r="AI171" i="2"/>
  <c r="AH171" i="2"/>
  <c r="AG171" i="2"/>
  <c r="AS171" i="2"/>
  <c r="AR171" i="2"/>
  <c r="X172" i="2"/>
  <c r="W172" i="2"/>
  <c r="T172" i="2"/>
  <c r="S172" i="2"/>
  <c r="P172" i="2"/>
  <c r="O172" i="2"/>
  <c r="H172" i="2"/>
  <c r="G172" i="2"/>
  <c r="D172" i="2"/>
  <c r="C172" i="2"/>
  <c r="AC172" i="2"/>
  <c r="AB172" i="2"/>
  <c r="AN172" i="2"/>
  <c r="AM172" i="2"/>
  <c r="AL172" i="2"/>
  <c r="AI172" i="2"/>
  <c r="AH172" i="2"/>
  <c r="AG172" i="2"/>
  <c r="AS172" i="2"/>
  <c r="AR172" i="2"/>
  <c r="X173" i="2"/>
  <c r="W173" i="2"/>
  <c r="T173" i="2"/>
  <c r="S173" i="2"/>
  <c r="P173" i="2"/>
  <c r="O173" i="2"/>
  <c r="H173" i="2"/>
  <c r="G173" i="2"/>
  <c r="D173" i="2"/>
  <c r="C173" i="2"/>
  <c r="AC173" i="2"/>
  <c r="AB173" i="2"/>
  <c r="AN173" i="2"/>
  <c r="AM173" i="2"/>
  <c r="AL173" i="2"/>
  <c r="AI173" i="2"/>
  <c r="AH173" i="2"/>
  <c r="AG173" i="2"/>
  <c r="AS173" i="2"/>
  <c r="AR173" i="2"/>
  <c r="X174" i="2"/>
  <c r="W174" i="2"/>
  <c r="T174" i="2"/>
  <c r="S174" i="2"/>
  <c r="P174" i="2"/>
  <c r="O174" i="2"/>
  <c r="H174" i="2"/>
  <c r="G174" i="2"/>
  <c r="D174" i="2"/>
  <c r="C174" i="2"/>
  <c r="AC174" i="2"/>
  <c r="AB174" i="2"/>
  <c r="AN174" i="2"/>
  <c r="AM174" i="2"/>
  <c r="AL174" i="2"/>
  <c r="AI174" i="2"/>
  <c r="AH174" i="2"/>
  <c r="AG174" i="2"/>
  <c r="AS174" i="2"/>
  <c r="AR174" i="2"/>
  <c r="X175" i="2"/>
  <c r="W175" i="2"/>
  <c r="T175" i="2"/>
  <c r="S175" i="2"/>
  <c r="P175" i="2"/>
  <c r="O175" i="2"/>
  <c r="H175" i="2"/>
  <c r="G175" i="2"/>
  <c r="D175" i="2"/>
  <c r="C175" i="2"/>
  <c r="AC175" i="2"/>
  <c r="AB175" i="2"/>
  <c r="AN175" i="2"/>
  <c r="AM175" i="2"/>
  <c r="AL175" i="2"/>
  <c r="AI175" i="2"/>
  <c r="AH175" i="2"/>
  <c r="AG175" i="2"/>
  <c r="AS175" i="2"/>
  <c r="AR175" i="2"/>
  <c r="X176" i="2"/>
  <c r="W176" i="2"/>
  <c r="T176" i="2"/>
  <c r="S176" i="2"/>
  <c r="P176" i="2"/>
  <c r="O176" i="2"/>
  <c r="H176" i="2"/>
  <c r="G176" i="2"/>
  <c r="D176" i="2"/>
  <c r="C176" i="2"/>
  <c r="AC176" i="2"/>
  <c r="AB176" i="2"/>
  <c r="AN176" i="2"/>
  <c r="AM176" i="2"/>
  <c r="AL176" i="2"/>
  <c r="AI176" i="2"/>
  <c r="AH176" i="2"/>
  <c r="AG176" i="2"/>
  <c r="AS176" i="2"/>
  <c r="AR176" i="2"/>
  <c r="X177" i="2"/>
  <c r="W177" i="2"/>
  <c r="T177" i="2"/>
  <c r="S177" i="2"/>
  <c r="P177" i="2"/>
  <c r="O177" i="2"/>
  <c r="H177" i="2"/>
  <c r="G177" i="2"/>
  <c r="D177" i="2"/>
  <c r="C177" i="2"/>
  <c r="AC177" i="2"/>
  <c r="AB177" i="2"/>
  <c r="AN177" i="2"/>
  <c r="AM177" i="2"/>
  <c r="AL177" i="2"/>
  <c r="AI177" i="2"/>
  <c r="AH177" i="2"/>
  <c r="AG177" i="2"/>
  <c r="AS177" i="2"/>
  <c r="AR177" i="2"/>
  <c r="X178" i="2"/>
  <c r="W178" i="2"/>
  <c r="T178" i="2"/>
  <c r="S178" i="2"/>
  <c r="P178" i="2"/>
  <c r="O178" i="2"/>
  <c r="H178" i="2"/>
  <c r="G178" i="2"/>
  <c r="D178" i="2"/>
  <c r="C178" i="2"/>
  <c r="AC178" i="2"/>
  <c r="AB178" i="2"/>
  <c r="AN178" i="2"/>
  <c r="AM178" i="2"/>
  <c r="AL178" i="2"/>
  <c r="AI178" i="2"/>
  <c r="AH178" i="2"/>
  <c r="AG178" i="2"/>
  <c r="AS178" i="2"/>
  <c r="AR178" i="2"/>
  <c r="X179" i="2"/>
  <c r="W179" i="2"/>
  <c r="T179" i="2"/>
  <c r="S179" i="2"/>
  <c r="P179" i="2"/>
  <c r="O179" i="2"/>
  <c r="H179" i="2"/>
  <c r="G179" i="2"/>
  <c r="D179" i="2"/>
  <c r="C179" i="2"/>
  <c r="AC179" i="2"/>
  <c r="AB179" i="2"/>
  <c r="AN179" i="2"/>
  <c r="AM179" i="2"/>
  <c r="AL179" i="2"/>
  <c r="AI179" i="2"/>
  <c r="AH179" i="2"/>
  <c r="AG179" i="2"/>
  <c r="AS179" i="2"/>
  <c r="AR179" i="2"/>
  <c r="X180" i="2"/>
  <c r="W180" i="2"/>
  <c r="T180" i="2"/>
  <c r="S180" i="2"/>
  <c r="P180" i="2"/>
  <c r="O180" i="2"/>
  <c r="H180" i="2"/>
  <c r="G180" i="2"/>
  <c r="D180" i="2"/>
  <c r="C180" i="2"/>
  <c r="AC180" i="2"/>
  <c r="AB180" i="2"/>
  <c r="AN180" i="2"/>
  <c r="AM180" i="2"/>
  <c r="AL180" i="2"/>
  <c r="AI180" i="2"/>
  <c r="AH180" i="2"/>
  <c r="AG180" i="2"/>
  <c r="AS180" i="2"/>
  <c r="AR180" i="2"/>
  <c r="X181" i="2"/>
  <c r="W181" i="2"/>
  <c r="T181" i="2"/>
  <c r="S181" i="2"/>
  <c r="P181" i="2"/>
  <c r="O181" i="2"/>
  <c r="H181" i="2"/>
  <c r="G181" i="2"/>
  <c r="D181" i="2"/>
  <c r="C181" i="2"/>
  <c r="AC181" i="2"/>
  <c r="AB181" i="2"/>
  <c r="AN181" i="2"/>
  <c r="AM181" i="2"/>
  <c r="AL181" i="2"/>
  <c r="AI181" i="2"/>
  <c r="AH181" i="2"/>
  <c r="AG181" i="2"/>
  <c r="AS181" i="2"/>
  <c r="AR181" i="2"/>
  <c r="X182" i="2"/>
  <c r="W182" i="2"/>
  <c r="T182" i="2"/>
  <c r="S182" i="2"/>
  <c r="P182" i="2"/>
  <c r="O182" i="2"/>
  <c r="H182" i="2"/>
  <c r="G182" i="2"/>
  <c r="D182" i="2"/>
  <c r="C182" i="2"/>
  <c r="AC182" i="2"/>
  <c r="AB182" i="2"/>
  <c r="AN182" i="2"/>
  <c r="AM182" i="2"/>
  <c r="AL182" i="2"/>
  <c r="AI182" i="2"/>
  <c r="AH182" i="2"/>
  <c r="AG182" i="2"/>
  <c r="AS182" i="2"/>
  <c r="AR182" i="2"/>
  <c r="X183" i="2"/>
  <c r="W183" i="2"/>
  <c r="T183" i="2"/>
  <c r="S183" i="2"/>
  <c r="P183" i="2"/>
  <c r="O183" i="2"/>
  <c r="H183" i="2"/>
  <c r="G183" i="2"/>
  <c r="D183" i="2"/>
  <c r="C183" i="2"/>
  <c r="AC183" i="2"/>
  <c r="AB183" i="2"/>
  <c r="AN183" i="2"/>
  <c r="AM183" i="2"/>
  <c r="AL183" i="2"/>
  <c r="AI183" i="2"/>
  <c r="AH183" i="2"/>
  <c r="AG183" i="2"/>
  <c r="AS183" i="2"/>
  <c r="AR183" i="2"/>
  <c r="X184" i="2"/>
  <c r="W184" i="2"/>
  <c r="T184" i="2"/>
  <c r="S184" i="2"/>
  <c r="P184" i="2"/>
  <c r="O184" i="2"/>
  <c r="H184" i="2"/>
  <c r="G184" i="2"/>
  <c r="D184" i="2"/>
  <c r="C184" i="2"/>
  <c r="AC184" i="2"/>
  <c r="AB184" i="2"/>
  <c r="AN184" i="2"/>
  <c r="AM184" i="2"/>
  <c r="AL184" i="2"/>
  <c r="AI184" i="2"/>
  <c r="AH184" i="2"/>
  <c r="AG184" i="2"/>
  <c r="AS184" i="2"/>
  <c r="AR184" i="2"/>
  <c r="X185" i="2"/>
  <c r="W185" i="2"/>
  <c r="T185" i="2"/>
  <c r="S185" i="2"/>
  <c r="P185" i="2"/>
  <c r="O185" i="2"/>
  <c r="H185" i="2"/>
  <c r="G185" i="2"/>
  <c r="D185" i="2"/>
  <c r="C185" i="2"/>
  <c r="AC185" i="2"/>
  <c r="AB185" i="2"/>
  <c r="AN185" i="2"/>
  <c r="AM185" i="2"/>
  <c r="AL185" i="2"/>
  <c r="AI185" i="2"/>
  <c r="AH185" i="2"/>
  <c r="AG185" i="2"/>
  <c r="AS185" i="2"/>
  <c r="AR185" i="2"/>
  <c r="X186" i="2"/>
  <c r="W186" i="2"/>
  <c r="T186" i="2"/>
  <c r="S186" i="2"/>
  <c r="P186" i="2"/>
  <c r="O186" i="2"/>
  <c r="H186" i="2"/>
  <c r="G186" i="2"/>
  <c r="D186" i="2"/>
  <c r="C186" i="2"/>
  <c r="AC186" i="2"/>
  <c r="AB186" i="2"/>
  <c r="AN186" i="2"/>
  <c r="AM186" i="2"/>
  <c r="AL186" i="2"/>
  <c r="AI186" i="2"/>
  <c r="AH186" i="2"/>
  <c r="AG186" i="2"/>
  <c r="AS186" i="2"/>
  <c r="AR186" i="2"/>
  <c r="X187" i="2"/>
  <c r="W187" i="2"/>
  <c r="T187" i="2"/>
  <c r="S187" i="2"/>
  <c r="P187" i="2"/>
  <c r="O187" i="2"/>
  <c r="H187" i="2"/>
  <c r="G187" i="2"/>
  <c r="D187" i="2"/>
  <c r="C187" i="2"/>
  <c r="AC187" i="2"/>
  <c r="AB187" i="2"/>
  <c r="AN187" i="2"/>
  <c r="AM187" i="2"/>
  <c r="AL187" i="2"/>
  <c r="AI187" i="2"/>
  <c r="AH187" i="2"/>
  <c r="AG187" i="2"/>
  <c r="AS187" i="2"/>
  <c r="AR187" i="2"/>
  <c r="X188" i="2"/>
  <c r="W188" i="2"/>
  <c r="T188" i="2"/>
  <c r="S188" i="2"/>
  <c r="P188" i="2"/>
  <c r="O188" i="2"/>
  <c r="H188" i="2"/>
  <c r="G188" i="2"/>
  <c r="D188" i="2"/>
  <c r="C188" i="2"/>
  <c r="AC188" i="2"/>
  <c r="AB188" i="2"/>
  <c r="AN188" i="2"/>
  <c r="AM188" i="2"/>
  <c r="AL188" i="2"/>
  <c r="AI188" i="2"/>
  <c r="AH188" i="2"/>
  <c r="AG188" i="2"/>
  <c r="AS188" i="2"/>
  <c r="AR188" i="2"/>
  <c r="X189" i="2"/>
  <c r="W189" i="2"/>
  <c r="T189" i="2"/>
  <c r="S189" i="2"/>
  <c r="P189" i="2"/>
  <c r="O189" i="2"/>
  <c r="H189" i="2"/>
  <c r="G189" i="2"/>
  <c r="D189" i="2"/>
  <c r="C189" i="2"/>
  <c r="AC189" i="2"/>
  <c r="AB189" i="2"/>
  <c r="AN189" i="2"/>
  <c r="AM189" i="2"/>
  <c r="AL189" i="2"/>
  <c r="AI189" i="2"/>
  <c r="AH189" i="2"/>
  <c r="AG189" i="2"/>
  <c r="AS189" i="2"/>
  <c r="AR189" i="2"/>
  <c r="X190" i="2"/>
  <c r="W190" i="2"/>
  <c r="T190" i="2"/>
  <c r="S190" i="2"/>
  <c r="P190" i="2"/>
  <c r="O190" i="2"/>
  <c r="H190" i="2"/>
  <c r="G190" i="2"/>
  <c r="D190" i="2"/>
  <c r="C190" i="2"/>
  <c r="AC190" i="2"/>
  <c r="AB190" i="2"/>
  <c r="AN190" i="2"/>
  <c r="AM190" i="2"/>
  <c r="AL190" i="2"/>
  <c r="AI190" i="2"/>
  <c r="AH190" i="2"/>
  <c r="AG190" i="2"/>
  <c r="AS190" i="2"/>
  <c r="AR190" i="2"/>
  <c r="X191" i="2"/>
  <c r="W191" i="2"/>
  <c r="T191" i="2"/>
  <c r="S191" i="2"/>
  <c r="P191" i="2"/>
  <c r="O191" i="2"/>
  <c r="H191" i="2"/>
  <c r="G191" i="2"/>
  <c r="D191" i="2"/>
  <c r="C191" i="2"/>
  <c r="AC191" i="2"/>
  <c r="AB191" i="2"/>
  <c r="AN191" i="2"/>
  <c r="AM191" i="2"/>
  <c r="AL191" i="2"/>
  <c r="AI191" i="2"/>
  <c r="AH191" i="2"/>
  <c r="AG191" i="2"/>
  <c r="AS191" i="2"/>
  <c r="AR191" i="2"/>
  <c r="X192" i="2"/>
  <c r="W192" i="2"/>
  <c r="T192" i="2"/>
  <c r="S192" i="2"/>
  <c r="P192" i="2"/>
  <c r="O192" i="2"/>
  <c r="H192" i="2"/>
  <c r="G192" i="2"/>
  <c r="D192" i="2"/>
  <c r="C192" i="2"/>
  <c r="AC192" i="2"/>
  <c r="AB192" i="2"/>
  <c r="AN192" i="2"/>
  <c r="AM192" i="2"/>
  <c r="AL192" i="2"/>
  <c r="AI192" i="2"/>
  <c r="AH192" i="2"/>
  <c r="AG192" i="2"/>
  <c r="AS192" i="2"/>
  <c r="AR192" i="2"/>
  <c r="X193" i="2"/>
  <c r="W193" i="2"/>
  <c r="T193" i="2"/>
  <c r="S193" i="2"/>
  <c r="P193" i="2"/>
  <c r="O193" i="2"/>
  <c r="H193" i="2"/>
  <c r="G193" i="2"/>
  <c r="D193" i="2"/>
  <c r="C193" i="2"/>
  <c r="AC193" i="2"/>
  <c r="AB193" i="2"/>
  <c r="AN193" i="2"/>
  <c r="AM193" i="2"/>
  <c r="AL193" i="2"/>
  <c r="AI193" i="2"/>
  <c r="AH193" i="2"/>
  <c r="AG193" i="2"/>
  <c r="AS193" i="2"/>
  <c r="AR193" i="2"/>
  <c r="X194" i="2"/>
  <c r="W194" i="2"/>
  <c r="T194" i="2"/>
  <c r="S194" i="2"/>
  <c r="P194" i="2"/>
  <c r="O194" i="2"/>
  <c r="H194" i="2"/>
  <c r="G194" i="2"/>
  <c r="D194" i="2"/>
  <c r="C194" i="2"/>
  <c r="AC194" i="2"/>
  <c r="AB194" i="2"/>
  <c r="AN194" i="2"/>
  <c r="AM194" i="2"/>
  <c r="AL194" i="2"/>
  <c r="AI194" i="2"/>
  <c r="AH194" i="2"/>
  <c r="AG194" i="2"/>
  <c r="AS194" i="2"/>
  <c r="AR194" i="2"/>
  <c r="X195" i="2"/>
  <c r="W195" i="2"/>
  <c r="T195" i="2"/>
  <c r="S195" i="2"/>
  <c r="P195" i="2"/>
  <c r="O195" i="2"/>
  <c r="H195" i="2"/>
  <c r="G195" i="2"/>
  <c r="D195" i="2"/>
  <c r="C195" i="2"/>
  <c r="AC195" i="2"/>
  <c r="AB195" i="2"/>
  <c r="AN195" i="2"/>
  <c r="AM195" i="2"/>
  <c r="AL195" i="2"/>
  <c r="AI195" i="2"/>
  <c r="AH195" i="2"/>
  <c r="AG195" i="2"/>
  <c r="AS195" i="2"/>
  <c r="AR195" i="2"/>
  <c r="X196" i="2"/>
  <c r="W196" i="2"/>
  <c r="T196" i="2"/>
  <c r="S196" i="2"/>
  <c r="P196" i="2"/>
  <c r="O196" i="2"/>
  <c r="H196" i="2"/>
  <c r="G196" i="2"/>
  <c r="D196" i="2"/>
  <c r="C196" i="2"/>
  <c r="AC196" i="2"/>
  <c r="AB196" i="2"/>
  <c r="AN196" i="2"/>
  <c r="AM196" i="2"/>
  <c r="AL196" i="2"/>
  <c r="AI196" i="2"/>
  <c r="AH196" i="2"/>
  <c r="AG196" i="2"/>
  <c r="AS196" i="2"/>
  <c r="AR196" i="2"/>
  <c r="X197" i="2"/>
  <c r="W197" i="2"/>
  <c r="T197" i="2"/>
  <c r="S197" i="2"/>
  <c r="P197" i="2"/>
  <c r="O197" i="2"/>
  <c r="H197" i="2"/>
  <c r="G197" i="2"/>
  <c r="D197" i="2"/>
  <c r="C197" i="2"/>
  <c r="AC197" i="2"/>
  <c r="AB197" i="2"/>
  <c r="AN197" i="2"/>
  <c r="AM197" i="2"/>
  <c r="AL197" i="2"/>
  <c r="AI197" i="2"/>
  <c r="AH197" i="2"/>
  <c r="AG197" i="2"/>
  <c r="AS197" i="2"/>
  <c r="AR197" i="2"/>
  <c r="X198" i="2"/>
  <c r="W198" i="2"/>
  <c r="T198" i="2"/>
  <c r="S198" i="2"/>
  <c r="P198" i="2"/>
  <c r="O198" i="2"/>
  <c r="H198" i="2"/>
  <c r="G198" i="2"/>
  <c r="D198" i="2"/>
  <c r="C198" i="2"/>
  <c r="AC198" i="2"/>
  <c r="AB198" i="2"/>
  <c r="AN198" i="2"/>
  <c r="AM198" i="2"/>
  <c r="AL198" i="2"/>
  <c r="AI198" i="2"/>
  <c r="AH198" i="2"/>
  <c r="AG198" i="2"/>
  <c r="AS198" i="2"/>
  <c r="AR198" i="2"/>
  <c r="X199" i="2"/>
  <c r="W199" i="2"/>
  <c r="T199" i="2"/>
  <c r="S199" i="2"/>
  <c r="P199" i="2"/>
  <c r="O199" i="2"/>
  <c r="H199" i="2"/>
  <c r="G199" i="2"/>
  <c r="D199" i="2"/>
  <c r="C199" i="2"/>
  <c r="AC199" i="2"/>
  <c r="AB199" i="2"/>
  <c r="AN199" i="2"/>
  <c r="AM199" i="2"/>
  <c r="AL199" i="2"/>
  <c r="AI199" i="2"/>
  <c r="AH199" i="2"/>
  <c r="AG199" i="2"/>
  <c r="AS199" i="2"/>
  <c r="AR199" i="2"/>
  <c r="X200" i="2"/>
  <c r="W200" i="2"/>
  <c r="T200" i="2"/>
  <c r="S200" i="2"/>
  <c r="P200" i="2"/>
  <c r="O200" i="2"/>
  <c r="H200" i="2"/>
  <c r="G200" i="2"/>
  <c r="D200" i="2"/>
  <c r="C200" i="2"/>
  <c r="AC200" i="2"/>
  <c r="AB200" i="2"/>
  <c r="AN200" i="2"/>
  <c r="AM200" i="2"/>
  <c r="AL200" i="2"/>
  <c r="AI200" i="2"/>
  <c r="AH200" i="2"/>
  <c r="AG200" i="2"/>
  <c r="AS200" i="2"/>
  <c r="AR200" i="2"/>
  <c r="X201" i="2"/>
  <c r="W201" i="2"/>
  <c r="T201" i="2"/>
  <c r="S201" i="2"/>
  <c r="P201" i="2"/>
  <c r="O201" i="2"/>
  <c r="H201" i="2"/>
  <c r="G201" i="2"/>
  <c r="D201" i="2"/>
  <c r="C201" i="2"/>
  <c r="AC201" i="2"/>
  <c r="AB201" i="2"/>
  <c r="AN201" i="2"/>
  <c r="AM201" i="2"/>
  <c r="AL201" i="2"/>
  <c r="AI201" i="2"/>
  <c r="AH201" i="2"/>
  <c r="AG201" i="2"/>
  <c r="AS201" i="2"/>
  <c r="AR201" i="2"/>
  <c r="X202" i="2"/>
  <c r="W202" i="2"/>
  <c r="T202" i="2"/>
  <c r="S202" i="2"/>
  <c r="P202" i="2"/>
  <c r="O202" i="2"/>
  <c r="H202" i="2"/>
  <c r="G202" i="2"/>
  <c r="D202" i="2"/>
  <c r="C202" i="2"/>
  <c r="AC202" i="2"/>
  <c r="AB202" i="2"/>
  <c r="AN202" i="2"/>
  <c r="AM202" i="2"/>
  <c r="AL202" i="2"/>
  <c r="AI202" i="2"/>
  <c r="AH202" i="2"/>
  <c r="AG202" i="2"/>
  <c r="AS202" i="2"/>
  <c r="AR202" i="2"/>
  <c r="X203" i="2"/>
  <c r="W203" i="2"/>
  <c r="T203" i="2"/>
  <c r="S203" i="2"/>
  <c r="P203" i="2"/>
  <c r="O203" i="2"/>
  <c r="H203" i="2"/>
  <c r="G203" i="2"/>
  <c r="D203" i="2"/>
  <c r="C203" i="2"/>
  <c r="AC203" i="2"/>
  <c r="AB203" i="2"/>
  <c r="AN203" i="2"/>
  <c r="AM203" i="2"/>
  <c r="AL203" i="2"/>
  <c r="AI203" i="2"/>
  <c r="AH203" i="2"/>
  <c r="AG203" i="2"/>
  <c r="AS203" i="2"/>
  <c r="AR203" i="2"/>
  <c r="X204" i="2"/>
  <c r="W204" i="2"/>
  <c r="T204" i="2"/>
  <c r="S204" i="2"/>
  <c r="P204" i="2"/>
  <c r="O204" i="2"/>
  <c r="H204" i="2"/>
  <c r="G204" i="2"/>
  <c r="D204" i="2"/>
  <c r="C204" i="2"/>
  <c r="AC204" i="2"/>
  <c r="AB204" i="2"/>
  <c r="AN204" i="2"/>
  <c r="AM204" i="2"/>
  <c r="AL204" i="2"/>
  <c r="AI204" i="2"/>
  <c r="AH204" i="2"/>
  <c r="AG204" i="2"/>
  <c r="AS204" i="2"/>
  <c r="AR204" i="2"/>
  <c r="X205" i="2"/>
  <c r="W205" i="2"/>
  <c r="T205" i="2"/>
  <c r="S205" i="2"/>
  <c r="P205" i="2"/>
  <c r="O205" i="2"/>
  <c r="H205" i="2"/>
  <c r="G205" i="2"/>
  <c r="D205" i="2"/>
  <c r="C205" i="2"/>
  <c r="AC205" i="2"/>
  <c r="AB205" i="2"/>
  <c r="AN205" i="2"/>
  <c r="AM205" i="2"/>
  <c r="AL205" i="2"/>
  <c r="AI205" i="2"/>
  <c r="AH205" i="2"/>
  <c r="AG205" i="2"/>
  <c r="AS205" i="2"/>
  <c r="AR205" i="2"/>
  <c r="X206" i="2"/>
  <c r="W206" i="2"/>
  <c r="T206" i="2"/>
  <c r="S206" i="2"/>
  <c r="P206" i="2"/>
  <c r="O206" i="2"/>
  <c r="H206" i="2"/>
  <c r="G206" i="2"/>
  <c r="D206" i="2"/>
  <c r="C206" i="2"/>
  <c r="AC206" i="2"/>
  <c r="AB206" i="2"/>
  <c r="AN206" i="2"/>
  <c r="AM206" i="2"/>
  <c r="AL206" i="2"/>
  <c r="AI206" i="2"/>
  <c r="AH206" i="2"/>
  <c r="AG206" i="2"/>
  <c r="AS206" i="2"/>
  <c r="AR206" i="2"/>
  <c r="X207" i="2"/>
  <c r="W207" i="2"/>
  <c r="T207" i="2"/>
  <c r="S207" i="2"/>
  <c r="P207" i="2"/>
  <c r="O207" i="2"/>
  <c r="H207" i="2"/>
  <c r="G207" i="2"/>
  <c r="D207" i="2"/>
  <c r="C207" i="2"/>
  <c r="AC207" i="2"/>
  <c r="AB207" i="2"/>
  <c r="AN207" i="2"/>
  <c r="AM207" i="2"/>
  <c r="AL207" i="2"/>
  <c r="AI207" i="2"/>
  <c r="AH207" i="2"/>
  <c r="AG207" i="2"/>
  <c r="AS207" i="2"/>
  <c r="AR207" i="2"/>
  <c r="X208" i="2"/>
  <c r="W208" i="2"/>
  <c r="T208" i="2"/>
  <c r="S208" i="2"/>
  <c r="P208" i="2"/>
  <c r="O208" i="2"/>
  <c r="H208" i="2"/>
  <c r="G208" i="2"/>
  <c r="D208" i="2"/>
  <c r="C208" i="2"/>
  <c r="AC208" i="2"/>
  <c r="AB208" i="2"/>
  <c r="AN208" i="2"/>
  <c r="AM208" i="2"/>
  <c r="AL208" i="2"/>
  <c r="AI208" i="2"/>
  <c r="AH208" i="2"/>
  <c r="AG208" i="2"/>
  <c r="AS208" i="2"/>
  <c r="AR208" i="2"/>
  <c r="X209" i="2"/>
  <c r="W209" i="2"/>
  <c r="T209" i="2"/>
  <c r="S209" i="2"/>
  <c r="P209" i="2"/>
  <c r="O209" i="2"/>
  <c r="H209" i="2"/>
  <c r="G209" i="2"/>
  <c r="D209" i="2"/>
  <c r="C209" i="2"/>
  <c r="AC209" i="2"/>
  <c r="AB209" i="2"/>
  <c r="AN209" i="2"/>
  <c r="AM209" i="2"/>
  <c r="AL209" i="2"/>
  <c r="AI209" i="2"/>
  <c r="AH209" i="2"/>
  <c r="AG209" i="2"/>
  <c r="AS209" i="2"/>
  <c r="AR209" i="2"/>
  <c r="X210" i="2"/>
  <c r="W210" i="2"/>
  <c r="T210" i="2"/>
  <c r="S210" i="2"/>
  <c r="P210" i="2"/>
  <c r="O210" i="2"/>
  <c r="H210" i="2"/>
  <c r="G210" i="2"/>
  <c r="D210" i="2"/>
  <c r="C210" i="2"/>
  <c r="AC210" i="2"/>
  <c r="AB210" i="2"/>
  <c r="AN210" i="2"/>
  <c r="AM210" i="2"/>
  <c r="AL210" i="2"/>
  <c r="AI210" i="2"/>
  <c r="AH210" i="2"/>
  <c r="AG210" i="2"/>
  <c r="AS210" i="2"/>
  <c r="AR210" i="2"/>
  <c r="X211" i="2"/>
  <c r="W211" i="2"/>
  <c r="T211" i="2"/>
  <c r="S211" i="2"/>
  <c r="P211" i="2"/>
  <c r="O211" i="2"/>
  <c r="H211" i="2"/>
  <c r="G211" i="2"/>
  <c r="D211" i="2"/>
  <c r="C211" i="2"/>
  <c r="AC211" i="2"/>
  <c r="AB211" i="2"/>
  <c r="AN211" i="2"/>
  <c r="AM211" i="2"/>
  <c r="AL211" i="2"/>
  <c r="AI211" i="2"/>
  <c r="AH211" i="2"/>
  <c r="AG211" i="2"/>
  <c r="AS211" i="2"/>
  <c r="AR211" i="2"/>
  <c r="X212" i="2"/>
  <c r="W212" i="2"/>
  <c r="T212" i="2"/>
  <c r="S212" i="2"/>
  <c r="P212" i="2"/>
  <c r="O212" i="2"/>
  <c r="H212" i="2"/>
  <c r="G212" i="2"/>
  <c r="D212" i="2"/>
  <c r="C212" i="2"/>
  <c r="AC212" i="2"/>
  <c r="AB212" i="2"/>
  <c r="AN212" i="2"/>
  <c r="AM212" i="2"/>
  <c r="AL212" i="2"/>
  <c r="AI212" i="2"/>
  <c r="AH212" i="2"/>
  <c r="AG212" i="2"/>
  <c r="AS212" i="2"/>
  <c r="AR212" i="2"/>
  <c r="X213" i="2"/>
  <c r="W213" i="2"/>
  <c r="T213" i="2"/>
  <c r="S213" i="2"/>
  <c r="P213" i="2"/>
  <c r="O213" i="2"/>
  <c r="H213" i="2"/>
  <c r="G213" i="2"/>
  <c r="D213" i="2"/>
  <c r="C213" i="2"/>
  <c r="AC213" i="2"/>
  <c r="AB213" i="2"/>
  <c r="AN213" i="2"/>
  <c r="AM213" i="2"/>
  <c r="AL213" i="2"/>
  <c r="AI213" i="2"/>
  <c r="AH213" i="2"/>
  <c r="AG213" i="2"/>
  <c r="AS213" i="2"/>
  <c r="AR213" i="2"/>
  <c r="X214" i="2"/>
  <c r="W214" i="2"/>
  <c r="T214" i="2"/>
  <c r="S214" i="2"/>
  <c r="P214" i="2"/>
  <c r="O214" i="2"/>
  <c r="H214" i="2"/>
  <c r="G214" i="2"/>
  <c r="D214" i="2"/>
  <c r="C214" i="2"/>
  <c r="AC214" i="2"/>
  <c r="AB214" i="2"/>
  <c r="AN214" i="2"/>
  <c r="AM214" i="2"/>
  <c r="AL214" i="2"/>
  <c r="AI214" i="2"/>
  <c r="AH214" i="2"/>
  <c r="AG214" i="2"/>
  <c r="AS214" i="2"/>
  <c r="AR214" i="2"/>
  <c r="X215" i="2"/>
  <c r="W215" i="2"/>
  <c r="T215" i="2"/>
  <c r="S215" i="2"/>
  <c r="P215" i="2"/>
  <c r="O215" i="2"/>
  <c r="H215" i="2"/>
  <c r="G215" i="2"/>
  <c r="D215" i="2"/>
  <c r="C215" i="2"/>
  <c r="AC215" i="2"/>
  <c r="AB215" i="2"/>
  <c r="AN215" i="2"/>
  <c r="AM215" i="2"/>
  <c r="AL215" i="2"/>
  <c r="AI215" i="2"/>
  <c r="AH215" i="2"/>
  <c r="AG215" i="2"/>
  <c r="AS215" i="2"/>
  <c r="AR215" i="2"/>
  <c r="X216" i="2"/>
  <c r="W216" i="2"/>
  <c r="T216" i="2"/>
  <c r="S216" i="2"/>
  <c r="P216" i="2"/>
  <c r="O216" i="2"/>
  <c r="H216" i="2"/>
  <c r="G216" i="2"/>
  <c r="D216" i="2"/>
  <c r="C216" i="2"/>
  <c r="AC216" i="2"/>
  <c r="AB216" i="2"/>
  <c r="AN216" i="2"/>
  <c r="AM216" i="2"/>
  <c r="AL216" i="2"/>
  <c r="AI216" i="2"/>
  <c r="AH216" i="2"/>
  <c r="AG216" i="2"/>
  <c r="AS216" i="2"/>
  <c r="AR216" i="2"/>
  <c r="X217" i="2"/>
  <c r="W217" i="2"/>
  <c r="T217" i="2"/>
  <c r="S217" i="2"/>
  <c r="P217" i="2"/>
  <c r="O217" i="2"/>
  <c r="H217" i="2"/>
  <c r="G217" i="2"/>
  <c r="D217" i="2"/>
  <c r="C217" i="2"/>
  <c r="AC217" i="2"/>
  <c r="AB217" i="2"/>
  <c r="AN217" i="2"/>
  <c r="AM217" i="2"/>
  <c r="AL217" i="2"/>
  <c r="AI217" i="2"/>
  <c r="AH217" i="2"/>
  <c r="AG217" i="2"/>
  <c r="AS217" i="2"/>
  <c r="AR217" i="2"/>
  <c r="X218" i="2"/>
  <c r="W218" i="2"/>
  <c r="T218" i="2"/>
  <c r="S218" i="2"/>
  <c r="P218" i="2"/>
  <c r="O218" i="2"/>
  <c r="H218" i="2"/>
  <c r="G218" i="2"/>
  <c r="D218" i="2"/>
  <c r="C218" i="2"/>
  <c r="AC218" i="2"/>
  <c r="AB218" i="2"/>
  <c r="AN218" i="2"/>
  <c r="AM218" i="2"/>
  <c r="AL218" i="2"/>
  <c r="AI218" i="2"/>
  <c r="AH218" i="2"/>
  <c r="AG218" i="2"/>
  <c r="AS218" i="2"/>
  <c r="AR218" i="2"/>
  <c r="X219" i="2"/>
  <c r="W219" i="2"/>
  <c r="T219" i="2"/>
  <c r="S219" i="2"/>
  <c r="P219" i="2"/>
  <c r="O219" i="2"/>
  <c r="H219" i="2"/>
  <c r="G219" i="2"/>
  <c r="D219" i="2"/>
  <c r="C219" i="2"/>
  <c r="AC219" i="2"/>
  <c r="AB219" i="2"/>
  <c r="AN219" i="2"/>
  <c r="AM219" i="2"/>
  <c r="AL219" i="2"/>
  <c r="AI219" i="2"/>
  <c r="AH219" i="2"/>
  <c r="AG219" i="2"/>
  <c r="AS219" i="2"/>
  <c r="AR219" i="2"/>
  <c r="X220" i="2"/>
  <c r="W220" i="2"/>
  <c r="T220" i="2"/>
  <c r="S220" i="2"/>
  <c r="P220" i="2"/>
  <c r="O220" i="2"/>
  <c r="H220" i="2"/>
  <c r="G220" i="2"/>
  <c r="D220" i="2"/>
  <c r="C220" i="2"/>
  <c r="AC220" i="2"/>
  <c r="AB220" i="2"/>
  <c r="AN220" i="2"/>
  <c r="AM220" i="2"/>
  <c r="AL220" i="2"/>
  <c r="AI220" i="2"/>
  <c r="AH220" i="2"/>
  <c r="AG220" i="2"/>
  <c r="AS220" i="2"/>
  <c r="AR220" i="2"/>
  <c r="X221" i="2"/>
  <c r="W221" i="2"/>
  <c r="T221" i="2"/>
  <c r="S221" i="2"/>
  <c r="P221" i="2"/>
  <c r="O221" i="2"/>
  <c r="H221" i="2"/>
  <c r="G221" i="2"/>
  <c r="D221" i="2"/>
  <c r="C221" i="2"/>
  <c r="AC221" i="2"/>
  <c r="AB221" i="2"/>
  <c r="AN221" i="2"/>
  <c r="AM221" i="2"/>
  <c r="AL221" i="2"/>
  <c r="AI221" i="2"/>
  <c r="AH221" i="2"/>
  <c r="AG221" i="2"/>
  <c r="AS221" i="2"/>
  <c r="AR221" i="2"/>
  <c r="X222" i="2"/>
  <c r="W222" i="2"/>
  <c r="T222" i="2"/>
  <c r="S222" i="2"/>
  <c r="P222" i="2"/>
  <c r="O222" i="2"/>
  <c r="H222" i="2"/>
  <c r="G222" i="2"/>
  <c r="D222" i="2"/>
  <c r="C222" i="2"/>
  <c r="AC222" i="2"/>
  <c r="AB222" i="2"/>
  <c r="AN222" i="2"/>
  <c r="AM222" i="2"/>
  <c r="AL222" i="2"/>
  <c r="AI222" i="2"/>
  <c r="AH222" i="2"/>
  <c r="AG222" i="2"/>
  <c r="AS222" i="2"/>
  <c r="AR222" i="2"/>
  <c r="X223" i="2"/>
  <c r="W223" i="2"/>
  <c r="T223" i="2"/>
  <c r="S223" i="2"/>
  <c r="P223" i="2"/>
  <c r="O223" i="2"/>
  <c r="H223" i="2"/>
  <c r="G223" i="2"/>
  <c r="D223" i="2"/>
  <c r="C223" i="2"/>
  <c r="AC223" i="2"/>
  <c r="AB223" i="2"/>
  <c r="AN223" i="2"/>
  <c r="AM223" i="2"/>
  <c r="AL223" i="2"/>
  <c r="AI223" i="2"/>
  <c r="AH223" i="2"/>
  <c r="AG223" i="2"/>
  <c r="AS223" i="2"/>
  <c r="AR223" i="2"/>
  <c r="X224" i="2"/>
  <c r="W224" i="2"/>
  <c r="T224" i="2"/>
  <c r="S224" i="2"/>
  <c r="P224" i="2"/>
  <c r="O224" i="2"/>
  <c r="H224" i="2"/>
  <c r="G224" i="2"/>
  <c r="D224" i="2"/>
  <c r="C224" i="2"/>
  <c r="AC224" i="2"/>
  <c r="AB224" i="2"/>
  <c r="AN224" i="2"/>
  <c r="AM224" i="2"/>
  <c r="AL224" i="2"/>
  <c r="AI224" i="2"/>
  <c r="AH224" i="2"/>
  <c r="AG224" i="2"/>
  <c r="AS224" i="2"/>
  <c r="AR224" i="2"/>
  <c r="X225" i="2"/>
  <c r="W225" i="2"/>
  <c r="T225" i="2"/>
  <c r="S225" i="2"/>
  <c r="P225" i="2"/>
  <c r="O225" i="2"/>
  <c r="H225" i="2"/>
  <c r="G225" i="2"/>
  <c r="D225" i="2"/>
  <c r="C225" i="2"/>
  <c r="AC225" i="2"/>
  <c r="AB225" i="2"/>
  <c r="AN225" i="2"/>
  <c r="AM225" i="2"/>
  <c r="AL225" i="2"/>
  <c r="AI225" i="2"/>
  <c r="AH225" i="2"/>
  <c r="AG225" i="2"/>
  <c r="AS225" i="2"/>
  <c r="AR225" i="2"/>
  <c r="X226" i="2"/>
  <c r="W226" i="2"/>
  <c r="T226" i="2"/>
  <c r="S226" i="2"/>
  <c r="P226" i="2"/>
  <c r="O226" i="2"/>
  <c r="H226" i="2"/>
  <c r="G226" i="2"/>
  <c r="D226" i="2"/>
  <c r="C226" i="2"/>
  <c r="AC226" i="2"/>
  <c r="AB226" i="2"/>
  <c r="AN226" i="2"/>
  <c r="AM226" i="2"/>
  <c r="AL226" i="2"/>
  <c r="AI226" i="2"/>
  <c r="AH226" i="2"/>
  <c r="AG226" i="2"/>
  <c r="AS226" i="2"/>
  <c r="AR226" i="2"/>
  <c r="X227" i="2"/>
  <c r="W227" i="2"/>
  <c r="T227" i="2"/>
  <c r="S227" i="2"/>
  <c r="P227" i="2"/>
  <c r="O227" i="2"/>
  <c r="H227" i="2"/>
  <c r="G227" i="2"/>
  <c r="D227" i="2"/>
  <c r="C227" i="2"/>
  <c r="AC227" i="2"/>
  <c r="AB227" i="2"/>
  <c r="AN227" i="2"/>
  <c r="AM227" i="2"/>
  <c r="AL227" i="2"/>
  <c r="AI227" i="2"/>
  <c r="AH227" i="2"/>
  <c r="AG227" i="2"/>
  <c r="AS227" i="2"/>
  <c r="AR227" i="2"/>
  <c r="X228" i="2"/>
  <c r="W228" i="2"/>
  <c r="T228" i="2"/>
  <c r="S228" i="2"/>
  <c r="P228" i="2"/>
  <c r="O228" i="2"/>
  <c r="H228" i="2"/>
  <c r="G228" i="2"/>
  <c r="D228" i="2"/>
  <c r="C228" i="2"/>
  <c r="AC228" i="2"/>
  <c r="AB228" i="2"/>
  <c r="AN228" i="2"/>
  <c r="AM228" i="2"/>
  <c r="AL228" i="2"/>
  <c r="AI228" i="2"/>
  <c r="AH228" i="2"/>
  <c r="AG228" i="2"/>
  <c r="AS228" i="2"/>
  <c r="AR228" i="2"/>
  <c r="X229" i="2"/>
  <c r="W229" i="2"/>
  <c r="T229" i="2"/>
  <c r="S229" i="2"/>
  <c r="P229" i="2"/>
  <c r="O229" i="2"/>
  <c r="H229" i="2"/>
  <c r="G229" i="2"/>
  <c r="D229" i="2"/>
  <c r="C229" i="2"/>
  <c r="AC229" i="2"/>
  <c r="AB229" i="2"/>
  <c r="AN229" i="2"/>
  <c r="AM229" i="2"/>
  <c r="AL229" i="2"/>
  <c r="AI229" i="2"/>
  <c r="AH229" i="2"/>
  <c r="AG229" i="2"/>
  <c r="AS229" i="2"/>
  <c r="AR229" i="2"/>
  <c r="X230" i="2"/>
  <c r="W230" i="2"/>
  <c r="T230" i="2"/>
  <c r="S230" i="2"/>
  <c r="P230" i="2"/>
  <c r="O230" i="2"/>
  <c r="H230" i="2"/>
  <c r="G230" i="2"/>
  <c r="D230" i="2"/>
  <c r="C230" i="2"/>
  <c r="AC230" i="2"/>
  <c r="AB230" i="2"/>
  <c r="AN230" i="2"/>
  <c r="AM230" i="2"/>
  <c r="AL230" i="2"/>
  <c r="AI230" i="2"/>
  <c r="AH230" i="2"/>
  <c r="AG230" i="2"/>
  <c r="AS230" i="2"/>
  <c r="AR230" i="2"/>
  <c r="X231" i="2"/>
  <c r="W231" i="2"/>
  <c r="T231" i="2"/>
  <c r="S231" i="2"/>
  <c r="P231" i="2"/>
  <c r="O231" i="2"/>
  <c r="H231" i="2"/>
  <c r="G231" i="2"/>
  <c r="D231" i="2"/>
  <c r="C231" i="2"/>
  <c r="AC231" i="2"/>
  <c r="AB231" i="2"/>
  <c r="AN231" i="2"/>
  <c r="AM231" i="2"/>
  <c r="AL231" i="2"/>
  <c r="AI231" i="2"/>
  <c r="AH231" i="2"/>
  <c r="AG231" i="2"/>
  <c r="AS231" i="2"/>
  <c r="AR231" i="2"/>
  <c r="X232" i="2"/>
  <c r="W232" i="2"/>
  <c r="T232" i="2"/>
  <c r="S232" i="2"/>
  <c r="P232" i="2"/>
  <c r="O232" i="2"/>
  <c r="H232" i="2"/>
  <c r="G232" i="2"/>
  <c r="D232" i="2"/>
  <c r="C232" i="2"/>
  <c r="AC232" i="2"/>
  <c r="AB232" i="2"/>
  <c r="AN232" i="2"/>
  <c r="AM232" i="2"/>
  <c r="AL232" i="2"/>
  <c r="AI232" i="2"/>
  <c r="AH232" i="2"/>
  <c r="AG232" i="2"/>
  <c r="AS232" i="2"/>
  <c r="AR232" i="2"/>
  <c r="X233" i="2"/>
  <c r="W233" i="2"/>
  <c r="T233" i="2"/>
  <c r="S233" i="2"/>
  <c r="P233" i="2"/>
  <c r="O233" i="2"/>
  <c r="H233" i="2"/>
  <c r="G233" i="2"/>
  <c r="D233" i="2"/>
  <c r="C233" i="2"/>
  <c r="AC233" i="2"/>
  <c r="AB233" i="2"/>
  <c r="AN233" i="2"/>
  <c r="AM233" i="2"/>
  <c r="AL233" i="2"/>
  <c r="AI233" i="2"/>
  <c r="AH233" i="2"/>
  <c r="AG233" i="2"/>
  <c r="AS233" i="2"/>
  <c r="AR233" i="2"/>
  <c r="X234" i="2"/>
  <c r="W234" i="2"/>
  <c r="T234" i="2"/>
  <c r="S234" i="2"/>
  <c r="P234" i="2"/>
  <c r="O234" i="2"/>
  <c r="H234" i="2"/>
  <c r="G234" i="2"/>
  <c r="D234" i="2"/>
  <c r="C234" i="2"/>
  <c r="AC234" i="2"/>
  <c r="AB234" i="2"/>
  <c r="AN234" i="2"/>
  <c r="AM234" i="2"/>
  <c r="AL234" i="2"/>
  <c r="AI234" i="2"/>
  <c r="AH234" i="2"/>
  <c r="AG234" i="2"/>
  <c r="AS234" i="2"/>
  <c r="AR234" i="2"/>
  <c r="X235" i="2"/>
  <c r="W235" i="2"/>
  <c r="T235" i="2"/>
  <c r="S235" i="2"/>
  <c r="P235" i="2"/>
  <c r="O235" i="2"/>
  <c r="H235" i="2"/>
  <c r="G235" i="2"/>
  <c r="D235" i="2"/>
  <c r="C235" i="2"/>
  <c r="AC235" i="2"/>
  <c r="AB235" i="2"/>
  <c r="AN235" i="2"/>
  <c r="AM235" i="2"/>
  <c r="AL235" i="2"/>
  <c r="AI235" i="2"/>
  <c r="AH235" i="2"/>
  <c r="AG235" i="2"/>
  <c r="AS235" i="2"/>
  <c r="AR235" i="2"/>
  <c r="X236" i="2"/>
  <c r="W236" i="2"/>
  <c r="T236" i="2"/>
  <c r="S236" i="2"/>
  <c r="P236" i="2"/>
  <c r="O236" i="2"/>
  <c r="H236" i="2"/>
  <c r="G236" i="2"/>
  <c r="D236" i="2"/>
  <c r="C236" i="2"/>
  <c r="AC236" i="2"/>
  <c r="AB236" i="2"/>
  <c r="AN236" i="2"/>
  <c r="AM236" i="2"/>
  <c r="AL236" i="2"/>
  <c r="AI236" i="2"/>
  <c r="AH236" i="2"/>
  <c r="AG236" i="2"/>
  <c r="AS236" i="2"/>
  <c r="AR236" i="2"/>
  <c r="X237" i="2"/>
  <c r="W237" i="2"/>
  <c r="T237" i="2"/>
  <c r="S237" i="2"/>
  <c r="P237" i="2"/>
  <c r="O237" i="2"/>
  <c r="H237" i="2"/>
  <c r="G237" i="2"/>
  <c r="D237" i="2"/>
  <c r="C237" i="2"/>
  <c r="AC237" i="2"/>
  <c r="AB237" i="2"/>
  <c r="AN237" i="2"/>
  <c r="AM237" i="2"/>
  <c r="AL237" i="2"/>
  <c r="AI237" i="2"/>
  <c r="AH237" i="2"/>
  <c r="AG237" i="2"/>
  <c r="AS237" i="2"/>
  <c r="AR237" i="2"/>
  <c r="X238" i="2"/>
  <c r="W238" i="2"/>
  <c r="T238" i="2"/>
  <c r="S238" i="2"/>
  <c r="P238" i="2"/>
  <c r="O238" i="2"/>
  <c r="H238" i="2"/>
  <c r="G238" i="2"/>
  <c r="D238" i="2"/>
  <c r="C238" i="2"/>
  <c r="AC238" i="2"/>
  <c r="AB238" i="2"/>
  <c r="AN238" i="2"/>
  <c r="AM238" i="2"/>
  <c r="AL238" i="2"/>
  <c r="AI238" i="2"/>
  <c r="AH238" i="2"/>
  <c r="AG238" i="2"/>
  <c r="AS238" i="2"/>
  <c r="AR238" i="2"/>
  <c r="X239" i="2"/>
  <c r="W239" i="2"/>
  <c r="T239" i="2"/>
  <c r="S239" i="2"/>
  <c r="P239" i="2"/>
  <c r="O239" i="2"/>
  <c r="H239" i="2"/>
  <c r="G239" i="2"/>
  <c r="D239" i="2"/>
  <c r="C239" i="2"/>
  <c r="AC239" i="2"/>
  <c r="AB239" i="2"/>
  <c r="AN239" i="2"/>
  <c r="AM239" i="2"/>
  <c r="AL239" i="2"/>
  <c r="AI239" i="2"/>
  <c r="AH239" i="2"/>
  <c r="AG239" i="2"/>
  <c r="AS239" i="2"/>
  <c r="AR239" i="2"/>
  <c r="X240" i="2"/>
  <c r="W240" i="2"/>
  <c r="T240" i="2"/>
  <c r="S240" i="2"/>
  <c r="P240" i="2"/>
  <c r="O240" i="2"/>
  <c r="H240" i="2"/>
  <c r="G240" i="2"/>
  <c r="D240" i="2"/>
  <c r="C240" i="2"/>
  <c r="AC240" i="2"/>
  <c r="AB240" i="2"/>
  <c r="AN240" i="2"/>
  <c r="AM240" i="2"/>
  <c r="AL240" i="2"/>
  <c r="AI240" i="2"/>
  <c r="AH240" i="2"/>
  <c r="AG240" i="2"/>
  <c r="AS240" i="2"/>
  <c r="AR240" i="2"/>
  <c r="X241" i="2"/>
  <c r="W241" i="2"/>
  <c r="T241" i="2"/>
  <c r="S241" i="2"/>
  <c r="P241" i="2"/>
  <c r="O241" i="2"/>
  <c r="H241" i="2"/>
  <c r="G241" i="2"/>
  <c r="D241" i="2"/>
  <c r="C241" i="2"/>
  <c r="AC241" i="2"/>
  <c r="AB241" i="2"/>
  <c r="AN241" i="2"/>
  <c r="AM241" i="2"/>
  <c r="AL241" i="2"/>
  <c r="AI241" i="2"/>
  <c r="AH241" i="2"/>
  <c r="AG241" i="2"/>
  <c r="AS241" i="2"/>
  <c r="AR241" i="2"/>
  <c r="X242" i="2"/>
  <c r="W242" i="2"/>
  <c r="T242" i="2"/>
  <c r="S242" i="2"/>
  <c r="P242" i="2"/>
  <c r="O242" i="2"/>
  <c r="H242" i="2"/>
  <c r="G242" i="2"/>
  <c r="D242" i="2"/>
  <c r="C242" i="2"/>
  <c r="AC242" i="2"/>
  <c r="AB242" i="2"/>
  <c r="AN242" i="2"/>
  <c r="AM242" i="2"/>
  <c r="AL242" i="2"/>
  <c r="AI242" i="2"/>
  <c r="AH242" i="2"/>
  <c r="AG242" i="2"/>
  <c r="AS242" i="2"/>
  <c r="AR242" i="2"/>
  <c r="X243" i="2"/>
  <c r="W243" i="2"/>
  <c r="T243" i="2"/>
  <c r="S243" i="2"/>
  <c r="P243" i="2"/>
  <c r="O243" i="2"/>
  <c r="H243" i="2"/>
  <c r="G243" i="2"/>
  <c r="D243" i="2"/>
  <c r="C243" i="2"/>
  <c r="AC243" i="2"/>
  <c r="AB243" i="2"/>
  <c r="AN243" i="2"/>
  <c r="AM243" i="2"/>
  <c r="AL243" i="2"/>
  <c r="AI243" i="2"/>
  <c r="AH243" i="2"/>
  <c r="AG243" i="2"/>
  <c r="AS243" i="2"/>
  <c r="AR243" i="2"/>
  <c r="X244" i="2"/>
  <c r="W244" i="2"/>
  <c r="T244" i="2"/>
  <c r="S244" i="2"/>
  <c r="P244" i="2"/>
  <c r="O244" i="2"/>
  <c r="H244" i="2"/>
  <c r="G244" i="2"/>
  <c r="D244" i="2"/>
  <c r="C244" i="2"/>
  <c r="AC244" i="2"/>
  <c r="AB244" i="2"/>
  <c r="AN244" i="2"/>
  <c r="AM244" i="2"/>
  <c r="AL244" i="2"/>
  <c r="AI244" i="2"/>
  <c r="AH244" i="2"/>
  <c r="AG244" i="2"/>
  <c r="AS244" i="2"/>
  <c r="AR244" i="2"/>
  <c r="X245" i="2"/>
  <c r="W245" i="2"/>
  <c r="T245" i="2"/>
  <c r="S245" i="2"/>
  <c r="P245" i="2"/>
  <c r="O245" i="2"/>
  <c r="H245" i="2"/>
  <c r="G245" i="2"/>
  <c r="D245" i="2"/>
  <c r="C245" i="2"/>
  <c r="AC245" i="2"/>
  <c r="AB245" i="2"/>
  <c r="AN245" i="2"/>
  <c r="AM245" i="2"/>
  <c r="AL245" i="2"/>
  <c r="AI245" i="2"/>
  <c r="AH245" i="2"/>
  <c r="AG245" i="2"/>
  <c r="AS245" i="2"/>
  <c r="AR245" i="2"/>
  <c r="X246" i="2"/>
  <c r="W246" i="2"/>
  <c r="T246" i="2"/>
  <c r="S246" i="2"/>
  <c r="P246" i="2"/>
  <c r="O246" i="2"/>
  <c r="H246" i="2"/>
  <c r="G246" i="2"/>
  <c r="D246" i="2"/>
  <c r="C246" i="2"/>
  <c r="AC246" i="2"/>
  <c r="AB246" i="2"/>
  <c r="AN246" i="2"/>
  <c r="AM246" i="2"/>
  <c r="AL246" i="2"/>
  <c r="AI246" i="2"/>
  <c r="AH246" i="2"/>
  <c r="AG246" i="2"/>
  <c r="AS246" i="2"/>
  <c r="AR246" i="2"/>
  <c r="X247" i="2"/>
  <c r="W247" i="2"/>
  <c r="T247" i="2"/>
  <c r="S247" i="2"/>
  <c r="P247" i="2"/>
  <c r="O247" i="2"/>
  <c r="H247" i="2"/>
  <c r="G247" i="2"/>
  <c r="D247" i="2"/>
  <c r="C247" i="2"/>
  <c r="AC247" i="2"/>
  <c r="AB247" i="2"/>
  <c r="AN247" i="2"/>
  <c r="AM247" i="2"/>
  <c r="AL247" i="2"/>
  <c r="AI247" i="2"/>
  <c r="AH247" i="2"/>
  <c r="AG247" i="2"/>
  <c r="AS247" i="2"/>
  <c r="AR247" i="2"/>
  <c r="X248" i="2"/>
  <c r="W248" i="2"/>
  <c r="T248" i="2"/>
  <c r="S248" i="2"/>
  <c r="P248" i="2"/>
  <c r="O248" i="2"/>
  <c r="H248" i="2"/>
  <c r="G248" i="2"/>
  <c r="D248" i="2"/>
  <c r="C248" i="2"/>
  <c r="AC248" i="2"/>
  <c r="AB248" i="2"/>
  <c r="AN248" i="2"/>
  <c r="AM248" i="2"/>
  <c r="AL248" i="2"/>
  <c r="AI248" i="2"/>
  <c r="AH248" i="2"/>
  <c r="AG248" i="2"/>
  <c r="AS248" i="2"/>
  <c r="AR248" i="2"/>
  <c r="X249" i="2"/>
  <c r="W249" i="2"/>
  <c r="T249" i="2"/>
  <c r="S249" i="2"/>
  <c r="P249" i="2"/>
  <c r="O249" i="2"/>
  <c r="H249" i="2"/>
  <c r="G249" i="2"/>
  <c r="D249" i="2"/>
  <c r="C249" i="2"/>
  <c r="AC249" i="2"/>
  <c r="AB249" i="2"/>
  <c r="AN249" i="2"/>
  <c r="AM249" i="2"/>
  <c r="AL249" i="2"/>
  <c r="AI249" i="2"/>
  <c r="AH249" i="2"/>
  <c r="AG249" i="2"/>
  <c r="AS249" i="2"/>
  <c r="AR249" i="2"/>
  <c r="X250" i="2"/>
  <c r="W250" i="2"/>
  <c r="T250" i="2"/>
  <c r="S250" i="2"/>
  <c r="P250" i="2"/>
  <c r="O250" i="2"/>
  <c r="H250" i="2"/>
  <c r="G250" i="2"/>
  <c r="D250" i="2"/>
  <c r="C250" i="2"/>
  <c r="AC250" i="2"/>
  <c r="AB250" i="2"/>
  <c r="AN250" i="2"/>
  <c r="AM250" i="2"/>
  <c r="AL250" i="2"/>
  <c r="AI250" i="2"/>
  <c r="AH250" i="2"/>
  <c r="AG250" i="2"/>
  <c r="AS250" i="2"/>
  <c r="AR250" i="2"/>
  <c r="X251" i="2"/>
  <c r="W251" i="2"/>
  <c r="T251" i="2"/>
  <c r="S251" i="2"/>
  <c r="P251" i="2"/>
  <c r="O251" i="2"/>
  <c r="H251" i="2"/>
  <c r="G251" i="2"/>
  <c r="D251" i="2"/>
  <c r="C251" i="2"/>
  <c r="AC251" i="2"/>
  <c r="AB251" i="2"/>
  <c r="AN251" i="2"/>
  <c r="AM251" i="2"/>
  <c r="AL251" i="2"/>
  <c r="AI251" i="2"/>
  <c r="AH251" i="2"/>
  <c r="AG251" i="2"/>
  <c r="AS251" i="2"/>
  <c r="AR251" i="2"/>
  <c r="X252" i="2"/>
  <c r="W252" i="2"/>
  <c r="T252" i="2"/>
  <c r="S252" i="2"/>
  <c r="P252" i="2"/>
  <c r="O252" i="2"/>
  <c r="H252" i="2"/>
  <c r="G252" i="2"/>
  <c r="D252" i="2"/>
  <c r="C252" i="2"/>
  <c r="AC252" i="2"/>
  <c r="AB252" i="2"/>
  <c r="AN252" i="2"/>
  <c r="AM252" i="2"/>
  <c r="AL252" i="2"/>
  <c r="AI252" i="2"/>
  <c r="AH252" i="2"/>
  <c r="AG252" i="2"/>
  <c r="AS252" i="2"/>
  <c r="AR252" i="2"/>
  <c r="X253" i="2"/>
  <c r="W253" i="2"/>
  <c r="T253" i="2"/>
  <c r="S253" i="2"/>
  <c r="P253" i="2"/>
  <c r="O253" i="2"/>
  <c r="H253" i="2"/>
  <c r="G253" i="2"/>
  <c r="D253" i="2"/>
  <c r="C253" i="2"/>
  <c r="AC253" i="2"/>
  <c r="AB253" i="2"/>
  <c r="AN253" i="2"/>
  <c r="AM253" i="2"/>
  <c r="AL253" i="2"/>
  <c r="AI253" i="2"/>
  <c r="AH253" i="2"/>
  <c r="AG253" i="2"/>
  <c r="AS253" i="2"/>
  <c r="AR253" i="2"/>
  <c r="X254" i="2"/>
  <c r="W254" i="2"/>
  <c r="T254" i="2"/>
  <c r="S254" i="2"/>
  <c r="P254" i="2"/>
  <c r="O254" i="2"/>
  <c r="H254" i="2"/>
  <c r="G254" i="2"/>
  <c r="D254" i="2"/>
  <c r="C254" i="2"/>
  <c r="AC254" i="2"/>
  <c r="AB254" i="2"/>
  <c r="AN254" i="2"/>
  <c r="AM254" i="2"/>
  <c r="AL254" i="2"/>
  <c r="AI254" i="2"/>
  <c r="AH254" i="2"/>
  <c r="AG254" i="2"/>
  <c r="AS254" i="2"/>
  <c r="AR254" i="2"/>
  <c r="X255" i="2"/>
  <c r="W255" i="2"/>
  <c r="T255" i="2"/>
  <c r="S255" i="2"/>
  <c r="P255" i="2"/>
  <c r="O255" i="2"/>
  <c r="H255" i="2"/>
  <c r="G255" i="2"/>
  <c r="D255" i="2"/>
  <c r="C255" i="2"/>
  <c r="AC255" i="2"/>
  <c r="AB255" i="2"/>
  <c r="AN255" i="2"/>
  <c r="AM255" i="2"/>
  <c r="AL255" i="2"/>
  <c r="AI255" i="2"/>
  <c r="AH255" i="2"/>
  <c r="AG255" i="2"/>
  <c r="AS255" i="2"/>
  <c r="AR255" i="2"/>
  <c r="X256" i="2"/>
  <c r="W256" i="2"/>
  <c r="T256" i="2"/>
  <c r="S256" i="2"/>
  <c r="P256" i="2"/>
  <c r="O256" i="2"/>
  <c r="H256" i="2"/>
  <c r="G256" i="2"/>
  <c r="D256" i="2"/>
  <c r="C256" i="2"/>
  <c r="AC256" i="2"/>
  <c r="AB256" i="2"/>
  <c r="AN256" i="2"/>
  <c r="AM256" i="2"/>
  <c r="AL256" i="2"/>
  <c r="AI256" i="2"/>
  <c r="AH256" i="2"/>
  <c r="AG256" i="2"/>
  <c r="AS256" i="2"/>
  <c r="AR256" i="2"/>
  <c r="X257" i="2"/>
  <c r="W257" i="2"/>
  <c r="T257" i="2"/>
  <c r="S257" i="2"/>
  <c r="P257" i="2"/>
  <c r="O257" i="2"/>
  <c r="H257" i="2"/>
  <c r="G257" i="2"/>
  <c r="D257" i="2"/>
  <c r="C257" i="2"/>
  <c r="AC257" i="2"/>
  <c r="AB257" i="2"/>
  <c r="AN257" i="2"/>
  <c r="AM257" i="2"/>
  <c r="AL257" i="2"/>
  <c r="AI257" i="2"/>
  <c r="AH257" i="2"/>
  <c r="AG257" i="2"/>
  <c r="AS257" i="2"/>
  <c r="AR257" i="2"/>
  <c r="X258" i="2"/>
  <c r="W258" i="2"/>
  <c r="T258" i="2"/>
  <c r="S258" i="2"/>
  <c r="P258" i="2"/>
  <c r="O258" i="2"/>
  <c r="H258" i="2"/>
  <c r="G258" i="2"/>
  <c r="D258" i="2"/>
  <c r="C258" i="2"/>
  <c r="AC258" i="2"/>
  <c r="AB258" i="2"/>
  <c r="AN258" i="2"/>
  <c r="AM258" i="2"/>
  <c r="AL258" i="2"/>
  <c r="AI258" i="2"/>
  <c r="AH258" i="2"/>
  <c r="AG258" i="2"/>
  <c r="AS258" i="2"/>
  <c r="AR258" i="2"/>
  <c r="X259" i="2"/>
  <c r="W259" i="2"/>
  <c r="T259" i="2"/>
  <c r="S259" i="2"/>
  <c r="P259" i="2"/>
  <c r="O259" i="2"/>
  <c r="H259" i="2"/>
  <c r="G259" i="2"/>
  <c r="D259" i="2"/>
  <c r="C259" i="2"/>
  <c r="AC259" i="2"/>
  <c r="AB259" i="2"/>
  <c r="AN259" i="2"/>
  <c r="AM259" i="2"/>
  <c r="AL259" i="2"/>
  <c r="AI259" i="2"/>
  <c r="AH259" i="2"/>
  <c r="AG259" i="2"/>
  <c r="AS259" i="2"/>
  <c r="AR259" i="2"/>
  <c r="X260" i="2"/>
  <c r="W260" i="2"/>
  <c r="T260" i="2"/>
  <c r="S260" i="2"/>
  <c r="P260" i="2"/>
  <c r="O260" i="2"/>
  <c r="H260" i="2"/>
  <c r="G260" i="2"/>
  <c r="D260" i="2"/>
  <c r="C260" i="2"/>
  <c r="AC260" i="2"/>
  <c r="AB260" i="2"/>
  <c r="AN260" i="2"/>
  <c r="AM260" i="2"/>
  <c r="AL260" i="2"/>
  <c r="AI260" i="2"/>
  <c r="AH260" i="2"/>
  <c r="AG260" i="2"/>
  <c r="AS260" i="2"/>
  <c r="AR260" i="2"/>
  <c r="X261" i="2"/>
  <c r="W261" i="2"/>
  <c r="T261" i="2"/>
  <c r="S261" i="2"/>
  <c r="P261" i="2"/>
  <c r="O261" i="2"/>
  <c r="H261" i="2"/>
  <c r="G261" i="2"/>
  <c r="D261" i="2"/>
  <c r="C261" i="2"/>
  <c r="AC261" i="2"/>
  <c r="AB261" i="2"/>
  <c r="AN261" i="2"/>
  <c r="AM261" i="2"/>
  <c r="AL261" i="2"/>
  <c r="AI261" i="2"/>
  <c r="AH261" i="2"/>
  <c r="AG261" i="2"/>
  <c r="AS261" i="2"/>
  <c r="AR261" i="2"/>
  <c r="X262" i="2"/>
  <c r="W262" i="2"/>
  <c r="T262" i="2"/>
  <c r="S262" i="2"/>
  <c r="P262" i="2"/>
  <c r="O262" i="2"/>
  <c r="H262" i="2"/>
  <c r="G262" i="2"/>
  <c r="D262" i="2"/>
  <c r="C262" i="2"/>
  <c r="AC262" i="2"/>
  <c r="AB262" i="2"/>
  <c r="AN262" i="2"/>
  <c r="AM262" i="2"/>
  <c r="AL262" i="2"/>
  <c r="AI262" i="2"/>
  <c r="AH262" i="2"/>
  <c r="AG262" i="2"/>
  <c r="AS262" i="2"/>
  <c r="AR262" i="2"/>
  <c r="X263" i="2"/>
  <c r="W263" i="2"/>
  <c r="T263" i="2"/>
  <c r="S263" i="2"/>
  <c r="P263" i="2"/>
  <c r="O263" i="2"/>
  <c r="H263" i="2"/>
  <c r="G263" i="2"/>
  <c r="D263" i="2"/>
  <c r="C263" i="2"/>
  <c r="AC263" i="2"/>
  <c r="AB263" i="2"/>
  <c r="AN263" i="2"/>
  <c r="AM263" i="2"/>
  <c r="AL263" i="2"/>
  <c r="AI263" i="2"/>
  <c r="AH263" i="2"/>
  <c r="AG263" i="2"/>
  <c r="AS263" i="2"/>
  <c r="AR263" i="2"/>
  <c r="X264" i="2"/>
  <c r="W264" i="2"/>
  <c r="T264" i="2"/>
  <c r="S264" i="2"/>
  <c r="P264" i="2"/>
  <c r="O264" i="2"/>
  <c r="H264" i="2"/>
  <c r="G264" i="2"/>
  <c r="D264" i="2"/>
  <c r="C264" i="2"/>
  <c r="AC264" i="2"/>
  <c r="AB264" i="2"/>
  <c r="AN264" i="2"/>
  <c r="AM264" i="2"/>
  <c r="AL264" i="2"/>
  <c r="AI264" i="2"/>
  <c r="AH264" i="2"/>
  <c r="AG264" i="2"/>
  <c r="AS264" i="2"/>
  <c r="AR264" i="2"/>
  <c r="X265" i="2"/>
  <c r="W265" i="2"/>
  <c r="T265" i="2"/>
  <c r="S265" i="2"/>
  <c r="P265" i="2"/>
  <c r="O265" i="2"/>
  <c r="H265" i="2"/>
  <c r="G265" i="2"/>
  <c r="D265" i="2"/>
  <c r="C265" i="2"/>
  <c r="AC265" i="2"/>
  <c r="AB265" i="2"/>
  <c r="AN265" i="2"/>
  <c r="AM265" i="2"/>
  <c r="AL265" i="2"/>
  <c r="AI265" i="2"/>
  <c r="AH265" i="2"/>
  <c r="AG265" i="2"/>
  <c r="AS265" i="2"/>
  <c r="AR265" i="2"/>
  <c r="X266" i="2"/>
  <c r="W266" i="2"/>
  <c r="T266" i="2"/>
  <c r="S266" i="2"/>
  <c r="P266" i="2"/>
  <c r="O266" i="2"/>
  <c r="H266" i="2"/>
  <c r="G266" i="2"/>
  <c r="D266" i="2"/>
  <c r="C266" i="2"/>
  <c r="AC266" i="2"/>
  <c r="AB266" i="2"/>
  <c r="AN266" i="2"/>
  <c r="AM266" i="2"/>
  <c r="AL266" i="2"/>
  <c r="AI266" i="2"/>
  <c r="AH266" i="2"/>
  <c r="AG266" i="2"/>
  <c r="AS266" i="2"/>
  <c r="AR266" i="2"/>
  <c r="X267" i="2"/>
  <c r="W267" i="2"/>
  <c r="T267" i="2"/>
  <c r="S267" i="2"/>
  <c r="P267" i="2"/>
  <c r="O267" i="2"/>
  <c r="H267" i="2"/>
  <c r="G267" i="2"/>
  <c r="D267" i="2"/>
  <c r="C267" i="2"/>
  <c r="AC267" i="2"/>
  <c r="AB267" i="2"/>
  <c r="AN267" i="2"/>
  <c r="AM267" i="2"/>
  <c r="AL267" i="2"/>
  <c r="AI267" i="2"/>
  <c r="AH267" i="2"/>
  <c r="AG267" i="2"/>
  <c r="AS267" i="2"/>
  <c r="AR267" i="2"/>
  <c r="X268" i="2"/>
  <c r="W268" i="2"/>
  <c r="T268" i="2"/>
  <c r="S268" i="2"/>
  <c r="P268" i="2"/>
  <c r="O268" i="2"/>
  <c r="H268" i="2"/>
  <c r="G268" i="2"/>
  <c r="D268" i="2"/>
  <c r="C268" i="2"/>
  <c r="AC268" i="2"/>
  <c r="AB268" i="2"/>
  <c r="AN268" i="2"/>
  <c r="AM268" i="2"/>
  <c r="AL268" i="2"/>
  <c r="AI268" i="2"/>
  <c r="AH268" i="2"/>
  <c r="AG268" i="2"/>
  <c r="AS268" i="2"/>
  <c r="AR268" i="2"/>
  <c r="X269" i="2"/>
  <c r="W269" i="2"/>
  <c r="T269" i="2"/>
  <c r="S269" i="2"/>
  <c r="P269" i="2"/>
  <c r="O269" i="2"/>
  <c r="H269" i="2"/>
  <c r="G269" i="2"/>
  <c r="D269" i="2"/>
  <c r="C269" i="2"/>
  <c r="AC269" i="2"/>
  <c r="AB269" i="2"/>
  <c r="AN269" i="2"/>
  <c r="AM269" i="2"/>
  <c r="AL269" i="2"/>
  <c r="AI269" i="2"/>
  <c r="AH269" i="2"/>
  <c r="AG269" i="2"/>
  <c r="AS269" i="2"/>
  <c r="AR269" i="2"/>
  <c r="X270" i="2"/>
  <c r="W270" i="2"/>
  <c r="T270" i="2"/>
  <c r="S270" i="2"/>
  <c r="P270" i="2"/>
  <c r="O270" i="2"/>
  <c r="H270" i="2"/>
  <c r="G270" i="2"/>
  <c r="D270" i="2"/>
  <c r="C270" i="2"/>
  <c r="AC270" i="2"/>
  <c r="AB270" i="2"/>
  <c r="AN270" i="2"/>
  <c r="AM270" i="2"/>
  <c r="AL270" i="2"/>
  <c r="AI270" i="2"/>
  <c r="AH270" i="2"/>
  <c r="AG270" i="2"/>
  <c r="AS270" i="2"/>
  <c r="AR270" i="2"/>
  <c r="X271" i="2"/>
  <c r="W271" i="2"/>
  <c r="T271" i="2"/>
  <c r="S271" i="2"/>
  <c r="P271" i="2"/>
  <c r="O271" i="2"/>
  <c r="H271" i="2"/>
  <c r="G271" i="2"/>
  <c r="D271" i="2"/>
  <c r="C271" i="2"/>
  <c r="AC271" i="2"/>
  <c r="AB271" i="2"/>
  <c r="AN271" i="2"/>
  <c r="AM271" i="2"/>
  <c r="AL271" i="2"/>
  <c r="AI271" i="2"/>
  <c r="AH271" i="2"/>
  <c r="AG271" i="2"/>
  <c r="AS271" i="2"/>
  <c r="AR271" i="2"/>
  <c r="X272" i="2"/>
  <c r="W272" i="2"/>
  <c r="T272" i="2"/>
  <c r="S272" i="2"/>
  <c r="P272" i="2"/>
  <c r="O272" i="2"/>
  <c r="H272" i="2"/>
  <c r="G272" i="2"/>
  <c r="D272" i="2"/>
  <c r="C272" i="2"/>
  <c r="AC272" i="2"/>
  <c r="AB272" i="2"/>
  <c r="AN272" i="2"/>
  <c r="AM272" i="2"/>
  <c r="AL272" i="2"/>
  <c r="AI272" i="2"/>
  <c r="AH272" i="2"/>
  <c r="AG272" i="2"/>
  <c r="AS272" i="2"/>
  <c r="AR272" i="2"/>
  <c r="X273" i="2"/>
  <c r="W273" i="2"/>
  <c r="T273" i="2"/>
  <c r="S273" i="2"/>
  <c r="P273" i="2"/>
  <c r="O273" i="2"/>
  <c r="H273" i="2"/>
  <c r="G273" i="2"/>
  <c r="D273" i="2"/>
  <c r="C273" i="2"/>
  <c r="AC273" i="2"/>
  <c r="AB273" i="2"/>
  <c r="AN273" i="2"/>
  <c r="AM273" i="2"/>
  <c r="AL273" i="2"/>
  <c r="AI273" i="2"/>
  <c r="AH273" i="2"/>
  <c r="AG273" i="2"/>
  <c r="AS273" i="2"/>
  <c r="AR273" i="2"/>
  <c r="X274" i="2"/>
  <c r="W274" i="2"/>
  <c r="T274" i="2"/>
  <c r="S274" i="2"/>
  <c r="P274" i="2"/>
  <c r="O274" i="2"/>
  <c r="H274" i="2"/>
  <c r="G274" i="2"/>
  <c r="D274" i="2"/>
  <c r="C274" i="2"/>
  <c r="AC274" i="2"/>
  <c r="AB274" i="2"/>
  <c r="AN274" i="2"/>
  <c r="AM274" i="2"/>
  <c r="AL274" i="2"/>
  <c r="AI274" i="2"/>
  <c r="AH274" i="2"/>
  <c r="AG274" i="2"/>
  <c r="AS274" i="2"/>
  <c r="AR274" i="2"/>
  <c r="X275" i="2"/>
  <c r="W275" i="2"/>
  <c r="T275" i="2"/>
  <c r="S275" i="2"/>
  <c r="P275" i="2"/>
  <c r="O275" i="2"/>
  <c r="H275" i="2"/>
  <c r="G275" i="2"/>
  <c r="D275" i="2"/>
  <c r="C275" i="2"/>
  <c r="AC275" i="2"/>
  <c r="AB275" i="2"/>
  <c r="AN275" i="2"/>
  <c r="AM275" i="2"/>
  <c r="AL275" i="2"/>
  <c r="AI275" i="2"/>
  <c r="AH275" i="2"/>
  <c r="AG275" i="2"/>
  <c r="AS275" i="2"/>
  <c r="AR275" i="2"/>
  <c r="X276" i="2"/>
  <c r="W276" i="2"/>
  <c r="T276" i="2"/>
  <c r="S276" i="2"/>
  <c r="P276" i="2"/>
  <c r="O276" i="2"/>
  <c r="H276" i="2"/>
  <c r="G276" i="2"/>
  <c r="D276" i="2"/>
  <c r="C276" i="2"/>
  <c r="AC276" i="2"/>
  <c r="AB276" i="2"/>
  <c r="AN276" i="2"/>
  <c r="AM276" i="2"/>
  <c r="AL276" i="2"/>
  <c r="AI276" i="2"/>
  <c r="AH276" i="2"/>
  <c r="AG276" i="2"/>
  <c r="AS276" i="2"/>
  <c r="AR276" i="2"/>
  <c r="X277" i="2"/>
  <c r="W277" i="2"/>
  <c r="T277" i="2"/>
  <c r="S277" i="2"/>
  <c r="P277" i="2"/>
  <c r="O277" i="2"/>
  <c r="H277" i="2"/>
  <c r="G277" i="2"/>
  <c r="D277" i="2"/>
  <c r="C277" i="2"/>
  <c r="AC277" i="2"/>
  <c r="AB277" i="2"/>
  <c r="AN277" i="2"/>
  <c r="AM277" i="2"/>
  <c r="AL277" i="2"/>
  <c r="AI277" i="2"/>
  <c r="AH277" i="2"/>
  <c r="AG277" i="2"/>
  <c r="AS277" i="2"/>
  <c r="AR277" i="2"/>
  <c r="X278" i="2"/>
  <c r="W278" i="2"/>
  <c r="T278" i="2"/>
  <c r="S278" i="2"/>
  <c r="P278" i="2"/>
  <c r="O278" i="2"/>
  <c r="H278" i="2"/>
  <c r="G278" i="2"/>
  <c r="D278" i="2"/>
  <c r="C278" i="2"/>
  <c r="AC278" i="2"/>
  <c r="AB278" i="2"/>
  <c r="AN278" i="2"/>
  <c r="AM278" i="2"/>
  <c r="AL278" i="2"/>
  <c r="AI278" i="2"/>
  <c r="AH278" i="2"/>
  <c r="AG278" i="2"/>
  <c r="AS278" i="2"/>
  <c r="AR278" i="2"/>
  <c r="X279" i="2"/>
  <c r="W279" i="2"/>
  <c r="T279" i="2"/>
  <c r="S279" i="2"/>
  <c r="P279" i="2"/>
  <c r="O279" i="2"/>
  <c r="H279" i="2"/>
  <c r="G279" i="2"/>
  <c r="D279" i="2"/>
  <c r="C279" i="2"/>
  <c r="AC279" i="2"/>
  <c r="AB279" i="2"/>
  <c r="AN279" i="2"/>
  <c r="AM279" i="2"/>
  <c r="AL279" i="2"/>
  <c r="AI279" i="2"/>
  <c r="AH279" i="2"/>
  <c r="AG279" i="2"/>
  <c r="AS279" i="2"/>
  <c r="AR279" i="2"/>
  <c r="X280" i="2"/>
  <c r="W280" i="2"/>
  <c r="T280" i="2"/>
  <c r="S280" i="2"/>
  <c r="P280" i="2"/>
  <c r="O280" i="2"/>
  <c r="H280" i="2"/>
  <c r="G280" i="2"/>
  <c r="D280" i="2"/>
  <c r="C280" i="2"/>
  <c r="AC280" i="2"/>
  <c r="AB280" i="2"/>
  <c r="AN280" i="2"/>
  <c r="AM280" i="2"/>
  <c r="AL280" i="2"/>
  <c r="AI280" i="2"/>
  <c r="AH280" i="2"/>
  <c r="AG280" i="2"/>
  <c r="AS280" i="2"/>
  <c r="AR280" i="2"/>
  <c r="X281" i="2"/>
  <c r="W281" i="2"/>
  <c r="T281" i="2"/>
  <c r="S281" i="2"/>
  <c r="P281" i="2"/>
  <c r="O281" i="2"/>
  <c r="H281" i="2"/>
  <c r="G281" i="2"/>
  <c r="D281" i="2"/>
  <c r="C281" i="2"/>
  <c r="AC281" i="2"/>
  <c r="AB281" i="2"/>
  <c r="AN281" i="2"/>
  <c r="AM281" i="2"/>
  <c r="AL281" i="2"/>
  <c r="AI281" i="2"/>
  <c r="AH281" i="2"/>
  <c r="AG281" i="2"/>
  <c r="AS281" i="2"/>
  <c r="AR281" i="2"/>
  <c r="X282" i="2"/>
  <c r="W282" i="2"/>
  <c r="T282" i="2"/>
  <c r="S282" i="2"/>
  <c r="P282" i="2"/>
  <c r="O282" i="2"/>
  <c r="H282" i="2"/>
  <c r="G282" i="2"/>
  <c r="D282" i="2"/>
  <c r="C282" i="2"/>
  <c r="AC282" i="2"/>
  <c r="AB282" i="2"/>
  <c r="AN282" i="2"/>
  <c r="AM282" i="2"/>
  <c r="AL282" i="2"/>
  <c r="AI282" i="2"/>
  <c r="AH282" i="2"/>
  <c r="AG282" i="2"/>
  <c r="AS282" i="2"/>
  <c r="AR282" i="2"/>
  <c r="X283" i="2"/>
  <c r="W283" i="2"/>
  <c r="T283" i="2"/>
  <c r="S283" i="2"/>
  <c r="P283" i="2"/>
  <c r="O283" i="2"/>
  <c r="H283" i="2"/>
  <c r="G283" i="2"/>
  <c r="D283" i="2"/>
  <c r="C283" i="2"/>
  <c r="AC283" i="2"/>
  <c r="AB283" i="2"/>
  <c r="AN283" i="2"/>
  <c r="AM283" i="2"/>
  <c r="AL283" i="2"/>
  <c r="AI283" i="2"/>
  <c r="AH283" i="2"/>
  <c r="AG283" i="2"/>
  <c r="AS283" i="2"/>
  <c r="AR283" i="2"/>
  <c r="X284" i="2"/>
  <c r="W284" i="2"/>
  <c r="T284" i="2"/>
  <c r="S284" i="2"/>
  <c r="P284" i="2"/>
  <c r="O284" i="2"/>
  <c r="H284" i="2"/>
  <c r="G284" i="2"/>
  <c r="D284" i="2"/>
  <c r="C284" i="2"/>
  <c r="AC284" i="2"/>
  <c r="AB284" i="2"/>
  <c r="AN284" i="2"/>
  <c r="AM284" i="2"/>
  <c r="AL284" i="2"/>
  <c r="AI284" i="2"/>
  <c r="AH284" i="2"/>
  <c r="AG284" i="2"/>
  <c r="AS284" i="2"/>
  <c r="AR284" i="2"/>
  <c r="X285" i="2"/>
  <c r="W285" i="2"/>
  <c r="T285" i="2"/>
  <c r="S285" i="2"/>
  <c r="P285" i="2"/>
  <c r="O285" i="2"/>
  <c r="H285" i="2"/>
  <c r="G285" i="2"/>
  <c r="D285" i="2"/>
  <c r="C285" i="2"/>
  <c r="AC285" i="2"/>
  <c r="AB285" i="2"/>
  <c r="AN285" i="2"/>
  <c r="AM285" i="2"/>
  <c r="AL285" i="2"/>
  <c r="AI285" i="2"/>
  <c r="AH285" i="2"/>
  <c r="AG285" i="2"/>
  <c r="AS285" i="2"/>
  <c r="AR285" i="2"/>
  <c r="X286" i="2"/>
  <c r="W286" i="2"/>
  <c r="T286" i="2"/>
  <c r="S286" i="2"/>
  <c r="P286" i="2"/>
  <c r="O286" i="2"/>
  <c r="H286" i="2"/>
  <c r="G286" i="2"/>
  <c r="D286" i="2"/>
  <c r="C286" i="2"/>
  <c r="AC286" i="2"/>
  <c r="AB286" i="2"/>
  <c r="AN286" i="2"/>
  <c r="AM286" i="2"/>
  <c r="AL286" i="2"/>
  <c r="AI286" i="2"/>
  <c r="AH286" i="2"/>
  <c r="AG286" i="2"/>
  <c r="AS286" i="2"/>
  <c r="AR286" i="2"/>
  <c r="X287" i="2"/>
  <c r="W287" i="2"/>
  <c r="T287" i="2"/>
  <c r="S287" i="2"/>
  <c r="P287" i="2"/>
  <c r="O287" i="2"/>
  <c r="H287" i="2"/>
  <c r="G287" i="2"/>
  <c r="D287" i="2"/>
  <c r="C287" i="2"/>
  <c r="AC287" i="2"/>
  <c r="AB287" i="2"/>
  <c r="AN287" i="2"/>
  <c r="AM287" i="2"/>
  <c r="AL287" i="2"/>
  <c r="AI287" i="2"/>
  <c r="AH287" i="2"/>
  <c r="AG287" i="2"/>
  <c r="AS287" i="2"/>
  <c r="AR287" i="2"/>
  <c r="X288" i="2"/>
  <c r="W288" i="2"/>
  <c r="T288" i="2"/>
  <c r="S288" i="2"/>
  <c r="P288" i="2"/>
  <c r="O288" i="2"/>
  <c r="H288" i="2"/>
  <c r="G288" i="2"/>
  <c r="D288" i="2"/>
  <c r="C288" i="2"/>
  <c r="AC288" i="2"/>
  <c r="AB288" i="2"/>
  <c r="AN288" i="2"/>
  <c r="AM288" i="2"/>
  <c r="AL288" i="2"/>
  <c r="AI288" i="2"/>
  <c r="AH288" i="2"/>
  <c r="AG288" i="2"/>
  <c r="AS288" i="2"/>
  <c r="AR288" i="2"/>
  <c r="X289" i="2"/>
  <c r="W289" i="2"/>
  <c r="T289" i="2"/>
  <c r="S289" i="2"/>
  <c r="P289" i="2"/>
  <c r="O289" i="2"/>
  <c r="H289" i="2"/>
  <c r="G289" i="2"/>
  <c r="D289" i="2"/>
  <c r="C289" i="2"/>
  <c r="AC289" i="2"/>
  <c r="AB289" i="2"/>
  <c r="AN289" i="2"/>
  <c r="AM289" i="2"/>
  <c r="AL289" i="2"/>
  <c r="AI289" i="2"/>
  <c r="AH289" i="2"/>
  <c r="AG289" i="2"/>
  <c r="AS289" i="2"/>
  <c r="AR289" i="2"/>
  <c r="X290" i="2"/>
  <c r="W290" i="2"/>
  <c r="T290" i="2"/>
  <c r="S290" i="2"/>
  <c r="P290" i="2"/>
  <c r="O290" i="2"/>
  <c r="H290" i="2"/>
  <c r="G290" i="2"/>
  <c r="D290" i="2"/>
  <c r="C290" i="2"/>
  <c r="AC290" i="2"/>
  <c r="AB290" i="2"/>
  <c r="AN290" i="2"/>
  <c r="AM290" i="2"/>
  <c r="AL290" i="2"/>
  <c r="AI290" i="2"/>
  <c r="AH290" i="2"/>
  <c r="AG290" i="2"/>
  <c r="AS290" i="2"/>
  <c r="AR290" i="2"/>
  <c r="X291" i="2"/>
  <c r="W291" i="2"/>
  <c r="T291" i="2"/>
  <c r="S291" i="2"/>
  <c r="P291" i="2"/>
  <c r="O291" i="2"/>
  <c r="H291" i="2"/>
  <c r="G291" i="2"/>
  <c r="D291" i="2"/>
  <c r="C291" i="2"/>
  <c r="AC291" i="2"/>
  <c r="AB291" i="2"/>
  <c r="AN291" i="2"/>
  <c r="AM291" i="2"/>
  <c r="AL291" i="2"/>
  <c r="AI291" i="2"/>
  <c r="AH291" i="2"/>
  <c r="AG291" i="2"/>
  <c r="AS291" i="2"/>
  <c r="AR291" i="2"/>
  <c r="X292" i="2"/>
  <c r="W292" i="2"/>
  <c r="T292" i="2"/>
  <c r="S292" i="2"/>
  <c r="P292" i="2"/>
  <c r="O292" i="2"/>
  <c r="H292" i="2"/>
  <c r="G292" i="2"/>
  <c r="D292" i="2"/>
  <c r="C292" i="2"/>
  <c r="AC292" i="2"/>
  <c r="AB292" i="2"/>
  <c r="AN292" i="2"/>
  <c r="AM292" i="2"/>
  <c r="AL292" i="2"/>
  <c r="AI292" i="2"/>
  <c r="AH292" i="2"/>
  <c r="AG292" i="2"/>
  <c r="AS292" i="2"/>
  <c r="AR292" i="2"/>
  <c r="X293" i="2"/>
  <c r="W293" i="2"/>
  <c r="T293" i="2"/>
  <c r="S293" i="2"/>
  <c r="P293" i="2"/>
  <c r="O293" i="2"/>
  <c r="H293" i="2"/>
  <c r="G293" i="2"/>
  <c r="D293" i="2"/>
  <c r="C293" i="2"/>
  <c r="AC293" i="2"/>
  <c r="AB293" i="2"/>
  <c r="AN293" i="2"/>
  <c r="AM293" i="2"/>
  <c r="AL293" i="2"/>
  <c r="AI293" i="2"/>
  <c r="AH293" i="2"/>
  <c r="AG293" i="2"/>
  <c r="AS293" i="2"/>
  <c r="AR293" i="2"/>
  <c r="X294" i="2"/>
  <c r="W294" i="2"/>
  <c r="T294" i="2"/>
  <c r="S294" i="2"/>
  <c r="P294" i="2"/>
  <c r="O294" i="2"/>
  <c r="H294" i="2"/>
  <c r="G294" i="2"/>
  <c r="D294" i="2"/>
  <c r="C294" i="2"/>
  <c r="AC294" i="2"/>
  <c r="AB294" i="2"/>
  <c r="AN294" i="2"/>
  <c r="AM294" i="2"/>
  <c r="AL294" i="2"/>
  <c r="AI294" i="2"/>
  <c r="AH294" i="2"/>
  <c r="AG294" i="2"/>
  <c r="AS294" i="2"/>
  <c r="AR294" i="2"/>
  <c r="X295" i="2"/>
  <c r="W295" i="2"/>
  <c r="T295" i="2"/>
  <c r="S295" i="2"/>
  <c r="P295" i="2"/>
  <c r="O295" i="2"/>
  <c r="H295" i="2"/>
  <c r="G295" i="2"/>
  <c r="D295" i="2"/>
  <c r="C295" i="2"/>
  <c r="AC295" i="2"/>
  <c r="AB295" i="2"/>
  <c r="AN295" i="2"/>
  <c r="AM295" i="2"/>
  <c r="AL295" i="2"/>
  <c r="AI295" i="2"/>
  <c r="AH295" i="2"/>
  <c r="AG295" i="2"/>
  <c r="AS295" i="2"/>
  <c r="AR295" i="2"/>
  <c r="X296" i="2"/>
  <c r="W296" i="2"/>
  <c r="T296" i="2"/>
  <c r="S296" i="2"/>
  <c r="P296" i="2"/>
  <c r="O296" i="2"/>
  <c r="H296" i="2"/>
  <c r="G296" i="2"/>
  <c r="D296" i="2"/>
  <c r="C296" i="2"/>
  <c r="AC296" i="2"/>
  <c r="AB296" i="2"/>
  <c r="AN296" i="2"/>
  <c r="AM296" i="2"/>
  <c r="AL296" i="2"/>
  <c r="AI296" i="2"/>
  <c r="AH296" i="2"/>
  <c r="AG296" i="2"/>
  <c r="AS296" i="2"/>
  <c r="AR296" i="2"/>
  <c r="X297" i="2"/>
  <c r="W297" i="2"/>
  <c r="T297" i="2"/>
  <c r="S297" i="2"/>
  <c r="P297" i="2"/>
  <c r="O297" i="2"/>
  <c r="H297" i="2"/>
  <c r="G297" i="2"/>
  <c r="D297" i="2"/>
  <c r="C297" i="2"/>
  <c r="AC297" i="2"/>
  <c r="AB297" i="2"/>
  <c r="AN297" i="2"/>
  <c r="AM297" i="2"/>
  <c r="AL297" i="2"/>
  <c r="AI297" i="2"/>
  <c r="AH297" i="2"/>
  <c r="AG297" i="2"/>
  <c r="AS297" i="2"/>
  <c r="AR297" i="2"/>
  <c r="X298" i="2"/>
  <c r="W298" i="2"/>
  <c r="T298" i="2"/>
  <c r="S298" i="2"/>
  <c r="P298" i="2"/>
  <c r="O298" i="2"/>
  <c r="H298" i="2"/>
  <c r="G298" i="2"/>
  <c r="D298" i="2"/>
  <c r="C298" i="2"/>
  <c r="AC298" i="2"/>
  <c r="AB298" i="2"/>
  <c r="AN298" i="2"/>
  <c r="AM298" i="2"/>
  <c r="AL298" i="2"/>
  <c r="AI298" i="2"/>
  <c r="AH298" i="2"/>
  <c r="AG298" i="2"/>
  <c r="AS298" i="2"/>
  <c r="AR298" i="2"/>
  <c r="X299" i="2"/>
  <c r="W299" i="2"/>
  <c r="T299" i="2"/>
  <c r="S299" i="2"/>
  <c r="P299" i="2"/>
  <c r="O299" i="2"/>
  <c r="H299" i="2"/>
  <c r="G299" i="2"/>
  <c r="D299" i="2"/>
  <c r="C299" i="2"/>
  <c r="AC299" i="2"/>
  <c r="AB299" i="2"/>
  <c r="AN299" i="2"/>
  <c r="AM299" i="2"/>
  <c r="AL299" i="2"/>
  <c r="AI299" i="2"/>
  <c r="AH299" i="2"/>
  <c r="AG299" i="2"/>
  <c r="AS299" i="2"/>
  <c r="AR299" i="2"/>
  <c r="X300" i="2"/>
  <c r="W300" i="2"/>
  <c r="T300" i="2"/>
  <c r="S300" i="2"/>
  <c r="P300" i="2"/>
  <c r="O300" i="2"/>
  <c r="H300" i="2"/>
  <c r="G300" i="2"/>
  <c r="D300" i="2"/>
  <c r="C300" i="2"/>
  <c r="AC300" i="2"/>
  <c r="AB300" i="2"/>
  <c r="AN300" i="2"/>
  <c r="AM300" i="2"/>
  <c r="AL300" i="2"/>
  <c r="AI300" i="2"/>
  <c r="AH300" i="2"/>
  <c r="AG300" i="2"/>
  <c r="AS300" i="2"/>
  <c r="AR300" i="2"/>
  <c r="X301" i="2"/>
  <c r="W301" i="2"/>
  <c r="T301" i="2"/>
  <c r="S301" i="2"/>
  <c r="P301" i="2"/>
  <c r="O301" i="2"/>
  <c r="H301" i="2"/>
  <c r="G301" i="2"/>
  <c r="D301" i="2"/>
  <c r="C301" i="2"/>
  <c r="AC301" i="2"/>
  <c r="AB301" i="2"/>
  <c r="AN301" i="2"/>
  <c r="AM301" i="2"/>
  <c r="AL301" i="2"/>
  <c r="AI301" i="2"/>
  <c r="AH301" i="2"/>
  <c r="AG301" i="2"/>
  <c r="AS301" i="2"/>
  <c r="AR301" i="2"/>
  <c r="X302" i="2"/>
  <c r="W302" i="2"/>
  <c r="T302" i="2"/>
  <c r="S302" i="2"/>
  <c r="P302" i="2"/>
  <c r="O302" i="2"/>
  <c r="H302" i="2"/>
  <c r="G302" i="2"/>
  <c r="D302" i="2"/>
  <c r="C302" i="2"/>
  <c r="AC302" i="2"/>
  <c r="AB302" i="2"/>
  <c r="AN302" i="2"/>
  <c r="AM302" i="2"/>
  <c r="AL302" i="2"/>
  <c r="AI302" i="2"/>
  <c r="AH302" i="2"/>
  <c r="AG302" i="2"/>
  <c r="AS302" i="2"/>
  <c r="AR302" i="2"/>
  <c r="X303" i="2"/>
  <c r="W303" i="2"/>
  <c r="T303" i="2"/>
  <c r="S303" i="2"/>
  <c r="P303" i="2"/>
  <c r="O303" i="2"/>
  <c r="H303" i="2"/>
  <c r="G303" i="2"/>
  <c r="D303" i="2"/>
  <c r="C303" i="2"/>
  <c r="AC303" i="2"/>
  <c r="AB303" i="2"/>
  <c r="AN303" i="2"/>
  <c r="AM303" i="2"/>
  <c r="AL303" i="2"/>
  <c r="AI303" i="2"/>
  <c r="AH303" i="2"/>
  <c r="AG303" i="2"/>
  <c r="AS303" i="2"/>
  <c r="AR303" i="2"/>
  <c r="AN35" i="2" l="1"/>
  <c r="AI35" i="2"/>
  <c r="AN27" i="2"/>
  <c r="AI27" i="2"/>
  <c r="AN24" i="2"/>
  <c r="AI24" i="2"/>
  <c r="AN18" i="2"/>
  <c r="AI18" i="2"/>
  <c r="AI305" i="2"/>
  <c r="AN305" i="2"/>
  <c r="G10" i="2"/>
  <c r="G11" i="2" s="1"/>
  <c r="G12" i="2" s="1"/>
  <c r="G13" i="2" s="1"/>
  <c r="G14" i="2" s="1"/>
  <c r="G15" i="2" s="1"/>
  <c r="G16" i="2" s="1"/>
  <c r="G17" i="2" s="1"/>
  <c r="G18" i="2" s="1"/>
  <c r="AH304" i="1"/>
  <c r="C4" i="1" s="1"/>
  <c r="Q5" i="1"/>
  <c r="F5" i="1"/>
  <c r="Q4" i="1"/>
  <c r="H10" i="2"/>
  <c r="H11" i="2" s="1"/>
  <c r="H12" i="2" s="1"/>
  <c r="H13" i="2" s="1"/>
  <c r="H14" i="2" s="1"/>
  <c r="H15" i="2" s="1"/>
  <c r="H16" i="2" s="1"/>
  <c r="H17" i="2" s="1"/>
  <c r="H18" i="2" s="1"/>
  <c r="AI304" i="1"/>
  <c r="D4" i="1" s="1"/>
  <c r="R5" i="1"/>
  <c r="R4" i="1"/>
  <c r="AM18" i="2" l="1"/>
  <c r="AS18" i="2"/>
  <c r="H19" i="2"/>
  <c r="H20" i="2" s="1"/>
  <c r="H21" i="2" s="1"/>
  <c r="H22" i="2" s="1"/>
  <c r="H23" i="2" s="1"/>
  <c r="H24" i="2" s="1"/>
  <c r="R6" i="1"/>
  <c r="Q6" i="1"/>
  <c r="AL18" i="2"/>
  <c r="AR18" i="2"/>
  <c r="G19" i="2"/>
  <c r="G20" i="2" s="1"/>
  <c r="G21" i="2" s="1"/>
  <c r="G22" i="2" s="1"/>
  <c r="G23" i="2" s="1"/>
  <c r="G24" i="2" s="1"/>
  <c r="AL24" i="2" l="1"/>
  <c r="AR24" i="2"/>
  <c r="G25" i="2"/>
  <c r="G26" i="2" s="1"/>
  <c r="G27" i="2" s="1"/>
  <c r="AM24" i="2"/>
  <c r="AS24" i="2"/>
  <c r="H25" i="2"/>
  <c r="H26" i="2" s="1"/>
  <c r="H27" i="2" s="1"/>
  <c r="AM27" i="2" l="1"/>
  <c r="AS27" i="2"/>
  <c r="H28" i="2"/>
  <c r="H29" i="2" s="1"/>
  <c r="H30" i="2" s="1"/>
  <c r="H31" i="2" s="1"/>
  <c r="H32" i="2" s="1"/>
  <c r="H33" i="2" s="1"/>
  <c r="H34" i="2" s="1"/>
  <c r="H35" i="2" s="1"/>
  <c r="AL27" i="2"/>
  <c r="AR27" i="2"/>
  <c r="G28" i="2"/>
  <c r="G29" i="2" s="1"/>
  <c r="G30" i="2" s="1"/>
  <c r="G31" i="2" s="1"/>
  <c r="G32" i="2" s="1"/>
  <c r="G33" i="2" s="1"/>
  <c r="G34" i="2" s="1"/>
  <c r="G35" i="2" s="1"/>
  <c r="AL35" i="2" l="1"/>
  <c r="AR35" i="2"/>
  <c r="AM35" i="2"/>
  <c r="AS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0" authorId="0" shapeId="0" xr:uid="{00000000-0006-0000-0200-000001000000}">
      <text>
        <r>
          <rPr>
            <sz val="11"/>
            <color rgb="FF000000"/>
            <rFont val="Liberation Sans1"/>
          </rPr>
          <t>Ejecuta todos los macros de ambas hojas.</t>
        </r>
      </text>
    </comment>
  </commentList>
</comments>
</file>

<file path=xl/sharedStrings.xml><?xml version="1.0" encoding="utf-8"?>
<sst xmlns="http://schemas.openxmlformats.org/spreadsheetml/2006/main" count="78" uniqueCount="32">
  <si>
    <t>Liga Descoba</t>
  </si>
  <si>
    <t>Primas</t>
  </si>
  <si>
    <t>Ganar con 0:</t>
  </si>
  <si>
    <t>Richardo</t>
  </si>
  <si>
    <t>Alexputa</t>
  </si>
  <si>
    <t>Posiciones:</t>
  </si>
  <si>
    <t>Céntimos</t>
  </si>
  <si>
    <t>Nº Jornadas</t>
  </si>
  <si>
    <t>1º</t>
  </si>
  <si>
    <t>Nº Empates</t>
  </si>
  <si>
    <t>Puntuaciones:</t>
  </si>
  <si>
    <t>2º</t>
  </si>
  <si>
    <t>Empate</t>
  </si>
  <si>
    <t>(En céntimos)</t>
  </si>
  <si>
    <t>Empates</t>
  </si>
  <si>
    <t>Cualquier dato en cursiva es generado por macros</t>
  </si>
  <si>
    <t>Total</t>
  </si>
  <si>
    <t>Primero</t>
  </si>
  <si>
    <t>Prima</t>
  </si>
  <si>
    <t>Segundo</t>
  </si>
  <si>
    <t>Prima en Contra</t>
  </si>
  <si>
    <t>Posiciones</t>
  </si>
  <si>
    <t>Suma Progresiva</t>
  </si>
  <si>
    <t>Pts Descoba</t>
  </si>
  <si>
    <t>Media</t>
  </si>
  <si>
    <t>Desviación</t>
  </si>
  <si>
    <t>Auxiliar</t>
  </si>
  <si>
    <t>Media Descoba / Día</t>
  </si>
  <si>
    <t>Cont</t>
  </si>
  <si>
    <t>Media Céntimos / Día</t>
  </si>
  <si>
    <t>Auxiliar2</t>
  </si>
  <si>
    <t>Acumulativo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</si>
</sst>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"/>
  </numFmts>
  <fonts count="31"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sz val="11"/>
      <color rgb="FFCC0000"/>
      <name val="Liberation Sans1"/>
    </font>
    <font>
      <sz val="11"/>
      <color rgb="FF0066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sz val="11"/>
      <color rgb="FF000000"/>
      <name val="Calibri"/>
    </font>
    <font>
      <b/>
      <sz val="10"/>
      <color rgb="FFCC0000"/>
      <name val="Liberation Sans1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FFFFFF"/>
      <name val="Arial"/>
    </font>
    <font>
      <sz val="11"/>
      <color rgb="FF2A6099"/>
      <name val="Arial"/>
    </font>
    <font>
      <b/>
      <sz val="10"/>
      <color rgb="FF000000"/>
      <name val="Arial"/>
    </font>
    <font>
      <b/>
      <sz val="10.5"/>
      <color rgb="FFFFFFFF"/>
      <name val="Arial"/>
    </font>
    <font>
      <b/>
      <sz val="15"/>
      <color rgb="FF000000"/>
      <name val="Arial"/>
    </font>
    <font>
      <sz val="11"/>
      <color rgb="FF000000"/>
      <name val="Arial"/>
      <family val="2"/>
    </font>
    <font>
      <b/>
      <sz val="15"/>
      <color rgb="FF000000"/>
      <name val="Liberation Sans1"/>
    </font>
    <font>
      <b/>
      <sz val="11"/>
      <color rgb="FF000000"/>
      <name val="Arial"/>
      <family val="2"/>
    </font>
    <font>
      <b/>
      <sz val="11"/>
      <color rgb="FF127622"/>
      <name val="Arial"/>
    </font>
    <font>
      <b/>
      <sz val="11"/>
      <color rgb="FFFF4000"/>
      <name val="Arial"/>
    </font>
    <font>
      <b/>
      <i/>
      <sz val="11"/>
      <color rgb="FF000000"/>
      <name val="Arial"/>
    </font>
    <font>
      <i/>
      <sz val="11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FFCC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CC"/>
        <bgColor rgb="FFFFFFFF"/>
      </patternFill>
    </fill>
    <fill>
      <patternFill patternType="solid">
        <fgColor rgb="FF224B12"/>
        <bgColor rgb="FF333333"/>
      </patternFill>
    </fill>
    <fill>
      <patternFill patternType="solid">
        <fgColor rgb="FF3FAF46"/>
        <bgColor rgb="FF00A933"/>
      </patternFill>
    </fill>
    <fill>
      <patternFill patternType="solid">
        <fgColor rgb="FFE8F2A1"/>
        <bgColor rgb="FFFFFFCC"/>
      </patternFill>
    </fill>
    <fill>
      <patternFill patternType="solid">
        <fgColor rgb="FF2A6099"/>
        <bgColor rgb="FF004586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3FAF46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00CEFF"/>
        <bgColor rgb="FF33CCCC"/>
      </patternFill>
    </fill>
    <fill>
      <patternFill patternType="solid">
        <fgColor rgb="FF800080"/>
        <bgColor rgb="FF800080"/>
      </patternFill>
    </fill>
  </fills>
  <borders count="17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0">
    <xf numFmtId="0" fontId="0" fillId="0" borderId="0"/>
    <xf numFmtId="0" fontId="1" fillId="0" borderId="0" applyBorder="0" applyProtection="0"/>
    <xf numFmtId="0" fontId="2" fillId="2" borderId="0" applyBorder="0" applyProtection="0"/>
    <xf numFmtId="0" fontId="2" fillId="3" borderId="0" applyBorder="0" applyProtection="0"/>
    <xf numFmtId="0" fontId="1" fillId="4" borderId="0" applyBorder="0" applyProtection="0"/>
    <xf numFmtId="0" fontId="3" fillId="5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5" fillId="6" borderId="0" applyBorder="0" applyProtection="0"/>
    <xf numFmtId="0" fontId="4" fillId="5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6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0" borderId="0" applyBorder="0" applyProtection="0"/>
    <xf numFmtId="0" fontId="13" fillId="8" borderId="0" applyBorder="0" applyProtection="0"/>
    <xf numFmtId="0" fontId="14" fillId="8" borderId="1" applyProtection="0"/>
    <xf numFmtId="0" fontId="15" fillId="0" borderId="0" applyBorder="0" applyProtection="0"/>
    <xf numFmtId="0" fontId="15" fillId="0" borderId="0" applyBorder="0" applyProtection="0"/>
    <xf numFmtId="0" fontId="16" fillId="0" borderId="2" applyProtection="0">
      <alignment horizontal="center"/>
    </xf>
  </cellStyleXfs>
  <cellXfs count="112">
    <xf numFmtId="0" fontId="0" fillId="0" borderId="0" xfId="0"/>
    <xf numFmtId="0" fontId="17" fillId="0" borderId="0" xfId="0" applyFont="1"/>
    <xf numFmtId="0" fontId="18" fillId="0" borderId="0" xfId="0" applyFont="1"/>
    <xf numFmtId="0" fontId="18" fillId="0" borderId="0" xfId="0" applyFont="1"/>
    <xf numFmtId="0" fontId="19" fillId="9" borderId="0" xfId="0" applyFont="1" applyFill="1" applyAlignment="1"/>
    <xf numFmtId="0" fontId="18" fillId="9" borderId="0" xfId="0" applyFont="1" applyFill="1"/>
    <xf numFmtId="0" fontId="18" fillId="10" borderId="0" xfId="0" applyFont="1" applyFill="1"/>
    <xf numFmtId="0" fontId="20" fillId="10" borderId="0" xfId="0" applyFont="1" applyFill="1"/>
    <xf numFmtId="0" fontId="20" fillId="0" borderId="0" xfId="0" applyFont="1"/>
    <xf numFmtId="0" fontId="18" fillId="0" borderId="0" xfId="0" applyFont="1" applyBorder="1"/>
    <xf numFmtId="0" fontId="0" fillId="9" borderId="0" xfId="0" applyFill="1"/>
    <xf numFmtId="0" fontId="17" fillId="11" borderId="2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0" fontId="17" fillId="11" borderId="2" xfId="0" applyFont="1" applyFill="1" applyBorder="1" applyAlignment="1">
      <alignment horizontal="center" vertical="center"/>
    </xf>
    <xf numFmtId="0" fontId="0" fillId="10" borderId="0" xfId="0" applyFill="1"/>
    <xf numFmtId="0" fontId="17" fillId="10" borderId="0" xfId="0" applyFont="1" applyFill="1" applyAlignment="1">
      <alignment vertical="center"/>
    </xf>
    <xf numFmtId="0" fontId="17" fillId="0" borderId="0" xfId="0" applyFont="1"/>
    <xf numFmtId="0" fontId="17" fillId="11" borderId="3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vertical="center"/>
    </xf>
    <xf numFmtId="0" fontId="17" fillId="11" borderId="0" xfId="0" applyFont="1" applyFill="1" applyAlignment="1">
      <alignment horizontal="center" vertical="center"/>
    </xf>
    <xf numFmtId="0" fontId="17" fillId="11" borderId="3" xfId="0" applyFont="1" applyFill="1" applyBorder="1" applyAlignment="1">
      <alignment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22" fillId="9" borderId="0" xfId="0" applyFont="1" applyFill="1" applyAlignment="1"/>
    <xf numFmtId="0" fontId="18" fillId="12" borderId="0" xfId="0" applyFont="1" applyFill="1"/>
    <xf numFmtId="0" fontId="17" fillId="12" borderId="0" xfId="0" applyFont="1" applyFill="1"/>
    <xf numFmtId="0" fontId="20" fillId="12" borderId="0" xfId="0" applyFont="1" applyFill="1"/>
    <xf numFmtId="0" fontId="18" fillId="0" borderId="11" xfId="0" applyFont="1" applyBorder="1"/>
    <xf numFmtId="0" fontId="17" fillId="0" borderId="4" xfId="0" applyFont="1" applyBorder="1" applyAlignment="1">
      <alignment horizontal="center"/>
    </xf>
    <xf numFmtId="0" fontId="17" fillId="0" borderId="4" xfId="0" applyFont="1" applyBorder="1"/>
    <xf numFmtId="0" fontId="18" fillId="0" borderId="12" xfId="0" applyFont="1" applyBorder="1"/>
    <xf numFmtId="0" fontId="18" fillId="0" borderId="2" xfId="0" applyFont="1" applyBorder="1"/>
    <xf numFmtId="0" fontId="18" fillId="13" borderId="13" xfId="0" applyFont="1" applyFill="1" applyBorder="1"/>
    <xf numFmtId="0" fontId="18" fillId="13" borderId="4" xfId="0" applyFont="1" applyFill="1" applyBorder="1"/>
    <xf numFmtId="0" fontId="17" fillId="13" borderId="4" xfId="0" applyFont="1" applyFill="1" applyBorder="1"/>
    <xf numFmtId="0" fontId="18" fillId="13" borderId="9" xfId="0" applyFont="1" applyFill="1" applyBorder="1"/>
    <xf numFmtId="0" fontId="17" fillId="0" borderId="2" xfId="0" applyFont="1" applyBorder="1" applyAlignment="1">
      <alignment horizontal="center" vertical="center"/>
    </xf>
    <xf numFmtId="0" fontId="23" fillId="14" borderId="2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18" fillId="13" borderId="0" xfId="0" applyFont="1" applyFill="1"/>
    <xf numFmtId="0" fontId="24" fillId="0" borderId="2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0" fillId="13" borderId="0" xfId="0" applyFill="1"/>
    <xf numFmtId="0" fontId="18" fillId="0" borderId="4" xfId="0" applyFont="1" applyBorder="1"/>
    <xf numFmtId="0" fontId="23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9" borderId="0" xfId="0" applyFont="1" applyFill="1"/>
    <xf numFmtId="0" fontId="18" fillId="2" borderId="0" xfId="0" applyFont="1" applyFill="1"/>
    <xf numFmtId="0" fontId="17" fillId="11" borderId="3" xfId="0" applyFont="1" applyFill="1" applyBorder="1"/>
    <xf numFmtId="0" fontId="17" fillId="11" borderId="11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0" borderId="0" xfId="0" applyFont="1" applyFill="1"/>
    <xf numFmtId="0" fontId="17" fillId="14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2" borderId="0" xfId="0" applyFill="1"/>
    <xf numFmtId="0" fontId="17" fillId="11" borderId="5" xfId="0" applyFont="1" applyFill="1" applyBorder="1"/>
    <xf numFmtId="0" fontId="17" fillId="11" borderId="14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26" fillId="16" borderId="0" xfId="0" applyFont="1" applyFill="1" applyAlignment="1">
      <alignment horizontal="center" vertical="center"/>
    </xf>
    <xf numFmtId="0" fontId="27" fillId="17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7" fillId="11" borderId="6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165" fontId="17" fillId="12" borderId="0" xfId="0" applyNumberFormat="1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13" borderId="3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65" fontId="17" fillId="13" borderId="5" xfId="0" applyNumberFormat="1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165" fontId="18" fillId="12" borderId="0" xfId="0" applyNumberFormat="1" applyFont="1" applyFill="1"/>
    <xf numFmtId="165" fontId="26" fillId="0" borderId="0" xfId="0" applyNumberFormat="1" applyFont="1" applyAlignment="1">
      <alignment horizontal="center" vertical="center"/>
    </xf>
    <xf numFmtId="165" fontId="18" fillId="12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/>
    </xf>
    <xf numFmtId="165" fontId="18" fillId="0" borderId="0" xfId="0" applyNumberFormat="1" applyFont="1"/>
    <xf numFmtId="0" fontId="18" fillId="15" borderId="11" xfId="0" applyFont="1" applyFill="1" applyBorder="1"/>
    <xf numFmtId="0" fontId="18" fillId="15" borderId="4" xfId="0" applyFont="1" applyFill="1" applyBorder="1"/>
    <xf numFmtId="0" fontId="18" fillId="15" borderId="12" xfId="0" applyFont="1" applyFill="1" applyBorder="1"/>
    <xf numFmtId="0" fontId="0" fillId="15" borderId="13" xfId="0" applyFill="1" applyBorder="1"/>
    <xf numFmtId="0" fontId="16" fillId="0" borderId="2" xfId="29">
      <alignment horizontal="center"/>
    </xf>
    <xf numFmtId="0" fontId="18" fillId="15" borderId="9" xfId="0" applyFont="1" applyFill="1" applyBorder="1"/>
    <xf numFmtId="0" fontId="18" fillId="15" borderId="14" xfId="0" applyFont="1" applyFill="1" applyBorder="1"/>
    <xf numFmtId="0" fontId="18" fillId="15" borderId="10" xfId="0" applyFont="1" applyFill="1" applyBorder="1"/>
    <xf numFmtId="0" fontId="18" fillId="15" borderId="15" xfId="0" applyFont="1" applyFill="1" applyBorder="1"/>
  </cellXfs>
  <cellStyles count="30">
    <cellStyle name="Accent" xfId="1" xr:uid="{00000000-0005-0000-0000-000006000000}"/>
    <cellStyle name="Accent 1" xfId="2" xr:uid="{00000000-0005-0000-0000-000007000000}"/>
    <cellStyle name="Accent 2" xfId="3" xr:uid="{00000000-0005-0000-0000-000008000000}"/>
    <cellStyle name="Accent 3" xfId="4" xr:uid="{00000000-0005-0000-0000-000009000000}"/>
    <cellStyle name="Bad" xfId="5" xr:uid="{00000000-0005-0000-0000-00000A000000}"/>
    <cellStyle name="cf1" xfId="6" xr:uid="{00000000-0005-0000-0000-00000B000000}"/>
    <cellStyle name="cf10" xfId="7" xr:uid="{00000000-0005-0000-0000-00000C000000}"/>
    <cellStyle name="cf11" xfId="8" xr:uid="{00000000-0005-0000-0000-00000D000000}"/>
    <cellStyle name="cf12" xfId="9" xr:uid="{00000000-0005-0000-0000-00000E000000}"/>
    <cellStyle name="cf2" xfId="10" xr:uid="{00000000-0005-0000-0000-00000F000000}"/>
    <cellStyle name="cf3" xfId="11" xr:uid="{00000000-0005-0000-0000-000010000000}"/>
    <cellStyle name="cf4" xfId="12" xr:uid="{00000000-0005-0000-0000-000011000000}"/>
    <cellStyle name="cf5" xfId="13" xr:uid="{00000000-0005-0000-0000-000012000000}"/>
    <cellStyle name="cf6" xfId="14" xr:uid="{00000000-0005-0000-0000-000013000000}"/>
    <cellStyle name="cf7" xfId="15" xr:uid="{00000000-0005-0000-0000-000014000000}"/>
    <cellStyle name="cf8" xfId="16" xr:uid="{00000000-0005-0000-0000-000015000000}"/>
    <cellStyle name="cf9" xfId="17" xr:uid="{00000000-0005-0000-0000-000016000000}"/>
    <cellStyle name="Error" xfId="18" xr:uid="{00000000-0005-0000-0000-000017000000}"/>
    <cellStyle name="Footnote" xfId="19" xr:uid="{00000000-0005-0000-0000-000018000000}"/>
    <cellStyle name="Good" xfId="20" xr:uid="{00000000-0005-0000-0000-000019000000}"/>
    <cellStyle name="Heading" xfId="21" xr:uid="{00000000-0005-0000-0000-00001A000000}"/>
    <cellStyle name="Heading 1" xfId="22" xr:uid="{00000000-0005-0000-0000-00001B000000}"/>
    <cellStyle name="Heading 2" xfId="23" xr:uid="{00000000-0005-0000-0000-00001C000000}"/>
    <cellStyle name="Hyperlink" xfId="24" xr:uid="{00000000-0005-0000-0000-00001D000000}"/>
    <cellStyle name="Neutral" xfId="25" xr:uid="{00000000-0005-0000-0000-00001E000000}"/>
    <cellStyle name="Normal" xfId="0" builtinId="0"/>
    <cellStyle name="Note" xfId="26" xr:uid="{00000000-0005-0000-0000-00001F000000}"/>
    <cellStyle name="Status" xfId="27" xr:uid="{00000000-0005-0000-0000-000020000000}"/>
    <cellStyle name="Text" xfId="28" xr:uid="{00000000-0005-0000-0000-000021000000}"/>
    <cellStyle name="Warning" xfId="29" xr:uid="{00000000-0005-0000-0000-00002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127622"/>
      <rgbColor rgb="FF000080"/>
      <rgbColor rgb="FF996600"/>
      <rgbColor rgb="FF800080"/>
      <rgbColor rgb="FF00A933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FF"/>
      <rgbColor rgb="FFCCFFFF"/>
      <rgbColor rgb="FFCCFFCC"/>
      <rgbColor rgb="FFE8F2A1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FAF46"/>
      <rgbColor rgb="FF006600"/>
      <rgbColor rgb="FF224B12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Posiciones por viciador</a:t>
            </a:r>
          </a:p>
        </c:rich>
      </c:tx>
      <c:layout>
        <c:manualLayout>
          <c:xMode val="edge"/>
          <c:yMode val="edge"/>
          <c:x val="0.35030015007503701"/>
          <c:y val="2.6660742057320599E-3"/>
        </c:manualLayout>
      </c:layout>
      <c:overlay val="0"/>
      <c:spPr>
        <a:solidFill>
          <a:srgbClr val="000000"/>
        </a:solidFill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30515257628801E-2"/>
          <c:y val="8.3314818929126899E-2"/>
          <c:w val="0.80327663831915996"/>
          <c:h val="0.8415907576094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Liga_Descoba!$P$4</c:f>
              <c:strCache>
                <c:ptCount val="1"/>
                <c:pt idx="0">
                  <c:v>1º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Liga_Descoba!$Q$3:$R$3</c:f>
              <c:strCache>
                <c:ptCount val="2"/>
                <c:pt idx="0">
                  <c:v>Richardo</c:v>
                </c:pt>
                <c:pt idx="1">
                  <c:v>Alexputa</c:v>
                </c:pt>
              </c:strCache>
            </c:strRef>
          </c:cat>
          <c:val>
            <c:numRef>
              <c:f>Liga_Descoba!$Q$4:$R$4</c:f>
              <c:numCache>
                <c:formatCode>General</c:formatCode>
                <c:ptCount val="2"/>
                <c:pt idx="0">
                  <c:v>13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C-423E-89D8-781FC782B0A1}"/>
            </c:ext>
          </c:extLst>
        </c:ser>
        <c:ser>
          <c:idx val="1"/>
          <c:order val="1"/>
          <c:tx>
            <c:strRef>
              <c:f>Liga_Descoba!$P$5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Liga_Descoba!$Q$3:$R$3</c:f>
              <c:strCache>
                <c:ptCount val="2"/>
                <c:pt idx="0">
                  <c:v>Richardo</c:v>
                </c:pt>
                <c:pt idx="1">
                  <c:v>Alexputa</c:v>
                </c:pt>
              </c:strCache>
            </c:strRef>
          </c:cat>
          <c:val>
            <c:numRef>
              <c:f>Liga_Descoba!$Q$5:$R$5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C-423E-89D8-781FC782B0A1}"/>
            </c:ext>
          </c:extLst>
        </c:ser>
        <c:ser>
          <c:idx val="2"/>
          <c:order val="2"/>
          <c:tx>
            <c:strRef>
              <c:f>Liga_Descoba!$P$6</c:f>
              <c:strCache>
                <c:ptCount val="1"/>
                <c:pt idx="0">
                  <c:v>Empates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Liga_Descoba!$Q$3:$R$3</c:f>
              <c:strCache>
                <c:ptCount val="2"/>
                <c:pt idx="0">
                  <c:v>Richardo</c:v>
                </c:pt>
                <c:pt idx="1">
                  <c:v>Alexputa</c:v>
                </c:pt>
              </c:strCache>
            </c:strRef>
          </c:cat>
          <c:val>
            <c:numRef>
              <c:f>Liga_Descoba!$Q$6:$R$6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C-423E-89D8-781FC782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95905"/>
        <c:axId val="24992766"/>
      </c:barChart>
      <c:catAx>
        <c:axId val="7795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4992766"/>
        <c:crosses val="autoZero"/>
        <c:auto val="1"/>
        <c:lblAlgn val="ctr"/>
        <c:lblOffset val="100"/>
        <c:noMultiLvlLbl val="1"/>
      </c:catAx>
      <c:valAx>
        <c:axId val="2499276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Cantidad</a:t>
                </a:r>
              </a:p>
            </c:rich>
          </c:tx>
          <c:layout>
            <c:manualLayout>
              <c:xMode val="edge"/>
              <c:yMode val="edge"/>
              <c:x val="6.6908454227113598E-3"/>
              <c:y val="0.572428349255720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795905"/>
        <c:crosses val="min"/>
        <c:crossBetween val="between"/>
        <c:majorUnit val="2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6436968484242105"/>
          <c:y val="7.9871139746722997E-2"/>
          <c:w val="0.11393909073854"/>
          <c:h val="0.858015776024885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 w="648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Media de decenas de céntimos por día</a:t>
            </a:r>
          </a:p>
        </c:rich>
      </c:tx>
      <c:layout>
        <c:manualLayout>
          <c:xMode val="edge"/>
          <c:yMode val="edge"/>
          <c:x val="0.28849381488158099"/>
          <c:y val="1.16640746500778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18748057437699E-2"/>
          <c:y val="0.10997556098644699"/>
          <c:w val="0.78790327593709197"/>
          <c:h val="0.79915574316818505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DatosGraph!$BC$9</c:f>
              <c:strCache>
                <c:ptCount val="1"/>
                <c:pt idx="0">
                  <c:v>Richardo</c:v>
                </c:pt>
              </c:strCache>
            </c:strRef>
          </c:tx>
          <c:spPr>
            <a:ln w="540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DatosGraph!$BE$10:$BE$303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DatosGraph!$BC$10:$BC$303</c:f>
              <c:numCache>
                <c:formatCode>General</c:formatCode>
                <c:ptCount val="294"/>
                <c:pt idx="0">
                  <c:v>-2.2222222222222201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7-4175-BBBB-F736601F30BF}"/>
            </c:ext>
          </c:extLst>
        </c:ser>
        <c:ser>
          <c:idx val="1"/>
          <c:order val="1"/>
          <c:tx>
            <c:strRef>
              <c:f>DatosGraph!$BD$9</c:f>
              <c:strCache>
                <c:ptCount val="1"/>
                <c:pt idx="0">
                  <c:v>Alexputa</c:v>
                </c:pt>
              </c:strCache>
            </c:strRef>
          </c:tx>
          <c:spPr>
            <a:ln w="54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DatosGraph!$BE$10:$BE$303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DatosGraph!$BD$10:$BD$303</c:f>
              <c:numCache>
                <c:formatCode>General</c:formatCode>
                <c:ptCount val="294"/>
                <c:pt idx="0">
                  <c:v>2.2222222222222201</c:v>
                </c:pt>
                <c:pt idx="1">
                  <c:v>0</c:v>
                </c:pt>
                <c:pt idx="2">
                  <c:v>-10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7-4175-BBBB-F736601F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199954"/>
        <c:axId val="56294832"/>
      </c:lineChart>
      <c:dateAx>
        <c:axId val="96199954"/>
        <c:scaling>
          <c:orientation val="minMax"/>
        </c:scaling>
        <c:delete val="0"/>
        <c:axPos val="t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56294832"/>
        <c:crosses val="autoZero"/>
        <c:auto val="1"/>
        <c:lblOffset val="100"/>
        <c:baseTimeUnit val="days"/>
      </c:dateAx>
      <c:valAx>
        <c:axId val="56294832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96199954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5118418598868595"/>
          <c:y val="0.112419462341702"/>
          <c:w val="0.14863856769861999"/>
          <c:h val="0.80179980002221996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los céntimos totales</a:t>
            </a:r>
          </a:p>
        </c:rich>
      </c:tx>
      <c:layout>
        <c:manualLayout>
          <c:xMode val="edge"/>
          <c:yMode val="edge"/>
          <c:x val="0.30417109624163602"/>
          <c:y val="1.09331860850358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0937402288798E-2"/>
          <c:y val="0.110325786858089"/>
          <c:w val="0.75454943405665698"/>
          <c:h val="0.81292103810049698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DatosGraph!$G$9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26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</c:strCache>
            </c:strRef>
          </c:cat>
          <c:val>
            <c:numRef>
              <c:f>DatosGraph!$G$10:$G$303</c:f>
              <c:numCache>
                <c:formatCode>General</c:formatCode>
                <c:ptCount val="29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-20</c:v>
                </c:pt>
                <c:pt idx="5">
                  <c:v>-10</c:v>
                </c:pt>
                <c:pt idx="6">
                  <c:v>-20</c:v>
                </c:pt>
                <c:pt idx="7">
                  <c:v>-10</c:v>
                </c:pt>
                <c:pt idx="8">
                  <c:v>-20</c:v>
                </c:pt>
                <c:pt idx="9">
                  <c:v>-30</c:v>
                </c:pt>
                <c:pt idx="10">
                  <c:v>-40</c:v>
                </c:pt>
                <c:pt idx="11">
                  <c:v>-30</c:v>
                </c:pt>
                <c:pt idx="12">
                  <c:v>-20</c:v>
                </c:pt>
                <c:pt idx="13">
                  <c:v>-10</c:v>
                </c:pt>
                <c:pt idx="14">
                  <c:v>-20</c:v>
                </c:pt>
                <c:pt idx="15">
                  <c:v>-10</c:v>
                </c:pt>
                <c:pt idx="16">
                  <c:v>0</c:v>
                </c:pt>
                <c:pt idx="17">
                  <c:v>10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20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8BB-9043-B7F9B9371FE6}"/>
            </c:ext>
          </c:extLst>
        </c:ser>
        <c:ser>
          <c:idx val="1"/>
          <c:order val="1"/>
          <c:tx>
            <c:strRef>
              <c:f>DatosGraph!$H$9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26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</c:strCache>
            </c:strRef>
          </c:cat>
          <c:val>
            <c:numRef>
              <c:f>DatosGraph!$H$10:$H$303</c:f>
              <c:numCache>
                <c:formatCode>General</c:formatCode>
                <c:ptCount val="294"/>
                <c:pt idx="0">
                  <c:v>-10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-10</c:v>
                </c:pt>
                <c:pt idx="22">
                  <c:v>0</c:v>
                </c:pt>
                <c:pt idx="23">
                  <c:v>-10</c:v>
                </c:pt>
                <c:pt idx="24">
                  <c:v>-20</c:v>
                </c:pt>
                <c:pt idx="25">
                  <c:v>-10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8BB-9043-B7F9B9371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083625"/>
        <c:axId val="82206636"/>
      </c:lineChart>
      <c:dateAx>
        <c:axId val="91083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82206636"/>
        <c:crosses val="autoZero"/>
        <c:auto val="1"/>
        <c:lblOffset val="100"/>
        <c:baseTimeUnit val="days"/>
      </c:dateAx>
      <c:valAx>
        <c:axId val="822066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91083625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3815896441748505"/>
          <c:y val="0.111761457758145"/>
          <c:w val="0.148655409631019"/>
          <c:h val="0.8146675502540310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puntuación total (puntos de descoba)</a:t>
            </a:r>
          </a:p>
        </c:rich>
      </c:tx>
      <c:layout>
        <c:manualLayout>
          <c:xMode val="edge"/>
          <c:yMode val="edge"/>
          <c:x val="0.17222187480457801"/>
          <c:y val="1.4798453892876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48402226252305E-2"/>
          <c:y val="9.4864715626725604E-2"/>
          <c:w val="0.75923957225939598"/>
          <c:h val="0.83545002760905596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DatosGraph!$O$9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26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</c:strCache>
            </c:strRef>
          </c:cat>
          <c:val>
            <c:numRef>
              <c:f>DatosGraph!$O$10:$O$303</c:f>
              <c:numCache>
                <c:formatCode>General</c:formatCode>
                <c:ptCount val="294"/>
                <c:pt idx="0">
                  <c:v>5</c:v>
                </c:pt>
                <c:pt idx="1">
                  <c:v>17</c:v>
                </c:pt>
                <c:pt idx="2">
                  <c:v>28</c:v>
                </c:pt>
                <c:pt idx="3">
                  <c:v>40</c:v>
                </c:pt>
                <c:pt idx="4">
                  <c:v>53</c:v>
                </c:pt>
                <c:pt idx="5">
                  <c:v>61</c:v>
                </c:pt>
                <c:pt idx="6">
                  <c:v>75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121</c:v>
                </c:pt>
                <c:pt idx="11">
                  <c:v>123</c:v>
                </c:pt>
                <c:pt idx="12">
                  <c:v>133</c:v>
                </c:pt>
                <c:pt idx="13">
                  <c:v>143</c:v>
                </c:pt>
                <c:pt idx="14">
                  <c:v>155</c:v>
                </c:pt>
                <c:pt idx="15">
                  <c:v>164</c:v>
                </c:pt>
                <c:pt idx="16">
                  <c:v>173</c:v>
                </c:pt>
                <c:pt idx="17">
                  <c:v>176</c:v>
                </c:pt>
                <c:pt idx="18">
                  <c:v>183</c:v>
                </c:pt>
                <c:pt idx="19">
                  <c:v>196</c:v>
                </c:pt>
                <c:pt idx="20">
                  <c:v>207</c:v>
                </c:pt>
                <c:pt idx="21">
                  <c:v>218</c:v>
                </c:pt>
                <c:pt idx="22">
                  <c:v>232</c:v>
                </c:pt>
                <c:pt idx="23">
                  <c:v>242</c:v>
                </c:pt>
                <c:pt idx="24">
                  <c:v>248</c:v>
                </c:pt>
                <c:pt idx="25">
                  <c:v>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1-4A16-A208-93AA70667CE8}"/>
            </c:ext>
          </c:extLst>
        </c:ser>
        <c:ser>
          <c:idx val="1"/>
          <c:order val="1"/>
          <c:tx>
            <c:strRef>
              <c:f>DatosGraph!$P$9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26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</c:strCache>
            </c:strRef>
          </c:cat>
          <c:val>
            <c:numRef>
              <c:f>DatosGraph!$P$10:$P$303</c:f>
              <c:numCache>
                <c:formatCode>General</c:formatCode>
                <c:ptCount val="294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41</c:v>
                </c:pt>
                <c:pt idx="5">
                  <c:v>52</c:v>
                </c:pt>
                <c:pt idx="6">
                  <c:v>62</c:v>
                </c:pt>
                <c:pt idx="7">
                  <c:v>75</c:v>
                </c:pt>
                <c:pt idx="8">
                  <c:v>80</c:v>
                </c:pt>
                <c:pt idx="9">
                  <c:v>89</c:v>
                </c:pt>
                <c:pt idx="10">
                  <c:v>96</c:v>
                </c:pt>
                <c:pt idx="11">
                  <c:v>107</c:v>
                </c:pt>
                <c:pt idx="12">
                  <c:v>118</c:v>
                </c:pt>
                <c:pt idx="13">
                  <c:v>132</c:v>
                </c:pt>
                <c:pt idx="14">
                  <c:v>140</c:v>
                </c:pt>
                <c:pt idx="15">
                  <c:v>152</c:v>
                </c:pt>
                <c:pt idx="16">
                  <c:v>165</c:v>
                </c:pt>
                <c:pt idx="17">
                  <c:v>177</c:v>
                </c:pt>
                <c:pt idx="18">
                  <c:v>191</c:v>
                </c:pt>
                <c:pt idx="19">
                  <c:v>200</c:v>
                </c:pt>
                <c:pt idx="20">
                  <c:v>210</c:v>
                </c:pt>
                <c:pt idx="21">
                  <c:v>222</c:v>
                </c:pt>
                <c:pt idx="22">
                  <c:v>232</c:v>
                </c:pt>
                <c:pt idx="23">
                  <c:v>245</c:v>
                </c:pt>
                <c:pt idx="24">
                  <c:v>258</c:v>
                </c:pt>
                <c:pt idx="25">
                  <c:v>265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1-4A16-A208-93AA7066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6339776"/>
        <c:axId val="31089818"/>
      </c:lineChart>
      <c:dateAx>
        <c:axId val="86339776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31089818"/>
        <c:crosses val="autoZero"/>
        <c:auto val="1"/>
        <c:lblOffset val="100"/>
        <c:baseTimeUnit val="days"/>
      </c:dateAx>
      <c:valAx>
        <c:axId val="31089818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86339776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528797448564796"/>
          <c:y val="9.99447818884594E-2"/>
          <c:w val="0.15459662288930601"/>
          <c:h val="0.82946763861276795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media de la puntuación total (puntos de Descoba)</a:t>
            </a:r>
          </a:p>
        </c:rich>
      </c:tx>
      <c:layout>
        <c:manualLayout>
          <c:xMode val="edge"/>
          <c:yMode val="edge"/>
          <c:x val="0.121881058095179"/>
          <c:y val="3.00068197317572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48402226252305E-2"/>
          <c:y val="0.132189133894067"/>
          <c:w val="0.75917703708335904"/>
          <c:h val="0.79813593998636101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DatosGraph!$S$9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26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</c:strCache>
            </c:strRef>
          </c:cat>
          <c:val>
            <c:numRef>
              <c:f>DatosGraph!$S$10:$S$303</c:f>
              <c:numCache>
                <c:formatCode>General</c:formatCode>
                <c:ptCount val="294"/>
                <c:pt idx="0">
                  <c:v>5</c:v>
                </c:pt>
                <c:pt idx="1">
                  <c:v>8.5</c:v>
                </c:pt>
                <c:pt idx="2">
                  <c:v>9.3333333333333339</c:v>
                </c:pt>
                <c:pt idx="3">
                  <c:v>10</c:v>
                </c:pt>
                <c:pt idx="4">
                  <c:v>10.6</c:v>
                </c:pt>
                <c:pt idx="5">
                  <c:v>10.166666666666666</c:v>
                </c:pt>
                <c:pt idx="6">
                  <c:v>10.714285714285714</c:v>
                </c:pt>
                <c:pt idx="7">
                  <c:v>10.5</c:v>
                </c:pt>
                <c:pt idx="8">
                  <c:v>10.666666666666666</c:v>
                </c:pt>
                <c:pt idx="9">
                  <c:v>10.8</c:v>
                </c:pt>
                <c:pt idx="10">
                  <c:v>11</c:v>
                </c:pt>
                <c:pt idx="11">
                  <c:v>10.25</c:v>
                </c:pt>
                <c:pt idx="12">
                  <c:v>10.23076923076923</c:v>
                </c:pt>
                <c:pt idx="13">
                  <c:v>10.214285714285714</c:v>
                </c:pt>
                <c:pt idx="14">
                  <c:v>10.333333333333334</c:v>
                </c:pt>
                <c:pt idx="15">
                  <c:v>10.25</c:v>
                </c:pt>
                <c:pt idx="16">
                  <c:v>10.176470588235293</c:v>
                </c:pt>
                <c:pt idx="17">
                  <c:v>9.7777777777777786</c:v>
                </c:pt>
                <c:pt idx="18">
                  <c:v>9.6315789473684212</c:v>
                </c:pt>
                <c:pt idx="19">
                  <c:v>9.8000000000000007</c:v>
                </c:pt>
                <c:pt idx="20">
                  <c:v>9.8571428571428577</c:v>
                </c:pt>
                <c:pt idx="21">
                  <c:v>9.9090909090909083</c:v>
                </c:pt>
                <c:pt idx="22">
                  <c:v>10.086956521739131</c:v>
                </c:pt>
                <c:pt idx="23">
                  <c:v>10.083333333333334</c:v>
                </c:pt>
                <c:pt idx="24">
                  <c:v>9.92</c:v>
                </c:pt>
                <c:pt idx="25">
                  <c:v>10.038461538461538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1-44BD-B840-5D217930746B}"/>
            </c:ext>
          </c:extLst>
        </c:ser>
        <c:ser>
          <c:idx val="1"/>
          <c:order val="1"/>
          <c:tx>
            <c:strRef>
              <c:f>DatosGraph!$T$9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DatosGraph!$B$10:$B$303</c:f>
              <c:strCache>
                <c:ptCount val="26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>04/01/00</c:v>
                </c:pt>
                <c:pt idx="4">
                  <c:v>05/01/00</c:v>
                </c:pt>
                <c:pt idx="5">
                  <c:v>06/01/00</c:v>
                </c:pt>
                <c:pt idx="6">
                  <c:v>07/01/00</c:v>
                </c:pt>
                <c:pt idx="7">
                  <c:v>08/01/00</c:v>
                </c:pt>
                <c:pt idx="8">
                  <c:v>09/01/00</c:v>
                </c:pt>
                <c:pt idx="9">
                  <c:v>10/01/00</c:v>
                </c:pt>
                <c:pt idx="10">
                  <c:v>11/01/00</c:v>
                </c:pt>
                <c:pt idx="11">
                  <c:v>12/01/00</c:v>
                </c:pt>
                <c:pt idx="12">
                  <c:v>13/01/00</c:v>
                </c:pt>
                <c:pt idx="13">
                  <c:v>14/01/00</c:v>
                </c:pt>
                <c:pt idx="14">
                  <c:v>15/01/00</c:v>
                </c:pt>
                <c:pt idx="15">
                  <c:v>16/01/00</c:v>
                </c:pt>
                <c:pt idx="16">
                  <c:v>17/01/00</c:v>
                </c:pt>
                <c:pt idx="17">
                  <c:v>18/01/00</c:v>
                </c:pt>
                <c:pt idx="18">
                  <c:v>19/01/00</c:v>
                </c:pt>
                <c:pt idx="19">
                  <c:v>20/01/00</c:v>
                </c:pt>
                <c:pt idx="20">
                  <c:v>21/01/00</c:v>
                </c:pt>
                <c:pt idx="21">
                  <c:v>22/01/00</c:v>
                </c:pt>
                <c:pt idx="22">
                  <c:v>23/01/00</c:v>
                </c:pt>
                <c:pt idx="23">
                  <c:v>24/01/00</c:v>
                </c:pt>
                <c:pt idx="24">
                  <c:v>25/01/00</c:v>
                </c:pt>
                <c:pt idx="25">
                  <c:v>26/01/00</c:v>
                </c:pt>
              </c:strCache>
            </c:strRef>
          </c:cat>
          <c:val>
            <c:numRef>
              <c:f>DatosGraph!$T$10:$T$303</c:f>
              <c:numCache>
                <c:formatCode>General</c:formatCode>
                <c:ptCount val="294"/>
                <c:pt idx="0">
                  <c:v>12</c:v>
                </c:pt>
                <c:pt idx="1">
                  <c:v>7.5</c:v>
                </c:pt>
                <c:pt idx="2">
                  <c:v>8.6666666666666661</c:v>
                </c:pt>
                <c:pt idx="3">
                  <c:v>8</c:v>
                </c:pt>
                <c:pt idx="4">
                  <c:v>8.1999999999999993</c:v>
                </c:pt>
                <c:pt idx="5">
                  <c:v>8.6666666666666661</c:v>
                </c:pt>
                <c:pt idx="6">
                  <c:v>8.8571428571428577</c:v>
                </c:pt>
                <c:pt idx="7">
                  <c:v>9.375</c:v>
                </c:pt>
                <c:pt idx="8">
                  <c:v>8.8888888888888893</c:v>
                </c:pt>
                <c:pt idx="9">
                  <c:v>8.9</c:v>
                </c:pt>
                <c:pt idx="10">
                  <c:v>8.7272727272727266</c:v>
                </c:pt>
                <c:pt idx="11">
                  <c:v>8.9166666666666661</c:v>
                </c:pt>
                <c:pt idx="12">
                  <c:v>9.0769230769230766</c:v>
                </c:pt>
                <c:pt idx="13">
                  <c:v>9.4285714285714288</c:v>
                </c:pt>
                <c:pt idx="14">
                  <c:v>9.3333333333333339</c:v>
                </c:pt>
                <c:pt idx="15">
                  <c:v>9.5</c:v>
                </c:pt>
                <c:pt idx="16">
                  <c:v>9.7058823529411757</c:v>
                </c:pt>
                <c:pt idx="17">
                  <c:v>9.8333333333333339</c:v>
                </c:pt>
                <c:pt idx="18">
                  <c:v>10.052631578947368</c:v>
                </c:pt>
                <c:pt idx="19">
                  <c:v>10</c:v>
                </c:pt>
                <c:pt idx="20">
                  <c:v>10</c:v>
                </c:pt>
                <c:pt idx="21">
                  <c:v>10.090909090909092</c:v>
                </c:pt>
                <c:pt idx="22">
                  <c:v>10.086956521739131</c:v>
                </c:pt>
                <c:pt idx="23">
                  <c:v>10.208333333333334</c:v>
                </c:pt>
                <c:pt idx="24">
                  <c:v>10.32</c:v>
                </c:pt>
                <c:pt idx="25">
                  <c:v>10.192307692307692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1-44BD-B840-5D217930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7868410"/>
        <c:axId val="78047345"/>
      </c:lineChart>
      <c:dateAx>
        <c:axId val="67868410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78047345"/>
        <c:crosses val="autoZero"/>
        <c:auto val="1"/>
        <c:lblOffset val="100"/>
        <c:baseTimeUnit val="days"/>
      </c:dateAx>
      <c:valAx>
        <c:axId val="78047345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385542168675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67868410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522543930961203"/>
          <c:y val="0.13525801318481501"/>
          <c:w val="0.154659161976235"/>
          <c:h val="0.79697624190064797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Evolución de la desviación de la puntuación total (puntos de descoba)</a:t>
            </a:r>
          </a:p>
        </c:rich>
      </c:tx>
      <c:layout>
        <c:manualLayout>
          <c:xMode val="edge"/>
          <c:yMode val="edge"/>
          <c:x val="6.0967983991996003E-2"/>
          <c:y val="6.1844284925455604E-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05552776388206E-2"/>
          <c:y val="0.110546659304252"/>
          <c:w val="0.754627313656828"/>
          <c:h val="0.77106570955273301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DatosGraph!$W$9</c:f>
              <c:strCache>
                <c:ptCount val="1"/>
                <c:pt idx="0">
                  <c:v>Richardo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25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</c:strCache>
            </c:strRef>
          </c:cat>
          <c:val>
            <c:numRef>
              <c:f>DatosGraph!$W$11:$W$303</c:f>
              <c:numCache>
                <c:formatCode>General</c:formatCode>
                <c:ptCount val="293"/>
                <c:pt idx="0">
                  <c:v>4.9497474683058327</c:v>
                </c:pt>
                <c:pt idx="1">
                  <c:v>3.7859388972001837</c:v>
                </c:pt>
                <c:pt idx="2">
                  <c:v>3.3665016461206929</c:v>
                </c:pt>
                <c:pt idx="3">
                  <c:v>3.2093613071762443</c:v>
                </c:pt>
                <c:pt idx="4">
                  <c:v>3.0605010483034758</c:v>
                </c:pt>
                <c:pt idx="5">
                  <c:v>3.1471831698777728</c:v>
                </c:pt>
                <c:pt idx="6">
                  <c:v>2.9760952365713798</c:v>
                </c:pt>
                <c:pt idx="7">
                  <c:v>2.8284271247461903</c:v>
                </c:pt>
                <c:pt idx="8">
                  <c:v>2.6997942308422096</c:v>
                </c:pt>
                <c:pt idx="9">
                  <c:v>2.6457513110645907</c:v>
                </c:pt>
                <c:pt idx="10">
                  <c:v>3.6212755161180934</c:v>
                </c:pt>
                <c:pt idx="11">
                  <c:v>3.4678006035008746</c:v>
                </c:pt>
                <c:pt idx="12">
                  <c:v>3.3323258550741413</c:v>
                </c:pt>
                <c:pt idx="13">
                  <c:v>3.2440421581430656</c:v>
                </c:pt>
                <c:pt idx="14">
                  <c:v>3.1517191076194169</c:v>
                </c:pt>
                <c:pt idx="15">
                  <c:v>3.0666613384437942</c:v>
                </c:pt>
                <c:pt idx="16">
                  <c:v>3.4223410555719886</c:v>
                </c:pt>
                <c:pt idx="17">
                  <c:v>3.3864193859163314</c:v>
                </c:pt>
                <c:pt idx="18">
                  <c:v>3.3810618076823773</c:v>
                </c:pt>
                <c:pt idx="19">
                  <c:v>3.3058389901160394</c:v>
                </c:pt>
                <c:pt idx="20">
                  <c:v>3.235356621383874</c:v>
                </c:pt>
                <c:pt idx="21">
                  <c:v>3.2740445306887316</c:v>
                </c:pt>
                <c:pt idx="22">
                  <c:v>3.2021279156844757</c:v>
                </c:pt>
                <c:pt idx="23">
                  <c:v>3.2393414968683589</c:v>
                </c:pt>
                <c:pt idx="24">
                  <c:v>3.2308608045630103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8-4FBF-B69C-DBF3CE4B0CE6}"/>
            </c:ext>
          </c:extLst>
        </c:ser>
        <c:ser>
          <c:idx val="1"/>
          <c:order val="1"/>
          <c:tx>
            <c:strRef>
              <c:f>DatosGraph!$X$9</c:f>
              <c:strCache>
                <c:ptCount val="1"/>
                <c:pt idx="0">
                  <c:v>Alexputa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DatosGraph!$B$11:$B$303</c:f>
              <c:strCache>
                <c:ptCount val="25"/>
                <c:pt idx="0">
                  <c:v>02/01/00</c:v>
                </c:pt>
                <c:pt idx="1">
                  <c:v>03/01/00</c:v>
                </c:pt>
                <c:pt idx="2">
                  <c:v>04/01/00</c:v>
                </c:pt>
                <c:pt idx="3">
                  <c:v>05/01/00</c:v>
                </c:pt>
                <c:pt idx="4">
                  <c:v>06/01/00</c:v>
                </c:pt>
                <c:pt idx="5">
                  <c:v>07/01/00</c:v>
                </c:pt>
                <c:pt idx="6">
                  <c:v>08/01/00</c:v>
                </c:pt>
                <c:pt idx="7">
                  <c:v>09/01/00</c:v>
                </c:pt>
                <c:pt idx="8">
                  <c:v>10/01/00</c:v>
                </c:pt>
                <c:pt idx="9">
                  <c:v>11/01/00</c:v>
                </c:pt>
                <c:pt idx="10">
                  <c:v>12/01/00</c:v>
                </c:pt>
                <c:pt idx="11">
                  <c:v>13/01/00</c:v>
                </c:pt>
                <c:pt idx="12">
                  <c:v>14/01/00</c:v>
                </c:pt>
                <c:pt idx="13">
                  <c:v>15/01/00</c:v>
                </c:pt>
                <c:pt idx="14">
                  <c:v>16/01/00</c:v>
                </c:pt>
                <c:pt idx="15">
                  <c:v>17/01/00</c:v>
                </c:pt>
                <c:pt idx="16">
                  <c:v>18/01/00</c:v>
                </c:pt>
                <c:pt idx="17">
                  <c:v>19/01/00</c:v>
                </c:pt>
                <c:pt idx="18">
                  <c:v>20/01/00</c:v>
                </c:pt>
                <c:pt idx="19">
                  <c:v>21/01/00</c:v>
                </c:pt>
                <c:pt idx="20">
                  <c:v>22/01/00</c:v>
                </c:pt>
                <c:pt idx="21">
                  <c:v>23/01/00</c:v>
                </c:pt>
                <c:pt idx="22">
                  <c:v>24/01/00</c:v>
                </c:pt>
                <c:pt idx="23">
                  <c:v>25/01/00</c:v>
                </c:pt>
                <c:pt idx="24">
                  <c:v>26/01/00</c:v>
                </c:pt>
              </c:strCache>
            </c:strRef>
          </c:cat>
          <c:val>
            <c:numRef>
              <c:f>DatosGraph!$X$11:$X$303</c:f>
              <c:numCache>
                <c:formatCode>General</c:formatCode>
                <c:ptCount val="293"/>
                <c:pt idx="0">
                  <c:v>6.3639610306789276</c:v>
                </c:pt>
                <c:pt idx="1">
                  <c:v>4.9328828623162471</c:v>
                </c:pt>
                <c:pt idx="2">
                  <c:v>4.2426406871192848</c:v>
                </c:pt>
                <c:pt idx="3">
                  <c:v>3.7013511046643499</c:v>
                </c:pt>
                <c:pt idx="4">
                  <c:v>3.5023801430836521</c:v>
                </c:pt>
                <c:pt idx="5">
                  <c:v>3.2366943748507491</c:v>
                </c:pt>
                <c:pt idx="6">
                  <c:v>3.3354160160315836</c:v>
                </c:pt>
                <c:pt idx="7">
                  <c:v>3.4439963866286378</c:v>
                </c:pt>
                <c:pt idx="8">
                  <c:v>3.2472210341220142</c:v>
                </c:pt>
                <c:pt idx="9">
                  <c:v>3.1333978072025603</c:v>
                </c:pt>
                <c:pt idx="10">
                  <c:v>3.0587678248047205</c:v>
                </c:pt>
                <c:pt idx="11">
                  <c:v>2.9850052613448455</c:v>
                </c:pt>
                <c:pt idx="12">
                  <c:v>3.1553199451155423</c:v>
                </c:pt>
                <c:pt idx="13">
                  <c:v>3.0628340439782851</c:v>
                </c:pt>
                <c:pt idx="14">
                  <c:v>3.03315017762062</c:v>
                </c:pt>
                <c:pt idx="15">
                  <c:v>3.0570554844971518</c:v>
                </c:pt>
                <c:pt idx="16">
                  <c:v>3.0146700141338267</c:v>
                </c:pt>
                <c:pt idx="17">
                  <c:v>3.0817326333398585</c:v>
                </c:pt>
                <c:pt idx="18">
                  <c:v>3.0087591427276741</c:v>
                </c:pt>
                <c:pt idx="19">
                  <c:v>2.9325756597230361</c:v>
                </c:pt>
                <c:pt idx="20">
                  <c:v>2.8934917266676918</c:v>
                </c:pt>
                <c:pt idx="21">
                  <c:v>2.82702933512549</c:v>
                </c:pt>
                <c:pt idx="22">
                  <c:v>2.8281068589777698</c:v>
                </c:pt>
                <c:pt idx="23">
                  <c:v>2.8242993231360356</c:v>
                </c:pt>
                <c:pt idx="24">
                  <c:v>2.842804682270391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8-4FBF-B69C-DBF3CE4B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558186"/>
        <c:axId val="61356265"/>
      </c:lineChart>
      <c:dateAx>
        <c:axId val="45558186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61356265"/>
        <c:crosses val="autoZero"/>
        <c:auto val="1"/>
        <c:lblOffset val="100"/>
        <c:baseTimeUnit val="days"/>
      </c:dateAx>
      <c:valAx>
        <c:axId val="61356265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159579789901E-2"/>
              <c:y val="0.596466040861402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5558186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4073286643321699"/>
          <c:y val="0.11507454445058"/>
          <c:w val="0.15915202301294501"/>
          <c:h val="0.7639717252043299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Arial"/>
              </a:defRPr>
            </a:pPr>
            <a:r>
              <a:rPr sz="1300" b="0" strike="noStrike" spc="-1">
                <a:solidFill>
                  <a:srgbClr val="FFFFFF"/>
                </a:solidFill>
                <a:latin typeface="Arial"/>
              </a:rPr>
              <a:t>Cantidad de primas por viciador</a:t>
            </a:r>
          </a:p>
        </c:rich>
      </c:tx>
      <c:layout>
        <c:manualLayout>
          <c:xMode val="edge"/>
          <c:yMode val="edge"/>
          <c:x val="0.29670879739707201"/>
          <c:y val="2.48784349202758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38643473908099"/>
          <c:y val="0.13468279995476601"/>
          <c:w val="0.53622825678888797"/>
          <c:h val="0.77100531493836899"/>
        </c:manualLayout>
      </c:layout>
      <c:doughnut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E3C-4146-8065-15102EE23B8C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E3C-4146-8065-15102EE23B8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400" b="1" strike="noStrike" spc="-1">
                      <a:solidFill>
                        <a:srgbClr val="00A933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9E3C-4146-8065-15102EE23B8C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2400" b="1" strike="noStrike" spc="-1">
                      <a:solidFill>
                        <a:srgbClr val="00A933"/>
                      </a:solidFill>
                      <a:latin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9E3C-4146-8065-15102EE23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 b="1" strike="noStrike" spc="-1">
                    <a:solidFill>
                      <a:srgbClr val="00A933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Liga_Descoba!$C$3:$D$3</c:f>
              <c:strCache>
                <c:ptCount val="2"/>
                <c:pt idx="0">
                  <c:v>Richardo</c:v>
                </c:pt>
                <c:pt idx="1">
                  <c:v>Alexputa</c:v>
                </c:pt>
              </c:strCache>
            </c:strRef>
          </c:cat>
          <c:val>
            <c:numRef>
              <c:f>Liga_Descoba!$C$5:$D$5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C-4146-8065-15102EE2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FFFFFF"/>
                </a:solidFill>
                <a:latin typeface="Calibri"/>
              </a:defRPr>
            </a:pPr>
            <a:r>
              <a:rPr sz="1300" b="0" strike="noStrike" spc="-1">
                <a:solidFill>
                  <a:srgbClr val="FFFFFF"/>
                </a:solidFill>
                <a:latin typeface="Calibri"/>
              </a:rPr>
              <a:t>Media de puntos de descoba por día</a:t>
            </a:r>
          </a:p>
        </c:rich>
      </c:tx>
      <c:layout>
        <c:manualLayout>
          <c:xMode val="edge"/>
          <c:yMode val="edge"/>
          <c:x val="0.29798011381402001"/>
          <c:y val="1.1397921555481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0937402288798E-2"/>
          <c:y val="0.11029165269862599"/>
          <c:w val="0.75454943405665698"/>
          <c:h val="0.81282824896636496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DatosGraph!$AW$9</c:f>
              <c:strCache>
                <c:ptCount val="1"/>
                <c:pt idx="0">
                  <c:v>Richardo</c:v>
                </c:pt>
              </c:strCache>
            </c:strRef>
          </c:tx>
          <c:spPr>
            <a:ln w="540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DatosGraph!$AY$10:$AY$303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DatosGraph!$AW$10:$AW$303</c:f>
              <c:numCache>
                <c:formatCode>General</c:formatCode>
                <c:ptCount val="294"/>
                <c:pt idx="0">
                  <c:v>10.6666666666667</c:v>
                </c:pt>
                <c:pt idx="1">
                  <c:v>9.8333333333333304</c:v>
                </c:pt>
                <c:pt idx="2">
                  <c:v>7</c:v>
                </c:pt>
                <c:pt idx="3">
                  <c:v>10.625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6-4F16-8A42-39CCE0254364}"/>
            </c:ext>
          </c:extLst>
        </c:ser>
        <c:ser>
          <c:idx val="1"/>
          <c:order val="1"/>
          <c:tx>
            <c:strRef>
              <c:f>DatosGraph!$AX$9</c:f>
              <c:strCache>
                <c:ptCount val="1"/>
                <c:pt idx="0">
                  <c:v>Alexputa</c:v>
                </c:pt>
              </c:strCache>
            </c:strRef>
          </c:tx>
          <c:spPr>
            <a:ln w="54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DatosGraph!$AY$10:$AY$303</c:f>
              <c:numCache>
                <c:formatCode>dd/mm/yy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DatosGraph!$AX$10:$AX$303</c:f>
              <c:numCache>
                <c:formatCode>General</c:formatCode>
                <c:ptCount val="294"/>
                <c:pt idx="0">
                  <c:v>8.8888888888888893</c:v>
                </c:pt>
                <c:pt idx="1">
                  <c:v>10</c:v>
                </c:pt>
                <c:pt idx="2">
                  <c:v>12.3333333333333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6-4F16-8A42-39CCE025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411850"/>
        <c:axId val="5816210"/>
      </c:lineChart>
      <c:dateAx>
        <c:axId val="9941185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5816210"/>
        <c:crosses val="max"/>
        <c:auto val="1"/>
        <c:lblOffset val="100"/>
        <c:baseTimeUnit val="days"/>
      </c:dateAx>
      <c:valAx>
        <c:axId val="5816210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FFFFFF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1.33199924957789E-2"/>
              <c:y val="0.596379483741199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99411850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83815896441748505"/>
          <c:y val="0.11174432897530499"/>
          <c:w val="0.148655409631019"/>
          <c:h val="0.81470719713902495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00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455400</xdr:colOff>
      <xdr:row>7</xdr:row>
      <xdr:rowOff>21240</xdr:rowOff>
    </xdr:from>
    <xdr:to>
      <xdr:col>14</xdr:col>
      <xdr:colOff>782280</xdr:colOff>
      <xdr:row>19</xdr:row>
      <xdr:rowOff>87480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806040</xdr:colOff>
      <xdr:row>7</xdr:row>
      <xdr:rowOff>12960</xdr:rowOff>
    </xdr:from>
    <xdr:to>
      <xdr:col>29</xdr:col>
      <xdr:colOff>296280</xdr:colOff>
      <xdr:row>19</xdr:row>
      <xdr:rowOff>79200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455040</xdr:colOff>
      <xdr:row>19</xdr:row>
      <xdr:rowOff>107280</xdr:rowOff>
    </xdr:from>
    <xdr:to>
      <xdr:col>14</xdr:col>
      <xdr:colOff>781560</xdr:colOff>
      <xdr:row>31</xdr:row>
      <xdr:rowOff>135720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466920</xdr:colOff>
      <xdr:row>31</xdr:row>
      <xdr:rowOff>167040</xdr:rowOff>
    </xdr:from>
    <xdr:to>
      <xdr:col>14</xdr:col>
      <xdr:colOff>793440</xdr:colOff>
      <xdr:row>43</xdr:row>
      <xdr:rowOff>195480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821160</xdr:colOff>
      <xdr:row>19</xdr:row>
      <xdr:rowOff>156600</xdr:rowOff>
    </xdr:from>
    <xdr:to>
      <xdr:col>21</xdr:col>
      <xdr:colOff>754920</xdr:colOff>
      <xdr:row>31</xdr:row>
      <xdr:rowOff>92520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839160</xdr:colOff>
      <xdr:row>31</xdr:row>
      <xdr:rowOff>159840</xdr:rowOff>
    </xdr:from>
    <xdr:to>
      <xdr:col>21</xdr:col>
      <xdr:colOff>773280</xdr:colOff>
      <xdr:row>43</xdr:row>
      <xdr:rowOff>188280</xdr:rowOff>
    </xdr:to>
    <xdr:graphicFrame macro="">
      <xdr:nvGraphicFramePr>
        <xdr:cNvPr id="7" name="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6120</xdr:colOff>
      <xdr:row>19</xdr:row>
      <xdr:rowOff>132840</xdr:rowOff>
    </xdr:from>
    <xdr:to>
      <xdr:col>29</xdr:col>
      <xdr:colOff>268200</xdr:colOff>
      <xdr:row>31</xdr:row>
      <xdr:rowOff>84960</xdr:rowOff>
    </xdr:to>
    <xdr:graphicFrame macro="">
      <xdr:nvGraphicFramePr>
        <xdr:cNvPr id="8" name="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828360</xdr:colOff>
      <xdr:row>7</xdr:row>
      <xdr:rowOff>51120</xdr:rowOff>
    </xdr:from>
    <xdr:to>
      <xdr:col>21</xdr:col>
      <xdr:colOff>762120</xdr:colOff>
      <xdr:row>19</xdr:row>
      <xdr:rowOff>98280</xdr:rowOff>
    </xdr:to>
    <xdr:graphicFrame macro="">
      <xdr:nvGraphicFramePr>
        <xdr:cNvPr id="9" name="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ciadores" displayName="Viciadores" ref="C10:F303" headerRowCount="0" totalsRowShown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5"/>
  <sheetViews>
    <sheetView tabSelected="1" topLeftCell="G1" zoomScaleNormal="100" workbookViewId="0">
      <selection activeCell="AH36" sqref="AH36"/>
    </sheetView>
  </sheetViews>
  <sheetFormatPr defaultRowHeight="13.9"/>
  <cols>
    <col min="1" max="1" width="6.5" style="1" customWidth="1"/>
    <col min="2" max="2" width="11.75" style="2" customWidth="1"/>
    <col min="3" max="3" width="11.625" style="2" customWidth="1"/>
    <col min="4" max="4" width="13.25" style="2" customWidth="1"/>
    <col min="5" max="5" width="10.5" style="2" customWidth="1"/>
    <col min="6" max="7" width="10.375" style="2" customWidth="1"/>
    <col min="8" max="8" width="6.5" style="3" customWidth="1"/>
    <col min="9" max="9" width="4.875" style="3" customWidth="1"/>
    <col min="10" max="10" width="14" style="3" customWidth="1"/>
    <col min="11" max="11" width="10.25" style="3" customWidth="1"/>
    <col min="12" max="12" width="11.75" style="3" customWidth="1"/>
    <col min="13" max="13" width="10.875" style="3" customWidth="1"/>
    <col min="14" max="15" width="11.875" style="3" customWidth="1"/>
    <col min="16" max="16" width="8.125" style="3" customWidth="1"/>
    <col min="17" max="17" width="11.75" style="3" customWidth="1"/>
    <col min="18" max="18" width="11.125" style="3" customWidth="1"/>
    <col min="19" max="19" width="11.375" style="3" customWidth="1"/>
    <col min="20" max="22" width="10.5" style="3" customWidth="1"/>
    <col min="23" max="23" width="10.25" style="2" customWidth="1"/>
    <col min="24" max="24" width="11.125" style="3" customWidth="1"/>
    <col min="25" max="25" width="13.875" style="3" customWidth="1"/>
    <col min="26" max="26" width="4.375" style="3" customWidth="1"/>
    <col min="27" max="28" width="10.5" style="3" customWidth="1"/>
    <col min="29" max="30" width="10.5" style="2" customWidth="1"/>
    <col min="31" max="31" width="2.5" style="2" customWidth="1"/>
    <col min="32" max="33" width="10.5" style="2" customWidth="1"/>
    <col min="34" max="37" width="10.75" style="2" customWidth="1"/>
    <col min="38" max="38" width="10.375" style="2" customWidth="1"/>
    <col min="39" max="1023" width="10.5" style="2" customWidth="1"/>
    <col min="1024" max="1025" width="8.875" style="2" customWidth="1"/>
  </cols>
  <sheetData>
    <row r="1" spans="1:40" s="3" customFormat="1" ht="16.350000000000001" customHeight="1">
      <c r="A1" s="4" t="s">
        <v>0</v>
      </c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7"/>
      <c r="P1" s="6"/>
      <c r="Q1" s="6"/>
      <c r="R1" s="6"/>
      <c r="S1" s="6"/>
      <c r="T1" s="6"/>
      <c r="U1" s="6"/>
      <c r="W1" s="8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ht="17.850000000000001" customHeight="1">
      <c r="A2" s="5"/>
      <c r="B2" s="10"/>
      <c r="C2" s="10"/>
      <c r="D2" s="10"/>
      <c r="E2" s="10"/>
      <c r="F2" s="10"/>
      <c r="G2" s="10"/>
      <c r="H2" s="5"/>
      <c r="I2" s="6"/>
      <c r="J2" s="11" t="s">
        <v>1</v>
      </c>
      <c r="K2" s="12"/>
      <c r="L2" s="13" t="s">
        <v>2</v>
      </c>
      <c r="M2" s="14"/>
      <c r="N2" s="15"/>
      <c r="O2" s="15"/>
      <c r="P2" s="15"/>
      <c r="Q2" s="14"/>
      <c r="R2" s="14"/>
      <c r="S2" s="6"/>
      <c r="T2" s="6"/>
      <c r="U2" s="6"/>
      <c r="W2" s="16"/>
      <c r="X2" s="16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ht="18.600000000000001" customHeight="1">
      <c r="A3" s="5"/>
      <c r="B3" s="17"/>
      <c r="C3" s="21" t="s">
        <v>3</v>
      </c>
      <c r="D3" s="21" t="s">
        <v>4</v>
      </c>
      <c r="E3" s="10"/>
      <c r="F3" s="10"/>
      <c r="G3" s="10"/>
      <c r="H3" s="5"/>
      <c r="I3" s="6"/>
      <c r="J3" s="15"/>
      <c r="K3" s="15"/>
      <c r="L3" s="18">
        <v>50</v>
      </c>
      <c r="M3" s="14"/>
      <c r="N3" s="15"/>
      <c r="O3" s="17" t="s">
        <v>5</v>
      </c>
      <c r="P3" s="12"/>
      <c r="Q3" s="19" t="s">
        <v>3</v>
      </c>
      <c r="R3" s="20" t="s">
        <v>4</v>
      </c>
      <c r="S3" s="6"/>
      <c r="T3" s="6"/>
      <c r="U3" s="14"/>
      <c r="V3" s="9"/>
      <c r="W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 ht="17.100000000000001" customHeight="1">
      <c r="A4" s="5"/>
      <c r="B4" s="17" t="s">
        <v>6</v>
      </c>
      <c r="C4" s="21">
        <f>AH304</f>
        <v>10</v>
      </c>
      <c r="D4" s="21">
        <f>AI304</f>
        <v>-10</v>
      </c>
      <c r="E4" s="22" t="s">
        <v>7</v>
      </c>
      <c r="F4" s="23">
        <f>COUNTA(C10:C305)</f>
        <v>26</v>
      </c>
      <c r="G4" s="10"/>
      <c r="H4" s="5"/>
      <c r="I4" s="6"/>
      <c r="J4" s="14"/>
      <c r="K4" s="14"/>
      <c r="L4" s="14"/>
      <c r="M4" s="14"/>
      <c r="N4" s="12"/>
      <c r="O4" s="24"/>
      <c r="P4" s="17" t="s">
        <v>8</v>
      </c>
      <c r="Q4" s="25">
        <f>SUM(COUNTIF(AH10:AH303,"="&amp;$L$6),COUNTIF(AH10:AH303,"="&amp;$L$3))</f>
        <v>13</v>
      </c>
      <c r="R4" s="23">
        <f>SUM(COUNTIF(AI10:AI303,"="&amp;$L$6),COUNTIF(AI10:AI303,"="&amp;$L$3))</f>
        <v>12</v>
      </c>
      <c r="S4" s="6"/>
      <c r="T4" s="6"/>
      <c r="U4" s="14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0" ht="16.350000000000001" customHeight="1">
      <c r="A5" s="5"/>
      <c r="B5" s="18" t="s">
        <v>1</v>
      </c>
      <c r="C5" s="33">
        <f>COUNTIF(C$10:C$303,"=0")</f>
        <v>0</v>
      </c>
      <c r="D5" s="33">
        <f>COUNTIF(D$10:D$303,"=0")</f>
        <v>0</v>
      </c>
      <c r="E5" s="22" t="s">
        <v>9</v>
      </c>
      <c r="F5" s="22">
        <f>COUNTIF(AH10:AH303,"=0")</f>
        <v>1</v>
      </c>
      <c r="G5" s="10"/>
      <c r="H5" s="5"/>
      <c r="I5" s="6"/>
      <c r="J5" s="26" t="s">
        <v>10</v>
      </c>
      <c r="K5" s="12"/>
      <c r="L5" s="27" t="s">
        <v>8</v>
      </c>
      <c r="M5" s="21" t="s">
        <v>11</v>
      </c>
      <c r="N5" s="28" t="s">
        <v>12</v>
      </c>
      <c r="O5" s="12"/>
      <c r="P5" s="29" t="s">
        <v>11</v>
      </c>
      <c r="Q5" s="30">
        <f>SUM(COUNTIF(AH10:AH303,"="&amp;$M$6),COUNTIF(AH10:AH303,"="&amp;$L$3*-1))</f>
        <v>12</v>
      </c>
      <c r="R5" s="23">
        <f>SUM(COUNTIF(AI10:AI303,"="&amp;$M$6),COUNTIF(AI10:AI303,"="&amp;$L$3*-1))</f>
        <v>13</v>
      </c>
      <c r="S5" s="6"/>
      <c r="T5" s="7"/>
      <c r="U5" s="7"/>
      <c r="V5" s="9"/>
      <c r="W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19.350000000000001" customHeight="1">
      <c r="A6" s="5"/>
      <c r="B6" s="10"/>
      <c r="C6" s="10"/>
      <c r="D6" s="10"/>
      <c r="E6" s="10"/>
      <c r="F6" s="10"/>
      <c r="G6" s="10"/>
      <c r="H6" s="5"/>
      <c r="I6" s="6"/>
      <c r="J6" s="31" t="s">
        <v>13</v>
      </c>
      <c r="K6" s="12"/>
      <c r="L6" s="32">
        <v>10</v>
      </c>
      <c r="M6" s="33">
        <v>-10</v>
      </c>
      <c r="N6" s="34">
        <v>0</v>
      </c>
      <c r="O6" s="14"/>
      <c r="P6" s="18" t="s">
        <v>14</v>
      </c>
      <c r="Q6" s="33">
        <f>$F$5</f>
        <v>1</v>
      </c>
      <c r="R6" s="34">
        <f>$F$5</f>
        <v>1</v>
      </c>
      <c r="S6" s="6"/>
      <c r="T6" s="7"/>
      <c r="U6" s="7"/>
      <c r="W6" s="3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0" ht="17.850000000000001" customHeight="1">
      <c r="A7" s="5"/>
      <c r="B7" s="35" t="s">
        <v>15</v>
      </c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14"/>
      <c r="R7" s="6"/>
      <c r="S7" s="6"/>
      <c r="T7" s="7"/>
      <c r="U7" s="7"/>
      <c r="W7" s="3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0" ht="20.100000000000001" customHeight="1">
      <c r="A8" s="10"/>
      <c r="B8" s="36"/>
      <c r="C8" s="37"/>
      <c r="D8" s="36"/>
      <c r="E8" s="36"/>
      <c r="F8" s="36"/>
      <c r="G8" s="38"/>
      <c r="H8" s="10"/>
      <c r="I8" s="39"/>
      <c r="J8" s="56"/>
      <c r="K8" s="56"/>
      <c r="L8" s="40"/>
      <c r="M8" s="40"/>
      <c r="N8" s="40"/>
      <c r="O8" s="40"/>
      <c r="P8" s="56"/>
      <c r="Q8" s="56"/>
      <c r="R8" s="41"/>
      <c r="S8" s="56"/>
      <c r="T8" s="41"/>
      <c r="U8" s="41"/>
      <c r="V8" s="41"/>
      <c r="W8" s="56"/>
      <c r="X8" s="56"/>
      <c r="Y8" s="41"/>
      <c r="Z8" s="41"/>
      <c r="AA8" s="41"/>
      <c r="AB8" s="41"/>
      <c r="AC8" s="56"/>
      <c r="AD8" s="56"/>
      <c r="AE8" s="42"/>
      <c r="AF8" s="36"/>
      <c r="AG8" s="37"/>
      <c r="AH8" s="36"/>
      <c r="AI8" s="36"/>
      <c r="AJ8" s="36"/>
      <c r="AK8" s="38"/>
      <c r="AL8" s="100"/>
      <c r="AM8" s="100"/>
      <c r="AN8" s="9"/>
    </row>
    <row r="9" spans="1:40" ht="17.850000000000001" customHeight="1">
      <c r="A9" s="10"/>
      <c r="B9" s="36"/>
      <c r="C9" s="43"/>
      <c r="D9" s="48" t="s">
        <v>3</v>
      </c>
      <c r="E9" s="48" t="s">
        <v>4</v>
      </c>
      <c r="F9" s="43"/>
      <c r="G9" s="38"/>
      <c r="H9" s="10"/>
      <c r="I9" s="44"/>
      <c r="J9" s="45"/>
      <c r="K9" s="46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7"/>
      <c r="AF9" s="36"/>
      <c r="AG9" s="43"/>
      <c r="AH9" s="48" t="s">
        <v>3</v>
      </c>
      <c r="AI9" s="48" t="s">
        <v>4</v>
      </c>
      <c r="AJ9" s="43"/>
      <c r="AK9" s="38"/>
      <c r="AL9" s="100"/>
      <c r="AM9" s="100"/>
      <c r="AN9" s="3"/>
    </row>
    <row r="10" spans="1:40" ht="21.2" customHeight="1">
      <c r="A10" s="10"/>
      <c r="B10" s="36"/>
      <c r="C10" s="48">
        <v>1</v>
      </c>
      <c r="D10" s="49">
        <v>5</v>
      </c>
      <c r="E10" s="50">
        <v>12</v>
      </c>
      <c r="F10" s="53">
        <v>43647</v>
      </c>
      <c r="G10" s="38"/>
      <c r="H10" s="10"/>
      <c r="I10" s="44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47"/>
      <c r="AF10" s="36"/>
      <c r="AG10" s="48">
        <f>IF(ISBLANK($C10),"",$C10)</f>
        <v>1</v>
      </c>
      <c r="AH10" s="52">
        <f>IF(ISNUMBER($AG10),IF(D10=SMALL($D10:$F10,1),IF(D10=LARGE($D10:$E10,1),$N$6,$L$6),$M$6),"")</f>
        <v>10</v>
      </c>
      <c r="AI10" s="52">
        <f>IF(ISNUMBER($AG10),IF(E10=SMALL($D10:$F10,1),IF(E10=LARGE($D10:$E10,1),$N$6,$L$6),$M$6),"")</f>
        <v>-10</v>
      </c>
      <c r="AJ10" s="53">
        <f>IF(ISBLANK($F10),"",$F10)</f>
        <v>43647</v>
      </c>
      <c r="AK10" s="38"/>
      <c r="AL10" s="100"/>
      <c r="AM10" s="100"/>
      <c r="AN10" s="3"/>
    </row>
    <row r="11" spans="1:40" ht="21.2" customHeight="1">
      <c r="A11" s="10"/>
      <c r="B11" s="36"/>
      <c r="C11" s="48">
        <v>2</v>
      </c>
      <c r="D11" s="50">
        <v>12</v>
      </c>
      <c r="E11" s="49">
        <v>3</v>
      </c>
      <c r="F11" s="53">
        <v>43647</v>
      </c>
      <c r="G11" s="38"/>
      <c r="H11" s="10"/>
      <c r="I11" s="44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47"/>
      <c r="AF11" s="36"/>
      <c r="AG11" s="48">
        <f>IF(ISBLANK($C11),"",$C11)</f>
        <v>2</v>
      </c>
      <c r="AH11" s="52">
        <f>IF(ISNUMBER($AG11),IF(D11=SMALL($D11:$F11,1),IF(D11=LARGE($D11:$E11,1),$N$6,$L$6),$M$6),"")</f>
        <v>-10</v>
      </c>
      <c r="AI11" s="52">
        <f>IF(ISNUMBER($AG11),IF(E11=SMALL($D11:$F11,1),IF(E11=LARGE($D11:$E11,1),$N$6,$L$6),$M$6),"")</f>
        <v>10</v>
      </c>
      <c r="AJ11" s="53">
        <f>IF(ISBLANK($F11),"",$F11)</f>
        <v>43647</v>
      </c>
      <c r="AK11" s="38"/>
      <c r="AL11" s="100"/>
      <c r="AM11" s="100"/>
      <c r="AN11" s="3"/>
    </row>
    <row r="12" spans="1:40" ht="21.2" customHeight="1">
      <c r="A12" s="10"/>
      <c r="B12" s="36"/>
      <c r="C12" s="48">
        <v>3</v>
      </c>
      <c r="D12" s="54">
        <v>11</v>
      </c>
      <c r="E12" s="54">
        <v>11</v>
      </c>
      <c r="F12" s="53">
        <v>43647</v>
      </c>
      <c r="G12" s="38"/>
      <c r="H12" s="10"/>
      <c r="I12" s="44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47"/>
      <c r="AF12" s="36"/>
      <c r="AG12" s="48">
        <f>IF(ISBLANK($C12),"",$C12)</f>
        <v>3</v>
      </c>
      <c r="AH12" s="52">
        <f>IF(ISNUMBER($AG12),IF(D12=SMALL($D12:$F12,1),IF(D12=LARGE($D12:$E12,1),$N$6,$L$6),$M$6),"")</f>
        <v>0</v>
      </c>
      <c r="AI12" s="52">
        <f>IF(ISNUMBER($AG12),IF(E12=SMALL($D12:$F12,1),IF(E12=LARGE($D12:$E12,1),$N$6,$L$6),$M$6),"")</f>
        <v>0</v>
      </c>
      <c r="AJ12" s="53">
        <f>IF(ISBLANK($F12),"",$F12)</f>
        <v>43647</v>
      </c>
      <c r="AK12" s="38"/>
      <c r="AL12" s="100"/>
      <c r="AM12" s="100"/>
      <c r="AN12" s="3"/>
    </row>
    <row r="13" spans="1:40" ht="21.2" customHeight="1">
      <c r="A13" s="10"/>
      <c r="B13" s="36"/>
      <c r="C13" s="48">
        <v>4</v>
      </c>
      <c r="D13" s="50">
        <v>12</v>
      </c>
      <c r="E13" s="49">
        <v>6</v>
      </c>
      <c r="F13" s="53">
        <v>43647</v>
      </c>
      <c r="G13" s="38"/>
      <c r="H13" s="10"/>
      <c r="I13" s="44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47"/>
      <c r="AF13" s="36"/>
      <c r="AG13" s="48">
        <f>IF(ISBLANK($C13),"",$C13)</f>
        <v>4</v>
      </c>
      <c r="AH13" s="52">
        <f>IF(ISNUMBER($AG13),IF(D13=SMALL($D13:$F13,1),IF(D13=LARGE($D13:$E13,1),$N$6,$L$6),$M$6),"")</f>
        <v>-10</v>
      </c>
      <c r="AI13" s="52">
        <f>IF(ISNUMBER($AG13),IF(E13=SMALL($D13:$F13,1),IF(E13=LARGE($D13:$E13,1),$N$6,$L$6),$M$6),"")</f>
        <v>10</v>
      </c>
      <c r="AJ13" s="53">
        <f>IF(ISBLANK($F13),"",$F13)</f>
        <v>43647</v>
      </c>
      <c r="AK13" s="38"/>
      <c r="AL13" s="100"/>
      <c r="AM13" s="100"/>
      <c r="AN13" s="3"/>
    </row>
    <row r="14" spans="1:40" ht="21.2" customHeight="1">
      <c r="A14" s="10"/>
      <c r="B14" s="36"/>
      <c r="C14" s="48">
        <v>5</v>
      </c>
      <c r="D14" s="50">
        <v>13</v>
      </c>
      <c r="E14" s="49">
        <v>9</v>
      </c>
      <c r="F14" s="53">
        <v>43647</v>
      </c>
      <c r="G14" s="38"/>
      <c r="H14" s="10"/>
      <c r="I14" s="4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47"/>
      <c r="AF14" s="36"/>
      <c r="AG14" s="48">
        <f>IF(ISBLANK($C14),"",$C14)</f>
        <v>5</v>
      </c>
      <c r="AH14" s="52">
        <f>IF(ISNUMBER($AG14),IF(D14=SMALL($D14:$F14,1),IF(D14=LARGE($D14:$E14,1),$N$6,$L$6),$M$6),"")</f>
        <v>-10</v>
      </c>
      <c r="AI14" s="52">
        <f>IF(ISNUMBER($AG14),IF(E14=SMALL($D14:$F14,1),IF(E14=LARGE($D14:$E14,1),$N$6,$L$6),$M$6),"")</f>
        <v>10</v>
      </c>
      <c r="AJ14" s="53">
        <f>IF(ISBLANK($F14),"",$F14)</f>
        <v>43647</v>
      </c>
      <c r="AK14" s="38"/>
      <c r="AL14" s="100"/>
      <c r="AM14" s="100"/>
      <c r="AN14" s="3"/>
    </row>
    <row r="15" spans="1:40" ht="21.2" customHeight="1">
      <c r="A15" s="10"/>
      <c r="B15" s="36"/>
      <c r="C15" s="48">
        <v>6</v>
      </c>
      <c r="D15" s="49">
        <v>8</v>
      </c>
      <c r="E15" s="50">
        <v>11</v>
      </c>
      <c r="F15" s="53">
        <v>43647</v>
      </c>
      <c r="G15" s="38"/>
      <c r="H15" s="10"/>
      <c r="I15" s="44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47"/>
      <c r="AF15" s="36"/>
      <c r="AG15" s="48">
        <f>IF(ISBLANK($C15),"",$C15)</f>
        <v>6</v>
      </c>
      <c r="AH15" s="52">
        <f>IF(ISNUMBER($AG15),IF(D15=SMALL($D15:$F15,1),IF(D15=LARGE($D15:$E15,1),$N$6,$L$6),$M$6),"")</f>
        <v>10</v>
      </c>
      <c r="AI15" s="52">
        <f>IF(ISNUMBER($AG15),IF(E15=SMALL($D15:$F15,1),IF(E15=LARGE($D15:$E15,1),$N$6,$L$6),$M$6),"")</f>
        <v>-10</v>
      </c>
      <c r="AJ15" s="53">
        <f>IF(ISBLANK($F15),"",$F15)</f>
        <v>43647</v>
      </c>
      <c r="AK15" s="38"/>
      <c r="AL15" s="100"/>
      <c r="AM15" s="100"/>
      <c r="AN15" s="3"/>
    </row>
    <row r="16" spans="1:40" ht="21.2" customHeight="1">
      <c r="A16" s="10"/>
      <c r="B16" s="36"/>
      <c r="C16" s="48">
        <v>7</v>
      </c>
      <c r="D16" s="50">
        <v>14</v>
      </c>
      <c r="E16" s="49">
        <v>10</v>
      </c>
      <c r="F16" s="53">
        <v>43647</v>
      </c>
      <c r="G16" s="38"/>
      <c r="H16" s="10"/>
      <c r="I16" s="44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47"/>
      <c r="AF16" s="36"/>
      <c r="AG16" s="48">
        <f>IF(ISBLANK($C16),"",$C16)</f>
        <v>7</v>
      </c>
      <c r="AH16" s="52">
        <f>IF(ISNUMBER($AG16),IF(D16=SMALL($D16:$F16,1),IF(D16=LARGE($D16:$E16,1),$N$6,$L$6),$M$6),"")</f>
        <v>-10</v>
      </c>
      <c r="AI16" s="52">
        <f>IF(ISNUMBER($AG16),IF(E16=SMALL($D16:$F16,1),IF(E16=LARGE($D16:$E16,1),$N$6,$L$6),$M$6),"")</f>
        <v>10</v>
      </c>
      <c r="AJ16" s="53">
        <f>IF(ISBLANK($F16),"",$F16)</f>
        <v>43647</v>
      </c>
      <c r="AK16" s="38"/>
      <c r="AL16" s="100"/>
      <c r="AM16" s="100"/>
      <c r="AN16" s="3"/>
    </row>
    <row r="17" spans="1:39" ht="21.2" customHeight="1">
      <c r="A17" s="10"/>
      <c r="B17" s="36"/>
      <c r="C17" s="48">
        <v>8</v>
      </c>
      <c r="D17" s="49">
        <v>9</v>
      </c>
      <c r="E17" s="50">
        <v>13</v>
      </c>
      <c r="F17" s="53">
        <v>43647</v>
      </c>
      <c r="G17" s="38"/>
      <c r="H17" s="10"/>
      <c r="I17" s="44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47"/>
      <c r="AF17" s="36"/>
      <c r="AG17" s="48">
        <f>IF(ISBLANK($C17),"",$C17)</f>
        <v>8</v>
      </c>
      <c r="AH17" s="52">
        <f>IF(ISNUMBER($AG17),IF(D17=SMALL($D17:$F17,1),IF(D17=LARGE($D17:$E17,1),$N$6,$L$6),$M$6),"")</f>
        <v>10</v>
      </c>
      <c r="AI17" s="52">
        <f>IF(ISNUMBER($AG17),IF(E17=SMALL($D17:$F17,1),IF(E17=LARGE($D17:$E17,1),$N$6,$L$6),$M$6),"")</f>
        <v>-10</v>
      </c>
      <c r="AJ17" s="53">
        <f>IF(ISBLANK($F17),"",$F17)</f>
        <v>43647</v>
      </c>
      <c r="AK17" s="38"/>
      <c r="AL17" s="100"/>
      <c r="AM17" s="100"/>
    </row>
    <row r="18" spans="1:39" ht="21.2" customHeight="1">
      <c r="A18" s="10"/>
      <c r="B18" s="36"/>
      <c r="C18" s="48">
        <v>9</v>
      </c>
      <c r="D18" s="50">
        <v>12</v>
      </c>
      <c r="E18" s="49">
        <v>5</v>
      </c>
      <c r="F18" s="53">
        <v>43647</v>
      </c>
      <c r="G18" s="38"/>
      <c r="H18" s="10"/>
      <c r="I18" s="44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47"/>
      <c r="AF18" s="36"/>
      <c r="AG18" s="48">
        <f>IF(ISBLANK($C18),"",$C18)</f>
        <v>9</v>
      </c>
      <c r="AH18" s="52">
        <f>IF(ISNUMBER($AG18),IF(D18=SMALL($D18:$F18,1),IF(D18=LARGE($D18:$E18,1),$N$6,$L$6),$M$6),"")</f>
        <v>-10</v>
      </c>
      <c r="AI18" s="52">
        <f>IF(ISNUMBER($AG18),IF(E18=SMALL($D18:$F18,1),IF(E18=LARGE($D18:$E18,1),$N$6,$L$6),$M$6),"")</f>
        <v>10</v>
      </c>
      <c r="AJ18" s="53">
        <f>IF(ISBLANK($F18),"",$F18)</f>
        <v>43647</v>
      </c>
      <c r="AK18" s="38"/>
      <c r="AL18" s="100"/>
      <c r="AM18" s="100"/>
    </row>
    <row r="19" spans="1:39" ht="21.2" customHeight="1">
      <c r="A19" s="10"/>
      <c r="B19" s="36"/>
      <c r="C19" s="48">
        <v>10</v>
      </c>
      <c r="D19" s="50">
        <v>12</v>
      </c>
      <c r="E19" s="49">
        <v>9</v>
      </c>
      <c r="F19" s="53">
        <v>43648</v>
      </c>
      <c r="G19" s="38"/>
      <c r="H19" s="10"/>
      <c r="I19" s="44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47"/>
      <c r="AF19" s="36"/>
      <c r="AG19" s="48">
        <f>IF(ISBLANK($C19),"",$C19)</f>
        <v>10</v>
      </c>
      <c r="AH19" s="52">
        <f>IF(ISNUMBER($AG19),IF(D19=SMALL($D19:$F19,1),IF(D19=LARGE($D19:$E19,1),$N$6,$L$6),$M$6),"")</f>
        <v>-10</v>
      </c>
      <c r="AI19" s="52">
        <f>IF(ISNUMBER($AG19),IF(E19=SMALL($D19:$F19,1),IF(E19=LARGE($D19:$E19,1),$N$6,$L$6),$M$6),"")</f>
        <v>10</v>
      </c>
      <c r="AJ19" s="53">
        <f>IF(ISBLANK($F19),"",$F19)</f>
        <v>43648</v>
      </c>
      <c r="AK19" s="38"/>
      <c r="AL19" s="100"/>
      <c r="AM19" s="100"/>
    </row>
    <row r="20" spans="1:39" ht="21.2" customHeight="1">
      <c r="A20" s="10"/>
      <c r="B20" s="36"/>
      <c r="C20" s="48">
        <v>11</v>
      </c>
      <c r="D20" s="50">
        <v>13</v>
      </c>
      <c r="E20" s="49">
        <v>7</v>
      </c>
      <c r="F20" s="53">
        <v>43648</v>
      </c>
      <c r="G20" s="38"/>
      <c r="H20" s="10"/>
      <c r="I20" s="44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47"/>
      <c r="AF20" s="36"/>
      <c r="AG20" s="48">
        <f>IF(ISBLANK($C20),"",$C20)</f>
        <v>11</v>
      </c>
      <c r="AH20" s="52">
        <f>IF(ISNUMBER($AG20),IF(D20=SMALL($D20:$F20,1),IF(D20=LARGE($D20:$E20,1),$N$6,$L$6),$M$6),"")</f>
        <v>-10</v>
      </c>
      <c r="AI20" s="52">
        <f>IF(ISNUMBER($AG20),IF(E20=SMALL($D20:$F20,1),IF(E20=LARGE($D20:$E20,1),$N$6,$L$6),$M$6),"")</f>
        <v>10</v>
      </c>
      <c r="AJ20" s="53">
        <f>IF(ISBLANK($F20),"",$F20)</f>
        <v>43648</v>
      </c>
      <c r="AK20" s="38"/>
      <c r="AL20" s="100"/>
      <c r="AM20" s="100"/>
    </row>
    <row r="21" spans="1:39" ht="21.2" customHeight="1">
      <c r="A21" s="10"/>
      <c r="B21" s="36"/>
      <c r="C21" s="48">
        <v>12</v>
      </c>
      <c r="D21" s="49">
        <v>2</v>
      </c>
      <c r="E21" s="50">
        <v>11</v>
      </c>
      <c r="F21" s="53">
        <v>43648</v>
      </c>
      <c r="G21" s="38"/>
      <c r="H21" s="10"/>
      <c r="I21" s="44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5"/>
      <c r="Y21" s="55"/>
      <c r="Z21" s="51"/>
      <c r="AA21" s="51"/>
      <c r="AB21" s="51"/>
      <c r="AC21" s="51"/>
      <c r="AD21" s="51"/>
      <c r="AE21" s="47"/>
      <c r="AF21" s="36"/>
      <c r="AG21" s="48">
        <f>IF(ISBLANK($C21),"",$C21)</f>
        <v>12</v>
      </c>
      <c r="AH21" s="52">
        <f>IF(ISNUMBER($AG21),IF(D21=SMALL($D21:$F21,1),IF(D21=LARGE($D21:$E21,1),$N$6,$L$6),$M$6),"")</f>
        <v>10</v>
      </c>
      <c r="AI21" s="52">
        <f>IF(ISNUMBER($AG21),IF(E21=SMALL($D21:$F21,1),IF(E21=LARGE($D21:$E21,1),$N$6,$L$6),$M$6),"")</f>
        <v>-10</v>
      </c>
      <c r="AJ21" s="53">
        <f>IF(ISBLANK($F21),"",$F21)</f>
        <v>43648</v>
      </c>
      <c r="AK21" s="38"/>
      <c r="AL21" s="100"/>
      <c r="AM21" s="100"/>
    </row>
    <row r="22" spans="1:39" ht="21.2" customHeight="1">
      <c r="A22" s="10"/>
      <c r="B22" s="36"/>
      <c r="C22" s="48">
        <v>13</v>
      </c>
      <c r="D22" s="49">
        <v>10</v>
      </c>
      <c r="E22" s="50">
        <v>11</v>
      </c>
      <c r="F22" s="53">
        <v>43648</v>
      </c>
      <c r="G22" s="38"/>
      <c r="H22" s="10"/>
      <c r="I22" s="44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5"/>
      <c r="Y22" s="55"/>
      <c r="Z22" s="51"/>
      <c r="AA22" s="51"/>
      <c r="AB22" s="51"/>
      <c r="AC22" s="51"/>
      <c r="AD22" s="51"/>
      <c r="AE22" s="47"/>
      <c r="AF22" s="36"/>
      <c r="AG22" s="48">
        <f>IF(ISBLANK($C22),"",$C22)</f>
        <v>13</v>
      </c>
      <c r="AH22" s="52">
        <f>IF(ISNUMBER($AG22),IF(D22=SMALL($D22:$F22,1),IF(D22=LARGE($D22:$E22,1),$N$6,$L$6),$M$6),"")</f>
        <v>10</v>
      </c>
      <c r="AI22" s="52">
        <f>IF(ISNUMBER($AG22),IF(E22=SMALL($D22:$F22,1),IF(E22=LARGE($D22:$E22,1),$N$6,$L$6),$M$6),"")</f>
        <v>-10</v>
      </c>
      <c r="AJ22" s="53">
        <f>IF(ISBLANK($F22),"",$F22)</f>
        <v>43648</v>
      </c>
      <c r="AK22" s="38"/>
      <c r="AL22" s="100"/>
      <c r="AM22" s="100"/>
    </row>
    <row r="23" spans="1:39" ht="21.2" customHeight="1">
      <c r="A23" s="10"/>
      <c r="B23" s="36"/>
      <c r="C23" s="48">
        <v>14</v>
      </c>
      <c r="D23" s="49">
        <v>10</v>
      </c>
      <c r="E23" s="50">
        <v>14</v>
      </c>
      <c r="F23" s="53">
        <v>43648</v>
      </c>
      <c r="G23" s="38"/>
      <c r="H23" s="10"/>
      <c r="I23" s="44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47"/>
      <c r="AF23" s="36"/>
      <c r="AG23" s="48">
        <f>IF(ISBLANK($C23),"",$C23)</f>
        <v>14</v>
      </c>
      <c r="AH23" s="52">
        <f>IF(ISNUMBER($AG23),IF(D23=SMALL($D23:$F23,1),IF(D23=LARGE($D23:$E23,1),$N$6,$L$6),$M$6),"")</f>
        <v>10</v>
      </c>
      <c r="AI23" s="52">
        <f>IF(ISNUMBER($AG23),IF(E23=SMALL($D23:$F23,1),IF(E23=LARGE($D23:$E23,1),$N$6,$L$6),$M$6),"")</f>
        <v>-10</v>
      </c>
      <c r="AJ23" s="53">
        <f>IF(ISBLANK($F23),"",$F23)</f>
        <v>43648</v>
      </c>
      <c r="AK23" s="38"/>
      <c r="AL23" s="100"/>
      <c r="AM23" s="100"/>
    </row>
    <row r="24" spans="1:39" ht="21.2" customHeight="1">
      <c r="A24" s="10"/>
      <c r="B24" s="36"/>
      <c r="C24" s="48">
        <v>15</v>
      </c>
      <c r="D24" s="50">
        <v>12</v>
      </c>
      <c r="E24" s="49">
        <v>8</v>
      </c>
      <c r="F24" s="53">
        <v>43648</v>
      </c>
      <c r="G24" s="38"/>
      <c r="H24" s="10"/>
      <c r="I24" s="44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47"/>
      <c r="AF24" s="36"/>
      <c r="AG24" s="48">
        <f>IF(ISBLANK($C24),"",$C24)</f>
        <v>15</v>
      </c>
      <c r="AH24" s="52">
        <f>IF(ISNUMBER($AG24),IF(D24=SMALL($D24:$F24,1),IF(D24=LARGE($D24:$E24,1),$N$6,$L$6),$M$6),"")</f>
        <v>-10</v>
      </c>
      <c r="AI24" s="52">
        <f>IF(ISNUMBER($AG24),IF(E24=SMALL($D24:$F24,1),IF(E24=LARGE($D24:$E24,1),$N$6,$L$6),$M$6),"")</f>
        <v>10</v>
      </c>
      <c r="AJ24" s="53">
        <f>IF(ISBLANK($F24),"",$F24)</f>
        <v>43648</v>
      </c>
      <c r="AK24" s="38"/>
      <c r="AL24" s="100"/>
      <c r="AM24" s="100"/>
    </row>
    <row r="25" spans="1:39" ht="21.2" customHeight="1">
      <c r="A25" s="10"/>
      <c r="B25" s="36"/>
      <c r="C25" s="48">
        <v>16</v>
      </c>
      <c r="D25" s="49">
        <v>9</v>
      </c>
      <c r="E25" s="50">
        <v>12</v>
      </c>
      <c r="F25" s="53">
        <v>43650</v>
      </c>
      <c r="G25" s="38"/>
      <c r="H25" s="10"/>
      <c r="I25" s="4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5"/>
      <c r="AB25" s="55"/>
      <c r="AC25" s="55"/>
      <c r="AD25" s="51"/>
      <c r="AE25" s="47"/>
      <c r="AF25" s="36"/>
      <c r="AG25" s="48">
        <f>IF(ISBLANK($C25),"",$C25)</f>
        <v>16</v>
      </c>
      <c r="AH25" s="52">
        <f>IF(ISNUMBER($AG25),IF(D25=SMALL($D25:$F25,1),IF(D25=LARGE($D25:$E25,1),$N$6,$L$6),$M$6),"")</f>
        <v>10</v>
      </c>
      <c r="AI25" s="52">
        <f>IF(ISNUMBER($AG25),IF(E25=SMALL($D25:$F25,1),IF(E25=LARGE($D25:$E25,1),$N$6,$L$6),$M$6),"")</f>
        <v>-10</v>
      </c>
      <c r="AJ25" s="53">
        <f>IF(ISBLANK($F25),"",$F25)</f>
        <v>43650</v>
      </c>
      <c r="AK25" s="38"/>
      <c r="AL25" s="100"/>
      <c r="AM25" s="100"/>
    </row>
    <row r="26" spans="1:39" ht="21.2" customHeight="1">
      <c r="A26" s="10"/>
      <c r="B26" s="36"/>
      <c r="C26" s="48">
        <v>17</v>
      </c>
      <c r="D26" s="49">
        <v>9</v>
      </c>
      <c r="E26" s="50">
        <v>13</v>
      </c>
      <c r="F26" s="53">
        <v>43650</v>
      </c>
      <c r="G26" s="38"/>
      <c r="H26" s="10"/>
      <c r="I26" s="44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5"/>
      <c r="AB26" s="55"/>
      <c r="AC26" s="55"/>
      <c r="AD26" s="51"/>
      <c r="AE26" s="47"/>
      <c r="AF26" s="36"/>
      <c r="AG26" s="48">
        <f>IF(ISBLANK($C26),"",$C26)</f>
        <v>17</v>
      </c>
      <c r="AH26" s="52">
        <f>IF(ISNUMBER($AG26),IF(D26=SMALL($D26:$F26,1),IF(D26=LARGE($D26:$E26,1),$N$6,$L$6),$M$6),"")</f>
        <v>10</v>
      </c>
      <c r="AI26" s="52">
        <f>IF(ISNUMBER($AG26),IF(E26=SMALL($D26:$F26,1),IF(E26=LARGE($D26:$E26,1),$N$6,$L$6),$M$6),"")</f>
        <v>-10</v>
      </c>
      <c r="AJ26" s="53">
        <f>IF(ISBLANK($F26),"",$F26)</f>
        <v>43650</v>
      </c>
      <c r="AK26" s="38"/>
      <c r="AL26" s="100"/>
      <c r="AM26" s="100"/>
    </row>
    <row r="27" spans="1:39" ht="21.2" customHeight="1">
      <c r="A27" s="10"/>
      <c r="B27" s="36"/>
      <c r="C27" s="48">
        <v>18</v>
      </c>
      <c r="D27" s="49">
        <v>3</v>
      </c>
      <c r="E27" s="50">
        <v>12</v>
      </c>
      <c r="F27" s="53">
        <v>43650</v>
      </c>
      <c r="G27" s="38"/>
      <c r="H27" s="10"/>
      <c r="I27" s="44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5"/>
      <c r="AB27" s="55"/>
      <c r="AC27" s="55"/>
      <c r="AD27" s="51"/>
      <c r="AE27" s="47"/>
      <c r="AF27" s="36"/>
      <c r="AG27" s="48">
        <f>IF(ISBLANK($C27),"",$C27)</f>
        <v>18</v>
      </c>
      <c r="AH27" s="52">
        <f>IF(ISNUMBER($AG27),IF(D27=SMALL($D27:$F27,1),IF(D27=LARGE($D27:$E27,1),$N$6,$L$6),$M$6),"")</f>
        <v>10</v>
      </c>
      <c r="AI27" s="52">
        <f>IF(ISNUMBER($AG27),IF(E27=SMALL($D27:$F27,1),IF(E27=LARGE($D27:$E27,1),$N$6,$L$6),$M$6),"")</f>
        <v>-10</v>
      </c>
      <c r="AJ27" s="53">
        <f>IF(ISBLANK($F27),"",$F27)</f>
        <v>43650</v>
      </c>
      <c r="AK27" s="38"/>
      <c r="AL27" s="100"/>
      <c r="AM27" s="100"/>
    </row>
    <row r="28" spans="1:39" ht="21.2" customHeight="1">
      <c r="A28" s="10"/>
      <c r="B28" s="36"/>
      <c r="C28" s="48">
        <v>19</v>
      </c>
      <c r="D28" s="49">
        <v>7</v>
      </c>
      <c r="E28" s="50">
        <v>14</v>
      </c>
      <c r="F28" s="53">
        <v>43655</v>
      </c>
      <c r="G28" s="38"/>
      <c r="H28" s="10"/>
      <c r="I28" s="44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7"/>
      <c r="AF28" s="36"/>
      <c r="AG28" s="48">
        <f>IF(ISBLANK($C28),"",$C28)</f>
        <v>19</v>
      </c>
      <c r="AH28" s="52">
        <f>IF(ISNUMBER($AG28),IF(D28=SMALL($D28:$F28,1),IF(D28=LARGE($D28:$E28,1),$N$6,$L$6),$M$6),"")</f>
        <v>10</v>
      </c>
      <c r="AI28" s="52">
        <f>IF(ISNUMBER($AG28),IF(E28=SMALL($D28:$F28,1),IF(E28=LARGE($D28:$E28,1),$N$6,$L$6),$M$6),"")</f>
        <v>-10</v>
      </c>
      <c r="AJ28" s="53">
        <f>IF(ISBLANK($F28),"",$F28)</f>
        <v>43655</v>
      </c>
      <c r="AK28" s="38"/>
      <c r="AL28" s="100"/>
      <c r="AM28" s="100"/>
    </row>
    <row r="29" spans="1:39" ht="21.2" customHeight="1">
      <c r="A29" s="10"/>
      <c r="B29" s="36"/>
      <c r="C29" s="48">
        <v>20</v>
      </c>
      <c r="D29" s="50">
        <v>13</v>
      </c>
      <c r="E29" s="49">
        <v>9</v>
      </c>
      <c r="F29" s="53">
        <v>43655</v>
      </c>
      <c r="G29" s="38"/>
      <c r="H29" s="10"/>
      <c r="I29" s="44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7"/>
      <c r="AF29" s="36"/>
      <c r="AG29" s="48">
        <f>IF(ISBLANK($C29),"",$C29)</f>
        <v>20</v>
      </c>
      <c r="AH29" s="52">
        <f>IF(ISNUMBER($AG29),IF(D29=SMALL($D29:$F29,1),IF(D29=LARGE($D29:$E29,1),$N$6,$L$6),$M$6),"")</f>
        <v>-10</v>
      </c>
      <c r="AI29" s="52">
        <f>IF(ISNUMBER($AG29),IF(E29=SMALL($D29:$F29,1),IF(E29=LARGE($D29:$E29,1),$N$6,$L$6),$M$6),"")</f>
        <v>10</v>
      </c>
      <c r="AJ29" s="53">
        <f>IF(ISBLANK($F29),"",$F29)</f>
        <v>43655</v>
      </c>
      <c r="AK29" s="38"/>
      <c r="AL29" s="100"/>
      <c r="AM29" s="100"/>
    </row>
    <row r="30" spans="1:39" ht="21.2" customHeight="1">
      <c r="A30" s="10"/>
      <c r="B30" s="36"/>
      <c r="C30" s="48">
        <v>21</v>
      </c>
      <c r="D30" s="50">
        <v>11</v>
      </c>
      <c r="E30" s="49">
        <v>10</v>
      </c>
      <c r="F30" s="53">
        <v>43655</v>
      </c>
      <c r="G30" s="38"/>
      <c r="H30" s="10"/>
      <c r="I30" s="44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7"/>
      <c r="AF30" s="36"/>
      <c r="AG30" s="48">
        <f>IF(ISBLANK($C30),"",$C30)</f>
        <v>21</v>
      </c>
      <c r="AH30" s="52">
        <f>IF(ISNUMBER($AG30),IF(D30=SMALL($D30:$F30,1),IF(D30=LARGE($D30:$E30,1),$N$6,$L$6),$M$6),"")</f>
        <v>-10</v>
      </c>
      <c r="AI30" s="52">
        <f>IF(ISNUMBER($AG30),IF(E30=SMALL($D30:$F30,1),IF(E30=LARGE($D30:$E30,1),$N$6,$L$6),$M$6),"")</f>
        <v>10</v>
      </c>
      <c r="AJ30" s="53">
        <f>IF(ISBLANK($F30),"",$F30)</f>
        <v>43655</v>
      </c>
      <c r="AK30" s="38"/>
      <c r="AL30" s="100"/>
      <c r="AM30" s="100"/>
    </row>
    <row r="31" spans="1:39" ht="21.2" customHeight="1">
      <c r="A31" s="10"/>
      <c r="B31" s="36"/>
      <c r="C31" s="48">
        <v>22</v>
      </c>
      <c r="D31" s="49">
        <v>11</v>
      </c>
      <c r="E31" s="50">
        <v>12</v>
      </c>
      <c r="F31" s="53">
        <v>43655</v>
      </c>
      <c r="G31" s="38"/>
      <c r="H31" s="10"/>
      <c r="I31" s="44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7"/>
      <c r="AF31" s="36"/>
      <c r="AG31" s="48">
        <f>IF(ISBLANK($C31),"",$C31)</f>
        <v>22</v>
      </c>
      <c r="AH31" s="52">
        <f>IF(ISNUMBER($AG31),IF(D31=SMALL($D31:$F31,1),IF(D31=LARGE($D31:$E31,1),$N$6,$L$6),$M$6),"")</f>
        <v>10</v>
      </c>
      <c r="AI31" s="52">
        <f>IF(ISNUMBER($AG31),IF(E31=SMALL($D31:$F31,1),IF(E31=LARGE($D31:$E31,1),$N$6,$L$6),$M$6),"")</f>
        <v>-10</v>
      </c>
      <c r="AJ31" s="53">
        <f>IF(ISBLANK($F31),"",$F31)</f>
        <v>43655</v>
      </c>
      <c r="AK31" s="38"/>
      <c r="AL31" s="100"/>
      <c r="AM31" s="100"/>
    </row>
    <row r="32" spans="1:39" ht="21.2" customHeight="1">
      <c r="A32" s="10"/>
      <c r="B32" s="36"/>
      <c r="C32" s="48">
        <v>23</v>
      </c>
      <c r="D32" s="50">
        <v>14</v>
      </c>
      <c r="E32" s="49">
        <v>10</v>
      </c>
      <c r="F32" s="53">
        <v>43655</v>
      </c>
      <c r="G32" s="38"/>
      <c r="H32" s="10"/>
      <c r="I32" s="44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7"/>
      <c r="AF32" s="36"/>
      <c r="AG32" s="48">
        <f>IF(ISBLANK($C32),"",$C32)</f>
        <v>23</v>
      </c>
      <c r="AH32" s="52">
        <f>IF(ISNUMBER($AG32),IF(D32=SMALL($D32:$F32,1),IF(D32=LARGE($D32:$E32,1),$N$6,$L$6),$M$6),"")</f>
        <v>-10</v>
      </c>
      <c r="AI32" s="52">
        <f>IF(ISNUMBER($AG32),IF(E32=SMALL($D32:$F32,1),IF(E32=LARGE($D32:$E32,1),$N$6,$L$6),$M$6),"")</f>
        <v>10</v>
      </c>
      <c r="AJ32" s="53">
        <f>IF(ISBLANK($F32),"",$F32)</f>
        <v>43655</v>
      </c>
      <c r="AK32" s="38"/>
      <c r="AL32" s="100"/>
      <c r="AM32" s="100"/>
    </row>
    <row r="33" spans="1:39" ht="21.2" customHeight="1">
      <c r="A33" s="10"/>
      <c r="B33" s="36"/>
      <c r="C33" s="48">
        <v>24</v>
      </c>
      <c r="D33" s="49">
        <v>10</v>
      </c>
      <c r="E33" s="50">
        <v>13</v>
      </c>
      <c r="F33" s="53">
        <v>43655</v>
      </c>
      <c r="G33" s="38"/>
      <c r="H33" s="10"/>
      <c r="I33" s="44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7"/>
      <c r="AF33" s="36"/>
      <c r="AG33" s="48">
        <f>IF(ISBLANK($C33),"",$C33)</f>
        <v>24</v>
      </c>
      <c r="AH33" s="52">
        <f>IF(ISNUMBER($AG33),IF(D33=SMALL($D33:$F33,1),IF(D33=LARGE($D33:$E33,1),$N$6,$L$6),$M$6),"")</f>
        <v>10</v>
      </c>
      <c r="AI33" s="52">
        <f>IF(ISNUMBER($AG33),IF(E33=SMALL($D33:$F33,1),IF(E33=LARGE($D33:$E33,1),$N$6,$L$6),$M$6),"")</f>
        <v>-10</v>
      </c>
      <c r="AJ33" s="53">
        <f>IF(ISBLANK($F33),"",$F33)</f>
        <v>43655</v>
      </c>
      <c r="AK33" s="38"/>
      <c r="AL33" s="100"/>
      <c r="AM33" s="100"/>
    </row>
    <row r="34" spans="1:39" ht="21.2" customHeight="1">
      <c r="A34" s="10"/>
      <c r="B34" s="36"/>
      <c r="C34" s="48">
        <v>25</v>
      </c>
      <c r="D34" s="49">
        <v>6</v>
      </c>
      <c r="E34" s="50">
        <v>13</v>
      </c>
      <c r="F34" s="53">
        <v>43655</v>
      </c>
      <c r="G34" s="38"/>
      <c r="H34" s="10"/>
      <c r="I34" s="44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7"/>
      <c r="AF34" s="36"/>
      <c r="AG34" s="48">
        <f>IF(ISBLANK($C34),"",$C34)</f>
        <v>25</v>
      </c>
      <c r="AH34" s="52">
        <f>IF(ISNUMBER($AG34),IF(D34=SMALL($D34:$F34,1),IF(D34=LARGE($D34:$E34,1),$N$6,$L$6),$M$6),"")</f>
        <v>10</v>
      </c>
      <c r="AI34" s="52">
        <f>IF(ISNUMBER($AG34),IF(E34=SMALL($D34:$F34,1),IF(E34=LARGE($D34:$E34,1),$N$6,$L$6),$M$6),"")</f>
        <v>-10</v>
      </c>
      <c r="AJ34" s="53">
        <f>IF(ISBLANK($F34),"",$F34)</f>
        <v>43655</v>
      </c>
      <c r="AK34" s="38"/>
      <c r="AL34" s="100"/>
      <c r="AM34" s="100"/>
    </row>
    <row r="35" spans="1:39" ht="21.2" customHeight="1">
      <c r="A35" s="10"/>
      <c r="B35" s="36"/>
      <c r="C35" s="48">
        <v>26</v>
      </c>
      <c r="D35" s="50">
        <v>13</v>
      </c>
      <c r="E35" s="49">
        <v>7</v>
      </c>
      <c r="F35" s="53">
        <v>43655</v>
      </c>
      <c r="G35" s="38"/>
      <c r="H35" s="10"/>
      <c r="I35" s="44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7"/>
      <c r="AF35" s="36"/>
      <c r="AG35" s="48">
        <f>IF(ISBLANK($C35),"",$C35)</f>
        <v>26</v>
      </c>
      <c r="AH35" s="52">
        <f>IF(ISNUMBER($AG35),IF(D35=SMALL($D35:$F35,1),IF(D35=LARGE($D35:$E35,1),$N$6,$L$6),$M$6),"")</f>
        <v>-10</v>
      </c>
      <c r="AI35" s="52">
        <f>IF(ISNUMBER($AG35),IF(E35=SMALL($D35:$F35,1),IF(E35=LARGE($D35:$E35,1),$N$6,$L$6),$M$6),"")</f>
        <v>10</v>
      </c>
      <c r="AJ35" s="53">
        <f>IF(ISBLANK($F35),"",$F35)</f>
        <v>43655</v>
      </c>
      <c r="AK35" s="38"/>
      <c r="AL35" s="100"/>
      <c r="AM35" s="100"/>
    </row>
    <row r="36" spans="1:39" ht="21.2" customHeight="1">
      <c r="A36" s="10"/>
      <c r="B36" s="36"/>
      <c r="C36" s="48"/>
      <c r="D36" s="57"/>
      <c r="E36" s="57"/>
      <c r="F36" s="53"/>
      <c r="G36" s="38"/>
      <c r="H36" s="10"/>
      <c r="I36" s="44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36"/>
      <c r="AG36" s="48" t="str">
        <f>IF(ISBLANK($C36),"",$C36)</f>
        <v/>
      </c>
      <c r="AH36" s="52" t="str">
        <f>IF(ISNUMBER($AG36),IF(D36=SMALL($D36:$F36,1),IF(D36=LARGE($D36:$E36,1),$N$6,$L$6),$M$6),"")</f>
        <v/>
      </c>
      <c r="AI36" s="52" t="str">
        <f>IF(ISNUMBER($AG36),IF(E36=SMALL($D36:$F36,1),IF(E36=LARGE($D36:$E36,1),$N$6,$L$6),$M$6),"")</f>
        <v/>
      </c>
      <c r="AJ36" s="53" t="str">
        <f>IF(ISBLANK($F36),"",$F36)</f>
        <v/>
      </c>
      <c r="AK36" s="38"/>
      <c r="AL36" s="100"/>
      <c r="AM36" s="100"/>
    </row>
    <row r="37" spans="1:39" ht="21.2" customHeight="1">
      <c r="A37" s="10"/>
      <c r="B37" s="36"/>
      <c r="C37" s="48"/>
      <c r="D37" s="57"/>
      <c r="E37" s="57"/>
      <c r="F37" s="53"/>
      <c r="G37" s="38"/>
      <c r="H37" s="10"/>
      <c r="I37" s="44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47"/>
      <c r="AF37" s="36"/>
      <c r="AG37" s="48" t="str">
        <f>IF(ISBLANK($C37),"",$C37)</f>
        <v/>
      </c>
      <c r="AH37" s="52" t="str">
        <f>IF(ISNUMBER($AG37),IF(D37=SMALL($D37:$F37,1),IF(D37=LARGE($D37:$E37,1),$N$6,$L$6),$M$6),"")</f>
        <v/>
      </c>
      <c r="AI37" s="52" t="str">
        <f>IF(ISNUMBER($AG37),IF(E37=SMALL($D37:$F37,1),IF(E37=LARGE($D37:$E37,1),$N$6,$L$6),$M$6),"")</f>
        <v/>
      </c>
      <c r="AJ37" s="53" t="str">
        <f>IF(ISBLANK($F37),"",$F37)</f>
        <v/>
      </c>
      <c r="AK37" s="38"/>
      <c r="AL37" s="100"/>
      <c r="AM37" s="100"/>
    </row>
    <row r="38" spans="1:39" ht="21.2" customHeight="1">
      <c r="A38" s="10"/>
      <c r="B38" s="36"/>
      <c r="C38" s="48"/>
      <c r="D38" s="57"/>
      <c r="E38" s="57"/>
      <c r="F38" s="53"/>
      <c r="G38" s="38"/>
      <c r="H38" s="10"/>
      <c r="I38" s="44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47"/>
      <c r="AF38" s="36"/>
      <c r="AG38" s="48" t="str">
        <f>IF(ISBLANK($C38),"",$C38)</f>
        <v/>
      </c>
      <c r="AH38" s="52" t="str">
        <f>IF(ISNUMBER($AG38),IF(D38=SMALL($D38:$F38,1),IF(D38=LARGE($D38:$E38,1),$N$6,$L$6),$M$6),"")</f>
        <v/>
      </c>
      <c r="AI38" s="52" t="str">
        <f>IF(ISNUMBER($AG38),IF(E38=SMALL($D38:$F38,1),IF(E38=LARGE($D38:$E38,1),$N$6,$L$6),$M$6),"")</f>
        <v/>
      </c>
      <c r="AJ38" s="53" t="str">
        <f>IF(ISBLANK($F38),"",$F38)</f>
        <v/>
      </c>
      <c r="AK38" s="38"/>
      <c r="AL38" s="100"/>
      <c r="AM38" s="100"/>
    </row>
    <row r="39" spans="1:39" ht="21.2" customHeight="1">
      <c r="A39" s="10"/>
      <c r="B39" s="36"/>
      <c r="C39" s="48"/>
      <c r="D39" s="57"/>
      <c r="E39" s="57"/>
      <c r="F39" s="53"/>
      <c r="G39" s="38"/>
      <c r="H39" s="10"/>
      <c r="I39" s="44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47"/>
      <c r="AF39" s="36"/>
      <c r="AG39" s="48" t="str">
        <f>IF(ISBLANK($C39),"",$C39)</f>
        <v/>
      </c>
      <c r="AH39" s="52" t="str">
        <f>IF(ISNUMBER($AG39),IF(D39=SMALL($D39:$F39,1),IF(D39=LARGE($D39:$E39,1),$N$6,$L$6),$M$6),"")</f>
        <v/>
      </c>
      <c r="AI39" s="52" t="str">
        <f>IF(ISNUMBER($AG39),IF(E39=SMALL($D39:$F39,1),IF(E39=LARGE($D39:$E39,1),$N$6,$L$6),$M$6),"")</f>
        <v/>
      </c>
      <c r="AJ39" s="53" t="str">
        <f>IF(ISBLANK($F39),"",$F39)</f>
        <v/>
      </c>
      <c r="AK39" s="38"/>
      <c r="AL39" s="100"/>
      <c r="AM39" s="100"/>
    </row>
    <row r="40" spans="1:39" ht="21.2" customHeight="1">
      <c r="A40" s="10"/>
      <c r="B40" s="36"/>
      <c r="C40" s="48"/>
      <c r="D40" s="57"/>
      <c r="E40" s="57"/>
      <c r="F40" s="53"/>
      <c r="G40" s="38"/>
      <c r="H40" s="10"/>
      <c r="I40" s="4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47"/>
      <c r="AF40" s="36"/>
      <c r="AG40" s="48" t="str">
        <f>IF(ISBLANK($C40),"",$C40)</f>
        <v/>
      </c>
      <c r="AH40" s="52" t="str">
        <f>IF(ISNUMBER($AG40),IF(D40=SMALL($D40:$F40,1),IF(D40=LARGE($D40:$E40,1),$N$6,$L$6),$M$6),"")</f>
        <v/>
      </c>
      <c r="AI40" s="52" t="str">
        <f>IF(ISNUMBER($AG40),IF(E40=SMALL($D40:$F40,1),IF(E40=LARGE($D40:$E40,1),$N$6,$L$6),$M$6),"")</f>
        <v/>
      </c>
      <c r="AJ40" s="53" t="str">
        <f>IF(ISBLANK($F40),"",$F40)</f>
        <v/>
      </c>
      <c r="AK40" s="38"/>
      <c r="AL40" s="100"/>
      <c r="AM40" s="100"/>
    </row>
    <row r="41" spans="1:39" ht="21.2" customHeight="1">
      <c r="A41" s="10"/>
      <c r="B41" s="36"/>
      <c r="C41" s="48"/>
      <c r="D41" s="57"/>
      <c r="E41" s="57"/>
      <c r="F41" s="53"/>
      <c r="G41" s="38"/>
      <c r="H41" s="10"/>
      <c r="I41" s="44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47"/>
      <c r="AF41" s="36"/>
      <c r="AG41" s="48" t="str">
        <f>IF(ISBLANK($C41),"",$C41)</f>
        <v/>
      </c>
      <c r="AH41" s="52" t="str">
        <f>IF(ISNUMBER($AG41),IF(D41=SMALL($D41:$F41,1),IF(D41=LARGE($D41:$E41,1),$N$6,$L$6),$M$6),"")</f>
        <v/>
      </c>
      <c r="AI41" s="52" t="str">
        <f>IF(ISNUMBER($AG41),IF(E41=SMALL($D41:$F41,1),IF(E41=LARGE($D41:$E41,1),$N$6,$L$6),$M$6),"")</f>
        <v/>
      </c>
      <c r="AJ41" s="53" t="str">
        <f>IF(ISBLANK($F41),"",$F41)</f>
        <v/>
      </c>
      <c r="AK41" s="38"/>
      <c r="AL41" s="100"/>
      <c r="AM41" s="100"/>
    </row>
    <row r="42" spans="1:39" ht="21.2" customHeight="1">
      <c r="A42" s="10"/>
      <c r="B42" s="36"/>
      <c r="C42" s="48"/>
      <c r="D42" s="57"/>
      <c r="E42" s="57"/>
      <c r="F42" s="53"/>
      <c r="G42" s="38"/>
      <c r="H42" s="10"/>
      <c r="I42" s="44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47"/>
      <c r="AF42" s="36"/>
      <c r="AG42" s="48" t="str">
        <f>IF(ISBLANK($C42),"",$C42)</f>
        <v/>
      </c>
      <c r="AH42" s="52" t="str">
        <f>IF(ISNUMBER($AG42),IF(D42=SMALL($D42:$F42,1),IF(D42=LARGE($D42:$E42,1),$N$6,$L$6),$M$6),"")</f>
        <v/>
      </c>
      <c r="AI42" s="52" t="str">
        <f>IF(ISNUMBER($AG42),IF(E42=SMALL($D42:$F42,1),IF(E42=LARGE($D42:$E42,1),$N$6,$L$6),$M$6),"")</f>
        <v/>
      </c>
      <c r="AJ42" s="53" t="str">
        <f>IF(ISBLANK($F42),"",$F42)</f>
        <v/>
      </c>
      <c r="AK42" s="38"/>
      <c r="AL42" s="100"/>
      <c r="AM42" s="100"/>
    </row>
    <row r="43" spans="1:39" ht="21.2" customHeight="1">
      <c r="A43" s="10"/>
      <c r="B43" s="36"/>
      <c r="C43" s="48"/>
      <c r="D43" s="57"/>
      <c r="E43" s="57"/>
      <c r="F43" s="53"/>
      <c r="G43" s="38"/>
      <c r="H43" s="10"/>
      <c r="I43" s="44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47"/>
      <c r="AF43" s="36"/>
      <c r="AG43" s="48" t="str">
        <f>IF(ISBLANK($C43),"",$C43)</f>
        <v/>
      </c>
      <c r="AH43" s="52" t="str">
        <f>IF(ISNUMBER($AG43),IF(D43=SMALL($D43:$F43,1),IF(D43=LARGE($D43:$E43,1),$N$6,$L$6),$M$6),"")</f>
        <v/>
      </c>
      <c r="AI43" s="52" t="str">
        <f>IF(ISNUMBER($AG43),IF(E43=SMALL($D43:$F43,1),IF(E43=LARGE($D43:$E43,1),$N$6,$L$6),$M$6),"")</f>
        <v/>
      </c>
      <c r="AJ43" s="53" t="str">
        <f>IF(ISBLANK($F43),"",$F43)</f>
        <v/>
      </c>
      <c r="AK43" s="38"/>
      <c r="AL43" s="100"/>
      <c r="AM43" s="100"/>
    </row>
    <row r="44" spans="1:39" ht="21.2" customHeight="1">
      <c r="A44" s="10"/>
      <c r="B44" s="36"/>
      <c r="C44" s="48"/>
      <c r="D44" s="57"/>
      <c r="E44" s="57"/>
      <c r="F44" s="53"/>
      <c r="G44" s="38"/>
      <c r="H44" s="10"/>
      <c r="I44" s="44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47"/>
      <c r="AF44" s="36"/>
      <c r="AG44" s="48" t="str">
        <f>IF(ISBLANK($C44),"",$C44)</f>
        <v/>
      </c>
      <c r="AH44" s="52" t="str">
        <f>IF(ISNUMBER($AG44),IF(D44=SMALL($D44:$F44,1),IF(D44=LARGE($D44:$E44,1),$N$6,$L$6),$M$6),"")</f>
        <v/>
      </c>
      <c r="AI44" s="52" t="str">
        <f>IF(ISNUMBER($AG44),IF(E44=SMALL($D44:$F44,1),IF(E44=LARGE($D44:$E44,1),$N$6,$L$6),$M$6),"")</f>
        <v/>
      </c>
      <c r="AJ44" s="53" t="str">
        <f>IF(ISBLANK($F44),"",$F44)</f>
        <v/>
      </c>
      <c r="AK44" s="38"/>
      <c r="AL44" s="100"/>
      <c r="AM44" s="100"/>
    </row>
    <row r="45" spans="1:39" ht="21.2" customHeight="1">
      <c r="A45" s="10"/>
      <c r="B45" s="36"/>
      <c r="C45" s="48"/>
      <c r="D45" s="57"/>
      <c r="E45" s="57"/>
      <c r="F45" s="53"/>
      <c r="G45" s="38"/>
      <c r="H45" s="10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36"/>
      <c r="AG45" s="48" t="str">
        <f>IF(ISBLANK($C45),"",$C45)</f>
        <v/>
      </c>
      <c r="AH45" s="52" t="str">
        <f>IF(ISNUMBER($AG45),IF(D45=SMALL($D45:$F45,1),IF(D45=LARGE($D45:$E45,1),$N$6,$L$6),$M$6),"")</f>
        <v/>
      </c>
      <c r="AI45" s="52" t="str">
        <f>IF(ISNUMBER($AG45),IF(E45=SMALL($D45:$F45,1),IF(E45=LARGE($D45:$E45,1),$N$6,$L$6),$M$6),"")</f>
        <v/>
      </c>
      <c r="AJ45" s="53" t="str">
        <f>IF(ISBLANK($F45),"",$F45)</f>
        <v/>
      </c>
      <c r="AK45" s="38"/>
      <c r="AL45" s="100"/>
      <c r="AM45" s="100"/>
    </row>
    <row r="46" spans="1:39" ht="21.2" customHeight="1">
      <c r="A46" s="10"/>
      <c r="B46" s="36"/>
      <c r="C46" s="48"/>
      <c r="D46" s="57"/>
      <c r="E46" s="57"/>
      <c r="F46" s="53"/>
      <c r="G46" s="38"/>
      <c r="H46" s="10"/>
      <c r="J46" s="100"/>
      <c r="K46" s="100"/>
      <c r="L46" s="100"/>
      <c r="W46" s="3"/>
      <c r="AC46" s="3"/>
      <c r="AD46" s="3"/>
      <c r="AE46" s="3"/>
      <c r="AF46" s="36"/>
      <c r="AG46" s="48" t="str">
        <f>IF(ISBLANK($C46),"",$C46)</f>
        <v/>
      </c>
      <c r="AH46" s="52" t="str">
        <f>IF(ISNUMBER($AG46),IF(D46=SMALL($D46:$F46,1),IF(D46=LARGE($D46:$E46,1),$N$6,$L$6),$M$6),"")</f>
        <v/>
      </c>
      <c r="AI46" s="52" t="str">
        <f>IF(ISNUMBER($AG46),IF(E46=SMALL($D46:$F46,1),IF(E46=LARGE($D46:$E46,1),$N$6,$L$6),$M$6),"")</f>
        <v/>
      </c>
      <c r="AJ46" s="53" t="str">
        <f>IF(ISBLANK($F46),"",$F46)</f>
        <v/>
      </c>
      <c r="AK46" s="38"/>
      <c r="AL46" s="100"/>
      <c r="AM46" s="100"/>
    </row>
    <row r="47" spans="1:39" ht="21.2" customHeight="1">
      <c r="A47" s="10"/>
      <c r="B47" s="36"/>
      <c r="C47" s="48"/>
      <c r="D47" s="57"/>
      <c r="E47" s="57"/>
      <c r="F47" s="53"/>
      <c r="G47" s="38"/>
      <c r="H47" s="10"/>
      <c r="J47" s="100"/>
      <c r="K47" s="100"/>
      <c r="L47" s="100"/>
      <c r="W47" s="3"/>
      <c r="AC47" s="3"/>
      <c r="AD47" s="3"/>
      <c r="AE47" s="3"/>
      <c r="AF47" s="36"/>
      <c r="AG47" s="48" t="str">
        <f>IF(ISBLANK($C47),"",$C47)</f>
        <v/>
      </c>
      <c r="AH47" s="52" t="str">
        <f>IF(ISNUMBER($AG47),IF(D47=SMALL($D47:$F47,1),IF(D47=LARGE($D47:$E47,1),$N$6,$L$6),$M$6),"")</f>
        <v/>
      </c>
      <c r="AI47" s="52" t="str">
        <f>IF(ISNUMBER($AG47),IF(E47=SMALL($D47:$F47,1),IF(E47=LARGE($D47:$E47,1),$N$6,$L$6),$M$6),"")</f>
        <v/>
      </c>
      <c r="AJ47" s="53" t="str">
        <f>IF(ISBLANK($F47),"",$F47)</f>
        <v/>
      </c>
      <c r="AK47" s="38"/>
      <c r="AL47" s="100"/>
      <c r="AM47" s="100"/>
    </row>
    <row r="48" spans="1:39" ht="21.2" customHeight="1">
      <c r="A48" s="10"/>
      <c r="B48" s="36"/>
      <c r="C48" s="48"/>
      <c r="D48" s="57"/>
      <c r="E48" s="57"/>
      <c r="F48" s="53"/>
      <c r="G48" s="38"/>
      <c r="H48" s="10"/>
      <c r="J48" s="100"/>
      <c r="K48" s="100"/>
      <c r="L48" s="100"/>
      <c r="W48" s="3"/>
      <c r="AC48" s="3"/>
      <c r="AD48" s="3"/>
      <c r="AE48" s="3"/>
      <c r="AF48" s="36"/>
      <c r="AG48" s="48" t="str">
        <f>IF(ISBLANK($C48),"",$C48)</f>
        <v/>
      </c>
      <c r="AH48" s="52" t="str">
        <f>IF(ISNUMBER($AG48),IF(D48=SMALL($D48:$F48,1),IF(D48=LARGE($D48:$E48,1),$N$6,$L$6),$M$6),"")</f>
        <v/>
      </c>
      <c r="AI48" s="52" t="str">
        <f>IF(ISNUMBER($AG48),IF(E48=SMALL($D48:$F48,1),IF(E48=LARGE($D48:$E48,1),$N$6,$L$6),$M$6),"")</f>
        <v/>
      </c>
      <c r="AJ48" s="53" t="str">
        <f>IF(ISBLANK($F48),"",$F48)</f>
        <v/>
      </c>
      <c r="AK48" s="38"/>
      <c r="AL48" s="100"/>
      <c r="AM48" s="100"/>
    </row>
    <row r="49" spans="1:39" ht="21.2" customHeight="1">
      <c r="A49" s="10"/>
      <c r="B49" s="36"/>
      <c r="C49" s="48"/>
      <c r="D49" s="57"/>
      <c r="E49" s="57"/>
      <c r="F49" s="53"/>
      <c r="G49" s="38"/>
      <c r="H49" s="10"/>
      <c r="W49" s="3"/>
      <c r="AC49" s="3"/>
      <c r="AD49" s="3"/>
      <c r="AE49" s="3"/>
      <c r="AF49" s="36"/>
      <c r="AG49" s="48" t="str">
        <f>IF(ISBLANK($C49),"",$C49)</f>
        <v/>
      </c>
      <c r="AH49" s="52" t="str">
        <f>IF(ISNUMBER($AG49),IF(D49=SMALL($D49:$F49,1),IF(D49=LARGE($D49:$E49,1),$N$6,$L$6),$M$6),"")</f>
        <v/>
      </c>
      <c r="AI49" s="52" t="str">
        <f>IF(ISNUMBER($AG49),IF(E49=SMALL($D49:$F49,1),IF(E49=LARGE($D49:$E49,1),$N$6,$L$6),$M$6),"")</f>
        <v/>
      </c>
      <c r="AJ49" s="53" t="str">
        <f>IF(ISBLANK($F49),"",$F49)</f>
        <v/>
      </c>
      <c r="AK49" s="38"/>
      <c r="AL49" s="100"/>
      <c r="AM49" s="100"/>
    </row>
    <row r="50" spans="1:39" ht="21.2" customHeight="1">
      <c r="A50" s="10"/>
      <c r="B50" s="36"/>
      <c r="C50" s="48"/>
      <c r="D50" s="57"/>
      <c r="E50" s="57"/>
      <c r="F50" s="53"/>
      <c r="G50" s="38"/>
      <c r="H50" s="10"/>
      <c r="W50" s="3"/>
      <c r="AC50" s="3"/>
      <c r="AD50" s="3"/>
      <c r="AE50" s="3"/>
      <c r="AF50" s="36"/>
      <c r="AG50" s="48" t="str">
        <f>IF(ISBLANK($C50),"",$C50)</f>
        <v/>
      </c>
      <c r="AH50" s="52" t="str">
        <f>IF(ISNUMBER($AG50),IF(D50=SMALL($D50:$F50,1),IF(D50=LARGE($D50:$E50,1),$N$6,$L$6),$M$6),"")</f>
        <v/>
      </c>
      <c r="AI50" s="52" t="str">
        <f>IF(ISNUMBER($AG50),IF(E50=SMALL($D50:$F50,1),IF(E50=LARGE($D50:$E50,1),$N$6,$L$6),$M$6),"")</f>
        <v/>
      </c>
      <c r="AJ50" s="53" t="str">
        <f>IF(ISBLANK($F50),"",$F50)</f>
        <v/>
      </c>
      <c r="AK50" s="38"/>
      <c r="AL50" s="100"/>
      <c r="AM50" s="100"/>
    </row>
    <row r="51" spans="1:39" ht="21.2" customHeight="1">
      <c r="A51" s="10"/>
      <c r="B51" s="36"/>
      <c r="C51" s="48"/>
      <c r="D51" s="57"/>
      <c r="E51" s="57"/>
      <c r="F51" s="53"/>
      <c r="G51" s="38"/>
      <c r="H51" s="10"/>
      <c r="W51" s="3"/>
      <c r="AC51" s="3"/>
      <c r="AD51" s="3"/>
      <c r="AE51" s="3"/>
      <c r="AF51" s="36"/>
      <c r="AG51" s="48" t="str">
        <f>IF(ISBLANK($C51),"",$C51)</f>
        <v/>
      </c>
      <c r="AH51" s="52" t="str">
        <f>IF(ISNUMBER($AG51),IF(D51=SMALL($D51:$F51,1),IF(D51=LARGE($D51:$E51,1),$N$6,$L$6),$M$6),"")</f>
        <v/>
      </c>
      <c r="AI51" s="52" t="str">
        <f>IF(ISNUMBER($AG51),IF(E51=SMALL($D51:$F51,1),IF(E51=LARGE($D51:$E51,1),$N$6,$L$6),$M$6),"")</f>
        <v/>
      </c>
      <c r="AJ51" s="53" t="str">
        <f>IF(ISBLANK($F51),"",$F51)</f>
        <v/>
      </c>
      <c r="AK51" s="38"/>
      <c r="AL51" s="100"/>
      <c r="AM51" s="100"/>
    </row>
    <row r="52" spans="1:39" ht="21.2" customHeight="1">
      <c r="A52" s="10"/>
      <c r="B52" s="36"/>
      <c r="C52" s="48"/>
      <c r="D52" s="57"/>
      <c r="E52" s="57"/>
      <c r="F52" s="53"/>
      <c r="G52" s="38"/>
      <c r="H52" s="10"/>
      <c r="W52" s="3"/>
      <c r="AC52" s="3"/>
      <c r="AD52" s="3"/>
      <c r="AE52" s="3"/>
      <c r="AF52" s="36"/>
      <c r="AG52" s="48" t="str">
        <f>IF(ISBLANK($C52),"",$C52)</f>
        <v/>
      </c>
      <c r="AH52" s="52" t="str">
        <f>IF(ISNUMBER($AG52),IF(D52=SMALL($D52:$F52,1),IF(D52=LARGE($D52:$E52,1),$N$6,$L$6),$M$6),"")</f>
        <v/>
      </c>
      <c r="AI52" s="52" t="str">
        <f>IF(ISNUMBER($AG52),IF(E52=SMALL($D52:$F52,1),IF(E52=LARGE($D52:$E52,1),$N$6,$L$6),$M$6),"")</f>
        <v/>
      </c>
      <c r="AJ52" s="53" t="str">
        <f>IF(ISBLANK($F52),"",$F52)</f>
        <v/>
      </c>
      <c r="AK52" s="38"/>
      <c r="AL52" s="100"/>
      <c r="AM52" s="100"/>
    </row>
    <row r="53" spans="1:39" ht="21.2" customHeight="1">
      <c r="A53" s="10"/>
      <c r="B53" s="36"/>
      <c r="C53" s="48"/>
      <c r="D53" s="57"/>
      <c r="E53" s="57"/>
      <c r="F53" s="53"/>
      <c r="G53" s="38"/>
      <c r="H53" s="10"/>
      <c r="W53" s="3"/>
      <c r="AC53" s="3"/>
      <c r="AD53" s="3"/>
      <c r="AE53" s="3"/>
      <c r="AF53" s="36"/>
      <c r="AG53" s="48" t="str">
        <f>IF(ISBLANK($C53),"",$C53)</f>
        <v/>
      </c>
      <c r="AH53" s="52" t="str">
        <f>IF(ISNUMBER($AG53),IF(D53=SMALL($D53:$F53,1),IF(D53=LARGE($D53:$E53,1),$N$6,$L$6),$M$6),"")</f>
        <v/>
      </c>
      <c r="AI53" s="52" t="str">
        <f>IF(ISNUMBER($AG53),IF(E53=SMALL($D53:$F53,1),IF(E53=LARGE($D53:$E53,1),$N$6,$L$6),$M$6),"")</f>
        <v/>
      </c>
      <c r="AJ53" s="53" t="str">
        <f>IF(ISBLANK($F53),"",$F53)</f>
        <v/>
      </c>
      <c r="AK53" s="38"/>
      <c r="AL53" s="100"/>
      <c r="AM53" s="100"/>
    </row>
    <row r="54" spans="1:39" ht="21.2" customHeight="1">
      <c r="A54" s="10"/>
      <c r="B54" s="36"/>
      <c r="C54" s="48"/>
      <c r="D54" s="57"/>
      <c r="E54" s="57"/>
      <c r="F54" s="53"/>
      <c r="G54" s="38"/>
      <c r="H54" s="10"/>
      <c r="W54" s="3"/>
      <c r="AC54" s="3"/>
      <c r="AD54" s="3"/>
      <c r="AE54" s="3"/>
      <c r="AF54" s="36"/>
      <c r="AG54" s="48" t="str">
        <f>IF(ISBLANK($C54),"",$C54)</f>
        <v/>
      </c>
      <c r="AH54" s="52" t="str">
        <f>IF(ISNUMBER($AG54),IF(D54=SMALL($D54:$F54,1),IF(D54=LARGE($D54:$E54,1),$N$6,$L$6),$M$6),"")</f>
        <v/>
      </c>
      <c r="AI54" s="52" t="str">
        <f>IF(ISNUMBER($AG54),IF(E54=SMALL($D54:$F54,1),IF(E54=LARGE($D54:$E54,1),$N$6,$L$6),$M$6),"")</f>
        <v/>
      </c>
      <c r="AJ54" s="53" t="str">
        <f>IF(ISBLANK($F54),"",$F54)</f>
        <v/>
      </c>
      <c r="AK54" s="38"/>
      <c r="AL54" s="100"/>
      <c r="AM54" s="100"/>
    </row>
    <row r="55" spans="1:39" ht="21.2" customHeight="1">
      <c r="A55" s="10"/>
      <c r="B55" s="36"/>
      <c r="C55" s="48"/>
      <c r="D55" s="57"/>
      <c r="E55" s="57"/>
      <c r="F55" s="53"/>
      <c r="G55" s="38"/>
      <c r="H55" s="10"/>
      <c r="W55" s="3"/>
      <c r="AC55" s="3"/>
      <c r="AD55" s="3"/>
      <c r="AE55" s="3"/>
      <c r="AF55" s="36"/>
      <c r="AG55" s="48" t="str">
        <f>IF(ISBLANK($C55),"",$C55)</f>
        <v/>
      </c>
      <c r="AH55" s="52" t="str">
        <f>IF(ISNUMBER($AG55),IF(D55=SMALL($D55:$F55,1),IF(D55=LARGE($D55:$E55,1),$N$6,$L$6),$M$6),"")</f>
        <v/>
      </c>
      <c r="AI55" s="52" t="str">
        <f>IF(ISNUMBER($AG55),IF(E55=SMALL($D55:$F55,1),IF(E55=LARGE($D55:$E55,1),$N$6,$L$6),$M$6),"")</f>
        <v/>
      </c>
      <c r="AJ55" s="53" t="str">
        <f>IF(ISBLANK($F55),"",$F55)</f>
        <v/>
      </c>
      <c r="AK55" s="38"/>
      <c r="AL55" s="100"/>
      <c r="AM55" s="100"/>
    </row>
    <row r="56" spans="1:39" ht="21.2" customHeight="1">
      <c r="A56" s="10"/>
      <c r="B56" s="36"/>
      <c r="C56" s="48"/>
      <c r="D56" s="57"/>
      <c r="E56" s="57"/>
      <c r="F56" s="53"/>
      <c r="G56" s="38"/>
      <c r="H56" s="10"/>
      <c r="W56" s="3"/>
      <c r="AC56" s="3"/>
      <c r="AD56" s="3"/>
      <c r="AE56" s="3"/>
      <c r="AF56" s="36"/>
      <c r="AG56" s="48" t="str">
        <f>IF(ISBLANK($C56),"",$C56)</f>
        <v/>
      </c>
      <c r="AH56" s="52" t="str">
        <f>IF(ISNUMBER($AG56),IF(D56=SMALL($D56:$F56,1),IF(D56=LARGE($D56:$E56,1),$N$6,$L$6),$M$6),"")</f>
        <v/>
      </c>
      <c r="AI56" s="52" t="str">
        <f>IF(ISNUMBER($AG56),IF(E56=SMALL($D56:$F56,1),IF(E56=LARGE($D56:$E56,1),$N$6,$L$6),$M$6),"")</f>
        <v/>
      </c>
      <c r="AJ56" s="53" t="str">
        <f>IF(ISBLANK($F56),"",$F56)</f>
        <v/>
      </c>
      <c r="AK56" s="38"/>
      <c r="AL56" s="100"/>
      <c r="AM56" s="100"/>
    </row>
    <row r="57" spans="1:39" ht="21.2" customHeight="1">
      <c r="A57" s="10"/>
      <c r="B57" s="36"/>
      <c r="C57" s="48"/>
      <c r="D57" s="57"/>
      <c r="E57" s="57"/>
      <c r="F57" s="53"/>
      <c r="G57" s="38"/>
      <c r="H57" s="10"/>
      <c r="W57" s="3"/>
      <c r="AC57" s="3"/>
      <c r="AD57" s="3"/>
      <c r="AE57" s="3"/>
      <c r="AF57" s="36"/>
      <c r="AG57" s="48" t="str">
        <f>IF(ISBLANK($C57),"",$C57)</f>
        <v/>
      </c>
      <c r="AH57" s="52" t="str">
        <f>IF(ISNUMBER($AG57),IF(D57=SMALL($D57:$F57,1),IF(D57=LARGE($D57:$E57,1),$N$6,$L$6),$M$6),"")</f>
        <v/>
      </c>
      <c r="AI57" s="52" t="str">
        <f>IF(ISNUMBER($AG57),IF(E57=SMALL($D57:$F57,1),IF(E57=LARGE($D57:$E57,1),$N$6,$L$6),$M$6),"")</f>
        <v/>
      </c>
      <c r="AJ57" s="53" t="str">
        <f>IF(ISBLANK($F57),"",$F57)</f>
        <v/>
      </c>
      <c r="AK57" s="38"/>
      <c r="AL57" s="100"/>
      <c r="AM57" s="100"/>
    </row>
    <row r="58" spans="1:39" ht="21.2" customHeight="1">
      <c r="A58" s="10"/>
      <c r="B58" s="36"/>
      <c r="C58" s="48"/>
      <c r="D58" s="57"/>
      <c r="E58" s="57"/>
      <c r="F58" s="53"/>
      <c r="G58" s="38"/>
      <c r="H58" s="10"/>
      <c r="W58" s="3"/>
      <c r="AC58" s="3"/>
      <c r="AD58" s="3"/>
      <c r="AE58" s="3"/>
      <c r="AF58" s="36"/>
      <c r="AG58" s="48" t="str">
        <f>IF(ISBLANK($C58),"",$C58)</f>
        <v/>
      </c>
      <c r="AH58" s="52" t="str">
        <f>IF(ISNUMBER($AG58),IF(D58=SMALL($D58:$F58,1),IF(D58=LARGE($D58:$E58,1),$N$6,$L$6),$M$6),"")</f>
        <v/>
      </c>
      <c r="AI58" s="52" t="str">
        <f>IF(ISNUMBER($AG58),IF(E58=SMALL($D58:$F58,1),IF(E58=LARGE($D58:$E58,1),$N$6,$L$6),$M$6),"")</f>
        <v/>
      </c>
      <c r="AJ58" s="53" t="str">
        <f>IF(ISBLANK($F58),"",$F58)</f>
        <v/>
      </c>
      <c r="AK58" s="38"/>
      <c r="AL58" s="100"/>
      <c r="AM58" s="100"/>
    </row>
    <row r="59" spans="1:39" ht="21.2" customHeight="1">
      <c r="A59" s="10"/>
      <c r="B59" s="36"/>
      <c r="C59" s="48"/>
      <c r="D59" s="57"/>
      <c r="E59" s="57"/>
      <c r="F59" s="53"/>
      <c r="G59" s="38"/>
      <c r="H59" s="10"/>
      <c r="W59" s="3"/>
      <c r="AC59" s="3"/>
      <c r="AD59" s="3"/>
      <c r="AE59" s="3"/>
      <c r="AF59" s="36"/>
      <c r="AG59" s="48" t="str">
        <f>IF(ISBLANK($C59),"",$C59)</f>
        <v/>
      </c>
      <c r="AH59" s="52" t="str">
        <f>IF(ISNUMBER($AG59),IF(D59=SMALL($D59:$F59,1),IF(D59=LARGE($D59:$E59,1),$N$6,$L$6),$M$6),"")</f>
        <v/>
      </c>
      <c r="AI59" s="52" t="str">
        <f>IF(ISNUMBER($AG59),IF(E59=SMALL($D59:$F59,1),IF(E59=LARGE($D59:$E59,1),$N$6,$L$6),$M$6),"")</f>
        <v/>
      </c>
      <c r="AJ59" s="53" t="str">
        <f>IF(ISBLANK($F59),"",$F59)</f>
        <v/>
      </c>
      <c r="AK59" s="38"/>
      <c r="AL59" s="100"/>
      <c r="AM59" s="100"/>
    </row>
    <row r="60" spans="1:39" ht="21.2" customHeight="1">
      <c r="A60" s="10"/>
      <c r="B60" s="36"/>
      <c r="C60" s="48"/>
      <c r="D60" s="57"/>
      <c r="E60" s="57"/>
      <c r="F60" s="53"/>
      <c r="G60" s="38"/>
      <c r="H60" s="10"/>
      <c r="W60" s="3"/>
      <c r="AC60" s="3"/>
      <c r="AD60" s="3"/>
      <c r="AE60" s="3"/>
      <c r="AF60" s="36"/>
      <c r="AG60" s="48" t="str">
        <f>IF(ISBLANK($C60),"",$C60)</f>
        <v/>
      </c>
      <c r="AH60" s="52" t="str">
        <f>IF(ISNUMBER($AG60),IF(D60=SMALL($D60:$F60,1),IF(D60=LARGE($D60:$E60,1),$N$6,$L$6),$M$6),"")</f>
        <v/>
      </c>
      <c r="AI60" s="52" t="str">
        <f>IF(ISNUMBER($AG60),IF(E60=SMALL($D60:$F60,1),IF(E60=LARGE($D60:$E60,1),$N$6,$L$6),$M$6),"")</f>
        <v/>
      </c>
      <c r="AJ60" s="53" t="str">
        <f>IF(ISBLANK($F60),"",$F60)</f>
        <v/>
      </c>
      <c r="AK60" s="38"/>
      <c r="AL60" s="100"/>
      <c r="AM60" s="100"/>
    </row>
    <row r="61" spans="1:39" ht="21.2" customHeight="1">
      <c r="A61" s="10"/>
      <c r="B61" s="36"/>
      <c r="C61" s="48"/>
      <c r="D61" s="57"/>
      <c r="E61" s="57"/>
      <c r="F61" s="53"/>
      <c r="G61" s="38"/>
      <c r="H61" s="10"/>
      <c r="W61" s="3"/>
      <c r="AC61" s="3"/>
      <c r="AD61" s="3"/>
      <c r="AE61" s="3"/>
      <c r="AF61" s="36"/>
      <c r="AG61" s="48" t="str">
        <f>IF(ISBLANK($C61),"",$C61)</f>
        <v/>
      </c>
      <c r="AH61" s="52" t="str">
        <f>IF(ISNUMBER($AG61),IF(D61=SMALL($D61:$F61,1),IF(D61=LARGE($D61:$E61,1),$N$6,$L$6),$M$6),"")</f>
        <v/>
      </c>
      <c r="AI61" s="52" t="str">
        <f>IF(ISNUMBER($AG61),IF(E61=SMALL($D61:$F61,1),IF(E61=LARGE($D61:$E61,1),$N$6,$L$6),$M$6),"")</f>
        <v/>
      </c>
      <c r="AJ61" s="53" t="str">
        <f>IF(ISBLANK($F61),"",$F61)</f>
        <v/>
      </c>
      <c r="AK61" s="38"/>
      <c r="AL61" s="100"/>
      <c r="AM61" s="100"/>
    </row>
    <row r="62" spans="1:39" ht="21.2" customHeight="1">
      <c r="A62" s="10"/>
      <c r="B62" s="36"/>
      <c r="C62" s="48"/>
      <c r="D62" s="57"/>
      <c r="E62" s="57"/>
      <c r="F62" s="53"/>
      <c r="G62" s="38"/>
      <c r="H62" s="10"/>
      <c r="W62" s="3"/>
      <c r="AC62" s="3"/>
      <c r="AD62" s="3"/>
      <c r="AE62" s="3"/>
      <c r="AF62" s="36"/>
      <c r="AG62" s="48" t="str">
        <f>IF(ISBLANK($C62),"",$C62)</f>
        <v/>
      </c>
      <c r="AH62" s="52" t="str">
        <f>IF(ISNUMBER($AG62),IF(D62=SMALL($D62:$F62,1),IF(D62=LARGE($D62:$E62,1),$N$6,$L$6),$M$6),"")</f>
        <v/>
      </c>
      <c r="AI62" s="52" t="str">
        <f>IF(ISNUMBER($AG62),IF(E62=SMALL($D62:$F62,1),IF(E62=LARGE($D62:$E62,1),$N$6,$L$6),$M$6),"")</f>
        <v/>
      </c>
      <c r="AJ62" s="53" t="str">
        <f>IF(ISBLANK($F62),"",$F62)</f>
        <v/>
      </c>
      <c r="AK62" s="38"/>
      <c r="AL62" s="100"/>
      <c r="AM62" s="100"/>
    </row>
    <row r="63" spans="1:39" ht="21.2" customHeight="1">
      <c r="A63" s="10"/>
      <c r="B63" s="36"/>
      <c r="C63" s="48"/>
      <c r="D63" s="57"/>
      <c r="E63" s="57"/>
      <c r="F63" s="53"/>
      <c r="G63" s="38"/>
      <c r="H63" s="10"/>
      <c r="W63" s="3"/>
      <c r="AC63" s="3"/>
      <c r="AD63" s="3"/>
      <c r="AE63" s="3"/>
      <c r="AF63" s="36"/>
      <c r="AG63" s="48" t="str">
        <f>IF(ISBLANK($C63),"",$C63)</f>
        <v/>
      </c>
      <c r="AH63" s="52" t="str">
        <f>IF(ISNUMBER($AG63),IF(D63=SMALL($D63:$F63,1),IF(D63=LARGE($D63:$E63,1),$N$6,$L$6),$M$6),"")</f>
        <v/>
      </c>
      <c r="AI63" s="52" t="str">
        <f>IF(ISNUMBER($AG63),IF(E63=SMALL($D63:$F63,1),IF(E63=LARGE($D63:$E63,1),$N$6,$L$6),$M$6),"")</f>
        <v/>
      </c>
      <c r="AJ63" s="53" t="str">
        <f>IF(ISBLANK($F63),"",$F63)</f>
        <v/>
      </c>
      <c r="AK63" s="38"/>
      <c r="AL63" s="100"/>
      <c r="AM63" s="100"/>
    </row>
    <row r="64" spans="1:39" ht="21.2" customHeight="1">
      <c r="A64" s="10"/>
      <c r="B64" s="36"/>
      <c r="C64" s="48"/>
      <c r="D64" s="57"/>
      <c r="E64" s="57"/>
      <c r="F64" s="53"/>
      <c r="G64" s="38"/>
      <c r="H64" s="10"/>
      <c r="W64" s="3"/>
      <c r="AC64" s="3"/>
      <c r="AD64" s="3"/>
      <c r="AE64" s="3"/>
      <c r="AF64" s="36"/>
      <c r="AG64" s="48" t="str">
        <f>IF(ISBLANK($C64),"",$C64)</f>
        <v/>
      </c>
      <c r="AH64" s="52" t="str">
        <f>IF(ISNUMBER($AG64),IF(D64=SMALL($D64:$F64,1),IF(D64=LARGE($D64:$E64,1),$N$6,$L$6),$M$6),"")</f>
        <v/>
      </c>
      <c r="AI64" s="52" t="str">
        <f>IF(ISNUMBER($AG64),IF(E64=SMALL($D64:$F64,1),IF(E64=LARGE($D64:$E64,1),$N$6,$L$6),$M$6),"")</f>
        <v/>
      </c>
      <c r="AJ64" s="53" t="str">
        <f>IF(ISBLANK($F64),"",$F64)</f>
        <v/>
      </c>
      <c r="AK64" s="38"/>
      <c r="AL64" s="100"/>
      <c r="AM64" s="100"/>
    </row>
    <row r="65" spans="1:39" ht="21.2" customHeight="1">
      <c r="A65" s="10"/>
      <c r="B65" s="36"/>
      <c r="C65" s="48"/>
      <c r="D65" s="57"/>
      <c r="E65" s="57"/>
      <c r="F65" s="53"/>
      <c r="G65" s="38"/>
      <c r="H65" s="10"/>
      <c r="W65" s="3"/>
      <c r="AC65" s="3"/>
      <c r="AD65" s="3"/>
      <c r="AE65" s="3"/>
      <c r="AF65" s="36"/>
      <c r="AG65" s="48" t="str">
        <f>IF(ISBLANK($C65),"",$C65)</f>
        <v/>
      </c>
      <c r="AH65" s="52" t="str">
        <f>IF(ISNUMBER($AG65),IF(D65=SMALL($D65:$F65,1),IF(D65=LARGE($D65:$E65,1),$N$6,$L$6),$M$6),"")</f>
        <v/>
      </c>
      <c r="AI65" s="52" t="str">
        <f>IF(ISNUMBER($AG65),IF(E65=SMALL($D65:$F65,1),IF(E65=LARGE($D65:$E65,1),$N$6,$L$6),$M$6),"")</f>
        <v/>
      </c>
      <c r="AJ65" s="53" t="str">
        <f>IF(ISBLANK($F65),"",$F65)</f>
        <v/>
      </c>
      <c r="AK65" s="38"/>
      <c r="AL65" s="100"/>
      <c r="AM65" s="100"/>
    </row>
    <row r="66" spans="1:39" ht="21.2" customHeight="1">
      <c r="A66" s="10"/>
      <c r="B66" s="36"/>
      <c r="C66" s="48"/>
      <c r="D66" s="57"/>
      <c r="E66" s="57"/>
      <c r="F66" s="53"/>
      <c r="G66" s="38"/>
      <c r="H66" s="10"/>
      <c r="W66" s="3"/>
      <c r="AC66" s="3"/>
      <c r="AD66" s="3"/>
      <c r="AE66" s="3"/>
      <c r="AF66" s="36"/>
      <c r="AG66" s="48" t="str">
        <f>IF(ISBLANK($C66),"",$C66)</f>
        <v/>
      </c>
      <c r="AH66" s="52" t="str">
        <f>IF(ISNUMBER($AG66),IF(D66=SMALL($D66:$F66,1),IF(D66=LARGE($D66:$E66,1),$N$6,$L$6),$M$6),"")</f>
        <v/>
      </c>
      <c r="AI66" s="52" t="str">
        <f>IF(ISNUMBER($AG66),IF(E66=SMALL($D66:$F66,1),IF(E66=LARGE($D66:$E66,1),$N$6,$L$6),$M$6),"")</f>
        <v/>
      </c>
      <c r="AJ66" s="53" t="str">
        <f>IF(ISBLANK($F66),"",$F66)</f>
        <v/>
      </c>
      <c r="AK66" s="38"/>
      <c r="AL66" s="100"/>
      <c r="AM66" s="100"/>
    </row>
    <row r="67" spans="1:39" ht="21.2" customHeight="1">
      <c r="A67" s="10"/>
      <c r="B67" s="36"/>
      <c r="C67" s="48"/>
      <c r="D67" s="57"/>
      <c r="E67" s="57"/>
      <c r="F67" s="53"/>
      <c r="G67" s="38"/>
      <c r="H67" s="10"/>
      <c r="W67" s="3"/>
      <c r="AC67" s="3"/>
      <c r="AD67" s="3"/>
      <c r="AE67" s="3"/>
      <c r="AF67" s="36"/>
      <c r="AG67" s="48" t="str">
        <f>IF(ISBLANK($C67),"",$C67)</f>
        <v/>
      </c>
      <c r="AH67" s="52" t="str">
        <f>IF(ISNUMBER($AG67),IF(D67=SMALL($D67:$F67,1),IF(D67=LARGE($D67:$E67,1),$N$6,$L$6),$M$6),"")</f>
        <v/>
      </c>
      <c r="AI67" s="52" t="str">
        <f>IF(ISNUMBER($AG67),IF(E67=SMALL($D67:$F67,1),IF(E67=LARGE($D67:$E67,1),$N$6,$L$6),$M$6),"")</f>
        <v/>
      </c>
      <c r="AJ67" s="53" t="str">
        <f>IF(ISBLANK($F67),"",$F67)</f>
        <v/>
      </c>
      <c r="AK67" s="38"/>
      <c r="AL67" s="100"/>
      <c r="AM67" s="100"/>
    </row>
    <row r="68" spans="1:39" ht="21.2" customHeight="1">
      <c r="A68" s="10"/>
      <c r="B68" s="36"/>
      <c r="C68" s="48"/>
      <c r="D68" s="57"/>
      <c r="E68" s="57"/>
      <c r="F68" s="53"/>
      <c r="G68" s="38"/>
      <c r="H68" s="10"/>
      <c r="W68" s="3"/>
      <c r="AC68" s="3"/>
      <c r="AD68" s="3"/>
      <c r="AE68" s="3"/>
      <c r="AF68" s="36"/>
      <c r="AG68" s="48" t="str">
        <f>IF(ISBLANK($C68),"",$C68)</f>
        <v/>
      </c>
      <c r="AH68" s="52" t="str">
        <f>IF(ISNUMBER($AG68),IF(D68=SMALL($D68:$F68,1),IF(D68=LARGE($D68:$E68,1),$N$6,$L$6),$M$6),"")</f>
        <v/>
      </c>
      <c r="AI68" s="52" t="str">
        <f>IF(ISNUMBER($AG68),IF(E68=SMALL($D68:$F68,1),IF(E68=LARGE($D68:$E68,1),$N$6,$L$6),$M$6),"")</f>
        <v/>
      </c>
      <c r="AJ68" s="53" t="str">
        <f>IF(ISBLANK($F68),"",$F68)</f>
        <v/>
      </c>
      <c r="AK68" s="38"/>
      <c r="AL68" s="100"/>
      <c r="AM68" s="100"/>
    </row>
    <row r="69" spans="1:39" ht="21.2" customHeight="1">
      <c r="A69" s="10"/>
      <c r="B69" s="36"/>
      <c r="C69" s="48"/>
      <c r="D69" s="57"/>
      <c r="E69" s="57"/>
      <c r="F69" s="53"/>
      <c r="G69" s="38"/>
      <c r="H69" s="10"/>
      <c r="W69" s="3"/>
      <c r="AC69" s="3"/>
      <c r="AD69" s="3"/>
      <c r="AE69" s="3"/>
      <c r="AF69" s="36"/>
      <c r="AG69" s="48" t="str">
        <f>IF(ISBLANK($C69),"",$C69)</f>
        <v/>
      </c>
      <c r="AH69" s="52" t="str">
        <f>IF(ISNUMBER($AG69),IF(D69=SMALL($D69:$F69,1),IF(D69=LARGE($D69:$E69,1),$N$6,$L$6),$M$6),"")</f>
        <v/>
      </c>
      <c r="AI69" s="52" t="str">
        <f>IF(ISNUMBER($AG69),IF(E69=SMALL($D69:$F69,1),IF(E69=LARGE($D69:$E69,1),$N$6,$L$6),$M$6),"")</f>
        <v/>
      </c>
      <c r="AJ69" s="53" t="str">
        <f>IF(ISBLANK($F69),"",$F69)</f>
        <v/>
      </c>
      <c r="AK69" s="38"/>
      <c r="AL69" s="100"/>
      <c r="AM69" s="100"/>
    </row>
    <row r="70" spans="1:39" ht="21.2" customHeight="1">
      <c r="A70" s="10"/>
      <c r="B70" s="36"/>
      <c r="C70" s="48"/>
      <c r="D70" s="57"/>
      <c r="E70" s="57"/>
      <c r="F70" s="53"/>
      <c r="G70" s="38"/>
      <c r="H70" s="10"/>
      <c r="W70" s="3"/>
      <c r="AC70" s="3"/>
      <c r="AD70" s="3"/>
      <c r="AE70" s="3"/>
      <c r="AF70" s="36"/>
      <c r="AG70" s="48" t="str">
        <f>IF(ISBLANK($C70),"",$C70)</f>
        <v/>
      </c>
      <c r="AH70" s="52" t="str">
        <f>IF(ISNUMBER($AG70),IF(D70=SMALL($D70:$F70,1),IF(D70=LARGE($D70:$E70,1),$N$6,$L$6),$M$6),"")</f>
        <v/>
      </c>
      <c r="AI70" s="52" t="str">
        <f>IF(ISNUMBER($AG70),IF(E70=SMALL($D70:$F70,1),IF(E70=LARGE($D70:$E70,1),$N$6,$L$6),$M$6),"")</f>
        <v/>
      </c>
      <c r="AJ70" s="53" t="str">
        <f>IF(ISBLANK($F70),"",$F70)</f>
        <v/>
      </c>
      <c r="AK70" s="38"/>
      <c r="AL70" s="100"/>
      <c r="AM70" s="100"/>
    </row>
    <row r="71" spans="1:39" ht="21.2" customHeight="1">
      <c r="A71" s="10"/>
      <c r="B71" s="36"/>
      <c r="C71" s="48"/>
      <c r="D71" s="57"/>
      <c r="E71" s="57"/>
      <c r="F71" s="53"/>
      <c r="G71" s="38"/>
      <c r="H71" s="10"/>
      <c r="W71" s="3"/>
      <c r="AC71" s="3"/>
      <c r="AD71" s="3"/>
      <c r="AE71" s="3"/>
      <c r="AF71" s="36"/>
      <c r="AG71" s="48" t="str">
        <f>IF(ISBLANK($C71),"",$C71)</f>
        <v/>
      </c>
      <c r="AH71" s="52" t="str">
        <f>IF(ISNUMBER($AG71),IF(D71=SMALL($D71:$F71,1),IF(D71=LARGE($D71:$E71,1),$N$6,$L$6),$M$6),"")</f>
        <v/>
      </c>
      <c r="AI71" s="52" t="str">
        <f>IF(ISNUMBER($AG71),IF(E71=SMALL($D71:$F71,1),IF(E71=LARGE($D71:$E71,1),$N$6,$L$6),$M$6),"")</f>
        <v/>
      </c>
      <c r="AJ71" s="53" t="str">
        <f>IF(ISBLANK($F71),"",$F71)</f>
        <v/>
      </c>
      <c r="AK71" s="38"/>
      <c r="AL71" s="100"/>
      <c r="AM71" s="100"/>
    </row>
    <row r="72" spans="1:39" ht="21.2" customHeight="1">
      <c r="A72" s="10"/>
      <c r="B72" s="36"/>
      <c r="C72" s="48"/>
      <c r="D72" s="57"/>
      <c r="E72" s="57"/>
      <c r="F72" s="53"/>
      <c r="G72" s="38"/>
      <c r="H72" s="10"/>
      <c r="W72" s="3"/>
      <c r="AC72" s="3"/>
      <c r="AD72" s="3"/>
      <c r="AE72" s="3"/>
      <c r="AF72" s="36"/>
      <c r="AG72" s="48" t="str">
        <f>IF(ISBLANK($C72),"",$C72)</f>
        <v/>
      </c>
      <c r="AH72" s="52" t="str">
        <f>IF(ISNUMBER($AG72),IF(D72=SMALL($D72:$F72,1),IF(D72=LARGE($D72:$E72,1),$N$6,$L$6),$M$6),"")</f>
        <v/>
      </c>
      <c r="AI72" s="52" t="str">
        <f>IF(ISNUMBER($AG72),IF(E72=SMALL($D72:$F72,1),IF(E72=LARGE($D72:$E72,1),$N$6,$L$6),$M$6),"")</f>
        <v/>
      </c>
      <c r="AJ72" s="53" t="str">
        <f>IF(ISBLANK($F72),"",$F72)</f>
        <v/>
      </c>
      <c r="AK72" s="38"/>
      <c r="AL72" s="100"/>
      <c r="AM72" s="100"/>
    </row>
    <row r="73" spans="1:39" ht="21.2" customHeight="1">
      <c r="A73" s="10"/>
      <c r="B73" s="36"/>
      <c r="C73" s="48"/>
      <c r="D73" s="57"/>
      <c r="E73" s="57"/>
      <c r="F73" s="53"/>
      <c r="G73" s="38"/>
      <c r="H73" s="10"/>
      <c r="W73" s="3"/>
      <c r="AC73" s="3"/>
      <c r="AD73" s="3"/>
      <c r="AE73" s="3"/>
      <c r="AF73" s="36"/>
      <c r="AG73" s="48" t="str">
        <f>IF(ISBLANK($C73),"",$C73)</f>
        <v/>
      </c>
      <c r="AH73" s="52" t="str">
        <f>IF(ISNUMBER($AG73),IF(D73=SMALL($D73:$F73,1),IF(D73=LARGE($D73:$E73,1),$N$6,$L$6),$M$6),"")</f>
        <v/>
      </c>
      <c r="AI73" s="52" t="str">
        <f>IF(ISNUMBER($AG73),IF(E73=SMALL($D73:$F73,1),IF(E73=LARGE($D73:$E73,1),$N$6,$L$6),$M$6),"")</f>
        <v/>
      </c>
      <c r="AJ73" s="53" t="str">
        <f>IF(ISBLANK($F73),"",$F73)</f>
        <v/>
      </c>
      <c r="AK73" s="38"/>
      <c r="AL73" s="100"/>
      <c r="AM73" s="100"/>
    </row>
    <row r="74" spans="1:39" ht="21.2" customHeight="1">
      <c r="A74" s="10"/>
      <c r="B74" s="36"/>
      <c r="C74" s="48"/>
      <c r="D74" s="57"/>
      <c r="E74" s="57"/>
      <c r="F74" s="53"/>
      <c r="G74" s="38"/>
      <c r="H74" s="10"/>
      <c r="W74" s="3"/>
      <c r="AC74" s="3"/>
      <c r="AD74" s="3"/>
      <c r="AE74" s="3"/>
      <c r="AF74" s="36"/>
      <c r="AG74" s="48" t="str">
        <f>IF(ISBLANK($C74),"",$C74)</f>
        <v/>
      </c>
      <c r="AH74" s="52" t="str">
        <f>IF(ISNUMBER($AG74),IF(D74=SMALL($D74:$F74,1),IF(D74=LARGE($D74:$E74,1),$N$6,$L$6),$M$6),"")</f>
        <v/>
      </c>
      <c r="AI74" s="52" t="str">
        <f>IF(ISNUMBER($AG74),IF(E74=SMALL($D74:$F74,1),IF(E74=LARGE($D74:$E74,1),$N$6,$L$6),$M$6),"")</f>
        <v/>
      </c>
      <c r="AJ74" s="53" t="str">
        <f>IF(ISBLANK($F74),"",$F74)</f>
        <v/>
      </c>
      <c r="AK74" s="38"/>
      <c r="AL74" s="100"/>
      <c r="AM74" s="100"/>
    </row>
    <row r="75" spans="1:39" ht="21.2" customHeight="1">
      <c r="A75" s="10"/>
      <c r="B75" s="36"/>
      <c r="C75" s="48"/>
      <c r="D75" s="57"/>
      <c r="E75" s="57"/>
      <c r="F75" s="53"/>
      <c r="G75" s="38"/>
      <c r="H75" s="10"/>
      <c r="W75" s="3"/>
      <c r="AC75" s="3"/>
      <c r="AD75" s="3"/>
      <c r="AE75" s="3"/>
      <c r="AF75" s="36"/>
      <c r="AG75" s="48" t="str">
        <f>IF(ISBLANK($C75),"",$C75)</f>
        <v/>
      </c>
      <c r="AH75" s="52" t="str">
        <f>IF(ISNUMBER($AG75),IF(D75=SMALL($D75:$F75,1),IF(D75=LARGE($D75:$E75,1),$N$6,$L$6),$M$6),"")</f>
        <v/>
      </c>
      <c r="AI75" s="52" t="str">
        <f>IF(ISNUMBER($AG75),IF(E75=SMALL($D75:$F75,1),IF(E75=LARGE($D75:$E75,1),$N$6,$L$6),$M$6),"")</f>
        <v/>
      </c>
      <c r="AJ75" s="53" t="str">
        <f>IF(ISBLANK($F75),"",$F75)</f>
        <v/>
      </c>
      <c r="AK75" s="38"/>
      <c r="AL75" s="100"/>
      <c r="AM75" s="100"/>
    </row>
    <row r="76" spans="1:39" ht="21.2" customHeight="1">
      <c r="A76" s="10"/>
      <c r="B76" s="36"/>
      <c r="C76" s="48"/>
      <c r="D76" s="57"/>
      <c r="E76" s="57"/>
      <c r="F76" s="53"/>
      <c r="G76" s="38"/>
      <c r="H76" s="10"/>
      <c r="W76" s="3"/>
      <c r="AC76" s="3"/>
      <c r="AD76" s="3"/>
      <c r="AE76" s="3"/>
      <c r="AF76" s="36"/>
      <c r="AG76" s="48" t="str">
        <f>IF(ISBLANK($C76),"",$C76)</f>
        <v/>
      </c>
      <c r="AH76" s="52" t="str">
        <f>IF(ISNUMBER($AG76),IF(D76=SMALL($D76:$F76,1),IF(D76=LARGE($D76:$E76,1),$N$6,$L$6),$M$6),"")</f>
        <v/>
      </c>
      <c r="AI76" s="52" t="str">
        <f>IF(ISNUMBER($AG76),IF(E76=SMALL($D76:$F76,1),IF(E76=LARGE($D76:$E76,1),$N$6,$L$6),$M$6),"")</f>
        <v/>
      </c>
      <c r="AJ76" s="53" t="str">
        <f>IF(ISBLANK($F76),"",$F76)</f>
        <v/>
      </c>
      <c r="AK76" s="38"/>
      <c r="AL76" s="100"/>
      <c r="AM76" s="100"/>
    </row>
    <row r="77" spans="1:39" ht="21.2" customHeight="1">
      <c r="A77" s="10"/>
      <c r="B77" s="36"/>
      <c r="C77" s="48"/>
      <c r="D77" s="57"/>
      <c r="E77" s="57"/>
      <c r="F77" s="53"/>
      <c r="G77" s="38"/>
      <c r="H77" s="10"/>
      <c r="W77" s="3"/>
      <c r="AC77" s="3"/>
      <c r="AD77" s="3"/>
      <c r="AE77" s="3"/>
      <c r="AF77" s="36"/>
      <c r="AG77" s="48" t="str">
        <f>IF(ISBLANK($C77),"",$C77)</f>
        <v/>
      </c>
      <c r="AH77" s="52" t="str">
        <f>IF(ISNUMBER($AG77),IF(D77=SMALL($D77:$F77,1),IF(D77=LARGE($D77:$E77,1),$N$6,$L$6),$M$6),"")</f>
        <v/>
      </c>
      <c r="AI77" s="52" t="str">
        <f>IF(ISNUMBER($AG77),IF(E77=SMALL($D77:$F77,1),IF(E77=LARGE($D77:$E77,1),$N$6,$L$6),$M$6),"")</f>
        <v/>
      </c>
      <c r="AJ77" s="53" t="str">
        <f>IF(ISBLANK($F77),"",$F77)</f>
        <v/>
      </c>
      <c r="AK77" s="38"/>
      <c r="AL77" s="100"/>
      <c r="AM77" s="100"/>
    </row>
    <row r="78" spans="1:39" ht="21.2" customHeight="1">
      <c r="A78" s="10"/>
      <c r="B78" s="36"/>
      <c r="C78" s="48"/>
      <c r="D78" s="57"/>
      <c r="E78" s="57"/>
      <c r="F78" s="53"/>
      <c r="G78" s="38"/>
      <c r="H78" s="10"/>
      <c r="W78" s="3"/>
      <c r="AC78" s="3"/>
      <c r="AD78" s="3"/>
      <c r="AE78" s="3"/>
      <c r="AF78" s="36"/>
      <c r="AG78" s="48" t="str">
        <f>IF(ISBLANK($C78),"",$C78)</f>
        <v/>
      </c>
      <c r="AH78" s="52" t="str">
        <f>IF(ISNUMBER($AG78),IF(D78=SMALL($D78:$F78,1),IF(D78=LARGE($D78:$E78,1),$N$6,$L$6),$M$6),"")</f>
        <v/>
      </c>
      <c r="AI78" s="52" t="str">
        <f>IF(ISNUMBER($AG78),IF(E78=SMALL($D78:$F78,1),IF(E78=LARGE($D78:$E78,1),$N$6,$L$6),$M$6),"")</f>
        <v/>
      </c>
      <c r="AJ78" s="53" t="str">
        <f>IF(ISBLANK($F78),"",$F78)</f>
        <v/>
      </c>
      <c r="AK78" s="38"/>
      <c r="AL78" s="100"/>
      <c r="AM78" s="100"/>
    </row>
    <row r="79" spans="1:39" ht="21.2" customHeight="1">
      <c r="A79" s="10"/>
      <c r="B79" s="36"/>
      <c r="C79" s="48"/>
      <c r="D79" s="57"/>
      <c r="E79" s="57"/>
      <c r="F79" s="53"/>
      <c r="G79" s="38"/>
      <c r="H79" s="10"/>
      <c r="W79" s="3"/>
      <c r="AC79" s="3"/>
      <c r="AD79" s="3"/>
      <c r="AE79" s="3"/>
      <c r="AF79" s="36"/>
      <c r="AG79" s="48" t="str">
        <f>IF(ISBLANK($C79),"",$C79)</f>
        <v/>
      </c>
      <c r="AH79" s="52" t="str">
        <f>IF(ISNUMBER($AG79),IF(D79=SMALL($D79:$F79,1),IF(D79=LARGE($D79:$E79,1),$N$6,$L$6),$M$6),"")</f>
        <v/>
      </c>
      <c r="AI79" s="52" t="str">
        <f>IF(ISNUMBER($AG79),IF(E79=SMALL($D79:$F79,1),IF(E79=LARGE($D79:$E79,1),$N$6,$L$6),$M$6),"")</f>
        <v/>
      </c>
      <c r="AJ79" s="53" t="str">
        <f>IF(ISBLANK($F79),"",$F79)</f>
        <v/>
      </c>
      <c r="AK79" s="38"/>
      <c r="AL79" s="100"/>
      <c r="AM79" s="100"/>
    </row>
    <row r="80" spans="1:39" ht="21.2" customHeight="1">
      <c r="A80" s="10"/>
      <c r="B80" s="36"/>
      <c r="C80" s="48"/>
      <c r="D80" s="57"/>
      <c r="E80" s="57"/>
      <c r="F80" s="53"/>
      <c r="G80" s="38"/>
      <c r="H80" s="10"/>
      <c r="W80" s="3"/>
      <c r="AC80" s="3"/>
      <c r="AD80" s="3"/>
      <c r="AE80" s="3"/>
      <c r="AF80" s="36"/>
      <c r="AG80" s="48" t="str">
        <f>IF(ISBLANK($C80),"",$C80)</f>
        <v/>
      </c>
      <c r="AH80" s="52" t="str">
        <f>IF(ISNUMBER($AG80),IF(D80=SMALL($D80:$F80,1),IF(D80=LARGE($D80:$E80,1),$N$6,$L$6),$M$6),"")</f>
        <v/>
      </c>
      <c r="AI80" s="52" t="str">
        <f>IF(ISNUMBER($AG80),IF(E80=SMALL($D80:$F80,1),IF(E80=LARGE($D80:$E80,1),$N$6,$L$6),$M$6),"")</f>
        <v/>
      </c>
      <c r="AJ80" s="53" t="str">
        <f>IF(ISBLANK($F80),"",$F80)</f>
        <v/>
      </c>
      <c r="AK80" s="38"/>
      <c r="AL80" s="100"/>
      <c r="AM80" s="100"/>
    </row>
    <row r="81" spans="1:39" ht="21.2" customHeight="1">
      <c r="A81" s="10"/>
      <c r="B81" s="36"/>
      <c r="C81" s="48"/>
      <c r="D81" s="57"/>
      <c r="E81" s="57"/>
      <c r="F81" s="53"/>
      <c r="G81" s="38"/>
      <c r="H81" s="10"/>
      <c r="W81" s="3"/>
      <c r="AC81" s="3"/>
      <c r="AD81" s="3"/>
      <c r="AE81" s="3"/>
      <c r="AF81" s="36"/>
      <c r="AG81" s="48" t="str">
        <f>IF(ISBLANK($C81),"",$C81)</f>
        <v/>
      </c>
      <c r="AH81" s="52" t="str">
        <f>IF(ISNUMBER($AG81),IF(D81=SMALL($D81:$F81,1),IF(D81=LARGE($D81:$E81,1),$N$6,$L$6),$M$6),"")</f>
        <v/>
      </c>
      <c r="AI81" s="52" t="str">
        <f>IF(ISNUMBER($AG81),IF(E81=SMALL($D81:$F81,1),IF(E81=LARGE($D81:$E81,1),$N$6,$L$6),$M$6),"")</f>
        <v/>
      </c>
      <c r="AJ81" s="53" t="str">
        <f>IF(ISBLANK($F81),"",$F81)</f>
        <v/>
      </c>
      <c r="AK81" s="38"/>
      <c r="AL81" s="100"/>
      <c r="AM81" s="100"/>
    </row>
    <row r="82" spans="1:39" ht="21.2" customHeight="1">
      <c r="A82" s="10"/>
      <c r="B82" s="36"/>
      <c r="C82" s="48"/>
      <c r="D82" s="57"/>
      <c r="E82" s="57"/>
      <c r="F82" s="53"/>
      <c r="G82" s="38"/>
      <c r="H82" s="10"/>
      <c r="W82" s="3"/>
      <c r="AC82" s="3"/>
      <c r="AD82" s="3"/>
      <c r="AE82" s="3"/>
      <c r="AF82" s="36"/>
      <c r="AG82" s="48" t="str">
        <f>IF(ISBLANK($C82),"",$C82)</f>
        <v/>
      </c>
      <c r="AH82" s="52" t="str">
        <f>IF(ISNUMBER($AG82),IF(D82=SMALL($D82:$F82,1),IF(D82=LARGE($D82:$E82,1),$N$6,$L$6),$M$6),"")</f>
        <v/>
      </c>
      <c r="AI82" s="52" t="str">
        <f>IF(ISNUMBER($AG82),IF(E82=SMALL($D82:$F82,1),IF(E82=LARGE($D82:$E82,1),$N$6,$L$6),$M$6),"")</f>
        <v/>
      </c>
      <c r="AJ82" s="53" t="str">
        <f>IF(ISBLANK($F82),"",$F82)</f>
        <v/>
      </c>
      <c r="AK82" s="38"/>
      <c r="AL82" s="100"/>
      <c r="AM82" s="100"/>
    </row>
    <row r="83" spans="1:39" ht="21.2" customHeight="1">
      <c r="A83" s="10"/>
      <c r="B83" s="36"/>
      <c r="C83" s="48"/>
      <c r="D83" s="57"/>
      <c r="E83" s="57"/>
      <c r="F83" s="53"/>
      <c r="G83" s="38"/>
      <c r="H83" s="10"/>
      <c r="W83" s="3"/>
      <c r="AC83" s="3"/>
      <c r="AD83" s="3"/>
      <c r="AE83" s="3"/>
      <c r="AF83" s="36"/>
      <c r="AG83" s="48" t="str">
        <f>IF(ISBLANK($C83),"",$C83)</f>
        <v/>
      </c>
      <c r="AH83" s="52" t="str">
        <f>IF(ISNUMBER($AG83),IF(D83=SMALL($D83:$F83,1),IF(D83=LARGE($D83:$E83,1),$N$6,$L$6),$M$6),"")</f>
        <v/>
      </c>
      <c r="AI83" s="52" t="str">
        <f>IF(ISNUMBER($AG83),IF(E83=SMALL($D83:$F83,1),IF(E83=LARGE($D83:$E83,1),$N$6,$L$6),$M$6),"")</f>
        <v/>
      </c>
      <c r="AJ83" s="53" t="str">
        <f>IF(ISBLANK($F83),"",$F83)</f>
        <v/>
      </c>
      <c r="AK83" s="38"/>
      <c r="AL83" s="100"/>
      <c r="AM83" s="100"/>
    </row>
    <row r="84" spans="1:39" ht="21.2" customHeight="1">
      <c r="A84" s="10"/>
      <c r="B84" s="36"/>
      <c r="C84" s="48"/>
      <c r="D84" s="57"/>
      <c r="E84" s="57"/>
      <c r="F84" s="53"/>
      <c r="G84" s="38"/>
      <c r="H84" s="10"/>
      <c r="W84" s="3"/>
      <c r="AC84" s="3"/>
      <c r="AD84" s="3"/>
      <c r="AE84" s="3"/>
      <c r="AF84" s="36"/>
      <c r="AG84" s="48" t="str">
        <f>IF(ISBLANK($C84),"",$C84)</f>
        <v/>
      </c>
      <c r="AH84" s="52" t="str">
        <f>IF(ISNUMBER($AG84),IF(D84=SMALL($D84:$F84,1),IF(D84=LARGE($D84:$E84,1),$N$6,$L$6),$M$6),"")</f>
        <v/>
      </c>
      <c r="AI84" s="52" t="str">
        <f>IF(ISNUMBER($AG84),IF(E84=SMALL($D84:$F84,1),IF(E84=LARGE($D84:$E84,1),$N$6,$L$6),$M$6),"")</f>
        <v/>
      </c>
      <c r="AJ84" s="53" t="str">
        <f>IF(ISBLANK($F84),"",$F84)</f>
        <v/>
      </c>
      <c r="AK84" s="38"/>
      <c r="AL84" s="100"/>
      <c r="AM84" s="100"/>
    </row>
    <row r="85" spans="1:39" ht="21.2" customHeight="1">
      <c r="A85" s="10"/>
      <c r="B85" s="36"/>
      <c r="C85" s="48"/>
      <c r="D85" s="57"/>
      <c r="E85" s="57"/>
      <c r="F85" s="53"/>
      <c r="G85" s="38"/>
      <c r="H85" s="10"/>
      <c r="W85" s="3"/>
      <c r="AC85" s="3"/>
      <c r="AD85" s="3"/>
      <c r="AE85" s="3"/>
      <c r="AF85" s="36"/>
      <c r="AG85" s="48" t="str">
        <f>IF(ISBLANK($C85),"",$C85)</f>
        <v/>
      </c>
      <c r="AH85" s="52" t="str">
        <f>IF(ISNUMBER($AG85),IF(D85=SMALL($D85:$F85,1),IF(D85=LARGE($D85:$E85,1),$N$6,$L$6),$M$6),"")</f>
        <v/>
      </c>
      <c r="AI85" s="52" t="str">
        <f>IF(ISNUMBER($AG85),IF(E85=SMALL($D85:$F85,1),IF(E85=LARGE($D85:$E85,1),$N$6,$L$6),$M$6),"")</f>
        <v/>
      </c>
      <c r="AJ85" s="53" t="str">
        <f>IF(ISBLANK($F85),"",$F85)</f>
        <v/>
      </c>
      <c r="AK85" s="38"/>
      <c r="AL85" s="100"/>
      <c r="AM85" s="100"/>
    </row>
    <row r="86" spans="1:39" ht="21.2" customHeight="1">
      <c r="A86" s="10"/>
      <c r="B86" s="36"/>
      <c r="C86" s="48"/>
      <c r="D86" s="57"/>
      <c r="E86" s="57"/>
      <c r="F86" s="53"/>
      <c r="G86" s="38"/>
      <c r="H86" s="10"/>
      <c r="W86" s="3"/>
      <c r="AC86" s="3"/>
      <c r="AD86" s="3"/>
      <c r="AE86" s="3"/>
      <c r="AF86" s="36"/>
      <c r="AG86" s="48" t="str">
        <f>IF(ISBLANK($C86),"",$C86)</f>
        <v/>
      </c>
      <c r="AH86" s="52" t="str">
        <f>IF(ISNUMBER($AG86),IF(D86=SMALL($D86:$F86,1),IF(D86=LARGE($D86:$E86,1),$N$6,$L$6),$M$6),"")</f>
        <v/>
      </c>
      <c r="AI86" s="52" t="str">
        <f>IF(ISNUMBER($AG86),IF(E86=SMALL($D86:$F86,1),IF(E86=LARGE($D86:$E86,1),$N$6,$L$6),$M$6),"")</f>
        <v/>
      </c>
      <c r="AJ86" s="53" t="str">
        <f>IF(ISBLANK($F86),"",$F86)</f>
        <v/>
      </c>
      <c r="AK86" s="38"/>
      <c r="AL86" s="100"/>
      <c r="AM86" s="100"/>
    </row>
    <row r="87" spans="1:39" ht="21.2" customHeight="1">
      <c r="A87" s="10"/>
      <c r="B87" s="36"/>
      <c r="C87" s="48"/>
      <c r="D87" s="57"/>
      <c r="E87" s="57"/>
      <c r="F87" s="53"/>
      <c r="G87" s="38"/>
      <c r="H87" s="10"/>
      <c r="W87" s="3"/>
      <c r="AC87" s="3"/>
      <c r="AD87" s="3"/>
      <c r="AE87" s="3"/>
      <c r="AF87" s="36"/>
      <c r="AG87" s="48" t="str">
        <f>IF(ISBLANK($C87),"",$C87)</f>
        <v/>
      </c>
      <c r="AH87" s="52" t="str">
        <f>IF(ISNUMBER($AG87),IF(D87=SMALL($D87:$F87,1),IF(D87=LARGE($D87:$E87,1),$N$6,$L$6),$M$6),"")</f>
        <v/>
      </c>
      <c r="AI87" s="52" t="str">
        <f>IF(ISNUMBER($AG87),IF(E87=SMALL($D87:$F87,1),IF(E87=LARGE($D87:$E87,1),$N$6,$L$6),$M$6),"")</f>
        <v/>
      </c>
      <c r="AJ87" s="53" t="str">
        <f>IF(ISBLANK($F87),"",$F87)</f>
        <v/>
      </c>
      <c r="AK87" s="38"/>
      <c r="AL87" s="100"/>
      <c r="AM87" s="100"/>
    </row>
    <row r="88" spans="1:39" ht="21.2" customHeight="1">
      <c r="A88" s="10"/>
      <c r="B88" s="36"/>
      <c r="C88" s="48"/>
      <c r="D88" s="57"/>
      <c r="E88" s="57"/>
      <c r="F88" s="53"/>
      <c r="G88" s="38"/>
      <c r="H88" s="10"/>
      <c r="W88" s="3"/>
      <c r="AC88" s="3"/>
      <c r="AD88" s="3"/>
      <c r="AE88" s="3"/>
      <c r="AF88" s="36"/>
      <c r="AG88" s="48" t="str">
        <f>IF(ISBLANK($C88),"",$C88)</f>
        <v/>
      </c>
      <c r="AH88" s="52" t="str">
        <f>IF(ISNUMBER($AG88),IF(D88=SMALL($D88:$F88,1),IF(D88=LARGE($D88:$E88,1),$N$6,$L$6),$M$6),"")</f>
        <v/>
      </c>
      <c r="AI88" s="52" t="str">
        <f>IF(ISNUMBER($AG88),IF(E88=SMALL($D88:$F88,1),IF(E88=LARGE($D88:$E88,1),$N$6,$L$6),$M$6),"")</f>
        <v/>
      </c>
      <c r="AJ88" s="53" t="str">
        <f>IF(ISBLANK($F88),"",$F88)</f>
        <v/>
      </c>
      <c r="AK88" s="38"/>
      <c r="AL88" s="100"/>
      <c r="AM88" s="100"/>
    </row>
    <row r="89" spans="1:39" ht="21.2" customHeight="1">
      <c r="A89" s="10"/>
      <c r="B89" s="36"/>
      <c r="C89" s="48"/>
      <c r="D89" s="57"/>
      <c r="E89" s="57"/>
      <c r="F89" s="53"/>
      <c r="G89" s="38"/>
      <c r="H89" s="10"/>
      <c r="W89" s="3"/>
      <c r="AC89" s="3"/>
      <c r="AD89" s="3"/>
      <c r="AE89" s="3"/>
      <c r="AF89" s="36"/>
      <c r="AG89" s="48" t="str">
        <f>IF(ISBLANK($C89),"",$C89)</f>
        <v/>
      </c>
      <c r="AH89" s="52" t="str">
        <f>IF(ISNUMBER($AG89),IF(D89=SMALL($D89:$F89,1),IF(D89=LARGE($D89:$E89,1),$N$6,$L$6),$M$6),"")</f>
        <v/>
      </c>
      <c r="AI89" s="52" t="str">
        <f>IF(ISNUMBER($AG89),IF(E89=SMALL($D89:$F89,1),IF(E89=LARGE($D89:$E89,1),$N$6,$L$6),$M$6),"")</f>
        <v/>
      </c>
      <c r="AJ89" s="53" t="str">
        <f>IF(ISBLANK($F89),"",$F89)</f>
        <v/>
      </c>
      <c r="AK89" s="38"/>
      <c r="AL89" s="100"/>
      <c r="AM89" s="100"/>
    </row>
    <row r="90" spans="1:39" ht="21.2" customHeight="1">
      <c r="A90" s="10"/>
      <c r="B90" s="36"/>
      <c r="C90" s="48"/>
      <c r="D90" s="57"/>
      <c r="E90" s="57"/>
      <c r="F90" s="53"/>
      <c r="G90" s="38"/>
      <c r="H90" s="10"/>
      <c r="W90" s="3"/>
      <c r="AC90" s="3"/>
      <c r="AD90" s="3"/>
      <c r="AE90" s="3"/>
      <c r="AF90" s="36"/>
      <c r="AG90" s="48" t="str">
        <f>IF(ISBLANK($C90),"",$C90)</f>
        <v/>
      </c>
      <c r="AH90" s="52" t="str">
        <f>IF(ISNUMBER($AG90),IF(D90=SMALL($D90:$F90,1),IF(D90=LARGE($D90:$E90,1),$N$6,$L$6),$M$6),"")</f>
        <v/>
      </c>
      <c r="AI90" s="52" t="str">
        <f>IF(ISNUMBER($AG90),IF(E90=SMALL($D90:$F90,1),IF(E90=LARGE($D90:$E90,1),$N$6,$L$6),$M$6),"")</f>
        <v/>
      </c>
      <c r="AJ90" s="53" t="str">
        <f>IF(ISBLANK($F90),"",$F90)</f>
        <v/>
      </c>
      <c r="AK90" s="38"/>
      <c r="AL90" s="100"/>
      <c r="AM90" s="100"/>
    </row>
    <row r="91" spans="1:39" ht="21.2" customHeight="1">
      <c r="A91" s="10"/>
      <c r="B91" s="36"/>
      <c r="C91" s="48"/>
      <c r="D91" s="57"/>
      <c r="E91" s="57"/>
      <c r="F91" s="53"/>
      <c r="G91" s="38"/>
      <c r="H91" s="10"/>
      <c r="W91" s="3"/>
      <c r="AC91" s="3"/>
      <c r="AD91" s="3"/>
      <c r="AE91" s="3"/>
      <c r="AF91" s="36"/>
      <c r="AG91" s="48" t="str">
        <f>IF(ISBLANK($C91),"",$C91)</f>
        <v/>
      </c>
      <c r="AH91" s="52" t="str">
        <f>IF(ISNUMBER($AG91),IF(D91=SMALL($D91:$F91,1),IF(D91=LARGE($D91:$E91,1),$N$6,$L$6),$M$6),"")</f>
        <v/>
      </c>
      <c r="AI91" s="52" t="str">
        <f>IF(ISNUMBER($AG91),IF(E91=SMALL($D91:$F91,1),IF(E91=LARGE($D91:$E91,1),$N$6,$L$6),$M$6),"")</f>
        <v/>
      </c>
      <c r="AJ91" s="53" t="str">
        <f>IF(ISBLANK($F91),"",$F91)</f>
        <v/>
      </c>
      <c r="AK91" s="38"/>
      <c r="AL91" s="100"/>
      <c r="AM91" s="100"/>
    </row>
    <row r="92" spans="1:39" ht="21.2" customHeight="1">
      <c r="A92" s="10"/>
      <c r="B92" s="36"/>
      <c r="C92" s="48"/>
      <c r="D92" s="57"/>
      <c r="E92" s="57"/>
      <c r="F92" s="53"/>
      <c r="G92" s="38"/>
      <c r="H92" s="10"/>
      <c r="W92" s="3"/>
      <c r="AC92" s="3"/>
      <c r="AD92" s="3"/>
      <c r="AE92" s="3"/>
      <c r="AF92" s="36"/>
      <c r="AG92" s="48" t="str">
        <f>IF(ISBLANK($C92),"",$C92)</f>
        <v/>
      </c>
      <c r="AH92" s="52" t="str">
        <f>IF(ISNUMBER($AG92),IF(D92=SMALL($D92:$F92,1),IF(D92=LARGE($D92:$E92,1),$N$6,$L$6),$M$6),"")</f>
        <v/>
      </c>
      <c r="AI92" s="52" t="str">
        <f>IF(ISNUMBER($AG92),IF(E92=SMALL($D92:$F92,1),IF(E92=LARGE($D92:$E92,1),$N$6,$L$6),$M$6),"")</f>
        <v/>
      </c>
      <c r="AJ92" s="53" t="str">
        <f>IF(ISBLANK($F92),"",$F92)</f>
        <v/>
      </c>
      <c r="AK92" s="38"/>
      <c r="AL92" s="100"/>
      <c r="AM92" s="100"/>
    </row>
    <row r="93" spans="1:39" ht="21.2" customHeight="1">
      <c r="A93" s="10"/>
      <c r="B93" s="36"/>
      <c r="C93" s="48"/>
      <c r="D93" s="57"/>
      <c r="E93" s="57"/>
      <c r="F93" s="53"/>
      <c r="G93" s="38"/>
      <c r="H93" s="10"/>
      <c r="W93" s="3"/>
      <c r="AC93" s="3"/>
      <c r="AD93" s="3"/>
      <c r="AE93" s="3"/>
      <c r="AF93" s="36"/>
      <c r="AG93" s="48" t="str">
        <f>IF(ISBLANK($C93),"",$C93)</f>
        <v/>
      </c>
      <c r="AH93" s="52" t="str">
        <f>IF(ISNUMBER($AG93),IF(D93=SMALL($D93:$F93,1),IF(D93=LARGE($D93:$E93,1),$N$6,$L$6),$M$6),"")</f>
        <v/>
      </c>
      <c r="AI93" s="52" t="str">
        <f>IF(ISNUMBER($AG93),IF(E93=SMALL($D93:$F93,1),IF(E93=LARGE($D93:$E93,1),$N$6,$L$6),$M$6),"")</f>
        <v/>
      </c>
      <c r="AJ93" s="53" t="str">
        <f>IF(ISBLANK($F93),"",$F93)</f>
        <v/>
      </c>
      <c r="AK93" s="38"/>
      <c r="AL93" s="100"/>
      <c r="AM93" s="100"/>
    </row>
    <row r="94" spans="1:39" ht="21.2" customHeight="1">
      <c r="A94" s="10"/>
      <c r="B94" s="36"/>
      <c r="C94" s="48"/>
      <c r="D94" s="57"/>
      <c r="E94" s="57"/>
      <c r="F94" s="53"/>
      <c r="G94" s="38"/>
      <c r="H94" s="10"/>
      <c r="W94" s="3"/>
      <c r="AC94" s="3"/>
      <c r="AD94" s="3"/>
      <c r="AE94" s="3"/>
      <c r="AF94" s="36"/>
      <c r="AG94" s="48" t="str">
        <f>IF(ISBLANK($C94),"",$C94)</f>
        <v/>
      </c>
      <c r="AH94" s="52" t="str">
        <f>IF(ISNUMBER($AG94),IF(D94=SMALL($D94:$F94,1),IF(D94=LARGE($D94:$E94,1),$N$6,$L$6),$M$6),"")</f>
        <v/>
      </c>
      <c r="AI94" s="52" t="str">
        <f>IF(ISNUMBER($AG94),IF(E94=SMALL($D94:$F94,1),IF(E94=LARGE($D94:$E94,1),$N$6,$L$6),$M$6),"")</f>
        <v/>
      </c>
      <c r="AJ94" s="53" t="str">
        <f>IF(ISBLANK($F94),"",$F94)</f>
        <v/>
      </c>
      <c r="AK94" s="38"/>
      <c r="AL94" s="100"/>
      <c r="AM94" s="100"/>
    </row>
    <row r="95" spans="1:39" ht="21.2" customHeight="1">
      <c r="A95" s="10"/>
      <c r="B95" s="36"/>
      <c r="C95" s="48"/>
      <c r="D95" s="57"/>
      <c r="E95" s="57"/>
      <c r="F95" s="53"/>
      <c r="G95" s="38"/>
      <c r="H95" s="10"/>
      <c r="W95" s="3"/>
      <c r="AC95" s="3"/>
      <c r="AD95" s="3"/>
      <c r="AE95" s="3"/>
      <c r="AF95" s="36"/>
      <c r="AG95" s="48" t="str">
        <f>IF(ISBLANK($C95),"",$C95)</f>
        <v/>
      </c>
      <c r="AH95" s="52" t="str">
        <f>IF(ISNUMBER($AG95),IF(D95=SMALL($D95:$F95,1),IF(D95=LARGE($D95:$E95,1),$N$6,$L$6),$M$6),"")</f>
        <v/>
      </c>
      <c r="AI95" s="52" t="str">
        <f>IF(ISNUMBER($AG95),IF(E95=SMALL($D95:$F95,1),IF(E95=LARGE($D95:$E95,1),$N$6,$L$6),$M$6),"")</f>
        <v/>
      </c>
      <c r="AJ95" s="53" t="str">
        <f>IF(ISBLANK($F95),"",$F95)</f>
        <v/>
      </c>
      <c r="AK95" s="38"/>
      <c r="AL95" s="100"/>
      <c r="AM95" s="100"/>
    </row>
    <row r="96" spans="1:39" ht="21.2" customHeight="1">
      <c r="A96" s="10"/>
      <c r="B96" s="36"/>
      <c r="C96" s="48"/>
      <c r="D96" s="57"/>
      <c r="E96" s="57"/>
      <c r="F96" s="53"/>
      <c r="G96" s="38"/>
      <c r="H96" s="10"/>
      <c r="W96" s="3"/>
      <c r="AC96" s="3"/>
      <c r="AD96" s="3"/>
      <c r="AE96" s="3"/>
      <c r="AF96" s="36"/>
      <c r="AG96" s="48" t="str">
        <f>IF(ISBLANK($C96),"",$C96)</f>
        <v/>
      </c>
      <c r="AH96" s="52" t="str">
        <f>IF(ISNUMBER($AG96),IF(D96=SMALL($D96:$F96,1),IF(D96=LARGE($D96:$E96,1),$N$6,$L$6),$M$6),"")</f>
        <v/>
      </c>
      <c r="AI96" s="52" t="str">
        <f>IF(ISNUMBER($AG96),IF(E96=SMALL($D96:$F96,1),IF(E96=LARGE($D96:$E96,1),$N$6,$L$6),$M$6),"")</f>
        <v/>
      </c>
      <c r="AJ96" s="53" t="str">
        <f>IF(ISBLANK($F96),"",$F96)</f>
        <v/>
      </c>
      <c r="AK96" s="38"/>
      <c r="AL96" s="100"/>
      <c r="AM96" s="100"/>
    </row>
    <row r="97" spans="1:39" ht="21.2" customHeight="1">
      <c r="A97" s="10"/>
      <c r="B97" s="36"/>
      <c r="C97" s="48"/>
      <c r="D97" s="57"/>
      <c r="E97" s="57"/>
      <c r="F97" s="53"/>
      <c r="G97" s="38"/>
      <c r="H97" s="10"/>
      <c r="W97" s="3"/>
      <c r="AC97" s="3"/>
      <c r="AD97" s="3"/>
      <c r="AE97" s="3"/>
      <c r="AF97" s="36"/>
      <c r="AG97" s="48" t="str">
        <f>IF(ISBLANK($C97),"",$C97)</f>
        <v/>
      </c>
      <c r="AH97" s="52" t="str">
        <f>IF(ISNUMBER($AG97),IF(D97=SMALL($D97:$F97,1),IF(D97=LARGE($D97:$E97,1),$N$6,$L$6),$M$6),"")</f>
        <v/>
      </c>
      <c r="AI97" s="52" t="str">
        <f>IF(ISNUMBER($AG97),IF(E97=SMALL($D97:$F97,1),IF(E97=LARGE($D97:$E97,1),$N$6,$L$6),$M$6),"")</f>
        <v/>
      </c>
      <c r="AJ97" s="53" t="str">
        <f>IF(ISBLANK($F97),"",$F97)</f>
        <v/>
      </c>
      <c r="AK97" s="38"/>
      <c r="AL97" s="100"/>
      <c r="AM97" s="100"/>
    </row>
    <row r="98" spans="1:39" ht="21.2" customHeight="1">
      <c r="A98" s="10"/>
      <c r="B98" s="36"/>
      <c r="C98" s="48"/>
      <c r="D98" s="57"/>
      <c r="E98" s="57"/>
      <c r="F98" s="53"/>
      <c r="G98" s="38"/>
      <c r="H98" s="10"/>
      <c r="W98" s="3"/>
      <c r="AC98" s="3"/>
      <c r="AD98" s="3"/>
      <c r="AE98" s="3"/>
      <c r="AF98" s="36"/>
      <c r="AG98" s="48" t="str">
        <f>IF(ISBLANK($C98),"",$C98)</f>
        <v/>
      </c>
      <c r="AH98" s="52" t="str">
        <f>IF(ISNUMBER($AG98),IF(D98=SMALL($D98:$F98,1),IF(D98=LARGE($D98:$E98,1),$N$6,$L$6),$M$6),"")</f>
        <v/>
      </c>
      <c r="AI98" s="52" t="str">
        <f>IF(ISNUMBER($AG98),IF(E98=SMALL($D98:$F98,1),IF(E98=LARGE($D98:$E98,1),$N$6,$L$6),$M$6),"")</f>
        <v/>
      </c>
      <c r="AJ98" s="53" t="str">
        <f>IF(ISBLANK($F98),"",$F98)</f>
        <v/>
      </c>
      <c r="AK98" s="38"/>
      <c r="AL98" s="100"/>
      <c r="AM98" s="100"/>
    </row>
    <row r="99" spans="1:39" ht="21.2" customHeight="1">
      <c r="A99" s="10"/>
      <c r="B99" s="36"/>
      <c r="C99" s="48"/>
      <c r="D99" s="57"/>
      <c r="E99" s="57"/>
      <c r="F99" s="53"/>
      <c r="G99" s="38"/>
      <c r="H99" s="10"/>
      <c r="W99" s="3"/>
      <c r="AC99" s="3"/>
      <c r="AD99" s="3"/>
      <c r="AE99" s="3"/>
      <c r="AF99" s="36"/>
      <c r="AG99" s="48" t="str">
        <f>IF(ISBLANK($C99),"",$C99)</f>
        <v/>
      </c>
      <c r="AH99" s="52" t="str">
        <f>IF(ISNUMBER($AG99),IF(D99=SMALL($D99:$F99,1),IF(D99=LARGE($D99:$E99,1),$N$6,$L$6),$M$6),"")</f>
        <v/>
      </c>
      <c r="AI99" s="52" t="str">
        <f>IF(ISNUMBER($AG99),IF(E99=SMALL($D99:$F99,1),IF(E99=LARGE($D99:$E99,1),$N$6,$L$6),$M$6),"")</f>
        <v/>
      </c>
      <c r="AJ99" s="53" t="str">
        <f>IF(ISBLANK($F99),"",$F99)</f>
        <v/>
      </c>
      <c r="AK99" s="38"/>
      <c r="AL99" s="100"/>
      <c r="AM99" s="100"/>
    </row>
    <row r="100" spans="1:39" ht="21.2" customHeight="1">
      <c r="A100" s="10"/>
      <c r="B100" s="36"/>
      <c r="C100" s="48"/>
      <c r="D100" s="57"/>
      <c r="E100" s="57"/>
      <c r="F100" s="53"/>
      <c r="G100" s="38"/>
      <c r="H100" s="10"/>
      <c r="W100" s="3"/>
      <c r="AC100" s="3"/>
      <c r="AD100" s="3"/>
      <c r="AE100" s="3"/>
      <c r="AF100" s="36"/>
      <c r="AG100" s="48" t="str">
        <f>IF(ISBLANK($C100),"",$C100)</f>
        <v/>
      </c>
      <c r="AH100" s="52" t="str">
        <f>IF(ISNUMBER($AG100),IF(D100=SMALL($D100:$F100,1),IF(D100=LARGE($D100:$E100,1),$N$6,$L$6),$M$6),"")</f>
        <v/>
      </c>
      <c r="AI100" s="52" t="str">
        <f>IF(ISNUMBER($AG100),IF(E100=SMALL($D100:$F100,1),IF(E100=LARGE($D100:$E100,1),$N$6,$L$6),$M$6),"")</f>
        <v/>
      </c>
      <c r="AJ100" s="53" t="str">
        <f>IF(ISBLANK($F100),"",$F100)</f>
        <v/>
      </c>
      <c r="AK100" s="38"/>
      <c r="AL100" s="100"/>
      <c r="AM100" s="100"/>
    </row>
    <row r="101" spans="1:39" ht="21.2" customHeight="1">
      <c r="A101" s="10"/>
      <c r="B101" s="36"/>
      <c r="C101" s="48"/>
      <c r="D101" s="57"/>
      <c r="E101" s="57"/>
      <c r="F101" s="53"/>
      <c r="G101" s="38"/>
      <c r="H101" s="10"/>
      <c r="W101" s="3"/>
      <c r="AC101" s="3"/>
      <c r="AD101" s="3"/>
      <c r="AE101" s="3"/>
      <c r="AF101" s="36"/>
      <c r="AG101" s="48" t="str">
        <f>IF(ISBLANK($C101),"",$C101)</f>
        <v/>
      </c>
      <c r="AH101" s="52" t="str">
        <f>IF(ISNUMBER($AG101),IF(D101=SMALL($D101:$F101,1),IF(D101=LARGE($D101:$E101,1),$N$6,$L$6),$M$6),"")</f>
        <v/>
      </c>
      <c r="AI101" s="52" t="str">
        <f>IF(ISNUMBER($AG101),IF(E101=SMALL($D101:$F101,1),IF(E101=LARGE($D101:$E101,1),$N$6,$L$6),$M$6),"")</f>
        <v/>
      </c>
      <c r="AJ101" s="53" t="str">
        <f>IF(ISBLANK($F101),"",$F101)</f>
        <v/>
      </c>
      <c r="AK101" s="38"/>
      <c r="AL101" s="100"/>
      <c r="AM101" s="100"/>
    </row>
    <row r="102" spans="1:39" ht="21.2" customHeight="1">
      <c r="A102" s="10"/>
      <c r="B102" s="36"/>
      <c r="C102" s="48"/>
      <c r="D102" s="57"/>
      <c r="E102" s="57"/>
      <c r="F102" s="53"/>
      <c r="G102" s="38"/>
      <c r="H102" s="10"/>
      <c r="W102" s="3"/>
      <c r="AC102" s="3"/>
      <c r="AD102" s="3"/>
      <c r="AE102" s="3"/>
      <c r="AF102" s="36"/>
      <c r="AG102" s="48" t="str">
        <f>IF(ISBLANK($C102),"",$C102)</f>
        <v/>
      </c>
      <c r="AH102" s="52" t="str">
        <f>IF(ISNUMBER($AG102),IF(D102=SMALL($D102:$F102,1),IF(D102=LARGE($D102:$E102,1),$N$6,$L$6),$M$6),"")</f>
        <v/>
      </c>
      <c r="AI102" s="52" t="str">
        <f>IF(ISNUMBER($AG102),IF(E102=SMALL($D102:$F102,1),IF(E102=LARGE($D102:$E102,1),$N$6,$L$6),$M$6),"")</f>
        <v/>
      </c>
      <c r="AJ102" s="53" t="str">
        <f>IF(ISBLANK($F102),"",$F102)</f>
        <v/>
      </c>
      <c r="AK102" s="38"/>
      <c r="AL102" s="100"/>
      <c r="AM102" s="100"/>
    </row>
    <row r="103" spans="1:39" ht="21.2" customHeight="1">
      <c r="A103" s="10"/>
      <c r="B103" s="36"/>
      <c r="C103" s="48"/>
      <c r="D103" s="57"/>
      <c r="E103" s="57"/>
      <c r="F103" s="53"/>
      <c r="G103" s="38"/>
      <c r="H103" s="10"/>
      <c r="W103" s="3"/>
      <c r="AC103" s="3"/>
      <c r="AD103" s="3"/>
      <c r="AE103" s="3"/>
      <c r="AF103" s="36"/>
      <c r="AG103" s="48" t="str">
        <f>IF(ISBLANK($C103),"",$C103)</f>
        <v/>
      </c>
      <c r="AH103" s="52" t="str">
        <f>IF(ISNUMBER($AG103),IF(D103=SMALL($D103:$F103,1),IF(D103=LARGE($D103:$E103,1),$N$6,$L$6),$M$6),"")</f>
        <v/>
      </c>
      <c r="AI103" s="52" t="str">
        <f>IF(ISNUMBER($AG103),IF(E103=SMALL($D103:$F103,1),IF(E103=LARGE($D103:$E103,1),$N$6,$L$6),$M$6),"")</f>
        <v/>
      </c>
      <c r="AJ103" s="53" t="str">
        <f>IF(ISBLANK($F103),"",$F103)</f>
        <v/>
      </c>
      <c r="AK103" s="38"/>
      <c r="AL103" s="100"/>
      <c r="AM103" s="100"/>
    </row>
    <row r="104" spans="1:39" ht="21.2" customHeight="1">
      <c r="A104" s="10"/>
      <c r="B104" s="36"/>
      <c r="C104" s="48"/>
      <c r="D104" s="57"/>
      <c r="E104" s="57"/>
      <c r="F104" s="53"/>
      <c r="G104" s="38"/>
      <c r="H104" s="10"/>
      <c r="W104" s="3"/>
      <c r="AC104" s="3"/>
      <c r="AD104" s="3"/>
      <c r="AE104" s="3"/>
      <c r="AF104" s="36"/>
      <c r="AG104" s="48" t="str">
        <f>IF(ISBLANK($C104),"",$C104)</f>
        <v/>
      </c>
      <c r="AH104" s="52" t="str">
        <f>IF(ISNUMBER($AG104),IF(D104=SMALL($D104:$F104,1),IF(D104=LARGE($D104:$E104,1),$N$6,$L$6),$M$6),"")</f>
        <v/>
      </c>
      <c r="AI104" s="52" t="str">
        <f>IF(ISNUMBER($AG104),IF(E104=SMALL($D104:$F104,1),IF(E104=LARGE($D104:$E104,1),$N$6,$L$6),$M$6),"")</f>
        <v/>
      </c>
      <c r="AJ104" s="53" t="str">
        <f>IF(ISBLANK($F104),"",$F104)</f>
        <v/>
      </c>
      <c r="AK104" s="38"/>
      <c r="AL104" s="100"/>
      <c r="AM104" s="100"/>
    </row>
    <row r="105" spans="1:39" ht="21.2" customHeight="1">
      <c r="A105" s="10"/>
      <c r="B105" s="36"/>
      <c r="C105" s="48"/>
      <c r="D105" s="57"/>
      <c r="E105" s="57"/>
      <c r="F105" s="53"/>
      <c r="G105" s="38"/>
      <c r="H105" s="10"/>
      <c r="W105" s="3"/>
      <c r="AC105" s="3"/>
      <c r="AD105" s="3"/>
      <c r="AE105" s="3"/>
      <c r="AF105" s="36"/>
      <c r="AG105" s="48" t="str">
        <f>IF(ISBLANK($C105),"",$C105)</f>
        <v/>
      </c>
      <c r="AH105" s="52" t="str">
        <f>IF(ISNUMBER($AG105),IF(D105=SMALL($D105:$F105,1),IF(D105=LARGE($D105:$E105,1),$N$6,$L$6),$M$6),"")</f>
        <v/>
      </c>
      <c r="AI105" s="52" t="str">
        <f>IF(ISNUMBER($AG105),IF(E105=SMALL($D105:$F105,1),IF(E105=LARGE($D105:$E105,1),$N$6,$L$6),$M$6),"")</f>
        <v/>
      </c>
      <c r="AJ105" s="53" t="str">
        <f>IF(ISBLANK($F105),"",$F105)</f>
        <v/>
      </c>
      <c r="AK105" s="38"/>
      <c r="AL105" s="100"/>
      <c r="AM105" s="100"/>
    </row>
    <row r="106" spans="1:39" ht="21.2" customHeight="1">
      <c r="A106" s="10"/>
      <c r="B106" s="36"/>
      <c r="C106" s="48"/>
      <c r="D106" s="57"/>
      <c r="E106" s="57"/>
      <c r="F106" s="53"/>
      <c r="G106" s="38"/>
      <c r="H106" s="10"/>
      <c r="W106" s="3"/>
      <c r="AC106" s="3"/>
      <c r="AD106" s="3"/>
      <c r="AE106" s="3"/>
      <c r="AF106" s="36"/>
      <c r="AG106" s="48" t="str">
        <f>IF(ISBLANK($C106),"",$C106)</f>
        <v/>
      </c>
      <c r="AH106" s="52" t="str">
        <f>IF(ISNUMBER($AG106),IF(D106=SMALL($D106:$F106,1),IF(D106=LARGE($D106:$E106,1),$N$6,$L$6),$M$6),"")</f>
        <v/>
      </c>
      <c r="AI106" s="52" t="str">
        <f>IF(ISNUMBER($AG106),IF(E106=SMALL($D106:$F106,1),IF(E106=LARGE($D106:$E106,1),$N$6,$L$6),$M$6),"")</f>
        <v/>
      </c>
      <c r="AJ106" s="53" t="str">
        <f>IF(ISBLANK($F106),"",$F106)</f>
        <v/>
      </c>
      <c r="AK106" s="38"/>
      <c r="AL106" s="100"/>
      <c r="AM106" s="100"/>
    </row>
    <row r="107" spans="1:39" ht="21.2" customHeight="1">
      <c r="A107" s="10"/>
      <c r="B107" s="36"/>
      <c r="C107" s="48"/>
      <c r="D107" s="57"/>
      <c r="E107" s="57"/>
      <c r="F107" s="53"/>
      <c r="G107" s="38"/>
      <c r="H107" s="10"/>
      <c r="W107" s="3"/>
      <c r="AC107" s="3"/>
      <c r="AD107" s="3"/>
      <c r="AE107" s="3"/>
      <c r="AF107" s="36"/>
      <c r="AG107" s="48" t="str">
        <f>IF(ISBLANK($C107),"",$C107)</f>
        <v/>
      </c>
      <c r="AH107" s="52" t="str">
        <f>IF(ISNUMBER($AG107),IF(D107=SMALL($D107:$F107,1),IF(D107=LARGE($D107:$E107,1),$N$6,$L$6),$M$6),"")</f>
        <v/>
      </c>
      <c r="AI107" s="52" t="str">
        <f>IF(ISNUMBER($AG107),IF(E107=SMALL($D107:$F107,1),IF(E107=LARGE($D107:$E107,1),$N$6,$L$6),$M$6),"")</f>
        <v/>
      </c>
      <c r="AJ107" s="53" t="str">
        <f>IF(ISBLANK($F107),"",$F107)</f>
        <v/>
      </c>
      <c r="AK107" s="38"/>
      <c r="AL107" s="100"/>
      <c r="AM107" s="100"/>
    </row>
    <row r="108" spans="1:39" ht="21.2" customHeight="1">
      <c r="A108" s="10"/>
      <c r="B108" s="36"/>
      <c r="C108" s="48"/>
      <c r="D108" s="57"/>
      <c r="E108" s="57"/>
      <c r="F108" s="53"/>
      <c r="G108" s="38"/>
      <c r="H108" s="10"/>
      <c r="W108" s="3"/>
      <c r="AC108" s="3"/>
      <c r="AD108" s="3"/>
      <c r="AE108" s="3"/>
      <c r="AF108" s="36"/>
      <c r="AG108" s="48" t="str">
        <f>IF(ISBLANK($C108),"",$C108)</f>
        <v/>
      </c>
      <c r="AH108" s="52" t="str">
        <f>IF(ISNUMBER($AG108),IF(D108=SMALL($D108:$F108,1),IF(D108=LARGE($D108:$E108,1),$N$6,$L$6),$M$6),"")</f>
        <v/>
      </c>
      <c r="AI108" s="52" t="str">
        <f>IF(ISNUMBER($AG108),IF(E108=SMALL($D108:$F108,1),IF(E108=LARGE($D108:$E108,1),$N$6,$L$6),$M$6),"")</f>
        <v/>
      </c>
      <c r="AJ108" s="53" t="str">
        <f>IF(ISBLANK($F108),"",$F108)</f>
        <v/>
      </c>
      <c r="AK108" s="38"/>
      <c r="AL108" s="100"/>
      <c r="AM108" s="100"/>
    </row>
    <row r="109" spans="1:39" ht="21.2" customHeight="1">
      <c r="A109" s="10"/>
      <c r="B109" s="36"/>
      <c r="C109" s="48"/>
      <c r="D109" s="57"/>
      <c r="E109" s="57"/>
      <c r="F109" s="53"/>
      <c r="G109" s="38"/>
      <c r="H109" s="10"/>
      <c r="W109" s="3"/>
      <c r="AC109" s="3"/>
      <c r="AD109" s="3"/>
      <c r="AE109" s="3"/>
      <c r="AF109" s="36"/>
      <c r="AG109" s="48" t="str">
        <f>IF(ISBLANK($C109),"",$C109)</f>
        <v/>
      </c>
      <c r="AH109" s="52" t="str">
        <f>IF(ISNUMBER($AG109),IF(D109=SMALL($D109:$F109,1),IF(D109=LARGE($D109:$E109,1),$N$6,$L$6),$M$6),"")</f>
        <v/>
      </c>
      <c r="AI109" s="52" t="str">
        <f>IF(ISNUMBER($AG109),IF(E109=SMALL($D109:$F109,1),IF(E109=LARGE($D109:$E109,1),$N$6,$L$6),$M$6),"")</f>
        <v/>
      </c>
      <c r="AJ109" s="53" t="str">
        <f>IF(ISBLANK($F109),"",$F109)</f>
        <v/>
      </c>
      <c r="AK109" s="38"/>
      <c r="AL109" s="100"/>
      <c r="AM109" s="100"/>
    </row>
    <row r="110" spans="1:39" ht="21.2" customHeight="1">
      <c r="A110" s="10"/>
      <c r="B110" s="36"/>
      <c r="C110" s="48"/>
      <c r="D110" s="57"/>
      <c r="E110" s="57"/>
      <c r="F110" s="53"/>
      <c r="G110" s="38"/>
      <c r="H110" s="10"/>
      <c r="W110" s="3"/>
      <c r="AC110" s="3"/>
      <c r="AD110" s="3"/>
      <c r="AE110" s="3"/>
      <c r="AF110" s="36"/>
      <c r="AG110" s="48" t="str">
        <f>IF(ISBLANK($C110),"",$C110)</f>
        <v/>
      </c>
      <c r="AH110" s="52" t="str">
        <f>IF(ISNUMBER($AG110),IF(D110=SMALL($D110:$F110,1),IF(D110=LARGE($D110:$E110,1),$N$6,$L$6),$M$6),"")</f>
        <v/>
      </c>
      <c r="AI110" s="52" t="str">
        <f>IF(ISNUMBER($AG110),IF(E110=SMALL($D110:$F110,1),IF(E110=LARGE($D110:$E110,1),$N$6,$L$6),$M$6),"")</f>
        <v/>
      </c>
      <c r="AJ110" s="53" t="str">
        <f>IF(ISBLANK($F110),"",$F110)</f>
        <v/>
      </c>
      <c r="AK110" s="38"/>
      <c r="AL110" s="100"/>
      <c r="AM110" s="100"/>
    </row>
    <row r="111" spans="1:39" ht="21.2" customHeight="1">
      <c r="A111" s="10"/>
      <c r="B111" s="36"/>
      <c r="C111" s="48"/>
      <c r="D111" s="57"/>
      <c r="E111" s="57"/>
      <c r="F111" s="53"/>
      <c r="G111" s="38"/>
      <c r="H111" s="10"/>
      <c r="W111" s="3"/>
      <c r="AC111" s="3"/>
      <c r="AD111" s="3"/>
      <c r="AE111" s="3"/>
      <c r="AF111" s="36"/>
      <c r="AG111" s="48" t="str">
        <f>IF(ISBLANK($C111),"",$C111)</f>
        <v/>
      </c>
      <c r="AH111" s="52" t="str">
        <f>IF(ISNUMBER($AG111),IF(D111=SMALL($D111:$F111,1),IF(D111=LARGE($D111:$E111,1),$N$6,$L$6),$M$6),"")</f>
        <v/>
      </c>
      <c r="AI111" s="52" t="str">
        <f>IF(ISNUMBER($AG111),IF(E111=SMALL($D111:$F111,1),IF(E111=LARGE($D111:$E111,1),$N$6,$L$6),$M$6),"")</f>
        <v/>
      </c>
      <c r="AJ111" s="53" t="str">
        <f>IF(ISBLANK($F111),"",$F111)</f>
        <v/>
      </c>
      <c r="AK111" s="38"/>
      <c r="AL111" s="100"/>
      <c r="AM111" s="100"/>
    </row>
    <row r="112" spans="1:39" ht="21.2" customHeight="1">
      <c r="A112" s="10"/>
      <c r="B112" s="36"/>
      <c r="C112" s="48"/>
      <c r="D112" s="57"/>
      <c r="E112" s="57"/>
      <c r="F112" s="53"/>
      <c r="G112" s="38"/>
      <c r="H112" s="10"/>
      <c r="W112" s="3"/>
      <c r="AC112" s="3"/>
      <c r="AD112" s="3"/>
      <c r="AE112" s="3"/>
      <c r="AF112" s="36"/>
      <c r="AG112" s="48" t="str">
        <f>IF(ISBLANK($C112),"",$C112)</f>
        <v/>
      </c>
      <c r="AH112" s="52" t="str">
        <f>IF(ISNUMBER($AG112),IF(D112=SMALL($D112:$F112,1),IF(D112=LARGE($D112:$E112,1),$N$6,$L$6),$M$6),"")</f>
        <v/>
      </c>
      <c r="AI112" s="52" t="str">
        <f>IF(ISNUMBER($AG112),IF(E112=SMALL($D112:$F112,1),IF(E112=LARGE($D112:$E112,1),$N$6,$L$6),$M$6),"")</f>
        <v/>
      </c>
      <c r="AJ112" s="53" t="str">
        <f>IF(ISBLANK($F112),"",$F112)</f>
        <v/>
      </c>
      <c r="AK112" s="38"/>
      <c r="AL112" s="100"/>
      <c r="AM112" s="100"/>
    </row>
    <row r="113" spans="1:39" ht="21.2" customHeight="1">
      <c r="A113" s="10"/>
      <c r="B113" s="36"/>
      <c r="C113" s="48"/>
      <c r="D113" s="57"/>
      <c r="E113" s="57"/>
      <c r="F113" s="53"/>
      <c r="G113" s="38"/>
      <c r="H113" s="10"/>
      <c r="W113" s="3"/>
      <c r="AC113" s="3"/>
      <c r="AD113" s="3"/>
      <c r="AE113" s="3"/>
      <c r="AF113" s="36"/>
      <c r="AG113" s="48" t="str">
        <f>IF(ISBLANK($C113),"",$C113)</f>
        <v/>
      </c>
      <c r="AH113" s="52" t="str">
        <f>IF(ISNUMBER($AG113),IF(D113=SMALL($D113:$F113,1),IF(D113=LARGE($D113:$E113,1),$N$6,$L$6),$M$6),"")</f>
        <v/>
      </c>
      <c r="AI113" s="52" t="str">
        <f>IF(ISNUMBER($AG113),IF(E113=SMALL($D113:$F113,1),IF(E113=LARGE($D113:$E113,1),$N$6,$L$6),$M$6),"")</f>
        <v/>
      </c>
      <c r="AJ113" s="53" t="str">
        <f>IF(ISBLANK($F113),"",$F113)</f>
        <v/>
      </c>
      <c r="AK113" s="38"/>
      <c r="AL113" s="100"/>
      <c r="AM113" s="100"/>
    </row>
    <row r="114" spans="1:39" ht="21.2" customHeight="1">
      <c r="A114" s="10"/>
      <c r="B114" s="36"/>
      <c r="C114" s="48"/>
      <c r="D114" s="57"/>
      <c r="E114" s="57"/>
      <c r="F114" s="53"/>
      <c r="G114" s="38"/>
      <c r="H114" s="10"/>
      <c r="W114" s="3"/>
      <c r="AC114" s="3"/>
      <c r="AD114" s="3"/>
      <c r="AE114" s="3"/>
      <c r="AF114" s="36"/>
      <c r="AG114" s="48" t="str">
        <f>IF(ISBLANK($C114),"",$C114)</f>
        <v/>
      </c>
      <c r="AH114" s="52" t="str">
        <f>IF(ISNUMBER($AG114),IF(D114=SMALL($D114:$F114,1),IF(D114=LARGE($D114:$E114,1),$N$6,$L$6),$M$6),"")</f>
        <v/>
      </c>
      <c r="AI114" s="52" t="str">
        <f>IF(ISNUMBER($AG114),IF(E114=SMALL($D114:$F114,1),IF(E114=LARGE($D114:$E114,1),$N$6,$L$6),$M$6),"")</f>
        <v/>
      </c>
      <c r="AJ114" s="53" t="str">
        <f>IF(ISBLANK($F114),"",$F114)</f>
        <v/>
      </c>
      <c r="AK114" s="38"/>
      <c r="AL114" s="100"/>
      <c r="AM114" s="100"/>
    </row>
    <row r="115" spans="1:39" ht="21.2" customHeight="1">
      <c r="A115" s="10"/>
      <c r="B115" s="36"/>
      <c r="C115" s="48"/>
      <c r="D115" s="57"/>
      <c r="E115" s="57"/>
      <c r="F115" s="53"/>
      <c r="G115" s="38"/>
      <c r="H115" s="10"/>
      <c r="W115" s="3"/>
      <c r="AC115" s="3"/>
      <c r="AD115" s="3"/>
      <c r="AE115" s="3"/>
      <c r="AF115" s="36"/>
      <c r="AG115" s="48" t="str">
        <f>IF(ISBLANK($C115),"",$C115)</f>
        <v/>
      </c>
      <c r="AH115" s="52" t="str">
        <f>IF(ISNUMBER($AG115),IF(D115=SMALL($D115:$F115,1),IF(D115=LARGE($D115:$E115,1),$N$6,$L$6),$M$6),"")</f>
        <v/>
      </c>
      <c r="AI115" s="52" t="str">
        <f>IF(ISNUMBER($AG115),IF(E115=SMALL($D115:$F115,1),IF(E115=LARGE($D115:$E115,1),$N$6,$L$6),$M$6),"")</f>
        <v/>
      </c>
      <c r="AJ115" s="53" t="str">
        <f>IF(ISBLANK($F115),"",$F115)</f>
        <v/>
      </c>
      <c r="AK115" s="38"/>
      <c r="AL115" s="100"/>
      <c r="AM115" s="100"/>
    </row>
    <row r="116" spans="1:39" ht="21.2" customHeight="1">
      <c r="A116" s="10"/>
      <c r="B116" s="36"/>
      <c r="C116" s="48"/>
      <c r="D116" s="57"/>
      <c r="E116" s="57"/>
      <c r="F116" s="53"/>
      <c r="G116" s="38"/>
      <c r="H116" s="10"/>
      <c r="W116" s="3"/>
      <c r="AC116" s="3"/>
      <c r="AD116" s="3"/>
      <c r="AE116" s="3"/>
      <c r="AF116" s="36"/>
      <c r="AG116" s="48" t="str">
        <f>IF(ISBLANK($C116),"",$C116)</f>
        <v/>
      </c>
      <c r="AH116" s="52" t="str">
        <f>IF(ISNUMBER($AG116),IF(D116=SMALL($D116:$F116,1),IF(D116=LARGE($D116:$E116,1),$N$6,$L$6),$M$6),"")</f>
        <v/>
      </c>
      <c r="AI116" s="52" t="str">
        <f>IF(ISNUMBER($AG116),IF(E116=SMALL($D116:$F116,1),IF(E116=LARGE($D116:$E116,1),$N$6,$L$6),$M$6),"")</f>
        <v/>
      </c>
      <c r="AJ116" s="53" t="str">
        <f>IF(ISBLANK($F116),"",$F116)</f>
        <v/>
      </c>
      <c r="AK116" s="38"/>
      <c r="AL116" s="100"/>
      <c r="AM116" s="100"/>
    </row>
    <row r="117" spans="1:39" ht="21.2" customHeight="1">
      <c r="A117" s="10"/>
      <c r="B117" s="36"/>
      <c r="C117" s="48"/>
      <c r="D117" s="57"/>
      <c r="E117" s="57"/>
      <c r="F117" s="53"/>
      <c r="G117" s="38"/>
      <c r="H117" s="10"/>
      <c r="W117" s="3"/>
      <c r="AC117" s="3"/>
      <c r="AD117" s="3"/>
      <c r="AE117" s="3"/>
      <c r="AF117" s="36"/>
      <c r="AG117" s="48" t="str">
        <f>IF(ISBLANK($C117),"",$C117)</f>
        <v/>
      </c>
      <c r="AH117" s="52" t="str">
        <f>IF(ISNUMBER($AG117),IF(D117=SMALL($D117:$F117,1),IF(D117=LARGE($D117:$E117,1),$N$6,$L$6),$M$6),"")</f>
        <v/>
      </c>
      <c r="AI117" s="52" t="str">
        <f>IF(ISNUMBER($AG117),IF(E117=SMALL($D117:$F117,1),IF(E117=LARGE($D117:$E117,1),$N$6,$L$6),$M$6),"")</f>
        <v/>
      </c>
      <c r="AJ117" s="53" t="str">
        <f>IF(ISBLANK($F117),"",$F117)</f>
        <v/>
      </c>
      <c r="AK117" s="38"/>
      <c r="AL117" s="100"/>
      <c r="AM117" s="100"/>
    </row>
    <row r="118" spans="1:39" ht="21.2" customHeight="1">
      <c r="A118" s="10"/>
      <c r="B118" s="36"/>
      <c r="C118" s="48"/>
      <c r="D118" s="57"/>
      <c r="E118" s="57"/>
      <c r="F118" s="53"/>
      <c r="G118" s="38"/>
      <c r="H118" s="10"/>
      <c r="W118" s="3"/>
      <c r="AC118" s="3"/>
      <c r="AD118" s="3"/>
      <c r="AE118" s="3"/>
      <c r="AF118" s="36"/>
      <c r="AG118" s="48" t="str">
        <f>IF(ISBLANK($C118),"",$C118)</f>
        <v/>
      </c>
      <c r="AH118" s="52" t="str">
        <f>IF(ISNUMBER($AG118),IF(D118=SMALL($D118:$F118,1),IF(D118=LARGE($D118:$E118,1),$N$6,$L$6),$M$6),"")</f>
        <v/>
      </c>
      <c r="AI118" s="52" t="str">
        <f>IF(ISNUMBER($AG118),IF(E118=SMALL($D118:$F118,1),IF(E118=LARGE($D118:$E118,1),$N$6,$L$6),$M$6),"")</f>
        <v/>
      </c>
      <c r="AJ118" s="53" t="str">
        <f>IF(ISBLANK($F118),"",$F118)</f>
        <v/>
      </c>
      <c r="AK118" s="38"/>
      <c r="AL118" s="100"/>
      <c r="AM118" s="100"/>
    </row>
    <row r="119" spans="1:39" ht="21.2" customHeight="1">
      <c r="A119" s="10"/>
      <c r="B119" s="36"/>
      <c r="C119" s="48"/>
      <c r="D119" s="57"/>
      <c r="E119" s="57"/>
      <c r="F119" s="53"/>
      <c r="G119" s="38"/>
      <c r="H119" s="10"/>
      <c r="W119" s="3"/>
      <c r="AC119" s="3"/>
      <c r="AD119" s="3"/>
      <c r="AE119" s="3"/>
      <c r="AF119" s="36"/>
      <c r="AG119" s="48" t="str">
        <f>IF(ISBLANK($C119),"",$C119)</f>
        <v/>
      </c>
      <c r="AH119" s="52" t="str">
        <f>IF(ISNUMBER($AG119),IF(D119=SMALL($D119:$F119,1),IF(D119=LARGE($D119:$E119,1),$N$6,$L$6),$M$6),"")</f>
        <v/>
      </c>
      <c r="AI119" s="52" t="str">
        <f>IF(ISNUMBER($AG119),IF(E119=SMALL($D119:$F119,1),IF(E119=LARGE($D119:$E119,1),$N$6,$L$6),$M$6),"")</f>
        <v/>
      </c>
      <c r="AJ119" s="53" t="str">
        <f>IF(ISBLANK($F119),"",$F119)</f>
        <v/>
      </c>
      <c r="AK119" s="38"/>
      <c r="AL119" s="100"/>
      <c r="AM119" s="100"/>
    </row>
    <row r="120" spans="1:39" ht="21.2" customHeight="1">
      <c r="A120" s="10"/>
      <c r="B120" s="36"/>
      <c r="C120" s="48"/>
      <c r="D120" s="57"/>
      <c r="E120" s="57"/>
      <c r="F120" s="53"/>
      <c r="G120" s="38"/>
      <c r="H120" s="10"/>
      <c r="W120" s="3"/>
      <c r="AC120" s="3"/>
      <c r="AD120" s="3"/>
      <c r="AE120" s="3"/>
      <c r="AF120" s="36"/>
      <c r="AG120" s="48" t="str">
        <f>IF(ISBLANK($C120),"",$C120)</f>
        <v/>
      </c>
      <c r="AH120" s="52" t="str">
        <f>IF(ISNUMBER($AG120),IF(D120=SMALL($D120:$F120,1),IF(D120=LARGE($D120:$E120,1),$N$6,$L$6),$M$6),"")</f>
        <v/>
      </c>
      <c r="AI120" s="52" t="str">
        <f>IF(ISNUMBER($AG120),IF(E120=SMALL($D120:$F120,1),IF(E120=LARGE($D120:$E120,1),$N$6,$L$6),$M$6),"")</f>
        <v/>
      </c>
      <c r="AJ120" s="53" t="str">
        <f>IF(ISBLANK($F120),"",$F120)</f>
        <v/>
      </c>
      <c r="AK120" s="38"/>
      <c r="AL120" s="100"/>
      <c r="AM120" s="100"/>
    </row>
    <row r="121" spans="1:39" ht="21.2" customHeight="1">
      <c r="A121" s="10"/>
      <c r="B121" s="36"/>
      <c r="C121" s="48"/>
      <c r="D121" s="57"/>
      <c r="E121" s="57"/>
      <c r="F121" s="53"/>
      <c r="G121" s="38"/>
      <c r="H121" s="10"/>
      <c r="W121" s="3"/>
      <c r="AC121" s="3"/>
      <c r="AD121" s="3"/>
      <c r="AE121" s="3"/>
      <c r="AF121" s="36"/>
      <c r="AG121" s="48" t="str">
        <f>IF(ISBLANK($C121),"",$C121)</f>
        <v/>
      </c>
      <c r="AH121" s="52" t="str">
        <f>IF(ISNUMBER($AG121),IF(D121=SMALL($D121:$F121,1),IF(D121=LARGE($D121:$E121,1),$N$6,$L$6),$M$6),"")</f>
        <v/>
      </c>
      <c r="AI121" s="52" t="str">
        <f>IF(ISNUMBER($AG121),IF(E121=SMALL($D121:$F121,1),IF(E121=LARGE($D121:$E121,1),$N$6,$L$6),$M$6),"")</f>
        <v/>
      </c>
      <c r="AJ121" s="53" t="str">
        <f>IF(ISBLANK($F121),"",$F121)</f>
        <v/>
      </c>
      <c r="AK121" s="38"/>
      <c r="AL121" s="100"/>
      <c r="AM121" s="100"/>
    </row>
    <row r="122" spans="1:39" ht="21.2" customHeight="1">
      <c r="A122" s="10"/>
      <c r="B122" s="36"/>
      <c r="C122" s="48"/>
      <c r="D122" s="57"/>
      <c r="E122" s="57"/>
      <c r="F122" s="53"/>
      <c r="G122" s="38"/>
      <c r="H122" s="10"/>
      <c r="W122" s="3"/>
      <c r="AC122" s="3"/>
      <c r="AD122" s="3"/>
      <c r="AE122" s="3"/>
      <c r="AF122" s="36"/>
      <c r="AG122" s="48" t="str">
        <f>IF(ISBLANK($C122),"",$C122)</f>
        <v/>
      </c>
      <c r="AH122" s="52" t="str">
        <f>IF(ISNUMBER($AG122),IF(D122=SMALL($D122:$F122,1),IF(D122=LARGE($D122:$E122,1),$N$6,$L$6),$M$6),"")</f>
        <v/>
      </c>
      <c r="AI122" s="52" t="str">
        <f>IF(ISNUMBER($AG122),IF(E122=SMALL($D122:$F122,1),IF(E122=LARGE($D122:$E122,1),$N$6,$L$6),$M$6),"")</f>
        <v/>
      </c>
      <c r="AJ122" s="53" t="str">
        <f>IF(ISBLANK($F122),"",$F122)</f>
        <v/>
      </c>
      <c r="AK122" s="38"/>
      <c r="AL122" s="100"/>
      <c r="AM122" s="100"/>
    </row>
    <row r="123" spans="1:39" ht="21.2" customHeight="1">
      <c r="A123" s="10"/>
      <c r="B123" s="36"/>
      <c r="C123" s="48"/>
      <c r="D123" s="57"/>
      <c r="E123" s="57"/>
      <c r="F123" s="53"/>
      <c r="G123" s="38"/>
      <c r="H123" s="10"/>
      <c r="W123" s="3"/>
      <c r="AC123" s="3"/>
      <c r="AD123" s="3"/>
      <c r="AE123" s="3"/>
      <c r="AF123" s="36"/>
      <c r="AG123" s="48" t="str">
        <f>IF(ISBLANK($C123),"",$C123)</f>
        <v/>
      </c>
      <c r="AH123" s="52" t="str">
        <f>IF(ISNUMBER($AG123),IF(D123=SMALL($D123:$F123,1),IF(D123=LARGE($D123:$E123,1),$N$6,$L$6),$M$6),"")</f>
        <v/>
      </c>
      <c r="AI123" s="52" t="str">
        <f>IF(ISNUMBER($AG123),IF(E123=SMALL($D123:$F123,1),IF(E123=LARGE($D123:$E123,1),$N$6,$L$6),$M$6),"")</f>
        <v/>
      </c>
      <c r="AJ123" s="53" t="str">
        <f>IF(ISBLANK($F123),"",$F123)</f>
        <v/>
      </c>
      <c r="AK123" s="38"/>
      <c r="AL123" s="100"/>
      <c r="AM123" s="100"/>
    </row>
    <row r="124" spans="1:39" ht="21.2" customHeight="1">
      <c r="A124" s="10"/>
      <c r="B124" s="36"/>
      <c r="C124" s="48"/>
      <c r="D124" s="57"/>
      <c r="E124" s="57"/>
      <c r="F124" s="53"/>
      <c r="G124" s="38"/>
      <c r="H124" s="10"/>
      <c r="W124" s="3"/>
      <c r="AC124" s="3"/>
      <c r="AD124" s="3"/>
      <c r="AE124" s="3"/>
      <c r="AF124" s="36"/>
      <c r="AG124" s="48" t="str">
        <f>IF(ISBLANK($C124),"",$C124)</f>
        <v/>
      </c>
      <c r="AH124" s="52" t="str">
        <f>IF(ISNUMBER($AG124),IF(D124=SMALL($D124:$F124,1),IF(D124=LARGE($D124:$E124,1),$N$6,$L$6),$M$6),"")</f>
        <v/>
      </c>
      <c r="AI124" s="52" t="str">
        <f>IF(ISNUMBER($AG124),IF(E124=SMALL($D124:$F124,1),IF(E124=LARGE($D124:$E124,1),$N$6,$L$6),$M$6),"")</f>
        <v/>
      </c>
      <c r="AJ124" s="53" t="str">
        <f>IF(ISBLANK($F124),"",$F124)</f>
        <v/>
      </c>
      <c r="AK124" s="38"/>
      <c r="AL124" s="100"/>
      <c r="AM124" s="100"/>
    </row>
    <row r="125" spans="1:39" ht="21.2" customHeight="1">
      <c r="A125" s="10"/>
      <c r="B125" s="36"/>
      <c r="C125" s="48"/>
      <c r="D125" s="57"/>
      <c r="E125" s="57"/>
      <c r="F125" s="53"/>
      <c r="G125" s="38"/>
      <c r="H125" s="10"/>
      <c r="W125" s="3"/>
      <c r="AC125" s="3"/>
      <c r="AD125" s="3"/>
      <c r="AE125" s="3"/>
      <c r="AF125" s="36"/>
      <c r="AG125" s="48" t="str">
        <f>IF(ISBLANK($C125),"",$C125)</f>
        <v/>
      </c>
      <c r="AH125" s="52" t="str">
        <f>IF(ISNUMBER($AG125),IF(D125=SMALL($D125:$F125,1),IF(D125=LARGE($D125:$E125,1),$N$6,$L$6),$M$6),"")</f>
        <v/>
      </c>
      <c r="AI125" s="52" t="str">
        <f>IF(ISNUMBER($AG125),IF(E125=SMALL($D125:$F125,1),IF(E125=LARGE($D125:$E125,1),$N$6,$L$6),$M$6),"")</f>
        <v/>
      </c>
      <c r="AJ125" s="53" t="str">
        <f>IF(ISBLANK($F125),"",$F125)</f>
        <v/>
      </c>
      <c r="AK125" s="38"/>
      <c r="AL125" s="100"/>
      <c r="AM125" s="100"/>
    </row>
    <row r="126" spans="1:39" ht="21.2" customHeight="1">
      <c r="A126" s="10"/>
      <c r="B126" s="36"/>
      <c r="C126" s="48"/>
      <c r="D126" s="57"/>
      <c r="E126" s="57"/>
      <c r="F126" s="53"/>
      <c r="G126" s="38"/>
      <c r="H126" s="10"/>
      <c r="W126" s="3"/>
      <c r="AC126" s="3"/>
      <c r="AD126" s="3"/>
      <c r="AE126" s="3"/>
      <c r="AF126" s="36"/>
      <c r="AG126" s="48" t="str">
        <f>IF(ISBLANK($C126),"",$C126)</f>
        <v/>
      </c>
      <c r="AH126" s="52" t="str">
        <f>IF(ISNUMBER($AG126),IF(D126=SMALL($D126:$F126,1),IF(D126=LARGE($D126:$E126,1),$N$6,$L$6),$M$6),"")</f>
        <v/>
      </c>
      <c r="AI126" s="52" t="str">
        <f>IF(ISNUMBER($AG126),IF(E126=SMALL($D126:$F126,1),IF(E126=LARGE($D126:$E126,1),$N$6,$L$6),$M$6),"")</f>
        <v/>
      </c>
      <c r="AJ126" s="53" t="str">
        <f>IF(ISBLANK($F126),"",$F126)</f>
        <v/>
      </c>
      <c r="AK126" s="38"/>
      <c r="AL126" s="100"/>
      <c r="AM126" s="100"/>
    </row>
    <row r="127" spans="1:39" ht="21.2" customHeight="1">
      <c r="A127" s="10"/>
      <c r="B127" s="36"/>
      <c r="C127" s="48"/>
      <c r="D127" s="57"/>
      <c r="E127" s="57"/>
      <c r="F127" s="53"/>
      <c r="G127" s="38"/>
      <c r="H127" s="10"/>
      <c r="W127" s="3"/>
      <c r="AC127" s="3"/>
      <c r="AD127" s="3"/>
      <c r="AE127" s="3"/>
      <c r="AF127" s="36"/>
      <c r="AG127" s="48" t="str">
        <f>IF(ISBLANK($C127),"",$C127)</f>
        <v/>
      </c>
      <c r="AH127" s="52" t="str">
        <f>IF(ISNUMBER($AG127),IF(D127=SMALL($D127:$F127,1),IF(D127=LARGE($D127:$E127,1),$N$6,$L$6),$M$6),"")</f>
        <v/>
      </c>
      <c r="AI127" s="52" t="str">
        <f>IF(ISNUMBER($AG127),IF(E127=SMALL($D127:$F127,1),IF(E127=LARGE($D127:$E127,1),$N$6,$L$6),$M$6),"")</f>
        <v/>
      </c>
      <c r="AJ127" s="53" t="str">
        <f>IF(ISBLANK($F127),"",$F127)</f>
        <v/>
      </c>
      <c r="AK127" s="38"/>
      <c r="AL127" s="100"/>
      <c r="AM127" s="100"/>
    </row>
    <row r="128" spans="1:39" ht="21.2" customHeight="1">
      <c r="A128" s="10"/>
      <c r="B128" s="36"/>
      <c r="C128" s="48"/>
      <c r="D128" s="57"/>
      <c r="E128" s="57"/>
      <c r="F128" s="53"/>
      <c r="G128" s="38"/>
      <c r="H128" s="10"/>
      <c r="W128" s="3"/>
      <c r="AC128" s="3"/>
      <c r="AD128" s="3"/>
      <c r="AE128" s="3"/>
      <c r="AF128" s="36"/>
      <c r="AG128" s="48" t="str">
        <f>IF(ISBLANK($C128),"",$C128)</f>
        <v/>
      </c>
      <c r="AH128" s="52" t="str">
        <f>IF(ISNUMBER($AG128),IF(D128=SMALL($D128:$F128,1),IF(D128=LARGE($D128:$E128,1),$N$6,$L$6),$M$6),"")</f>
        <v/>
      </c>
      <c r="AI128" s="52" t="str">
        <f>IF(ISNUMBER($AG128),IF(E128=SMALL($D128:$F128,1),IF(E128=LARGE($D128:$E128,1),$N$6,$L$6),$M$6),"")</f>
        <v/>
      </c>
      <c r="AJ128" s="53" t="str">
        <f>IF(ISBLANK($F128),"",$F128)</f>
        <v/>
      </c>
      <c r="AK128" s="38"/>
      <c r="AL128" s="100"/>
      <c r="AM128" s="100"/>
    </row>
    <row r="129" spans="1:39" ht="21.2" customHeight="1">
      <c r="A129" s="10"/>
      <c r="B129" s="36"/>
      <c r="C129" s="48"/>
      <c r="D129" s="57"/>
      <c r="E129" s="57"/>
      <c r="F129" s="53"/>
      <c r="G129" s="38"/>
      <c r="H129" s="10"/>
      <c r="W129" s="3"/>
      <c r="AC129" s="3"/>
      <c r="AD129" s="3"/>
      <c r="AE129" s="3"/>
      <c r="AF129" s="36"/>
      <c r="AG129" s="48" t="str">
        <f>IF(ISBLANK($C129),"",$C129)</f>
        <v/>
      </c>
      <c r="AH129" s="52" t="str">
        <f>IF(ISNUMBER($AG129),IF(D129=SMALL($D129:$F129,1),IF(D129=LARGE($D129:$E129,1),$N$6,$L$6),$M$6),"")</f>
        <v/>
      </c>
      <c r="AI129" s="52" t="str">
        <f>IF(ISNUMBER($AG129),IF(E129=SMALL($D129:$F129,1),IF(E129=LARGE($D129:$E129,1),$N$6,$L$6),$M$6),"")</f>
        <v/>
      </c>
      <c r="AJ129" s="53" t="str">
        <f>IF(ISBLANK($F129),"",$F129)</f>
        <v/>
      </c>
      <c r="AK129" s="38"/>
      <c r="AL129" s="100"/>
      <c r="AM129" s="100"/>
    </row>
    <row r="130" spans="1:39" ht="21.2" customHeight="1">
      <c r="A130" s="10"/>
      <c r="B130" s="36"/>
      <c r="C130" s="48"/>
      <c r="D130" s="57"/>
      <c r="E130" s="57"/>
      <c r="F130" s="53"/>
      <c r="G130" s="38"/>
      <c r="H130" s="10"/>
      <c r="W130" s="3"/>
      <c r="AC130" s="3"/>
      <c r="AD130" s="3"/>
      <c r="AE130" s="3"/>
      <c r="AF130" s="36"/>
      <c r="AG130" s="48" t="str">
        <f>IF(ISBLANK($C130),"",$C130)</f>
        <v/>
      </c>
      <c r="AH130" s="52" t="str">
        <f>IF(ISNUMBER($AG130),IF(D130=SMALL($D130:$F130,1),IF(D130=LARGE($D130:$E130,1),$N$6,$L$6),$M$6),"")</f>
        <v/>
      </c>
      <c r="AI130" s="52" t="str">
        <f>IF(ISNUMBER($AG130),IF(E130=SMALL($D130:$F130,1),IF(E130=LARGE($D130:$E130,1),$N$6,$L$6),$M$6),"")</f>
        <v/>
      </c>
      <c r="AJ130" s="53" t="str">
        <f>IF(ISBLANK($F130),"",$F130)</f>
        <v/>
      </c>
      <c r="AK130" s="38"/>
      <c r="AL130" s="100"/>
      <c r="AM130" s="100"/>
    </row>
    <row r="131" spans="1:39" ht="21.2" customHeight="1">
      <c r="A131" s="10"/>
      <c r="B131" s="36"/>
      <c r="C131" s="48"/>
      <c r="D131" s="57"/>
      <c r="E131" s="57"/>
      <c r="F131" s="53"/>
      <c r="G131" s="38"/>
      <c r="H131" s="10"/>
      <c r="W131" s="3"/>
      <c r="AC131" s="3"/>
      <c r="AD131" s="3"/>
      <c r="AE131" s="3"/>
      <c r="AF131" s="36"/>
      <c r="AG131" s="48" t="str">
        <f>IF(ISBLANK($C131),"",$C131)</f>
        <v/>
      </c>
      <c r="AH131" s="52" t="str">
        <f>IF(ISNUMBER($AG131),IF(D131=SMALL($D131:$F131,1),IF(D131=LARGE($D131:$E131,1),$N$6,$L$6),$M$6),"")</f>
        <v/>
      </c>
      <c r="AI131" s="52" t="str">
        <f>IF(ISNUMBER($AG131),IF(E131=SMALL($D131:$F131,1),IF(E131=LARGE($D131:$E131,1),$N$6,$L$6),$M$6),"")</f>
        <v/>
      </c>
      <c r="AJ131" s="53" t="str">
        <f>IF(ISBLANK($F131),"",$F131)</f>
        <v/>
      </c>
      <c r="AK131" s="38"/>
      <c r="AL131" s="100"/>
      <c r="AM131" s="100"/>
    </row>
    <row r="132" spans="1:39" ht="21.2" customHeight="1">
      <c r="A132" s="10"/>
      <c r="B132" s="36"/>
      <c r="C132" s="48"/>
      <c r="D132" s="57"/>
      <c r="E132" s="57"/>
      <c r="F132" s="53"/>
      <c r="G132" s="38"/>
      <c r="H132" s="10"/>
      <c r="W132" s="3"/>
      <c r="AC132" s="3"/>
      <c r="AD132" s="3"/>
      <c r="AE132" s="3"/>
      <c r="AF132" s="36"/>
      <c r="AG132" s="48" t="str">
        <f>IF(ISBLANK($C132),"",$C132)</f>
        <v/>
      </c>
      <c r="AH132" s="52" t="str">
        <f>IF(ISNUMBER($AG132),IF(D132=SMALL($D132:$F132,1),IF(D132=LARGE($D132:$E132,1),$N$6,$L$6),$M$6),"")</f>
        <v/>
      </c>
      <c r="AI132" s="52" t="str">
        <f>IF(ISNUMBER($AG132),IF(E132=SMALL($D132:$F132,1),IF(E132=LARGE($D132:$E132,1),$N$6,$L$6),$M$6),"")</f>
        <v/>
      </c>
      <c r="AJ132" s="53" t="str">
        <f>IF(ISBLANK($F132),"",$F132)</f>
        <v/>
      </c>
      <c r="AK132" s="38"/>
      <c r="AL132" s="100"/>
      <c r="AM132" s="100"/>
    </row>
    <row r="133" spans="1:39" ht="21.2" customHeight="1">
      <c r="A133" s="10"/>
      <c r="B133" s="36"/>
      <c r="C133" s="48"/>
      <c r="D133" s="57"/>
      <c r="E133" s="57"/>
      <c r="F133" s="53"/>
      <c r="G133" s="38"/>
      <c r="H133" s="10"/>
      <c r="W133" s="3"/>
      <c r="AC133" s="3"/>
      <c r="AD133" s="3"/>
      <c r="AE133" s="3"/>
      <c r="AF133" s="36"/>
      <c r="AG133" s="48" t="str">
        <f>IF(ISBLANK($C133),"",$C133)</f>
        <v/>
      </c>
      <c r="AH133" s="52" t="str">
        <f>IF(ISNUMBER($AG133),IF(D133=SMALL($D133:$F133,1),IF(D133=LARGE($D133:$E133,1),$N$6,$L$6),$M$6),"")</f>
        <v/>
      </c>
      <c r="AI133" s="52" t="str">
        <f>IF(ISNUMBER($AG133),IF(E133=SMALL($D133:$F133,1),IF(E133=LARGE($D133:$E133,1),$N$6,$L$6),$M$6),"")</f>
        <v/>
      </c>
      <c r="AJ133" s="53" t="str">
        <f>IF(ISBLANK($F133),"",$F133)</f>
        <v/>
      </c>
      <c r="AK133" s="38"/>
      <c r="AL133" s="100"/>
      <c r="AM133" s="100"/>
    </row>
    <row r="134" spans="1:39" ht="21.2" customHeight="1">
      <c r="A134" s="10"/>
      <c r="B134" s="36"/>
      <c r="C134" s="48"/>
      <c r="D134" s="57"/>
      <c r="E134" s="57"/>
      <c r="F134" s="53"/>
      <c r="G134" s="38"/>
      <c r="H134" s="10"/>
      <c r="W134" s="3"/>
      <c r="AC134" s="3"/>
      <c r="AD134" s="3"/>
      <c r="AE134" s="3"/>
      <c r="AF134" s="36"/>
      <c r="AG134" s="48" t="str">
        <f>IF(ISBLANK($C134),"",$C134)</f>
        <v/>
      </c>
      <c r="AH134" s="52" t="str">
        <f>IF(ISNUMBER($AG134),IF(D134=SMALL($D134:$F134,1),IF(D134=LARGE($D134:$E134,1),$N$6,$L$6),$M$6),"")</f>
        <v/>
      </c>
      <c r="AI134" s="52" t="str">
        <f>IF(ISNUMBER($AG134),IF(E134=SMALL($D134:$F134,1),IF(E134=LARGE($D134:$E134,1),$N$6,$L$6),$M$6),"")</f>
        <v/>
      </c>
      <c r="AJ134" s="53" t="str">
        <f>IF(ISBLANK($F134),"",$F134)</f>
        <v/>
      </c>
      <c r="AK134" s="38"/>
      <c r="AL134" s="100"/>
      <c r="AM134" s="100"/>
    </row>
    <row r="135" spans="1:39" ht="21.2" customHeight="1">
      <c r="A135" s="10"/>
      <c r="B135" s="36"/>
      <c r="C135" s="48"/>
      <c r="D135" s="57"/>
      <c r="E135" s="57"/>
      <c r="F135" s="53"/>
      <c r="G135" s="38"/>
      <c r="H135" s="10"/>
      <c r="W135" s="3"/>
      <c r="AC135" s="3"/>
      <c r="AD135" s="3"/>
      <c r="AE135" s="3"/>
      <c r="AF135" s="36"/>
      <c r="AG135" s="48" t="str">
        <f>IF(ISBLANK($C135),"",$C135)</f>
        <v/>
      </c>
      <c r="AH135" s="52" t="str">
        <f>IF(ISNUMBER($AG135),IF(D135=SMALL($D135:$F135,1),IF(D135=LARGE($D135:$E135,1),$N$6,$L$6),$M$6),"")</f>
        <v/>
      </c>
      <c r="AI135" s="52" t="str">
        <f>IF(ISNUMBER($AG135),IF(E135=SMALL($D135:$F135,1),IF(E135=LARGE($D135:$E135,1),$N$6,$L$6),$M$6),"")</f>
        <v/>
      </c>
      <c r="AJ135" s="53" t="str">
        <f>IF(ISBLANK($F135),"",$F135)</f>
        <v/>
      </c>
      <c r="AK135" s="38"/>
      <c r="AL135" s="100"/>
      <c r="AM135" s="100"/>
    </row>
    <row r="136" spans="1:39" ht="21.2" customHeight="1">
      <c r="A136" s="10"/>
      <c r="B136" s="36"/>
      <c r="C136" s="48"/>
      <c r="D136" s="57"/>
      <c r="E136" s="57"/>
      <c r="F136" s="53"/>
      <c r="G136" s="38"/>
      <c r="H136" s="10"/>
      <c r="W136" s="3"/>
      <c r="AC136" s="3"/>
      <c r="AD136" s="3"/>
      <c r="AE136" s="3"/>
      <c r="AF136" s="36"/>
      <c r="AG136" s="48" t="str">
        <f>IF(ISBLANK($C136),"",$C136)</f>
        <v/>
      </c>
      <c r="AH136" s="52" t="str">
        <f>IF(ISNUMBER($AG136),IF(D136=SMALL($D136:$F136,1),IF(D136=LARGE($D136:$E136,1),$N$6,$L$6),$M$6),"")</f>
        <v/>
      </c>
      <c r="AI136" s="52" t="str">
        <f>IF(ISNUMBER($AG136),IF(E136=SMALL($D136:$F136,1),IF(E136=LARGE($D136:$E136,1),$N$6,$L$6),$M$6),"")</f>
        <v/>
      </c>
      <c r="AJ136" s="53" t="str">
        <f>IF(ISBLANK($F136),"",$F136)</f>
        <v/>
      </c>
      <c r="AK136" s="38"/>
      <c r="AL136" s="100"/>
      <c r="AM136" s="100"/>
    </row>
    <row r="137" spans="1:39" ht="21.2" customHeight="1">
      <c r="A137" s="10"/>
      <c r="B137" s="36"/>
      <c r="C137" s="48"/>
      <c r="D137" s="57"/>
      <c r="E137" s="57"/>
      <c r="F137" s="53"/>
      <c r="G137" s="38"/>
      <c r="H137" s="10"/>
      <c r="W137" s="3"/>
      <c r="AC137" s="3"/>
      <c r="AD137" s="3"/>
      <c r="AE137" s="3"/>
      <c r="AF137" s="36"/>
      <c r="AG137" s="48" t="str">
        <f>IF(ISBLANK($C137),"",$C137)</f>
        <v/>
      </c>
      <c r="AH137" s="52" t="str">
        <f>IF(ISNUMBER($AG137),IF(D137=SMALL($D137:$F137,1),IF(D137=LARGE($D137:$E137,1),$N$6,$L$6),$M$6),"")</f>
        <v/>
      </c>
      <c r="AI137" s="52" t="str">
        <f>IF(ISNUMBER($AG137),IF(E137=SMALL($D137:$F137,1),IF(E137=LARGE($D137:$E137,1),$N$6,$L$6),$M$6),"")</f>
        <v/>
      </c>
      <c r="AJ137" s="53" t="str">
        <f>IF(ISBLANK($F137),"",$F137)</f>
        <v/>
      </c>
      <c r="AK137" s="38"/>
      <c r="AL137" s="100"/>
      <c r="AM137" s="100"/>
    </row>
    <row r="138" spans="1:39" ht="21.2" customHeight="1">
      <c r="A138" s="10"/>
      <c r="B138" s="36"/>
      <c r="C138" s="48"/>
      <c r="D138" s="57"/>
      <c r="E138" s="57"/>
      <c r="F138" s="53"/>
      <c r="G138" s="38"/>
      <c r="H138" s="10"/>
      <c r="W138" s="3"/>
      <c r="AC138" s="3"/>
      <c r="AD138" s="3"/>
      <c r="AE138" s="3"/>
      <c r="AF138" s="36"/>
      <c r="AG138" s="48" t="str">
        <f>IF(ISBLANK($C138),"",$C138)</f>
        <v/>
      </c>
      <c r="AH138" s="52" t="str">
        <f>IF(ISNUMBER($AG138),IF(D138=SMALL($D138:$F138,1),IF(D138=LARGE($D138:$E138,1),$N$6,$L$6),$M$6),"")</f>
        <v/>
      </c>
      <c r="AI138" s="52" t="str">
        <f>IF(ISNUMBER($AG138),IF(E138=SMALL($D138:$F138,1),IF(E138=LARGE($D138:$E138,1),$N$6,$L$6),$M$6),"")</f>
        <v/>
      </c>
      <c r="AJ138" s="53" t="str">
        <f>IF(ISBLANK($F138),"",$F138)</f>
        <v/>
      </c>
      <c r="AK138" s="38"/>
      <c r="AL138" s="100"/>
      <c r="AM138" s="100"/>
    </row>
    <row r="139" spans="1:39" ht="21.2" customHeight="1">
      <c r="A139" s="10"/>
      <c r="B139" s="36"/>
      <c r="C139" s="48"/>
      <c r="D139" s="57"/>
      <c r="E139" s="57"/>
      <c r="F139" s="53"/>
      <c r="G139" s="38"/>
      <c r="H139" s="10"/>
      <c r="W139" s="3"/>
      <c r="AC139" s="3"/>
      <c r="AD139" s="3"/>
      <c r="AE139" s="3"/>
      <c r="AF139" s="36"/>
      <c r="AG139" s="48" t="str">
        <f>IF(ISBLANK($C139),"",$C139)</f>
        <v/>
      </c>
      <c r="AH139" s="52" t="str">
        <f>IF(ISNUMBER($AG139),IF(D139=SMALL($D139:$F139,1),IF(D139=LARGE($D139:$E139,1),$N$6,$L$6),$M$6),"")</f>
        <v/>
      </c>
      <c r="AI139" s="52" t="str">
        <f>IF(ISNUMBER($AG139),IF(E139=SMALL($D139:$F139,1),IF(E139=LARGE($D139:$E139,1),$N$6,$L$6),$M$6),"")</f>
        <v/>
      </c>
      <c r="AJ139" s="53" t="str">
        <f>IF(ISBLANK($F139),"",$F139)</f>
        <v/>
      </c>
      <c r="AK139" s="38"/>
      <c r="AL139" s="100"/>
      <c r="AM139" s="100"/>
    </row>
    <row r="140" spans="1:39" ht="21.2" customHeight="1">
      <c r="A140" s="10"/>
      <c r="B140" s="36"/>
      <c r="C140" s="48"/>
      <c r="D140" s="57"/>
      <c r="E140" s="57"/>
      <c r="F140" s="53"/>
      <c r="G140" s="38"/>
      <c r="H140" s="10"/>
      <c r="W140" s="3"/>
      <c r="AC140" s="3"/>
      <c r="AD140" s="3"/>
      <c r="AE140" s="3"/>
      <c r="AF140" s="36"/>
      <c r="AG140" s="48" t="str">
        <f>IF(ISBLANK($C140),"",$C140)</f>
        <v/>
      </c>
      <c r="AH140" s="52" t="str">
        <f>IF(ISNUMBER($AG140),IF(D140=SMALL($D140:$F140,1),IF(D140=LARGE($D140:$E140,1),$N$6,$L$6),$M$6),"")</f>
        <v/>
      </c>
      <c r="AI140" s="52" t="str">
        <f>IF(ISNUMBER($AG140),IF(E140=SMALL($D140:$F140,1),IF(E140=LARGE($D140:$E140,1),$N$6,$L$6),$M$6),"")</f>
        <v/>
      </c>
      <c r="AJ140" s="53" t="str">
        <f>IF(ISBLANK($F140),"",$F140)</f>
        <v/>
      </c>
      <c r="AK140" s="38"/>
      <c r="AL140" s="100"/>
      <c r="AM140" s="100"/>
    </row>
    <row r="141" spans="1:39" ht="21.2" customHeight="1">
      <c r="A141" s="10"/>
      <c r="B141" s="36"/>
      <c r="C141" s="48"/>
      <c r="D141" s="57"/>
      <c r="E141" s="57"/>
      <c r="F141" s="53"/>
      <c r="G141" s="38"/>
      <c r="H141" s="10"/>
      <c r="W141" s="3"/>
      <c r="AC141" s="3"/>
      <c r="AD141" s="3"/>
      <c r="AE141" s="3"/>
      <c r="AF141" s="36"/>
      <c r="AG141" s="48" t="str">
        <f>IF(ISBLANK($C141),"",$C141)</f>
        <v/>
      </c>
      <c r="AH141" s="52" t="str">
        <f>IF(ISNUMBER($AG141),IF(D141=SMALL($D141:$F141,1),IF(D141=LARGE($D141:$E141,1),$N$6,$L$6),$M$6),"")</f>
        <v/>
      </c>
      <c r="AI141" s="52" t="str">
        <f>IF(ISNUMBER($AG141),IF(E141=SMALL($D141:$F141,1),IF(E141=LARGE($D141:$E141,1),$N$6,$L$6),$M$6),"")</f>
        <v/>
      </c>
      <c r="AJ141" s="53" t="str">
        <f>IF(ISBLANK($F141),"",$F141)</f>
        <v/>
      </c>
      <c r="AK141" s="38"/>
      <c r="AL141" s="100"/>
      <c r="AM141" s="100"/>
    </row>
    <row r="142" spans="1:39" ht="21.2" customHeight="1">
      <c r="A142" s="10"/>
      <c r="B142" s="36"/>
      <c r="C142" s="48"/>
      <c r="D142" s="57"/>
      <c r="E142" s="57"/>
      <c r="F142" s="53"/>
      <c r="G142" s="38"/>
      <c r="H142" s="10"/>
      <c r="W142" s="3"/>
      <c r="AC142" s="3"/>
      <c r="AD142" s="3"/>
      <c r="AE142" s="3"/>
      <c r="AF142" s="36"/>
      <c r="AG142" s="48" t="str">
        <f>IF(ISBLANK($C142),"",$C142)</f>
        <v/>
      </c>
      <c r="AH142" s="52" t="str">
        <f>IF(ISNUMBER($AG142),IF(D142=SMALL($D142:$F142,1),IF(D142=LARGE($D142:$E142,1),$N$6,$L$6),$M$6),"")</f>
        <v/>
      </c>
      <c r="AI142" s="52" t="str">
        <f>IF(ISNUMBER($AG142),IF(E142=SMALL($D142:$F142,1),IF(E142=LARGE($D142:$E142,1),$N$6,$L$6),$M$6),"")</f>
        <v/>
      </c>
      <c r="AJ142" s="53" t="str">
        <f>IF(ISBLANK($F142),"",$F142)</f>
        <v/>
      </c>
      <c r="AK142" s="38"/>
      <c r="AL142" s="100"/>
      <c r="AM142" s="100"/>
    </row>
    <row r="143" spans="1:39" ht="21.2" customHeight="1">
      <c r="A143" s="10"/>
      <c r="B143" s="36"/>
      <c r="C143" s="48"/>
      <c r="D143" s="57"/>
      <c r="E143" s="57"/>
      <c r="F143" s="53"/>
      <c r="G143" s="38"/>
      <c r="H143" s="10"/>
      <c r="W143" s="3"/>
      <c r="AC143" s="3"/>
      <c r="AD143" s="3"/>
      <c r="AE143" s="3"/>
      <c r="AF143" s="36"/>
      <c r="AG143" s="48" t="str">
        <f>IF(ISBLANK($C143),"",$C143)</f>
        <v/>
      </c>
      <c r="AH143" s="52" t="str">
        <f>IF(ISNUMBER($AG143),IF(D143=SMALL($D143:$F143,1),IF(D143=LARGE($D143:$E143,1),$N$6,$L$6),$M$6),"")</f>
        <v/>
      </c>
      <c r="AI143" s="52" t="str">
        <f>IF(ISNUMBER($AG143),IF(E143=SMALL($D143:$F143,1),IF(E143=LARGE($D143:$E143,1),$N$6,$L$6),$M$6),"")</f>
        <v/>
      </c>
      <c r="AJ143" s="53" t="str">
        <f>IF(ISBLANK($F143),"",$F143)</f>
        <v/>
      </c>
      <c r="AK143" s="38"/>
      <c r="AL143" s="100"/>
      <c r="AM143" s="100"/>
    </row>
    <row r="144" spans="1:39" ht="21.2" customHeight="1">
      <c r="A144" s="10"/>
      <c r="B144" s="36"/>
      <c r="C144" s="48"/>
      <c r="D144" s="57"/>
      <c r="E144" s="57"/>
      <c r="F144" s="53"/>
      <c r="G144" s="38"/>
      <c r="H144" s="10"/>
      <c r="W144" s="3"/>
      <c r="AC144" s="3"/>
      <c r="AD144" s="3"/>
      <c r="AE144" s="3"/>
      <c r="AF144" s="36"/>
      <c r="AG144" s="48" t="str">
        <f>IF(ISBLANK($C144),"",$C144)</f>
        <v/>
      </c>
      <c r="AH144" s="52" t="str">
        <f>IF(ISNUMBER($AG144),IF(D144=SMALL($D144:$F144,1),IF(D144=LARGE($D144:$E144,1),$N$6,$L$6),$M$6),"")</f>
        <v/>
      </c>
      <c r="AI144" s="52" t="str">
        <f>IF(ISNUMBER($AG144),IF(E144=SMALL($D144:$F144,1),IF(E144=LARGE($D144:$E144,1),$N$6,$L$6),$M$6),"")</f>
        <v/>
      </c>
      <c r="AJ144" s="53" t="str">
        <f>IF(ISBLANK($F144),"",$F144)</f>
        <v/>
      </c>
      <c r="AK144" s="38"/>
      <c r="AL144" s="100"/>
      <c r="AM144" s="100"/>
    </row>
    <row r="145" spans="1:39" ht="21.2" customHeight="1">
      <c r="A145" s="10"/>
      <c r="B145" s="36"/>
      <c r="C145" s="48"/>
      <c r="D145" s="57"/>
      <c r="E145" s="57"/>
      <c r="F145" s="53"/>
      <c r="G145" s="38"/>
      <c r="H145" s="10"/>
      <c r="W145" s="3"/>
      <c r="AC145" s="3"/>
      <c r="AD145" s="3"/>
      <c r="AE145" s="3"/>
      <c r="AF145" s="36"/>
      <c r="AG145" s="48" t="str">
        <f>IF(ISBLANK($C145),"",$C145)</f>
        <v/>
      </c>
      <c r="AH145" s="52" t="str">
        <f>IF(ISNUMBER($AG145),IF(D145=SMALL($D145:$F145,1),IF(D145=LARGE($D145:$E145,1),$N$6,$L$6),$M$6),"")</f>
        <v/>
      </c>
      <c r="AI145" s="52" t="str">
        <f>IF(ISNUMBER($AG145),IF(E145=SMALL($D145:$F145,1),IF(E145=LARGE($D145:$E145,1),$N$6,$L$6),$M$6),"")</f>
        <v/>
      </c>
      <c r="AJ145" s="53" t="str">
        <f>IF(ISBLANK($F145),"",$F145)</f>
        <v/>
      </c>
      <c r="AK145" s="38"/>
      <c r="AL145" s="100"/>
      <c r="AM145" s="100"/>
    </row>
    <row r="146" spans="1:39" ht="21.2" customHeight="1">
      <c r="A146" s="10"/>
      <c r="B146" s="36"/>
      <c r="C146" s="48"/>
      <c r="D146" s="57"/>
      <c r="E146" s="57"/>
      <c r="F146" s="53"/>
      <c r="G146" s="38"/>
      <c r="H146" s="10"/>
      <c r="W146" s="3"/>
      <c r="AC146" s="3"/>
      <c r="AD146" s="3"/>
      <c r="AE146" s="3"/>
      <c r="AF146" s="36"/>
      <c r="AG146" s="48" t="str">
        <f>IF(ISBLANK($C146),"",$C146)</f>
        <v/>
      </c>
      <c r="AH146" s="52" t="str">
        <f>IF(ISNUMBER($AG146),IF(D146=SMALL($D146:$F146,1),IF(D146=LARGE($D146:$E146,1),$N$6,$L$6),$M$6),"")</f>
        <v/>
      </c>
      <c r="AI146" s="52" t="str">
        <f>IF(ISNUMBER($AG146),IF(E146=SMALL($D146:$F146,1),IF(E146=LARGE($D146:$E146,1),$N$6,$L$6),$M$6),"")</f>
        <v/>
      </c>
      <c r="AJ146" s="53" t="str">
        <f>IF(ISBLANK($F146),"",$F146)</f>
        <v/>
      </c>
      <c r="AK146" s="38"/>
      <c r="AL146" s="100"/>
      <c r="AM146" s="100"/>
    </row>
    <row r="147" spans="1:39" ht="21.2" customHeight="1">
      <c r="A147" s="10"/>
      <c r="B147" s="36"/>
      <c r="C147" s="48"/>
      <c r="D147" s="57"/>
      <c r="E147" s="57"/>
      <c r="F147" s="53"/>
      <c r="G147" s="38"/>
      <c r="H147" s="10"/>
      <c r="W147" s="3"/>
      <c r="AC147" s="3"/>
      <c r="AD147" s="3"/>
      <c r="AE147" s="3"/>
      <c r="AF147" s="36"/>
      <c r="AG147" s="48" t="str">
        <f>IF(ISBLANK($C147),"",$C147)</f>
        <v/>
      </c>
      <c r="AH147" s="52" t="str">
        <f>IF(ISNUMBER($AG147),IF(D147=SMALL($D147:$F147,1),IF(D147=LARGE($D147:$E147,1),$N$6,$L$6),$M$6),"")</f>
        <v/>
      </c>
      <c r="AI147" s="52" t="str">
        <f>IF(ISNUMBER($AG147),IF(E147=SMALL($D147:$F147,1),IF(E147=LARGE($D147:$E147,1),$N$6,$L$6),$M$6),"")</f>
        <v/>
      </c>
      <c r="AJ147" s="53" t="str">
        <f>IF(ISBLANK($F147),"",$F147)</f>
        <v/>
      </c>
      <c r="AK147" s="38"/>
      <c r="AL147" s="100"/>
      <c r="AM147" s="100"/>
    </row>
    <row r="148" spans="1:39" ht="21.2" customHeight="1">
      <c r="A148" s="10"/>
      <c r="B148" s="36"/>
      <c r="C148" s="48"/>
      <c r="D148" s="57"/>
      <c r="E148" s="57"/>
      <c r="F148" s="53"/>
      <c r="G148" s="38"/>
      <c r="H148" s="10"/>
      <c r="W148" s="3"/>
      <c r="AC148" s="3"/>
      <c r="AD148" s="3"/>
      <c r="AE148" s="3"/>
      <c r="AF148" s="36"/>
      <c r="AG148" s="48" t="str">
        <f>IF(ISBLANK($C148),"",$C148)</f>
        <v/>
      </c>
      <c r="AH148" s="52" t="str">
        <f>IF(ISNUMBER($AG148),IF(D148=SMALL($D148:$F148,1),IF(D148=LARGE($D148:$E148,1),$N$6,$L$6),$M$6),"")</f>
        <v/>
      </c>
      <c r="AI148" s="52" t="str">
        <f>IF(ISNUMBER($AG148),IF(E148=SMALL($D148:$F148,1),IF(E148=LARGE($D148:$E148,1),$N$6,$L$6),$M$6),"")</f>
        <v/>
      </c>
      <c r="AJ148" s="53" t="str">
        <f>IF(ISBLANK($F148),"",$F148)</f>
        <v/>
      </c>
      <c r="AK148" s="38"/>
      <c r="AL148" s="100"/>
      <c r="AM148" s="100"/>
    </row>
    <row r="149" spans="1:39" ht="21.2" customHeight="1">
      <c r="A149" s="10"/>
      <c r="B149" s="36"/>
      <c r="C149" s="48"/>
      <c r="D149" s="57"/>
      <c r="E149" s="57"/>
      <c r="F149" s="53"/>
      <c r="G149" s="38"/>
      <c r="H149" s="10"/>
      <c r="W149" s="3"/>
      <c r="AC149" s="3"/>
      <c r="AD149" s="3"/>
      <c r="AE149" s="3"/>
      <c r="AF149" s="36"/>
      <c r="AG149" s="48" t="str">
        <f>IF(ISBLANK($C149),"",$C149)</f>
        <v/>
      </c>
      <c r="AH149" s="52" t="str">
        <f>IF(ISNUMBER($AG149),IF(D149=SMALL($D149:$F149,1),IF(D149=LARGE($D149:$E149,1),$N$6,$L$6),$M$6),"")</f>
        <v/>
      </c>
      <c r="AI149" s="52" t="str">
        <f>IF(ISNUMBER($AG149),IF(E149=SMALL($D149:$F149,1),IF(E149=LARGE($D149:$E149,1),$N$6,$L$6),$M$6),"")</f>
        <v/>
      </c>
      <c r="AJ149" s="53" t="str">
        <f>IF(ISBLANK($F149),"",$F149)</f>
        <v/>
      </c>
      <c r="AK149" s="38"/>
      <c r="AL149" s="100"/>
      <c r="AM149" s="100"/>
    </row>
    <row r="150" spans="1:39" ht="21.2" customHeight="1">
      <c r="A150" s="10"/>
      <c r="B150" s="36"/>
      <c r="C150" s="48"/>
      <c r="D150" s="57"/>
      <c r="E150" s="57"/>
      <c r="F150" s="53"/>
      <c r="G150" s="38"/>
      <c r="H150" s="10"/>
      <c r="W150" s="3"/>
      <c r="AC150" s="3"/>
      <c r="AD150" s="3"/>
      <c r="AE150" s="3"/>
      <c r="AF150" s="36"/>
      <c r="AG150" s="48" t="str">
        <f>IF(ISBLANK($C150),"",$C150)</f>
        <v/>
      </c>
      <c r="AH150" s="52" t="str">
        <f>IF(ISNUMBER($AG150),IF(D150=SMALL($D150:$F150,1),IF(D150=LARGE($D150:$E150,1),$N$6,$L$6),$M$6),"")</f>
        <v/>
      </c>
      <c r="AI150" s="52" t="str">
        <f>IF(ISNUMBER($AG150),IF(E150=SMALL($D150:$F150,1),IF(E150=LARGE($D150:$E150,1),$N$6,$L$6),$M$6),"")</f>
        <v/>
      </c>
      <c r="AJ150" s="53" t="str">
        <f>IF(ISBLANK($F150),"",$F150)</f>
        <v/>
      </c>
      <c r="AK150" s="38"/>
      <c r="AL150" s="100"/>
      <c r="AM150" s="100"/>
    </row>
    <row r="151" spans="1:39" ht="21.2" customHeight="1">
      <c r="A151" s="10"/>
      <c r="B151" s="36"/>
      <c r="C151" s="48"/>
      <c r="D151" s="57"/>
      <c r="E151" s="57"/>
      <c r="F151" s="53"/>
      <c r="G151" s="38"/>
      <c r="H151" s="10"/>
      <c r="W151" s="3"/>
      <c r="AC151" s="3"/>
      <c r="AD151" s="3"/>
      <c r="AE151" s="3"/>
      <c r="AF151" s="36"/>
      <c r="AG151" s="48" t="str">
        <f>IF(ISBLANK($C151),"",$C151)</f>
        <v/>
      </c>
      <c r="AH151" s="52" t="str">
        <f>IF(ISNUMBER($AG151),IF(D151=SMALL($D151:$F151,1),IF(D151=LARGE($D151:$E151,1),$N$6,$L$6),$M$6),"")</f>
        <v/>
      </c>
      <c r="AI151" s="52" t="str">
        <f>IF(ISNUMBER($AG151),IF(E151=SMALL($D151:$F151,1),IF(E151=LARGE($D151:$E151,1),$N$6,$L$6),$M$6),"")</f>
        <v/>
      </c>
      <c r="AJ151" s="53" t="str">
        <f>IF(ISBLANK($F151),"",$F151)</f>
        <v/>
      </c>
      <c r="AK151" s="38"/>
      <c r="AL151" s="100"/>
      <c r="AM151" s="100"/>
    </row>
    <row r="152" spans="1:39" ht="21.2" customHeight="1">
      <c r="A152" s="10"/>
      <c r="B152" s="36"/>
      <c r="C152" s="48"/>
      <c r="D152" s="57"/>
      <c r="E152" s="57"/>
      <c r="F152" s="53"/>
      <c r="G152" s="38"/>
      <c r="H152" s="10"/>
      <c r="W152" s="3"/>
      <c r="AC152" s="3"/>
      <c r="AD152" s="3"/>
      <c r="AE152" s="3"/>
      <c r="AF152" s="36"/>
      <c r="AG152" s="48" t="str">
        <f>IF(ISBLANK($C152),"",$C152)</f>
        <v/>
      </c>
      <c r="AH152" s="52" t="str">
        <f>IF(ISNUMBER($AG152),IF(D152=SMALL($D152:$F152,1),IF(D152=LARGE($D152:$E152,1),$N$6,$L$6),$M$6),"")</f>
        <v/>
      </c>
      <c r="AI152" s="52" t="str">
        <f>IF(ISNUMBER($AG152),IF(E152=SMALL($D152:$F152,1),IF(E152=LARGE($D152:$E152,1),$N$6,$L$6),$M$6),"")</f>
        <v/>
      </c>
      <c r="AJ152" s="53" t="str">
        <f>IF(ISBLANK($F152),"",$F152)</f>
        <v/>
      </c>
      <c r="AK152" s="38"/>
      <c r="AL152" s="100"/>
      <c r="AM152" s="100"/>
    </row>
    <row r="153" spans="1:39" ht="21.2" customHeight="1">
      <c r="A153" s="10"/>
      <c r="B153" s="36"/>
      <c r="C153" s="48"/>
      <c r="D153" s="57"/>
      <c r="E153" s="57"/>
      <c r="F153" s="53"/>
      <c r="G153" s="38"/>
      <c r="H153" s="10"/>
      <c r="W153" s="3"/>
      <c r="AC153" s="3"/>
      <c r="AD153" s="3"/>
      <c r="AE153" s="3"/>
      <c r="AF153" s="36"/>
      <c r="AG153" s="48" t="str">
        <f>IF(ISBLANK($C153),"",$C153)</f>
        <v/>
      </c>
      <c r="AH153" s="52" t="str">
        <f>IF(ISNUMBER($AG153),IF(D153=SMALL($D153:$F153,1),IF(D153=LARGE($D153:$E153,1),$N$6,$L$6),$M$6),"")</f>
        <v/>
      </c>
      <c r="AI153" s="52" t="str">
        <f>IF(ISNUMBER($AG153),IF(E153=SMALL($D153:$F153,1),IF(E153=LARGE($D153:$E153,1),$N$6,$L$6),$M$6),"")</f>
        <v/>
      </c>
      <c r="AJ153" s="53" t="str">
        <f>IF(ISBLANK($F153),"",$F153)</f>
        <v/>
      </c>
      <c r="AK153" s="38"/>
      <c r="AL153" s="100"/>
      <c r="AM153" s="100"/>
    </row>
    <row r="154" spans="1:39" ht="21.2" customHeight="1">
      <c r="A154" s="10"/>
      <c r="B154" s="36"/>
      <c r="C154" s="48"/>
      <c r="D154" s="57"/>
      <c r="E154" s="57"/>
      <c r="F154" s="53"/>
      <c r="G154" s="38"/>
      <c r="H154" s="10"/>
      <c r="W154" s="3"/>
      <c r="AC154" s="3"/>
      <c r="AD154" s="3"/>
      <c r="AE154" s="3"/>
      <c r="AF154" s="36"/>
      <c r="AG154" s="48" t="str">
        <f>IF(ISBLANK($C154),"",$C154)</f>
        <v/>
      </c>
      <c r="AH154" s="52" t="str">
        <f>IF(ISNUMBER($AG154),IF(D154=SMALL($D154:$F154,1),IF(D154=LARGE($D154:$E154,1),$N$6,$L$6),$M$6),"")</f>
        <v/>
      </c>
      <c r="AI154" s="52" t="str">
        <f>IF(ISNUMBER($AG154),IF(E154=SMALL($D154:$F154,1),IF(E154=LARGE($D154:$E154,1),$N$6,$L$6),$M$6),"")</f>
        <v/>
      </c>
      <c r="AJ154" s="53" t="str">
        <f>IF(ISBLANK($F154),"",$F154)</f>
        <v/>
      </c>
      <c r="AK154" s="38"/>
      <c r="AL154" s="100"/>
      <c r="AM154" s="100"/>
    </row>
    <row r="155" spans="1:39" ht="21.2" customHeight="1">
      <c r="A155" s="10"/>
      <c r="B155" s="36"/>
      <c r="C155" s="48"/>
      <c r="D155" s="57"/>
      <c r="E155" s="57"/>
      <c r="F155" s="53"/>
      <c r="G155" s="38"/>
      <c r="H155" s="10"/>
      <c r="W155" s="3"/>
      <c r="AC155" s="3"/>
      <c r="AD155" s="3"/>
      <c r="AE155" s="3"/>
      <c r="AF155" s="36"/>
      <c r="AG155" s="48" t="str">
        <f>IF(ISBLANK($C155),"",$C155)</f>
        <v/>
      </c>
      <c r="AH155" s="52" t="str">
        <f>IF(ISNUMBER($AG155),IF(D155=SMALL($D155:$F155,1),IF(D155=LARGE($D155:$E155,1),$N$6,$L$6),$M$6),"")</f>
        <v/>
      </c>
      <c r="AI155" s="52" t="str">
        <f>IF(ISNUMBER($AG155),IF(E155=SMALL($D155:$F155,1),IF(E155=LARGE($D155:$E155,1),$N$6,$L$6),$M$6),"")</f>
        <v/>
      </c>
      <c r="AJ155" s="53" t="str">
        <f>IF(ISBLANK($F155),"",$F155)</f>
        <v/>
      </c>
      <c r="AK155" s="38"/>
      <c r="AL155" s="100"/>
      <c r="AM155" s="100"/>
    </row>
    <row r="156" spans="1:39" ht="21.2" customHeight="1">
      <c r="A156" s="10"/>
      <c r="B156" s="36"/>
      <c r="C156" s="48"/>
      <c r="D156" s="57"/>
      <c r="E156" s="57"/>
      <c r="F156" s="53"/>
      <c r="G156" s="38"/>
      <c r="H156" s="10"/>
      <c r="W156" s="3"/>
      <c r="AC156" s="3"/>
      <c r="AD156" s="3"/>
      <c r="AE156" s="3"/>
      <c r="AF156" s="36"/>
      <c r="AG156" s="48" t="str">
        <f>IF(ISBLANK($C156),"",$C156)</f>
        <v/>
      </c>
      <c r="AH156" s="52" t="str">
        <f>IF(ISNUMBER($AG156),IF(D156=SMALL($D156:$F156,1),IF(D156=LARGE($D156:$E156,1),$N$6,$L$6),$M$6),"")</f>
        <v/>
      </c>
      <c r="AI156" s="52" t="str">
        <f>IF(ISNUMBER($AG156),IF(E156=SMALL($D156:$F156,1),IF(E156=LARGE($D156:$E156,1),$N$6,$L$6),$M$6),"")</f>
        <v/>
      </c>
      <c r="AJ156" s="53" t="str">
        <f>IF(ISBLANK($F156),"",$F156)</f>
        <v/>
      </c>
      <c r="AK156" s="38"/>
      <c r="AL156" s="100"/>
      <c r="AM156" s="100"/>
    </row>
    <row r="157" spans="1:39" ht="21.2" customHeight="1">
      <c r="A157" s="10"/>
      <c r="B157" s="36"/>
      <c r="C157" s="48"/>
      <c r="D157" s="57"/>
      <c r="E157" s="57"/>
      <c r="F157" s="53"/>
      <c r="G157" s="38"/>
      <c r="H157" s="10"/>
      <c r="W157" s="3"/>
      <c r="AC157" s="3"/>
      <c r="AD157" s="3"/>
      <c r="AE157" s="3"/>
      <c r="AF157" s="36"/>
      <c r="AG157" s="48" t="str">
        <f>IF(ISBLANK($C157),"",$C157)</f>
        <v/>
      </c>
      <c r="AH157" s="52" t="str">
        <f>IF(ISNUMBER($AG157),IF(D157=SMALL($D157:$F157,1),IF(D157=LARGE($D157:$E157,1),$N$6,$L$6),$M$6),"")</f>
        <v/>
      </c>
      <c r="AI157" s="52" t="str">
        <f>IF(ISNUMBER($AG157),IF(E157=SMALL($D157:$F157,1),IF(E157=LARGE($D157:$E157,1),$N$6,$L$6),$M$6),"")</f>
        <v/>
      </c>
      <c r="AJ157" s="53" t="str">
        <f>IF(ISBLANK($F157),"",$F157)</f>
        <v/>
      </c>
      <c r="AK157" s="38"/>
      <c r="AL157" s="100"/>
      <c r="AM157" s="100"/>
    </row>
    <row r="158" spans="1:39" ht="21.2" customHeight="1">
      <c r="A158" s="10"/>
      <c r="B158" s="36"/>
      <c r="C158" s="48"/>
      <c r="D158" s="57"/>
      <c r="E158" s="57"/>
      <c r="F158" s="53"/>
      <c r="G158" s="38"/>
      <c r="H158" s="10"/>
      <c r="W158" s="3"/>
      <c r="AC158" s="3"/>
      <c r="AD158" s="3"/>
      <c r="AE158" s="3"/>
      <c r="AF158" s="36"/>
      <c r="AG158" s="48" t="str">
        <f>IF(ISBLANK($C158),"",$C158)</f>
        <v/>
      </c>
      <c r="AH158" s="52" t="str">
        <f>IF(ISNUMBER($AG158),IF(D158=SMALL($D158:$F158,1),IF(D158=LARGE($D158:$E158,1),$N$6,$L$6),$M$6),"")</f>
        <v/>
      </c>
      <c r="AI158" s="52" t="str">
        <f>IF(ISNUMBER($AG158),IF(E158=SMALL($D158:$F158,1),IF(E158=LARGE($D158:$E158,1),$N$6,$L$6),$M$6),"")</f>
        <v/>
      </c>
      <c r="AJ158" s="53" t="str">
        <f>IF(ISBLANK($F158),"",$F158)</f>
        <v/>
      </c>
      <c r="AK158" s="38"/>
      <c r="AL158" s="100"/>
      <c r="AM158" s="100"/>
    </row>
    <row r="159" spans="1:39" ht="21.2" customHeight="1">
      <c r="A159" s="10"/>
      <c r="B159" s="36"/>
      <c r="C159" s="48"/>
      <c r="D159" s="57"/>
      <c r="E159" s="57"/>
      <c r="F159" s="53"/>
      <c r="G159" s="38"/>
      <c r="H159" s="10"/>
      <c r="W159" s="3"/>
      <c r="AC159" s="3"/>
      <c r="AD159" s="3"/>
      <c r="AE159" s="3"/>
      <c r="AF159" s="36"/>
      <c r="AG159" s="48" t="str">
        <f>IF(ISBLANK($C159),"",$C159)</f>
        <v/>
      </c>
      <c r="AH159" s="52" t="str">
        <f>IF(ISNUMBER($AG159),IF(D159=SMALL($D159:$F159,1),IF(D159=LARGE($D159:$E159,1),$N$6,$L$6),$M$6),"")</f>
        <v/>
      </c>
      <c r="AI159" s="52" t="str">
        <f>IF(ISNUMBER($AG159),IF(E159=SMALL($D159:$F159,1),IF(E159=LARGE($D159:$E159,1),$N$6,$L$6),$M$6),"")</f>
        <v/>
      </c>
      <c r="AJ159" s="53" t="str">
        <f>IF(ISBLANK($F159),"",$F159)</f>
        <v/>
      </c>
      <c r="AK159" s="38"/>
      <c r="AL159" s="100"/>
      <c r="AM159" s="100"/>
    </row>
    <row r="160" spans="1:39" ht="21.2" customHeight="1">
      <c r="A160" s="10"/>
      <c r="B160" s="36"/>
      <c r="C160" s="48"/>
      <c r="D160" s="57"/>
      <c r="E160" s="57"/>
      <c r="F160" s="53"/>
      <c r="G160" s="38"/>
      <c r="H160" s="10"/>
      <c r="W160" s="3"/>
      <c r="AC160" s="3"/>
      <c r="AD160" s="3"/>
      <c r="AE160" s="3"/>
      <c r="AF160" s="36"/>
      <c r="AG160" s="48" t="str">
        <f>IF(ISBLANK($C160),"",$C160)</f>
        <v/>
      </c>
      <c r="AH160" s="52" t="str">
        <f>IF(ISNUMBER($AG160),IF(D160=SMALL($D160:$F160,1),IF(D160=LARGE($D160:$E160,1),$N$6,$L$6),$M$6),"")</f>
        <v/>
      </c>
      <c r="AI160" s="52" t="str">
        <f>IF(ISNUMBER($AG160),IF(E160=SMALL($D160:$F160,1),IF(E160=LARGE($D160:$E160,1),$N$6,$L$6),$M$6),"")</f>
        <v/>
      </c>
      <c r="AJ160" s="53" t="str">
        <f>IF(ISBLANK($F160),"",$F160)</f>
        <v/>
      </c>
      <c r="AK160" s="38"/>
      <c r="AL160" s="100"/>
      <c r="AM160" s="100"/>
    </row>
    <row r="161" spans="1:39" ht="21.2" customHeight="1">
      <c r="A161" s="10"/>
      <c r="B161" s="36"/>
      <c r="C161" s="48"/>
      <c r="D161" s="57"/>
      <c r="E161" s="57"/>
      <c r="F161" s="53"/>
      <c r="G161" s="38"/>
      <c r="H161" s="10"/>
      <c r="W161" s="3"/>
      <c r="AC161" s="3"/>
      <c r="AD161" s="3"/>
      <c r="AE161" s="3"/>
      <c r="AF161" s="36"/>
      <c r="AG161" s="48" t="str">
        <f>IF(ISBLANK($C161),"",$C161)</f>
        <v/>
      </c>
      <c r="AH161" s="52" t="str">
        <f>IF(ISNUMBER($AG161),IF(D161=SMALL($D161:$F161,1),IF(D161=LARGE($D161:$E161,1),$N$6,$L$6),$M$6),"")</f>
        <v/>
      </c>
      <c r="AI161" s="52" t="str">
        <f>IF(ISNUMBER($AG161),IF(E161=SMALL($D161:$F161,1),IF(E161=LARGE($D161:$E161,1),$N$6,$L$6),$M$6),"")</f>
        <v/>
      </c>
      <c r="AJ161" s="53" t="str">
        <f>IF(ISBLANK($F161),"",$F161)</f>
        <v/>
      </c>
      <c r="AK161" s="38"/>
      <c r="AL161" s="100"/>
      <c r="AM161" s="100"/>
    </row>
    <row r="162" spans="1:39" ht="21.2" customHeight="1">
      <c r="A162" s="10"/>
      <c r="B162" s="36"/>
      <c r="C162" s="48"/>
      <c r="D162" s="57"/>
      <c r="E162" s="57"/>
      <c r="F162" s="53"/>
      <c r="G162" s="38"/>
      <c r="H162" s="10"/>
      <c r="W162" s="3"/>
      <c r="AC162" s="3"/>
      <c r="AD162" s="3"/>
      <c r="AE162" s="3"/>
      <c r="AF162" s="36"/>
      <c r="AG162" s="48" t="str">
        <f>IF(ISBLANK($C162),"",$C162)</f>
        <v/>
      </c>
      <c r="AH162" s="52" t="str">
        <f>IF(ISNUMBER($AG162),IF(D162=SMALL($D162:$F162,1),IF(D162=LARGE($D162:$E162,1),$N$6,$L$6),$M$6),"")</f>
        <v/>
      </c>
      <c r="AI162" s="52" t="str">
        <f>IF(ISNUMBER($AG162),IF(E162=SMALL($D162:$F162,1),IF(E162=LARGE($D162:$E162,1),$N$6,$L$6),$M$6),"")</f>
        <v/>
      </c>
      <c r="AJ162" s="53" t="str">
        <f>IF(ISBLANK($F162),"",$F162)</f>
        <v/>
      </c>
      <c r="AK162" s="38"/>
      <c r="AL162" s="100"/>
      <c r="AM162" s="100"/>
    </row>
    <row r="163" spans="1:39" ht="21.2" customHeight="1">
      <c r="A163" s="10"/>
      <c r="B163" s="36"/>
      <c r="C163" s="48"/>
      <c r="D163" s="57"/>
      <c r="E163" s="57"/>
      <c r="F163" s="53"/>
      <c r="G163" s="38"/>
      <c r="H163" s="10"/>
      <c r="W163" s="3"/>
      <c r="AC163" s="3"/>
      <c r="AD163" s="3"/>
      <c r="AE163" s="3"/>
      <c r="AF163" s="36"/>
      <c r="AG163" s="48" t="str">
        <f>IF(ISBLANK($C163),"",$C163)</f>
        <v/>
      </c>
      <c r="AH163" s="52" t="str">
        <f>IF(ISNUMBER($AG163),IF(D163=SMALL($D163:$F163,1),IF(D163=LARGE($D163:$E163,1),$N$6,$L$6),$M$6),"")</f>
        <v/>
      </c>
      <c r="AI163" s="52" t="str">
        <f>IF(ISNUMBER($AG163),IF(E163=SMALL($D163:$F163,1),IF(E163=LARGE($D163:$E163,1),$N$6,$L$6),$M$6),"")</f>
        <v/>
      </c>
      <c r="AJ163" s="53" t="str">
        <f>IF(ISBLANK($F163),"",$F163)</f>
        <v/>
      </c>
      <c r="AK163" s="38"/>
      <c r="AL163" s="100"/>
      <c r="AM163" s="100"/>
    </row>
    <row r="164" spans="1:39" ht="21.2" customHeight="1">
      <c r="A164" s="10"/>
      <c r="B164" s="36"/>
      <c r="C164" s="48"/>
      <c r="D164" s="57"/>
      <c r="E164" s="57"/>
      <c r="F164" s="53"/>
      <c r="G164" s="38"/>
      <c r="H164" s="10"/>
      <c r="W164" s="3"/>
      <c r="AC164" s="3"/>
      <c r="AD164" s="3"/>
      <c r="AE164" s="3"/>
      <c r="AF164" s="36"/>
      <c r="AG164" s="48" t="str">
        <f>IF(ISBLANK($C164),"",$C164)</f>
        <v/>
      </c>
      <c r="AH164" s="52" t="str">
        <f>IF(ISNUMBER($AG164),IF(D164=SMALL($D164:$F164,1),IF(D164=LARGE($D164:$E164,1),$N$6,$L$6),$M$6),"")</f>
        <v/>
      </c>
      <c r="AI164" s="52" t="str">
        <f>IF(ISNUMBER($AG164),IF(E164=SMALL($D164:$F164,1),IF(E164=LARGE($D164:$E164,1),$N$6,$L$6),$M$6),"")</f>
        <v/>
      </c>
      <c r="AJ164" s="53" t="str">
        <f>IF(ISBLANK($F164),"",$F164)</f>
        <v/>
      </c>
      <c r="AK164" s="38"/>
      <c r="AL164" s="100"/>
      <c r="AM164" s="100"/>
    </row>
    <row r="165" spans="1:39" ht="21.2" customHeight="1">
      <c r="A165" s="10"/>
      <c r="B165" s="36"/>
      <c r="C165" s="48"/>
      <c r="D165" s="57"/>
      <c r="E165" s="57"/>
      <c r="F165" s="53"/>
      <c r="G165" s="38"/>
      <c r="H165" s="10"/>
      <c r="W165" s="3"/>
      <c r="AC165" s="3"/>
      <c r="AD165" s="3"/>
      <c r="AE165" s="3"/>
      <c r="AF165" s="36"/>
      <c r="AG165" s="48" t="str">
        <f>IF(ISBLANK($C165),"",$C165)</f>
        <v/>
      </c>
      <c r="AH165" s="52" t="str">
        <f>IF(ISNUMBER($AG165),IF(D165=SMALL($D165:$F165,1),IF(D165=LARGE($D165:$E165,1),$N$6,$L$6),$M$6),"")</f>
        <v/>
      </c>
      <c r="AI165" s="52" t="str">
        <f>IF(ISNUMBER($AG165),IF(E165=SMALL($D165:$F165,1),IF(E165=LARGE($D165:$E165,1),$N$6,$L$6),$M$6),"")</f>
        <v/>
      </c>
      <c r="AJ165" s="53" t="str">
        <f>IF(ISBLANK($F165),"",$F165)</f>
        <v/>
      </c>
      <c r="AK165" s="38"/>
      <c r="AL165" s="100"/>
      <c r="AM165" s="100"/>
    </row>
    <row r="166" spans="1:39" ht="21.2" customHeight="1">
      <c r="A166" s="10"/>
      <c r="B166" s="36"/>
      <c r="C166" s="48"/>
      <c r="D166" s="57"/>
      <c r="E166" s="57"/>
      <c r="F166" s="53"/>
      <c r="G166" s="38"/>
      <c r="H166" s="10"/>
      <c r="W166" s="3"/>
      <c r="AC166" s="3"/>
      <c r="AD166" s="3"/>
      <c r="AE166" s="3"/>
      <c r="AF166" s="36"/>
      <c r="AG166" s="48" t="str">
        <f>IF(ISBLANK($C166),"",$C166)</f>
        <v/>
      </c>
      <c r="AH166" s="52" t="str">
        <f>IF(ISNUMBER($AG166),IF(D166=SMALL($D166:$F166,1),IF(D166=LARGE($D166:$E166,1),$N$6,$L$6),$M$6),"")</f>
        <v/>
      </c>
      <c r="AI166" s="52" t="str">
        <f>IF(ISNUMBER($AG166),IF(E166=SMALL($D166:$F166,1),IF(E166=LARGE($D166:$E166,1),$N$6,$L$6),$M$6),"")</f>
        <v/>
      </c>
      <c r="AJ166" s="53" t="str">
        <f>IF(ISBLANK($F166),"",$F166)</f>
        <v/>
      </c>
      <c r="AK166" s="38"/>
      <c r="AL166" s="100"/>
      <c r="AM166" s="100"/>
    </row>
    <row r="167" spans="1:39" ht="21.2" customHeight="1">
      <c r="A167" s="10"/>
      <c r="B167" s="36"/>
      <c r="C167" s="48"/>
      <c r="D167" s="57"/>
      <c r="E167" s="57"/>
      <c r="F167" s="53"/>
      <c r="G167" s="38"/>
      <c r="H167" s="10"/>
      <c r="W167" s="3"/>
      <c r="AC167" s="3"/>
      <c r="AD167" s="3"/>
      <c r="AE167" s="3"/>
      <c r="AF167" s="36"/>
      <c r="AG167" s="48" t="str">
        <f>IF(ISBLANK($C167),"",$C167)</f>
        <v/>
      </c>
      <c r="AH167" s="52" t="str">
        <f>IF(ISNUMBER($AG167),IF(D167=SMALL($D167:$F167,1),IF(D167=LARGE($D167:$E167,1),$N$6,$L$6),$M$6),"")</f>
        <v/>
      </c>
      <c r="AI167" s="52" t="str">
        <f>IF(ISNUMBER($AG167),IF(E167=SMALL($D167:$F167,1),IF(E167=LARGE($D167:$E167,1),$N$6,$L$6),$M$6),"")</f>
        <v/>
      </c>
      <c r="AJ167" s="53" t="str">
        <f>IF(ISBLANK($F167),"",$F167)</f>
        <v/>
      </c>
      <c r="AK167" s="38"/>
      <c r="AL167" s="100"/>
      <c r="AM167" s="100"/>
    </row>
    <row r="168" spans="1:39" ht="21.2" customHeight="1">
      <c r="A168" s="10"/>
      <c r="B168" s="36"/>
      <c r="C168" s="48"/>
      <c r="D168" s="57"/>
      <c r="E168" s="57"/>
      <c r="F168" s="53"/>
      <c r="G168" s="38"/>
      <c r="H168" s="10"/>
      <c r="W168" s="3"/>
      <c r="AC168" s="3"/>
      <c r="AD168" s="3"/>
      <c r="AE168" s="3"/>
      <c r="AF168" s="36"/>
      <c r="AG168" s="48" t="str">
        <f>IF(ISBLANK($C168),"",$C168)</f>
        <v/>
      </c>
      <c r="AH168" s="52" t="str">
        <f>IF(ISNUMBER($AG168),IF(D168=SMALL($D168:$F168,1),IF(D168=LARGE($D168:$E168,1),$N$6,$L$6),$M$6),"")</f>
        <v/>
      </c>
      <c r="AI168" s="52" t="str">
        <f>IF(ISNUMBER($AG168),IF(E168=SMALL($D168:$F168,1),IF(E168=LARGE($D168:$E168,1),$N$6,$L$6),$M$6),"")</f>
        <v/>
      </c>
      <c r="AJ168" s="53" t="str">
        <f>IF(ISBLANK($F168),"",$F168)</f>
        <v/>
      </c>
      <c r="AK168" s="38"/>
      <c r="AL168" s="100"/>
      <c r="AM168" s="100"/>
    </row>
    <row r="169" spans="1:39" ht="21.2" customHeight="1">
      <c r="A169" s="10"/>
      <c r="B169" s="36"/>
      <c r="C169" s="48"/>
      <c r="D169" s="57"/>
      <c r="E169" s="57"/>
      <c r="F169" s="53"/>
      <c r="G169" s="38"/>
      <c r="H169" s="10"/>
      <c r="W169" s="3"/>
      <c r="AC169" s="3"/>
      <c r="AD169" s="3"/>
      <c r="AE169" s="3"/>
      <c r="AF169" s="36"/>
      <c r="AG169" s="48" t="str">
        <f>IF(ISBLANK($C169),"",$C169)</f>
        <v/>
      </c>
      <c r="AH169" s="52" t="str">
        <f>IF(ISNUMBER($AG169),IF(D169=SMALL($D169:$F169,1),IF(D169=LARGE($D169:$E169,1),$N$6,$L$6),$M$6),"")</f>
        <v/>
      </c>
      <c r="AI169" s="52" t="str">
        <f>IF(ISNUMBER($AG169),IF(E169=SMALL($D169:$F169,1),IF(E169=LARGE($D169:$E169,1),$N$6,$L$6),$M$6),"")</f>
        <v/>
      </c>
      <c r="AJ169" s="53" t="str">
        <f>IF(ISBLANK($F169),"",$F169)</f>
        <v/>
      </c>
      <c r="AK169" s="38"/>
      <c r="AL169" s="100"/>
      <c r="AM169" s="100"/>
    </row>
    <row r="170" spans="1:39" ht="21.2" customHeight="1">
      <c r="A170" s="10"/>
      <c r="B170" s="36"/>
      <c r="C170" s="48"/>
      <c r="D170" s="57"/>
      <c r="E170" s="57"/>
      <c r="F170" s="53"/>
      <c r="G170" s="38"/>
      <c r="H170" s="10"/>
      <c r="W170" s="3"/>
      <c r="AC170" s="3"/>
      <c r="AD170" s="3"/>
      <c r="AE170" s="3"/>
      <c r="AF170" s="36"/>
      <c r="AG170" s="48" t="str">
        <f>IF(ISBLANK($C170),"",$C170)</f>
        <v/>
      </c>
      <c r="AH170" s="52" t="str">
        <f>IF(ISNUMBER($AG170),IF(D170=SMALL($D170:$F170,1),IF(D170=LARGE($D170:$E170,1),$N$6,$L$6),$M$6),"")</f>
        <v/>
      </c>
      <c r="AI170" s="52" t="str">
        <f>IF(ISNUMBER($AG170),IF(E170=SMALL($D170:$F170,1),IF(E170=LARGE($D170:$E170,1),$N$6,$L$6),$M$6),"")</f>
        <v/>
      </c>
      <c r="AJ170" s="53" t="str">
        <f>IF(ISBLANK($F170),"",$F170)</f>
        <v/>
      </c>
      <c r="AK170" s="38"/>
      <c r="AL170" s="100"/>
      <c r="AM170" s="100"/>
    </row>
    <row r="171" spans="1:39" ht="21.2" customHeight="1">
      <c r="A171" s="10"/>
      <c r="B171" s="36"/>
      <c r="C171" s="48"/>
      <c r="D171" s="57"/>
      <c r="E171" s="57"/>
      <c r="F171" s="53"/>
      <c r="G171" s="38"/>
      <c r="H171" s="10"/>
      <c r="W171" s="3"/>
      <c r="AC171" s="3"/>
      <c r="AD171" s="3"/>
      <c r="AE171" s="3"/>
      <c r="AF171" s="36"/>
      <c r="AG171" s="48" t="str">
        <f>IF(ISBLANK($C171),"",$C171)</f>
        <v/>
      </c>
      <c r="AH171" s="52" t="str">
        <f>IF(ISNUMBER($AG171),IF(D171=SMALL($D171:$F171,1),IF(D171=LARGE($D171:$E171,1),$N$6,$L$6),$M$6),"")</f>
        <v/>
      </c>
      <c r="AI171" s="52" t="str">
        <f>IF(ISNUMBER($AG171),IF(E171=SMALL($D171:$F171,1),IF(E171=LARGE($D171:$E171,1),$N$6,$L$6),$M$6),"")</f>
        <v/>
      </c>
      <c r="AJ171" s="53" t="str">
        <f>IF(ISBLANK($F171),"",$F171)</f>
        <v/>
      </c>
      <c r="AK171" s="38"/>
      <c r="AL171" s="100"/>
      <c r="AM171" s="100"/>
    </row>
    <row r="172" spans="1:39" ht="21.2" customHeight="1">
      <c r="A172" s="10"/>
      <c r="B172" s="36"/>
      <c r="C172" s="48"/>
      <c r="D172" s="57"/>
      <c r="E172" s="57"/>
      <c r="F172" s="53"/>
      <c r="G172" s="38"/>
      <c r="H172" s="10"/>
      <c r="W172" s="3"/>
      <c r="AC172" s="3"/>
      <c r="AD172" s="3"/>
      <c r="AE172" s="3"/>
      <c r="AF172" s="36"/>
      <c r="AG172" s="48" t="str">
        <f>IF(ISBLANK($C172),"",$C172)</f>
        <v/>
      </c>
      <c r="AH172" s="52" t="str">
        <f>IF(ISNUMBER($AG172),IF(D172=SMALL($D172:$F172,1),IF(D172=LARGE($D172:$E172,1),$N$6,$L$6),$M$6),"")</f>
        <v/>
      </c>
      <c r="AI172" s="52" t="str">
        <f>IF(ISNUMBER($AG172),IF(E172=SMALL($D172:$F172,1),IF(E172=LARGE($D172:$E172,1),$N$6,$L$6),$M$6),"")</f>
        <v/>
      </c>
      <c r="AJ172" s="53" t="str">
        <f>IF(ISBLANK($F172),"",$F172)</f>
        <v/>
      </c>
      <c r="AK172" s="38"/>
      <c r="AL172" s="100"/>
      <c r="AM172" s="100"/>
    </row>
    <row r="173" spans="1:39" ht="21.2" customHeight="1">
      <c r="A173" s="10"/>
      <c r="B173" s="36"/>
      <c r="C173" s="48"/>
      <c r="D173" s="57"/>
      <c r="E173" s="57"/>
      <c r="F173" s="53"/>
      <c r="G173" s="38"/>
      <c r="H173" s="10"/>
      <c r="W173" s="3"/>
      <c r="AC173" s="3"/>
      <c r="AD173" s="3"/>
      <c r="AE173" s="3"/>
      <c r="AF173" s="36"/>
      <c r="AG173" s="48" t="str">
        <f>IF(ISBLANK($C173),"",$C173)</f>
        <v/>
      </c>
      <c r="AH173" s="52" t="str">
        <f>IF(ISNUMBER($AG173),IF(D173=SMALL($D173:$F173,1),IF(D173=LARGE($D173:$E173,1),$N$6,$L$6),$M$6),"")</f>
        <v/>
      </c>
      <c r="AI173" s="52" t="str">
        <f>IF(ISNUMBER($AG173),IF(E173=SMALL($D173:$F173,1),IF(E173=LARGE($D173:$E173,1),$N$6,$L$6),$M$6),"")</f>
        <v/>
      </c>
      <c r="AJ173" s="53" t="str">
        <f>IF(ISBLANK($F173),"",$F173)</f>
        <v/>
      </c>
      <c r="AK173" s="38"/>
      <c r="AL173" s="100"/>
      <c r="AM173" s="100"/>
    </row>
    <row r="174" spans="1:39" ht="21.2" customHeight="1">
      <c r="A174" s="10"/>
      <c r="B174" s="36"/>
      <c r="C174" s="48"/>
      <c r="D174" s="57"/>
      <c r="E174" s="57"/>
      <c r="F174" s="53"/>
      <c r="G174" s="38"/>
      <c r="H174" s="10"/>
      <c r="W174" s="3"/>
      <c r="AC174" s="3"/>
      <c r="AD174" s="3"/>
      <c r="AE174" s="3"/>
      <c r="AF174" s="36"/>
      <c r="AG174" s="48" t="str">
        <f>IF(ISBLANK($C174),"",$C174)</f>
        <v/>
      </c>
      <c r="AH174" s="52" t="str">
        <f>IF(ISNUMBER($AG174),IF(D174=SMALL($D174:$F174,1),IF(D174=LARGE($D174:$E174,1),$N$6,$L$6),$M$6),"")</f>
        <v/>
      </c>
      <c r="AI174" s="52" t="str">
        <f>IF(ISNUMBER($AG174),IF(E174=SMALL($D174:$F174,1),IF(E174=LARGE($D174:$E174,1),$N$6,$L$6),$M$6),"")</f>
        <v/>
      </c>
      <c r="AJ174" s="53" t="str">
        <f>IF(ISBLANK($F174),"",$F174)</f>
        <v/>
      </c>
      <c r="AK174" s="38"/>
      <c r="AL174" s="100"/>
      <c r="AM174" s="100"/>
    </row>
    <row r="175" spans="1:39" ht="21.2" customHeight="1">
      <c r="A175" s="10"/>
      <c r="B175" s="36"/>
      <c r="C175" s="48"/>
      <c r="D175" s="57"/>
      <c r="E175" s="57"/>
      <c r="F175" s="53"/>
      <c r="G175" s="38"/>
      <c r="H175" s="10"/>
      <c r="W175" s="3"/>
      <c r="AC175" s="3"/>
      <c r="AD175" s="3"/>
      <c r="AE175" s="3"/>
      <c r="AF175" s="36"/>
      <c r="AG175" s="48" t="str">
        <f>IF(ISBLANK($C175),"",$C175)</f>
        <v/>
      </c>
      <c r="AH175" s="52" t="str">
        <f>IF(ISNUMBER($AG175),IF(D175=SMALL($D175:$F175,1),IF(D175=LARGE($D175:$E175,1),$N$6,$L$6),$M$6),"")</f>
        <v/>
      </c>
      <c r="AI175" s="52" t="str">
        <f>IF(ISNUMBER($AG175),IF(E175=SMALL($D175:$F175,1),IF(E175=LARGE($D175:$E175,1),$N$6,$L$6),$M$6),"")</f>
        <v/>
      </c>
      <c r="AJ175" s="53" t="str">
        <f>IF(ISBLANK($F175),"",$F175)</f>
        <v/>
      </c>
      <c r="AK175" s="38"/>
      <c r="AL175" s="100"/>
      <c r="AM175" s="100"/>
    </row>
    <row r="176" spans="1:39" ht="21.2" customHeight="1">
      <c r="A176" s="10"/>
      <c r="B176" s="36"/>
      <c r="C176" s="48"/>
      <c r="D176" s="57"/>
      <c r="E176" s="57"/>
      <c r="F176" s="53"/>
      <c r="G176" s="38"/>
      <c r="H176" s="10"/>
      <c r="W176" s="3"/>
      <c r="AC176" s="3"/>
      <c r="AD176" s="3"/>
      <c r="AE176" s="3"/>
      <c r="AF176" s="36"/>
      <c r="AG176" s="48" t="str">
        <f>IF(ISBLANK($C176),"",$C176)</f>
        <v/>
      </c>
      <c r="AH176" s="52" t="str">
        <f>IF(ISNUMBER($AG176),IF(D176=SMALL($D176:$F176,1),IF(D176=LARGE($D176:$E176,1),$N$6,$L$6),$M$6),"")</f>
        <v/>
      </c>
      <c r="AI176" s="52" t="str">
        <f>IF(ISNUMBER($AG176),IF(E176=SMALL($D176:$F176,1),IF(E176=LARGE($D176:$E176,1),$N$6,$L$6),$M$6),"")</f>
        <v/>
      </c>
      <c r="AJ176" s="53" t="str">
        <f>IF(ISBLANK($F176),"",$F176)</f>
        <v/>
      </c>
      <c r="AK176" s="38"/>
      <c r="AL176" s="100"/>
      <c r="AM176" s="100"/>
    </row>
    <row r="177" spans="1:39" ht="21.2" customHeight="1">
      <c r="A177" s="10"/>
      <c r="B177" s="36"/>
      <c r="C177" s="48"/>
      <c r="D177" s="57"/>
      <c r="E177" s="57"/>
      <c r="F177" s="53"/>
      <c r="G177" s="38"/>
      <c r="H177" s="10"/>
      <c r="W177" s="3"/>
      <c r="AC177" s="3"/>
      <c r="AD177" s="3"/>
      <c r="AE177" s="3"/>
      <c r="AF177" s="36"/>
      <c r="AG177" s="48" t="str">
        <f>IF(ISBLANK($C177),"",$C177)</f>
        <v/>
      </c>
      <c r="AH177" s="52" t="str">
        <f>IF(ISNUMBER($AG177),IF(D177=SMALL($D177:$F177,1),IF(D177=LARGE($D177:$E177,1),$N$6,$L$6),$M$6),"")</f>
        <v/>
      </c>
      <c r="AI177" s="52" t="str">
        <f>IF(ISNUMBER($AG177),IF(E177=SMALL($D177:$F177,1),IF(E177=LARGE($D177:$E177,1),$N$6,$L$6),$M$6),"")</f>
        <v/>
      </c>
      <c r="AJ177" s="53" t="str">
        <f>IF(ISBLANK($F177),"",$F177)</f>
        <v/>
      </c>
      <c r="AK177" s="38"/>
      <c r="AL177" s="100"/>
      <c r="AM177" s="100"/>
    </row>
    <row r="178" spans="1:39" ht="21.2" customHeight="1">
      <c r="A178" s="10"/>
      <c r="B178" s="36"/>
      <c r="C178" s="48"/>
      <c r="D178" s="57"/>
      <c r="E178" s="57"/>
      <c r="F178" s="53"/>
      <c r="G178" s="38"/>
      <c r="H178" s="10"/>
      <c r="W178" s="3"/>
      <c r="AC178" s="3"/>
      <c r="AD178" s="3"/>
      <c r="AE178" s="3"/>
      <c r="AF178" s="36"/>
      <c r="AG178" s="48" t="str">
        <f>IF(ISBLANK($C178),"",$C178)</f>
        <v/>
      </c>
      <c r="AH178" s="52" t="str">
        <f>IF(ISNUMBER($AG178),IF(D178=SMALL($D178:$F178,1),IF(D178=LARGE($D178:$E178,1),$N$6,$L$6),$M$6),"")</f>
        <v/>
      </c>
      <c r="AI178" s="52" t="str">
        <f>IF(ISNUMBER($AG178),IF(E178=SMALL($D178:$F178,1),IF(E178=LARGE($D178:$E178,1),$N$6,$L$6),$M$6),"")</f>
        <v/>
      </c>
      <c r="AJ178" s="53" t="str">
        <f>IF(ISBLANK($F178),"",$F178)</f>
        <v/>
      </c>
      <c r="AK178" s="38"/>
      <c r="AL178" s="100"/>
      <c r="AM178" s="100"/>
    </row>
    <row r="179" spans="1:39" ht="21.2" customHeight="1">
      <c r="A179" s="10"/>
      <c r="B179" s="36"/>
      <c r="C179" s="48"/>
      <c r="D179" s="57"/>
      <c r="E179" s="57"/>
      <c r="F179" s="53"/>
      <c r="G179" s="38"/>
      <c r="H179" s="10"/>
      <c r="W179" s="3"/>
      <c r="AC179" s="3"/>
      <c r="AD179" s="3"/>
      <c r="AE179" s="3"/>
      <c r="AF179" s="36"/>
      <c r="AG179" s="48" t="str">
        <f>IF(ISBLANK($C179),"",$C179)</f>
        <v/>
      </c>
      <c r="AH179" s="52" t="str">
        <f>IF(ISNUMBER($AG179),IF(D179=SMALL($D179:$F179,1),IF(D179=LARGE($D179:$E179,1),$N$6,$L$6),$M$6),"")</f>
        <v/>
      </c>
      <c r="AI179" s="52" t="str">
        <f>IF(ISNUMBER($AG179),IF(E179=SMALL($D179:$F179,1),IF(E179=LARGE($D179:$E179,1),$N$6,$L$6),$M$6),"")</f>
        <v/>
      </c>
      <c r="AJ179" s="53" t="str">
        <f>IF(ISBLANK($F179),"",$F179)</f>
        <v/>
      </c>
      <c r="AK179" s="38"/>
      <c r="AL179" s="100"/>
      <c r="AM179" s="100"/>
    </row>
    <row r="180" spans="1:39" ht="21.2" customHeight="1">
      <c r="A180" s="10"/>
      <c r="B180" s="36"/>
      <c r="C180" s="48"/>
      <c r="D180" s="57"/>
      <c r="E180" s="57"/>
      <c r="F180" s="53"/>
      <c r="G180" s="38"/>
      <c r="H180" s="10"/>
      <c r="W180" s="3"/>
      <c r="AC180" s="3"/>
      <c r="AD180" s="3"/>
      <c r="AE180" s="3"/>
      <c r="AF180" s="36"/>
      <c r="AG180" s="48" t="str">
        <f>IF(ISBLANK($C180),"",$C180)</f>
        <v/>
      </c>
      <c r="AH180" s="52" t="str">
        <f>IF(ISNUMBER($AG180),IF(D180=SMALL($D180:$F180,1),IF(D180=LARGE($D180:$E180,1),$N$6,$L$6),$M$6),"")</f>
        <v/>
      </c>
      <c r="AI180" s="52" t="str">
        <f>IF(ISNUMBER($AG180),IF(E180=SMALL($D180:$F180,1),IF(E180=LARGE($D180:$E180,1),$N$6,$L$6),$M$6),"")</f>
        <v/>
      </c>
      <c r="AJ180" s="53" t="str">
        <f>IF(ISBLANK($F180),"",$F180)</f>
        <v/>
      </c>
      <c r="AK180" s="38"/>
      <c r="AL180" s="100"/>
      <c r="AM180" s="100"/>
    </row>
    <row r="181" spans="1:39" ht="21.2" customHeight="1">
      <c r="A181" s="10"/>
      <c r="B181" s="36"/>
      <c r="C181" s="48"/>
      <c r="D181" s="57"/>
      <c r="E181" s="57"/>
      <c r="F181" s="53"/>
      <c r="G181" s="38"/>
      <c r="H181" s="10"/>
      <c r="W181" s="3"/>
      <c r="AC181" s="3"/>
      <c r="AD181" s="3"/>
      <c r="AE181" s="3"/>
      <c r="AF181" s="36"/>
      <c r="AG181" s="48" t="str">
        <f>IF(ISBLANK($C181),"",$C181)</f>
        <v/>
      </c>
      <c r="AH181" s="52" t="str">
        <f>IF(ISNUMBER($AG181),IF(D181=SMALL($D181:$F181,1),IF(D181=LARGE($D181:$E181,1),$N$6,$L$6),$M$6),"")</f>
        <v/>
      </c>
      <c r="AI181" s="52" t="str">
        <f>IF(ISNUMBER($AG181),IF(E181=SMALL($D181:$F181,1),IF(E181=LARGE($D181:$E181,1),$N$6,$L$6),$M$6),"")</f>
        <v/>
      </c>
      <c r="AJ181" s="53" t="str">
        <f>IF(ISBLANK($F181),"",$F181)</f>
        <v/>
      </c>
      <c r="AK181" s="38"/>
      <c r="AL181" s="100"/>
      <c r="AM181" s="100"/>
    </row>
    <row r="182" spans="1:39" ht="21.2" customHeight="1">
      <c r="A182" s="10"/>
      <c r="B182" s="36"/>
      <c r="C182" s="48"/>
      <c r="D182" s="57"/>
      <c r="E182" s="57"/>
      <c r="F182" s="53"/>
      <c r="G182" s="38"/>
      <c r="H182" s="10"/>
      <c r="W182" s="3"/>
      <c r="AC182" s="3"/>
      <c r="AD182" s="3"/>
      <c r="AE182" s="3"/>
      <c r="AF182" s="36"/>
      <c r="AG182" s="48" t="str">
        <f>IF(ISBLANK($C182),"",$C182)</f>
        <v/>
      </c>
      <c r="AH182" s="52" t="str">
        <f>IF(ISNUMBER($AG182),IF(D182=SMALL($D182:$F182,1),IF(D182=LARGE($D182:$E182,1),$N$6,$L$6),$M$6),"")</f>
        <v/>
      </c>
      <c r="AI182" s="52" t="str">
        <f>IF(ISNUMBER($AG182),IF(E182=SMALL($D182:$F182,1),IF(E182=LARGE($D182:$E182,1),$N$6,$L$6),$M$6),"")</f>
        <v/>
      </c>
      <c r="AJ182" s="53" t="str">
        <f>IF(ISBLANK($F182),"",$F182)</f>
        <v/>
      </c>
      <c r="AK182" s="38"/>
      <c r="AL182" s="100"/>
      <c r="AM182" s="100"/>
    </row>
    <row r="183" spans="1:39" ht="21.2" customHeight="1">
      <c r="A183" s="10"/>
      <c r="B183" s="36"/>
      <c r="C183" s="48"/>
      <c r="D183" s="57"/>
      <c r="E183" s="57"/>
      <c r="F183" s="53"/>
      <c r="G183" s="38"/>
      <c r="H183" s="10"/>
      <c r="W183" s="3"/>
      <c r="AC183" s="3"/>
      <c r="AD183" s="3"/>
      <c r="AE183" s="3"/>
      <c r="AF183" s="36"/>
      <c r="AG183" s="48" t="str">
        <f>IF(ISBLANK($C183),"",$C183)</f>
        <v/>
      </c>
      <c r="AH183" s="52" t="str">
        <f>IF(ISNUMBER($AG183),IF(D183=SMALL($D183:$F183,1),IF(D183=LARGE($D183:$E183,1),$N$6,$L$6),$M$6),"")</f>
        <v/>
      </c>
      <c r="AI183" s="52" t="str">
        <f>IF(ISNUMBER($AG183),IF(E183=SMALL($D183:$F183,1),IF(E183=LARGE($D183:$E183,1),$N$6,$L$6),$M$6),"")</f>
        <v/>
      </c>
      <c r="AJ183" s="53" t="str">
        <f>IF(ISBLANK($F183),"",$F183)</f>
        <v/>
      </c>
      <c r="AK183" s="38"/>
      <c r="AL183" s="100"/>
      <c r="AM183" s="100"/>
    </row>
    <row r="184" spans="1:39" ht="21.2" customHeight="1">
      <c r="A184" s="10"/>
      <c r="B184" s="36"/>
      <c r="C184" s="48"/>
      <c r="D184" s="57"/>
      <c r="E184" s="57"/>
      <c r="F184" s="53"/>
      <c r="G184" s="38"/>
      <c r="H184" s="10"/>
      <c r="W184" s="3"/>
      <c r="AC184" s="3"/>
      <c r="AD184" s="3"/>
      <c r="AE184" s="3"/>
      <c r="AF184" s="36"/>
      <c r="AG184" s="48" t="str">
        <f>IF(ISBLANK($C184),"",$C184)</f>
        <v/>
      </c>
      <c r="AH184" s="52" t="str">
        <f>IF(ISNUMBER($AG184),IF(D184=SMALL($D184:$F184,1),IF(D184=LARGE($D184:$E184,1),$N$6,$L$6),$M$6),"")</f>
        <v/>
      </c>
      <c r="AI184" s="52" t="str">
        <f>IF(ISNUMBER($AG184),IF(E184=SMALL($D184:$F184,1),IF(E184=LARGE($D184:$E184,1),$N$6,$L$6),$M$6),"")</f>
        <v/>
      </c>
      <c r="AJ184" s="53" t="str">
        <f>IF(ISBLANK($F184),"",$F184)</f>
        <v/>
      </c>
      <c r="AK184" s="38"/>
      <c r="AL184" s="100"/>
      <c r="AM184" s="100"/>
    </row>
    <row r="185" spans="1:39" ht="21.2" customHeight="1">
      <c r="A185" s="10"/>
      <c r="B185" s="36"/>
      <c r="C185" s="48"/>
      <c r="D185" s="57"/>
      <c r="E185" s="57"/>
      <c r="F185" s="53"/>
      <c r="G185" s="38"/>
      <c r="H185" s="10"/>
      <c r="W185" s="3"/>
      <c r="AC185" s="3"/>
      <c r="AD185" s="3"/>
      <c r="AE185" s="3"/>
      <c r="AF185" s="36"/>
      <c r="AG185" s="48" t="str">
        <f>IF(ISBLANK($C185),"",$C185)</f>
        <v/>
      </c>
      <c r="AH185" s="52" t="str">
        <f>IF(ISNUMBER($AG185),IF(D185=SMALL($D185:$F185,1),IF(D185=LARGE($D185:$E185,1),$N$6,$L$6),$M$6),"")</f>
        <v/>
      </c>
      <c r="AI185" s="52" t="str">
        <f>IF(ISNUMBER($AG185),IF(E185=SMALL($D185:$F185,1),IF(E185=LARGE($D185:$E185,1),$N$6,$L$6),$M$6),"")</f>
        <v/>
      </c>
      <c r="AJ185" s="53" t="str">
        <f>IF(ISBLANK($F185),"",$F185)</f>
        <v/>
      </c>
      <c r="AK185" s="38"/>
      <c r="AL185" s="100"/>
      <c r="AM185" s="100"/>
    </row>
    <row r="186" spans="1:39" ht="21.2" customHeight="1">
      <c r="A186" s="10"/>
      <c r="B186" s="36"/>
      <c r="C186" s="48"/>
      <c r="D186" s="57"/>
      <c r="E186" s="57"/>
      <c r="F186" s="53"/>
      <c r="G186" s="38"/>
      <c r="H186" s="10"/>
      <c r="W186" s="3"/>
      <c r="AC186" s="3"/>
      <c r="AD186" s="3"/>
      <c r="AE186" s="3"/>
      <c r="AF186" s="36"/>
      <c r="AG186" s="48" t="str">
        <f>IF(ISBLANK($C186),"",$C186)</f>
        <v/>
      </c>
      <c r="AH186" s="52" t="str">
        <f>IF(ISNUMBER($AG186),IF(D186=SMALL($D186:$F186,1),IF(D186=LARGE($D186:$E186,1),$N$6,$L$6),$M$6),"")</f>
        <v/>
      </c>
      <c r="AI186" s="52" t="str">
        <f>IF(ISNUMBER($AG186),IF(E186=SMALL($D186:$F186,1),IF(E186=LARGE($D186:$E186,1),$N$6,$L$6),$M$6),"")</f>
        <v/>
      </c>
      <c r="AJ186" s="53" t="str">
        <f>IF(ISBLANK($F186),"",$F186)</f>
        <v/>
      </c>
      <c r="AK186" s="38"/>
      <c r="AL186" s="100"/>
      <c r="AM186" s="100"/>
    </row>
    <row r="187" spans="1:39" ht="21.2" customHeight="1">
      <c r="A187" s="10"/>
      <c r="B187" s="36"/>
      <c r="C187" s="48"/>
      <c r="D187" s="57"/>
      <c r="E187" s="57"/>
      <c r="F187" s="53"/>
      <c r="G187" s="38"/>
      <c r="H187" s="10"/>
      <c r="W187" s="3"/>
      <c r="AC187" s="3"/>
      <c r="AD187" s="3"/>
      <c r="AE187" s="3"/>
      <c r="AF187" s="36"/>
      <c r="AG187" s="48" t="str">
        <f>IF(ISBLANK($C187),"",$C187)</f>
        <v/>
      </c>
      <c r="AH187" s="52" t="str">
        <f>IF(ISNUMBER($AG187),IF(D187=SMALL($D187:$F187,1),IF(D187=LARGE($D187:$E187,1),$N$6,$L$6),$M$6),"")</f>
        <v/>
      </c>
      <c r="AI187" s="52" t="str">
        <f>IF(ISNUMBER($AG187),IF(E187=SMALL($D187:$F187,1),IF(E187=LARGE($D187:$E187,1),$N$6,$L$6),$M$6),"")</f>
        <v/>
      </c>
      <c r="AJ187" s="53" t="str">
        <f>IF(ISBLANK($F187),"",$F187)</f>
        <v/>
      </c>
      <c r="AK187" s="38"/>
      <c r="AL187" s="100"/>
      <c r="AM187" s="100"/>
    </row>
    <row r="188" spans="1:39" ht="21.2" customHeight="1">
      <c r="A188" s="10"/>
      <c r="B188" s="36"/>
      <c r="C188" s="48"/>
      <c r="D188" s="57"/>
      <c r="E188" s="57"/>
      <c r="F188" s="53"/>
      <c r="G188" s="38"/>
      <c r="H188" s="10"/>
      <c r="W188" s="3"/>
      <c r="AC188" s="3"/>
      <c r="AD188" s="3"/>
      <c r="AE188" s="3"/>
      <c r="AF188" s="36"/>
      <c r="AG188" s="48" t="str">
        <f>IF(ISBLANK($C188),"",$C188)</f>
        <v/>
      </c>
      <c r="AH188" s="52" t="str">
        <f>IF(ISNUMBER($AG188),IF(D188=SMALL($D188:$F188,1),IF(D188=LARGE($D188:$E188,1),$N$6,$L$6),$M$6),"")</f>
        <v/>
      </c>
      <c r="AI188" s="52" t="str">
        <f>IF(ISNUMBER($AG188),IF(E188=SMALL($D188:$F188,1),IF(E188=LARGE($D188:$E188,1),$N$6,$L$6),$M$6),"")</f>
        <v/>
      </c>
      <c r="AJ188" s="53" t="str">
        <f>IF(ISBLANK($F188),"",$F188)</f>
        <v/>
      </c>
      <c r="AK188" s="38"/>
      <c r="AL188" s="100"/>
      <c r="AM188" s="100"/>
    </row>
    <row r="189" spans="1:39" ht="21.2" customHeight="1">
      <c r="A189" s="10"/>
      <c r="B189" s="36"/>
      <c r="C189" s="48"/>
      <c r="D189" s="57"/>
      <c r="E189" s="57"/>
      <c r="F189" s="53"/>
      <c r="G189" s="38"/>
      <c r="H189" s="10"/>
      <c r="W189" s="3"/>
      <c r="AC189" s="3"/>
      <c r="AD189" s="3"/>
      <c r="AE189" s="3"/>
      <c r="AF189" s="36"/>
      <c r="AG189" s="48" t="str">
        <f>IF(ISBLANK($C189),"",$C189)</f>
        <v/>
      </c>
      <c r="AH189" s="52" t="str">
        <f>IF(ISNUMBER($AG189),IF(D189=SMALL($D189:$F189,1),IF(D189=LARGE($D189:$E189,1),$N$6,$L$6),$M$6),"")</f>
        <v/>
      </c>
      <c r="AI189" s="52" t="str">
        <f>IF(ISNUMBER($AG189),IF(E189=SMALL($D189:$F189,1),IF(E189=LARGE($D189:$E189,1),$N$6,$L$6),$M$6),"")</f>
        <v/>
      </c>
      <c r="AJ189" s="53" t="str">
        <f>IF(ISBLANK($F189),"",$F189)</f>
        <v/>
      </c>
      <c r="AK189" s="38"/>
      <c r="AL189" s="100"/>
      <c r="AM189" s="100"/>
    </row>
    <row r="190" spans="1:39" ht="21.2" customHeight="1">
      <c r="A190" s="10"/>
      <c r="B190" s="36"/>
      <c r="C190" s="48"/>
      <c r="D190" s="57"/>
      <c r="E190" s="57"/>
      <c r="F190" s="53"/>
      <c r="G190" s="38"/>
      <c r="H190" s="10"/>
      <c r="W190" s="3"/>
      <c r="AC190" s="3"/>
      <c r="AD190" s="3"/>
      <c r="AE190" s="3"/>
      <c r="AF190" s="36"/>
      <c r="AG190" s="48" t="str">
        <f>IF(ISBLANK($C190),"",$C190)</f>
        <v/>
      </c>
      <c r="AH190" s="52" t="str">
        <f>IF(ISNUMBER($AG190),IF(D190=SMALL($D190:$F190,1),IF(D190=LARGE($D190:$E190,1),$N$6,$L$6),$M$6),"")</f>
        <v/>
      </c>
      <c r="AI190" s="52" t="str">
        <f>IF(ISNUMBER($AG190),IF(E190=SMALL($D190:$F190,1),IF(E190=LARGE($D190:$E190,1),$N$6,$L$6),$M$6),"")</f>
        <v/>
      </c>
      <c r="AJ190" s="53" t="str">
        <f>IF(ISBLANK($F190),"",$F190)</f>
        <v/>
      </c>
      <c r="AK190" s="38"/>
      <c r="AL190" s="100"/>
      <c r="AM190" s="100"/>
    </row>
    <row r="191" spans="1:39" ht="21.2" customHeight="1">
      <c r="A191" s="10"/>
      <c r="B191" s="36"/>
      <c r="C191" s="48"/>
      <c r="D191" s="57"/>
      <c r="E191" s="57"/>
      <c r="F191" s="53"/>
      <c r="G191" s="38"/>
      <c r="H191" s="10"/>
      <c r="W191" s="3"/>
      <c r="AC191" s="3"/>
      <c r="AD191" s="3"/>
      <c r="AE191" s="3"/>
      <c r="AF191" s="36"/>
      <c r="AG191" s="48" t="str">
        <f>IF(ISBLANK($C191),"",$C191)</f>
        <v/>
      </c>
      <c r="AH191" s="52" t="str">
        <f>IF(ISNUMBER($AG191),IF(D191=SMALL($D191:$F191,1),IF(D191=LARGE($D191:$E191,1),$N$6,$L$6),$M$6),"")</f>
        <v/>
      </c>
      <c r="AI191" s="52" t="str">
        <f>IF(ISNUMBER($AG191),IF(E191=SMALL($D191:$F191,1),IF(E191=LARGE($D191:$E191,1),$N$6,$L$6),$M$6),"")</f>
        <v/>
      </c>
      <c r="AJ191" s="53" t="str">
        <f>IF(ISBLANK($F191),"",$F191)</f>
        <v/>
      </c>
      <c r="AK191" s="38"/>
      <c r="AL191" s="100"/>
      <c r="AM191" s="100"/>
    </row>
    <row r="192" spans="1:39" ht="21.2" customHeight="1">
      <c r="A192" s="10"/>
      <c r="B192" s="36"/>
      <c r="C192" s="48"/>
      <c r="D192" s="57"/>
      <c r="E192" s="57"/>
      <c r="F192" s="53"/>
      <c r="G192" s="38"/>
      <c r="H192" s="10"/>
      <c r="W192" s="3"/>
      <c r="AC192" s="3"/>
      <c r="AD192" s="3"/>
      <c r="AE192" s="3"/>
      <c r="AF192" s="36"/>
      <c r="AG192" s="48" t="str">
        <f>IF(ISBLANK($C192),"",$C192)</f>
        <v/>
      </c>
      <c r="AH192" s="52" t="str">
        <f>IF(ISNUMBER($AG192),IF(D192=SMALL($D192:$F192,1),IF(D192=LARGE($D192:$E192,1),$N$6,$L$6),$M$6),"")</f>
        <v/>
      </c>
      <c r="AI192" s="52" t="str">
        <f>IF(ISNUMBER($AG192),IF(E192=SMALL($D192:$F192,1),IF(E192=LARGE($D192:$E192,1),$N$6,$L$6),$M$6),"")</f>
        <v/>
      </c>
      <c r="AJ192" s="53" t="str">
        <f>IF(ISBLANK($F192),"",$F192)</f>
        <v/>
      </c>
      <c r="AK192" s="38"/>
      <c r="AL192" s="100"/>
      <c r="AM192" s="100"/>
    </row>
    <row r="193" spans="1:39" ht="21.2" customHeight="1">
      <c r="A193" s="10"/>
      <c r="B193" s="36"/>
      <c r="C193" s="48"/>
      <c r="D193" s="57"/>
      <c r="E193" s="57"/>
      <c r="F193" s="53"/>
      <c r="G193" s="38"/>
      <c r="H193" s="10"/>
      <c r="W193" s="3"/>
      <c r="AC193" s="3"/>
      <c r="AD193" s="3"/>
      <c r="AE193" s="3"/>
      <c r="AF193" s="36"/>
      <c r="AG193" s="48" t="str">
        <f>IF(ISBLANK($C193),"",$C193)</f>
        <v/>
      </c>
      <c r="AH193" s="52" t="str">
        <f>IF(ISNUMBER($AG193),IF(D193=SMALL($D193:$F193,1),IF(D193=LARGE($D193:$E193,1),$N$6,$L$6),$M$6),"")</f>
        <v/>
      </c>
      <c r="AI193" s="52" t="str">
        <f>IF(ISNUMBER($AG193),IF(E193=SMALL($D193:$F193,1),IF(E193=LARGE($D193:$E193,1),$N$6,$L$6),$M$6),"")</f>
        <v/>
      </c>
      <c r="AJ193" s="53" t="str">
        <f>IF(ISBLANK($F193),"",$F193)</f>
        <v/>
      </c>
      <c r="AK193" s="38"/>
      <c r="AL193" s="100"/>
      <c r="AM193" s="100"/>
    </row>
    <row r="194" spans="1:39" ht="21.2" customHeight="1">
      <c r="A194" s="10"/>
      <c r="B194" s="36"/>
      <c r="C194" s="48"/>
      <c r="D194" s="57"/>
      <c r="E194" s="57"/>
      <c r="F194" s="53"/>
      <c r="G194" s="38"/>
      <c r="H194" s="10"/>
      <c r="W194" s="3"/>
      <c r="AC194" s="3"/>
      <c r="AD194" s="3"/>
      <c r="AE194" s="3"/>
      <c r="AF194" s="36"/>
      <c r="AG194" s="48" t="str">
        <f>IF(ISBLANK($C194),"",$C194)</f>
        <v/>
      </c>
      <c r="AH194" s="52" t="str">
        <f>IF(ISNUMBER($AG194),IF(D194=SMALL($D194:$F194,1),IF(D194=LARGE($D194:$E194,1),$N$6,$L$6),$M$6),"")</f>
        <v/>
      </c>
      <c r="AI194" s="52" t="str">
        <f>IF(ISNUMBER($AG194),IF(E194=SMALL($D194:$F194,1),IF(E194=LARGE($D194:$E194,1),$N$6,$L$6),$M$6),"")</f>
        <v/>
      </c>
      <c r="AJ194" s="53" t="str">
        <f>IF(ISBLANK($F194),"",$F194)</f>
        <v/>
      </c>
      <c r="AK194" s="38"/>
      <c r="AL194" s="100"/>
      <c r="AM194" s="100"/>
    </row>
    <row r="195" spans="1:39" ht="21.2" customHeight="1">
      <c r="A195" s="10"/>
      <c r="B195" s="36"/>
      <c r="C195" s="48"/>
      <c r="D195" s="57"/>
      <c r="E195" s="57"/>
      <c r="F195" s="53"/>
      <c r="G195" s="38"/>
      <c r="H195" s="10"/>
      <c r="W195" s="3"/>
      <c r="AC195" s="3"/>
      <c r="AD195" s="3"/>
      <c r="AE195" s="3"/>
      <c r="AF195" s="36"/>
      <c r="AG195" s="48" t="str">
        <f>IF(ISBLANK($C195),"",$C195)</f>
        <v/>
      </c>
      <c r="AH195" s="52" t="str">
        <f>IF(ISNUMBER($AG195),IF(D195=SMALL($D195:$F195,1),IF(D195=LARGE($D195:$E195,1),$N$6,$L$6),$M$6),"")</f>
        <v/>
      </c>
      <c r="AI195" s="52" t="str">
        <f>IF(ISNUMBER($AG195),IF(E195=SMALL($D195:$F195,1),IF(E195=LARGE($D195:$E195,1),$N$6,$L$6),$M$6),"")</f>
        <v/>
      </c>
      <c r="AJ195" s="53" t="str">
        <f>IF(ISBLANK($F195),"",$F195)</f>
        <v/>
      </c>
      <c r="AK195" s="38"/>
      <c r="AL195" s="100"/>
      <c r="AM195" s="100"/>
    </row>
    <row r="196" spans="1:39" ht="21.2" customHeight="1">
      <c r="A196" s="10"/>
      <c r="B196" s="36"/>
      <c r="C196" s="48"/>
      <c r="D196" s="57"/>
      <c r="E196" s="57"/>
      <c r="F196" s="53"/>
      <c r="G196" s="38"/>
      <c r="H196" s="10"/>
      <c r="W196" s="3"/>
      <c r="AC196" s="3"/>
      <c r="AD196" s="3"/>
      <c r="AE196" s="3"/>
      <c r="AF196" s="36"/>
      <c r="AG196" s="48" t="str">
        <f>IF(ISBLANK($C196),"",$C196)</f>
        <v/>
      </c>
      <c r="AH196" s="52" t="str">
        <f>IF(ISNUMBER($AG196),IF(D196=SMALL($D196:$F196,1),IF(D196=LARGE($D196:$E196,1),$N$6,$L$6),$M$6),"")</f>
        <v/>
      </c>
      <c r="AI196" s="52" t="str">
        <f>IF(ISNUMBER($AG196),IF(E196=SMALL($D196:$F196,1),IF(E196=LARGE($D196:$E196,1),$N$6,$L$6),$M$6),"")</f>
        <v/>
      </c>
      <c r="AJ196" s="53" t="str">
        <f>IF(ISBLANK($F196),"",$F196)</f>
        <v/>
      </c>
      <c r="AK196" s="38"/>
      <c r="AL196" s="100"/>
      <c r="AM196" s="100"/>
    </row>
    <row r="197" spans="1:39" ht="21.2" customHeight="1">
      <c r="A197" s="10"/>
      <c r="B197" s="36"/>
      <c r="C197" s="48"/>
      <c r="D197" s="57"/>
      <c r="E197" s="57"/>
      <c r="F197" s="53"/>
      <c r="G197" s="38"/>
      <c r="H197" s="10"/>
      <c r="W197" s="3"/>
      <c r="AC197" s="3"/>
      <c r="AD197" s="3"/>
      <c r="AE197" s="3"/>
      <c r="AF197" s="36"/>
      <c r="AG197" s="48" t="str">
        <f>IF(ISBLANK($C197),"",$C197)</f>
        <v/>
      </c>
      <c r="AH197" s="52" t="str">
        <f>IF(ISNUMBER($AG197),IF(D197=SMALL($D197:$F197,1),IF(D197=LARGE($D197:$E197,1),$N$6,$L$6),$M$6),"")</f>
        <v/>
      </c>
      <c r="AI197" s="52" t="str">
        <f>IF(ISNUMBER($AG197),IF(E197=SMALL($D197:$F197,1),IF(E197=LARGE($D197:$E197,1),$N$6,$L$6),$M$6),"")</f>
        <v/>
      </c>
      <c r="AJ197" s="53" t="str">
        <f>IF(ISBLANK($F197),"",$F197)</f>
        <v/>
      </c>
      <c r="AK197" s="38"/>
      <c r="AL197" s="100"/>
      <c r="AM197" s="100"/>
    </row>
    <row r="198" spans="1:39" ht="21.2" customHeight="1">
      <c r="A198" s="10"/>
      <c r="B198" s="36"/>
      <c r="C198" s="48"/>
      <c r="D198" s="57"/>
      <c r="E198" s="57"/>
      <c r="F198" s="53"/>
      <c r="G198" s="38"/>
      <c r="H198" s="10"/>
      <c r="W198" s="3"/>
      <c r="AC198" s="3"/>
      <c r="AD198" s="3"/>
      <c r="AE198" s="3"/>
      <c r="AF198" s="36"/>
      <c r="AG198" s="48" t="str">
        <f>IF(ISBLANK($C198),"",$C198)</f>
        <v/>
      </c>
      <c r="AH198" s="52" t="str">
        <f>IF(ISNUMBER($AG198),IF(D198=SMALL($D198:$F198,1),IF(D198=LARGE($D198:$E198,1),$N$6,$L$6),$M$6),"")</f>
        <v/>
      </c>
      <c r="AI198" s="52" t="str">
        <f>IF(ISNUMBER($AG198),IF(E198=SMALL($D198:$F198,1),IF(E198=LARGE($D198:$E198,1),$N$6,$L$6),$M$6),"")</f>
        <v/>
      </c>
      <c r="AJ198" s="53" t="str">
        <f>IF(ISBLANK($F198),"",$F198)</f>
        <v/>
      </c>
      <c r="AK198" s="38"/>
      <c r="AL198" s="100"/>
      <c r="AM198" s="100"/>
    </row>
    <row r="199" spans="1:39" ht="21.2" customHeight="1">
      <c r="A199" s="10"/>
      <c r="B199" s="36"/>
      <c r="C199" s="48"/>
      <c r="D199" s="57"/>
      <c r="E199" s="57"/>
      <c r="F199" s="53"/>
      <c r="G199" s="38"/>
      <c r="H199" s="10"/>
      <c r="W199" s="3"/>
      <c r="AC199" s="3"/>
      <c r="AD199" s="3"/>
      <c r="AE199" s="3"/>
      <c r="AF199" s="36"/>
      <c r="AG199" s="48" t="str">
        <f>IF(ISBLANK($C199),"",$C199)</f>
        <v/>
      </c>
      <c r="AH199" s="52" t="str">
        <f>IF(ISNUMBER($AG199),IF(D199=SMALL($D199:$F199,1),IF(D199=LARGE($D199:$E199,1),$N$6,$L$6),$M$6),"")</f>
        <v/>
      </c>
      <c r="AI199" s="52" t="str">
        <f>IF(ISNUMBER($AG199),IF(E199=SMALL($D199:$F199,1),IF(E199=LARGE($D199:$E199,1),$N$6,$L$6),$M$6),"")</f>
        <v/>
      </c>
      <c r="AJ199" s="53" t="str">
        <f>IF(ISBLANK($F199),"",$F199)</f>
        <v/>
      </c>
      <c r="AK199" s="38"/>
      <c r="AL199" s="100"/>
      <c r="AM199" s="100"/>
    </row>
    <row r="200" spans="1:39" ht="21.2" customHeight="1">
      <c r="A200" s="10"/>
      <c r="B200" s="36"/>
      <c r="C200" s="48"/>
      <c r="D200" s="57"/>
      <c r="E200" s="57"/>
      <c r="F200" s="53"/>
      <c r="G200" s="38"/>
      <c r="H200" s="10"/>
      <c r="W200" s="3"/>
      <c r="AC200" s="3"/>
      <c r="AD200" s="3"/>
      <c r="AE200" s="3"/>
      <c r="AF200" s="36"/>
      <c r="AG200" s="48" t="str">
        <f>IF(ISBLANK($C200),"",$C200)</f>
        <v/>
      </c>
      <c r="AH200" s="52" t="str">
        <f>IF(ISNUMBER($AG200),IF(D200=SMALL($D200:$F200,1),IF(D200=LARGE($D200:$E200,1),$N$6,$L$6),$M$6),"")</f>
        <v/>
      </c>
      <c r="AI200" s="52" t="str">
        <f>IF(ISNUMBER($AG200),IF(E200=SMALL($D200:$F200,1),IF(E200=LARGE($D200:$E200,1),$N$6,$L$6),$M$6),"")</f>
        <v/>
      </c>
      <c r="AJ200" s="53" t="str">
        <f>IF(ISBLANK($F200),"",$F200)</f>
        <v/>
      </c>
      <c r="AK200" s="38"/>
      <c r="AL200" s="100"/>
      <c r="AM200" s="100"/>
    </row>
    <row r="201" spans="1:39" ht="21.2" customHeight="1">
      <c r="A201" s="10"/>
      <c r="B201" s="36"/>
      <c r="C201" s="48"/>
      <c r="D201" s="57"/>
      <c r="E201" s="57"/>
      <c r="F201" s="53"/>
      <c r="G201" s="38"/>
      <c r="H201" s="10"/>
      <c r="W201" s="3"/>
      <c r="AC201" s="3"/>
      <c r="AD201" s="3"/>
      <c r="AE201" s="3"/>
      <c r="AF201" s="36"/>
      <c r="AG201" s="48" t="str">
        <f>IF(ISBLANK($C201),"",$C201)</f>
        <v/>
      </c>
      <c r="AH201" s="52" t="str">
        <f>IF(ISNUMBER($AG201),IF(D201=SMALL($D201:$F201,1),IF(D201=LARGE($D201:$E201,1),$N$6,$L$6),$M$6),"")</f>
        <v/>
      </c>
      <c r="AI201" s="52" t="str">
        <f>IF(ISNUMBER($AG201),IF(E201=SMALL($D201:$F201,1),IF(E201=LARGE($D201:$E201,1),$N$6,$L$6),$M$6),"")</f>
        <v/>
      </c>
      <c r="AJ201" s="53" t="str">
        <f>IF(ISBLANK($F201),"",$F201)</f>
        <v/>
      </c>
      <c r="AK201" s="38"/>
      <c r="AL201" s="100"/>
      <c r="AM201" s="100"/>
    </row>
    <row r="202" spans="1:39" ht="21.2" customHeight="1">
      <c r="A202" s="10"/>
      <c r="B202" s="36"/>
      <c r="C202" s="48"/>
      <c r="D202" s="57"/>
      <c r="E202" s="57"/>
      <c r="F202" s="53"/>
      <c r="G202" s="38"/>
      <c r="H202" s="10"/>
      <c r="W202" s="3"/>
      <c r="AC202" s="3"/>
      <c r="AD202" s="3"/>
      <c r="AE202" s="3"/>
      <c r="AF202" s="36"/>
      <c r="AG202" s="48" t="str">
        <f>IF(ISBLANK($C202),"",$C202)</f>
        <v/>
      </c>
      <c r="AH202" s="52" t="str">
        <f>IF(ISNUMBER($AG202),IF(D202=SMALL($D202:$F202,1),IF(D202=LARGE($D202:$E202,1),$N$6,$L$6),$M$6),"")</f>
        <v/>
      </c>
      <c r="AI202" s="52" t="str">
        <f>IF(ISNUMBER($AG202),IF(E202=SMALL($D202:$F202,1),IF(E202=LARGE($D202:$E202,1),$N$6,$L$6),$M$6),"")</f>
        <v/>
      </c>
      <c r="AJ202" s="53" t="str">
        <f>IF(ISBLANK($F202),"",$F202)</f>
        <v/>
      </c>
      <c r="AK202" s="38"/>
      <c r="AL202" s="100"/>
      <c r="AM202" s="100"/>
    </row>
    <row r="203" spans="1:39" ht="21.2" customHeight="1">
      <c r="A203" s="10"/>
      <c r="B203" s="36"/>
      <c r="C203" s="48"/>
      <c r="D203" s="57"/>
      <c r="E203" s="57"/>
      <c r="F203" s="53"/>
      <c r="G203" s="38"/>
      <c r="H203" s="10"/>
      <c r="W203" s="3"/>
      <c r="AC203" s="3"/>
      <c r="AD203" s="3"/>
      <c r="AE203" s="3"/>
      <c r="AF203" s="36"/>
      <c r="AG203" s="48" t="str">
        <f>IF(ISBLANK($C203),"",$C203)</f>
        <v/>
      </c>
      <c r="AH203" s="52" t="str">
        <f>IF(ISNUMBER($AG203),IF(D203=SMALL($D203:$F203,1),IF(D203=LARGE($D203:$E203,1),$N$6,$L$6),$M$6),"")</f>
        <v/>
      </c>
      <c r="AI203" s="52" t="str">
        <f>IF(ISNUMBER($AG203),IF(E203=SMALL($D203:$F203,1),IF(E203=LARGE($D203:$E203,1),$N$6,$L$6),$M$6),"")</f>
        <v/>
      </c>
      <c r="AJ203" s="53" t="str">
        <f>IF(ISBLANK($F203),"",$F203)</f>
        <v/>
      </c>
      <c r="AK203" s="38"/>
      <c r="AL203" s="100"/>
      <c r="AM203" s="100"/>
    </row>
    <row r="204" spans="1:39" ht="21.2" customHeight="1">
      <c r="A204" s="10"/>
      <c r="B204" s="36"/>
      <c r="C204" s="48"/>
      <c r="D204" s="57"/>
      <c r="E204" s="57"/>
      <c r="F204" s="53"/>
      <c r="G204" s="38"/>
      <c r="H204" s="10"/>
      <c r="W204" s="3"/>
      <c r="AC204" s="3"/>
      <c r="AD204" s="3"/>
      <c r="AE204" s="3"/>
      <c r="AF204" s="36"/>
      <c r="AG204" s="48" t="str">
        <f>IF(ISBLANK($C204),"",$C204)</f>
        <v/>
      </c>
      <c r="AH204" s="52" t="str">
        <f>IF(ISNUMBER($AG204),IF(D204=SMALL($D204:$F204,1),IF(D204=LARGE($D204:$E204,1),$N$6,$L$6),$M$6),"")</f>
        <v/>
      </c>
      <c r="AI204" s="52" t="str">
        <f>IF(ISNUMBER($AG204),IF(E204=SMALL($D204:$F204,1),IF(E204=LARGE($D204:$E204,1),$N$6,$L$6),$M$6),"")</f>
        <v/>
      </c>
      <c r="AJ204" s="53" t="str">
        <f>IF(ISBLANK($F204),"",$F204)</f>
        <v/>
      </c>
      <c r="AK204" s="38"/>
      <c r="AL204" s="100"/>
      <c r="AM204" s="100"/>
    </row>
    <row r="205" spans="1:39" ht="21.2" customHeight="1">
      <c r="A205" s="10"/>
      <c r="B205" s="36"/>
      <c r="C205" s="48"/>
      <c r="D205" s="57"/>
      <c r="E205" s="57"/>
      <c r="F205" s="53"/>
      <c r="G205" s="38"/>
      <c r="H205" s="10"/>
      <c r="W205" s="3"/>
      <c r="AC205" s="3"/>
      <c r="AD205" s="3"/>
      <c r="AE205" s="3"/>
      <c r="AF205" s="36"/>
      <c r="AG205" s="48" t="str">
        <f>IF(ISBLANK($C205),"",$C205)</f>
        <v/>
      </c>
      <c r="AH205" s="52" t="str">
        <f>IF(ISNUMBER($AG205),IF(D205=SMALL($D205:$F205,1),IF(D205=LARGE($D205:$E205,1),$N$6,$L$6),$M$6),"")</f>
        <v/>
      </c>
      <c r="AI205" s="52" t="str">
        <f>IF(ISNUMBER($AG205),IF(E205=SMALL($D205:$F205,1),IF(E205=LARGE($D205:$E205,1),$N$6,$L$6),$M$6),"")</f>
        <v/>
      </c>
      <c r="AJ205" s="53" t="str">
        <f>IF(ISBLANK($F205),"",$F205)</f>
        <v/>
      </c>
      <c r="AK205" s="38"/>
      <c r="AL205" s="100"/>
      <c r="AM205" s="100"/>
    </row>
    <row r="206" spans="1:39" ht="21.2" customHeight="1">
      <c r="A206" s="10"/>
      <c r="B206" s="36"/>
      <c r="C206" s="48"/>
      <c r="D206" s="57"/>
      <c r="E206" s="57"/>
      <c r="F206" s="53"/>
      <c r="G206" s="38"/>
      <c r="H206" s="10"/>
      <c r="W206" s="3"/>
      <c r="AC206" s="3"/>
      <c r="AD206" s="3"/>
      <c r="AE206" s="3"/>
      <c r="AF206" s="36"/>
      <c r="AG206" s="48" t="str">
        <f>IF(ISBLANK($C206),"",$C206)</f>
        <v/>
      </c>
      <c r="AH206" s="52" t="str">
        <f>IF(ISNUMBER($AG206),IF(D206=SMALL($D206:$F206,1),IF(D206=LARGE($D206:$E206,1),$N$6,$L$6),$M$6),"")</f>
        <v/>
      </c>
      <c r="AI206" s="52" t="str">
        <f>IF(ISNUMBER($AG206),IF(E206=SMALL($D206:$F206,1),IF(E206=LARGE($D206:$E206,1),$N$6,$L$6),$M$6),"")</f>
        <v/>
      </c>
      <c r="AJ206" s="53" t="str">
        <f>IF(ISBLANK($F206),"",$F206)</f>
        <v/>
      </c>
      <c r="AK206" s="38"/>
      <c r="AL206" s="100"/>
      <c r="AM206" s="100"/>
    </row>
    <row r="207" spans="1:39" ht="21.2" hidden="1" customHeight="1">
      <c r="A207" s="10"/>
      <c r="B207" s="36"/>
      <c r="C207" s="48"/>
      <c r="D207" s="57"/>
      <c r="E207" s="57"/>
      <c r="F207" s="53"/>
      <c r="G207" s="38"/>
      <c r="H207" s="10"/>
      <c r="W207" s="3"/>
      <c r="AC207" s="3"/>
      <c r="AD207" s="3"/>
      <c r="AE207" s="3"/>
      <c r="AF207" s="36"/>
      <c r="AG207" s="48" t="str">
        <f>IF(ISBLANK($C207),"",$C207)</f>
        <v/>
      </c>
      <c r="AH207" s="52" t="str">
        <f>IF(ISNUMBER($AG207),IF(D207=SMALL($D207:$F207,1),$L$6,IF(D207=SMALL($D207:$F207,2),$M$6,$N$3)),"")</f>
        <v/>
      </c>
      <c r="AI207" s="52" t="str">
        <f>IF(ISNUMBER($AG207),IF(E207=SMALL($D207:$F207,1),$L$6,IF(E207=SMALL($D207:$F207,2),$M$6,$N$3)),"")</f>
        <v/>
      </c>
      <c r="AJ207" s="53" t="str">
        <f>IF(ISBLANK($F207),"",$F207)</f>
        <v/>
      </c>
      <c r="AK207" s="38"/>
      <c r="AL207" s="100"/>
      <c r="AM207" s="100"/>
    </row>
    <row r="208" spans="1:39" ht="21.2" hidden="1" customHeight="1">
      <c r="A208" s="10"/>
      <c r="B208" s="36"/>
      <c r="C208" s="48"/>
      <c r="D208" s="57"/>
      <c r="E208" s="57"/>
      <c r="F208" s="53"/>
      <c r="G208" s="38"/>
      <c r="H208" s="10"/>
      <c r="W208" s="3"/>
      <c r="AC208" s="3"/>
      <c r="AD208" s="3"/>
      <c r="AE208" s="3"/>
      <c r="AF208" s="36"/>
      <c r="AG208" s="48" t="str">
        <f>IF(ISBLANK($C208),"",$C208)</f>
        <v/>
      </c>
      <c r="AH208" s="52" t="str">
        <f>IF(ISNUMBER($AG208),IF(D208=SMALL($D208:$F208,1),$L$6,IF(D208=SMALL($D208:$F208,2),$M$6,$N$3)),"")</f>
        <v/>
      </c>
      <c r="AI208" s="52" t="str">
        <f>IF(ISNUMBER($AG208),IF(E208=SMALL($D208:$F208,1),$L$6,IF(E208=SMALL($D208:$F208,2),$M$6,$N$3)),"")</f>
        <v/>
      </c>
      <c r="AJ208" s="53" t="str">
        <f>IF(ISBLANK($F208),"",$F208)</f>
        <v/>
      </c>
      <c r="AK208" s="38"/>
      <c r="AL208" s="100"/>
      <c r="AM208" s="100"/>
    </row>
    <row r="209" spans="1:39" ht="21.2" hidden="1" customHeight="1">
      <c r="A209" s="10"/>
      <c r="B209" s="36"/>
      <c r="C209" s="48"/>
      <c r="D209" s="57"/>
      <c r="E209" s="57"/>
      <c r="F209" s="53"/>
      <c r="G209" s="38"/>
      <c r="H209" s="10"/>
      <c r="W209" s="3"/>
      <c r="AC209" s="3"/>
      <c r="AD209" s="3"/>
      <c r="AE209" s="3"/>
      <c r="AF209" s="36"/>
      <c r="AG209" s="48" t="str">
        <f>IF(ISBLANK($C209),"",$C209)</f>
        <v/>
      </c>
      <c r="AH209" s="52" t="str">
        <f>IF(ISNUMBER($AG209),IF(D209=SMALL($D209:$F209,1),$L$6,IF(D209=SMALL($D209:$F209,2),$M$6,$N$3)),"")</f>
        <v/>
      </c>
      <c r="AI209" s="52" t="str">
        <f>IF(ISNUMBER($AG209),IF(E209=SMALL($D209:$F209,1),$L$6,IF(E209=SMALL($D209:$F209,2),$M$6,$N$3)),"")</f>
        <v/>
      </c>
      <c r="AJ209" s="53" t="str">
        <f>IF(ISBLANK($F209),"",$F209)</f>
        <v/>
      </c>
      <c r="AK209" s="38"/>
      <c r="AL209" s="100"/>
      <c r="AM209" s="100"/>
    </row>
    <row r="210" spans="1:39" ht="21.2" hidden="1" customHeight="1">
      <c r="A210" s="10"/>
      <c r="B210" s="36"/>
      <c r="C210" s="48"/>
      <c r="D210" s="57"/>
      <c r="E210" s="57"/>
      <c r="F210" s="53"/>
      <c r="G210" s="38"/>
      <c r="H210" s="10"/>
      <c r="W210" s="3"/>
      <c r="AC210" s="3"/>
      <c r="AD210" s="3"/>
      <c r="AE210" s="3"/>
      <c r="AF210" s="36"/>
      <c r="AG210" s="48" t="str">
        <f>IF(ISBLANK($C210),"",$C210)</f>
        <v/>
      </c>
      <c r="AH210" s="52" t="str">
        <f>IF(ISNUMBER($AG210),IF(D210=SMALL($D210:$F210,1),$L$6,IF(D210=SMALL($D210:$F210,2),$M$6,$N$3)),"")</f>
        <v/>
      </c>
      <c r="AI210" s="52" t="str">
        <f>IF(ISNUMBER($AG210),IF(E210=SMALL($D210:$F210,1),$L$6,IF(E210=SMALL($D210:$F210,2),$M$6,$N$3)),"")</f>
        <v/>
      </c>
      <c r="AJ210" s="53" t="str">
        <f>IF(ISBLANK($F210),"",$F210)</f>
        <v/>
      </c>
      <c r="AK210" s="38"/>
      <c r="AL210" s="100"/>
      <c r="AM210" s="100"/>
    </row>
    <row r="211" spans="1:39" ht="21.2" hidden="1" customHeight="1">
      <c r="A211" s="10"/>
      <c r="B211" s="36"/>
      <c r="C211" s="48"/>
      <c r="D211" s="57"/>
      <c r="E211" s="57"/>
      <c r="F211" s="53"/>
      <c r="G211" s="38"/>
      <c r="H211" s="10"/>
      <c r="W211" s="3"/>
      <c r="AC211" s="3"/>
      <c r="AD211" s="3"/>
      <c r="AE211" s="3"/>
      <c r="AF211" s="36"/>
      <c r="AG211" s="48" t="str">
        <f>IF(ISBLANK($C211),"",$C211)</f>
        <v/>
      </c>
      <c r="AH211" s="52" t="str">
        <f>IF(ISNUMBER($AG211),IF(D211=SMALL($D211:$F211,1),$L$6,IF(D211=SMALL($D211:$F211,2),$M$6,$N$3)),"")</f>
        <v/>
      </c>
      <c r="AI211" s="52" t="str">
        <f>IF(ISNUMBER($AG211),IF(E211=SMALL($D211:$F211,1),$L$6,IF(E211=SMALL($D211:$F211,2),$M$6,$N$3)),"")</f>
        <v/>
      </c>
      <c r="AJ211" s="53" t="str">
        <f>IF(ISBLANK($F211),"",$F211)</f>
        <v/>
      </c>
      <c r="AK211" s="38"/>
      <c r="AL211" s="100"/>
      <c r="AM211" s="100"/>
    </row>
    <row r="212" spans="1:39" ht="21.2" hidden="1" customHeight="1">
      <c r="A212" s="10"/>
      <c r="B212" s="36"/>
      <c r="C212" s="48"/>
      <c r="D212" s="57"/>
      <c r="E212" s="57"/>
      <c r="F212" s="53"/>
      <c r="G212" s="38"/>
      <c r="H212" s="10"/>
      <c r="W212" s="3"/>
      <c r="AC212" s="3"/>
      <c r="AD212" s="3"/>
      <c r="AE212" s="3"/>
      <c r="AF212" s="36"/>
      <c r="AG212" s="48" t="str">
        <f>IF(ISBLANK($C212),"",$C212)</f>
        <v/>
      </c>
      <c r="AH212" s="52" t="str">
        <f>IF(ISNUMBER($AG212),IF(D212=SMALL($D212:$F212,1),$L$6,IF(D212=SMALL($D212:$F212,2),$M$6,$N$3)),"")</f>
        <v/>
      </c>
      <c r="AI212" s="52" t="str">
        <f>IF(ISNUMBER($AG212),IF(E212=SMALL($D212:$F212,1),$L$6,IF(E212=SMALL($D212:$F212,2),$M$6,$N$3)),"")</f>
        <v/>
      </c>
      <c r="AJ212" s="53" t="str">
        <f>IF(ISBLANK($F212),"",$F212)</f>
        <v/>
      </c>
      <c r="AK212" s="38"/>
      <c r="AL212" s="100"/>
      <c r="AM212" s="100"/>
    </row>
    <row r="213" spans="1:39" ht="21.2" hidden="1" customHeight="1">
      <c r="A213" s="10"/>
      <c r="B213" s="36"/>
      <c r="C213" s="48"/>
      <c r="D213" s="57"/>
      <c r="E213" s="57"/>
      <c r="F213" s="53"/>
      <c r="G213" s="38"/>
      <c r="H213" s="10"/>
      <c r="W213" s="3"/>
      <c r="AC213" s="3"/>
      <c r="AD213" s="3"/>
      <c r="AE213" s="3"/>
      <c r="AF213" s="36"/>
      <c r="AG213" s="48" t="str">
        <f>IF(ISBLANK($C213),"",$C213)</f>
        <v/>
      </c>
      <c r="AH213" s="52" t="str">
        <f>IF(ISNUMBER($AG213),IF(D213=SMALL($D213:$F213,1),$L$6,IF(D213=SMALL($D213:$F213,2),$M$6,$N$3)),"")</f>
        <v/>
      </c>
      <c r="AI213" s="52" t="str">
        <f>IF(ISNUMBER($AG213),IF(E213=SMALL($D213:$F213,1),$L$6,IF(E213=SMALL($D213:$F213,2),$M$6,$N$3)),"")</f>
        <v/>
      </c>
      <c r="AJ213" s="53" t="str">
        <f>IF(ISBLANK($F213),"",$F213)</f>
        <v/>
      </c>
      <c r="AK213" s="38"/>
      <c r="AL213" s="100"/>
      <c r="AM213" s="100"/>
    </row>
    <row r="214" spans="1:39" ht="21.2" hidden="1" customHeight="1">
      <c r="A214" s="10"/>
      <c r="B214" s="36"/>
      <c r="C214" s="48"/>
      <c r="D214" s="57"/>
      <c r="E214" s="57"/>
      <c r="F214" s="53"/>
      <c r="G214" s="38"/>
      <c r="H214" s="10"/>
      <c r="W214" s="3"/>
      <c r="AC214" s="3"/>
      <c r="AD214" s="3"/>
      <c r="AE214" s="3"/>
      <c r="AF214" s="36"/>
      <c r="AG214" s="48" t="str">
        <f>IF(ISBLANK($C214),"",$C214)</f>
        <v/>
      </c>
      <c r="AH214" s="52" t="str">
        <f>IF(ISNUMBER($AG214),IF(D214=SMALL($D214:$F214,1),$L$6,IF(D214=SMALL($D214:$F214,2),$M$6,$N$3)),"")</f>
        <v/>
      </c>
      <c r="AI214" s="52" t="str">
        <f>IF(ISNUMBER($AG214),IF(E214=SMALL($D214:$F214,1),$L$6,IF(E214=SMALL($D214:$F214,2),$M$6,$N$3)),"")</f>
        <v/>
      </c>
      <c r="AJ214" s="53" t="str">
        <f>IF(ISBLANK($F214),"",$F214)</f>
        <v/>
      </c>
      <c r="AK214" s="38"/>
      <c r="AL214" s="100"/>
      <c r="AM214" s="100"/>
    </row>
    <row r="215" spans="1:39" ht="21.2" hidden="1" customHeight="1">
      <c r="A215" s="10"/>
      <c r="B215" s="36"/>
      <c r="C215" s="48"/>
      <c r="D215" s="57"/>
      <c r="E215" s="57"/>
      <c r="F215" s="53"/>
      <c r="G215" s="38"/>
      <c r="H215" s="10"/>
      <c r="W215" s="3"/>
      <c r="AC215" s="3"/>
      <c r="AD215" s="3"/>
      <c r="AE215" s="3"/>
      <c r="AF215" s="36"/>
      <c r="AG215" s="48" t="str">
        <f>IF(ISBLANK($C215),"",$C215)</f>
        <v/>
      </c>
      <c r="AH215" s="52" t="str">
        <f>IF(ISNUMBER($AG215),IF(D215=SMALL($D215:$F215,1),$L$6,IF(D215=SMALL($D215:$F215,2),$M$6,$N$3)),"")</f>
        <v/>
      </c>
      <c r="AI215" s="52" t="str">
        <f>IF(ISNUMBER($AG215),IF(E215=SMALL($D215:$F215,1),$L$6,IF(E215=SMALL($D215:$F215,2),$M$6,$N$3)),"")</f>
        <v/>
      </c>
      <c r="AJ215" s="53" t="str">
        <f>IF(ISBLANK($F215),"",$F215)</f>
        <v/>
      </c>
      <c r="AK215" s="38"/>
      <c r="AL215" s="100"/>
      <c r="AM215" s="100"/>
    </row>
    <row r="216" spans="1:39" ht="21.2" hidden="1" customHeight="1">
      <c r="A216" s="10"/>
      <c r="B216" s="36"/>
      <c r="C216" s="48"/>
      <c r="D216" s="57"/>
      <c r="E216" s="57"/>
      <c r="F216" s="53"/>
      <c r="G216" s="38"/>
      <c r="H216" s="10"/>
      <c r="W216" s="3"/>
      <c r="AC216" s="3"/>
      <c r="AD216" s="3"/>
      <c r="AE216" s="3"/>
      <c r="AF216" s="36"/>
      <c r="AG216" s="48" t="str">
        <f>IF(ISBLANK($C216),"",$C216)</f>
        <v/>
      </c>
      <c r="AH216" s="52" t="str">
        <f>IF(ISNUMBER($AG216),IF(D216=SMALL($D216:$F216,1),$L$6,IF(D216=SMALL($D216:$F216,2),$M$6,$N$3)),"")</f>
        <v/>
      </c>
      <c r="AI216" s="52" t="str">
        <f>IF(ISNUMBER($AG216),IF(E216=SMALL($D216:$F216,1),$L$6,IF(E216=SMALL($D216:$F216,2),$M$6,$N$3)),"")</f>
        <v/>
      </c>
      <c r="AJ216" s="53" t="str">
        <f>IF(ISBLANK($F216),"",$F216)</f>
        <v/>
      </c>
      <c r="AK216" s="38"/>
      <c r="AL216" s="100"/>
      <c r="AM216" s="100"/>
    </row>
    <row r="217" spans="1:39" ht="21.2" hidden="1" customHeight="1">
      <c r="A217" s="10"/>
      <c r="B217" s="36"/>
      <c r="C217" s="48"/>
      <c r="D217" s="57"/>
      <c r="E217" s="57"/>
      <c r="F217" s="53"/>
      <c r="G217" s="38"/>
      <c r="H217" s="10"/>
      <c r="W217" s="3"/>
      <c r="AC217" s="3"/>
      <c r="AD217" s="3"/>
      <c r="AE217" s="3"/>
      <c r="AF217" s="36"/>
      <c r="AG217" s="48" t="str">
        <f>IF(ISBLANK($C217),"",$C217)</f>
        <v/>
      </c>
      <c r="AH217" s="52" t="str">
        <f>IF(ISNUMBER($AG217),IF(D217=SMALL($D217:$F217,1),$L$6,IF(D217=SMALL($D217:$F217,2),$M$6,$N$3)),"")</f>
        <v/>
      </c>
      <c r="AI217" s="52" t="str">
        <f>IF(ISNUMBER($AG217),IF(E217=SMALL($D217:$F217,1),$L$6,IF(E217=SMALL($D217:$F217,2),$M$6,$N$3)),"")</f>
        <v/>
      </c>
      <c r="AJ217" s="53" t="str">
        <f>IF(ISBLANK($F217),"",$F217)</f>
        <v/>
      </c>
      <c r="AK217" s="38"/>
      <c r="AL217" s="100"/>
      <c r="AM217" s="100"/>
    </row>
    <row r="218" spans="1:39" ht="21.2" hidden="1" customHeight="1">
      <c r="A218" s="10"/>
      <c r="B218" s="36"/>
      <c r="C218" s="48"/>
      <c r="D218" s="57"/>
      <c r="E218" s="57"/>
      <c r="F218" s="53"/>
      <c r="G218" s="38"/>
      <c r="H218" s="10"/>
      <c r="W218" s="3"/>
      <c r="AC218" s="3"/>
      <c r="AD218" s="3"/>
      <c r="AE218" s="3"/>
      <c r="AF218" s="36"/>
      <c r="AG218" s="48" t="str">
        <f>IF(ISBLANK($C218),"",$C218)</f>
        <v/>
      </c>
      <c r="AH218" s="52" t="str">
        <f>IF(ISNUMBER($AG218),IF(D218=SMALL($D218:$F218,1),$L$6,IF(D218=SMALL($D218:$F218,2),$M$6,$N$3)),"")</f>
        <v/>
      </c>
      <c r="AI218" s="52" t="str">
        <f>IF(ISNUMBER($AG218),IF(E218=SMALL($D218:$F218,1),$L$6,IF(E218=SMALL($D218:$F218,2),$M$6,$N$3)),"")</f>
        <v/>
      </c>
      <c r="AJ218" s="53" t="str">
        <f>IF(ISBLANK($F218),"",$F218)</f>
        <v/>
      </c>
      <c r="AK218" s="38"/>
      <c r="AL218" s="100"/>
      <c r="AM218" s="100"/>
    </row>
    <row r="219" spans="1:39" ht="21.2" hidden="1" customHeight="1">
      <c r="A219" s="10"/>
      <c r="B219" s="36"/>
      <c r="C219" s="48"/>
      <c r="D219" s="57"/>
      <c r="E219" s="57"/>
      <c r="F219" s="53"/>
      <c r="G219" s="38"/>
      <c r="H219" s="10"/>
      <c r="W219" s="3"/>
      <c r="AC219" s="3"/>
      <c r="AD219" s="3"/>
      <c r="AE219" s="3"/>
      <c r="AF219" s="36"/>
      <c r="AG219" s="48" t="str">
        <f>IF(ISBLANK($C219),"",$C219)</f>
        <v/>
      </c>
      <c r="AH219" s="52" t="str">
        <f>IF(ISNUMBER($AG219),IF(D219=SMALL($D219:$F219,1),$L$6,IF(D219=SMALL($D219:$F219,2),$M$6,$N$3)),"")</f>
        <v/>
      </c>
      <c r="AI219" s="52" t="str">
        <f>IF(ISNUMBER($AG219),IF(E219=SMALL($D219:$F219,1),$L$6,IF(E219=SMALL($D219:$F219,2),$M$6,$N$3)),"")</f>
        <v/>
      </c>
      <c r="AJ219" s="53" t="str">
        <f>IF(ISBLANK($F219),"",$F219)</f>
        <v/>
      </c>
      <c r="AK219" s="38"/>
      <c r="AL219" s="100"/>
      <c r="AM219" s="100"/>
    </row>
    <row r="220" spans="1:39" ht="21.2" hidden="1" customHeight="1">
      <c r="A220" s="10"/>
      <c r="B220" s="36"/>
      <c r="C220" s="48"/>
      <c r="D220" s="57"/>
      <c r="E220" s="57"/>
      <c r="F220" s="53"/>
      <c r="G220" s="38"/>
      <c r="H220" s="10"/>
      <c r="W220" s="3"/>
      <c r="AC220" s="3"/>
      <c r="AD220" s="3"/>
      <c r="AE220" s="3"/>
      <c r="AF220" s="36"/>
      <c r="AG220" s="48" t="str">
        <f>IF(ISBLANK($C220),"",$C220)</f>
        <v/>
      </c>
      <c r="AH220" s="52" t="str">
        <f>IF(ISNUMBER($AG220),IF(D220=SMALL($D220:$F220,1),$L$6,IF(D220=SMALL($D220:$F220,2),$M$6,$N$3)),"")</f>
        <v/>
      </c>
      <c r="AI220" s="52" t="str">
        <f>IF(ISNUMBER($AG220),IF(E220=SMALL($D220:$F220,1),$L$6,IF(E220=SMALL($D220:$F220,2),$M$6,$N$3)),"")</f>
        <v/>
      </c>
      <c r="AJ220" s="53" t="str">
        <f>IF(ISBLANK($F220),"",$F220)</f>
        <v/>
      </c>
      <c r="AK220" s="38"/>
      <c r="AL220" s="100"/>
      <c r="AM220" s="100"/>
    </row>
    <row r="221" spans="1:39" ht="21.2" hidden="1" customHeight="1">
      <c r="A221" s="10"/>
      <c r="B221" s="36"/>
      <c r="C221" s="48"/>
      <c r="D221" s="57"/>
      <c r="E221" s="57"/>
      <c r="F221" s="53"/>
      <c r="G221" s="38"/>
      <c r="H221" s="10"/>
      <c r="W221" s="3"/>
      <c r="AC221" s="3"/>
      <c r="AD221" s="3"/>
      <c r="AE221" s="3"/>
      <c r="AF221" s="36"/>
      <c r="AG221" s="48" t="str">
        <f>IF(ISBLANK($C221),"",$C221)</f>
        <v/>
      </c>
      <c r="AH221" s="52" t="str">
        <f>IF(ISNUMBER($AG221),IF(D221=SMALL($D221:$F221,1),$L$6,IF(D221=SMALL($D221:$F221,2),$M$6,$N$3)),"")</f>
        <v/>
      </c>
      <c r="AI221" s="52" t="str">
        <f>IF(ISNUMBER($AG221),IF(E221=SMALL($D221:$F221,1),$L$6,IF(E221=SMALL($D221:$F221,2),$M$6,$N$3)),"")</f>
        <v/>
      </c>
      <c r="AJ221" s="53" t="str">
        <f>IF(ISBLANK($F221),"",$F221)</f>
        <v/>
      </c>
      <c r="AK221" s="38"/>
      <c r="AL221" s="100"/>
      <c r="AM221" s="100"/>
    </row>
    <row r="222" spans="1:39" ht="21.2" hidden="1" customHeight="1">
      <c r="A222" s="10"/>
      <c r="B222" s="36"/>
      <c r="C222" s="48"/>
      <c r="D222" s="57"/>
      <c r="E222" s="57"/>
      <c r="F222" s="53"/>
      <c r="G222" s="38"/>
      <c r="H222" s="10"/>
      <c r="W222" s="3"/>
      <c r="AC222" s="3"/>
      <c r="AD222" s="3"/>
      <c r="AE222" s="3"/>
      <c r="AF222" s="36"/>
      <c r="AG222" s="48" t="str">
        <f>IF(ISBLANK($C222),"",$C222)</f>
        <v/>
      </c>
      <c r="AH222" s="52" t="str">
        <f>IF(ISNUMBER($AG222),IF(D222=SMALL($D222:$F222,1),$L$6,IF(D222=SMALL($D222:$F222,2),$M$6,$N$3)),"")</f>
        <v/>
      </c>
      <c r="AI222" s="52" t="str">
        <f>IF(ISNUMBER($AG222),IF(E222=SMALL($D222:$F222,1),$L$6,IF(E222=SMALL($D222:$F222,2),$M$6,$N$3)),"")</f>
        <v/>
      </c>
      <c r="AJ222" s="53" t="str">
        <f>IF(ISBLANK($F222),"",$F222)</f>
        <v/>
      </c>
      <c r="AK222" s="38"/>
      <c r="AL222" s="100"/>
      <c r="AM222" s="100"/>
    </row>
    <row r="223" spans="1:39" ht="21.2" hidden="1" customHeight="1">
      <c r="A223" s="10"/>
      <c r="B223" s="36"/>
      <c r="C223" s="48"/>
      <c r="D223" s="57"/>
      <c r="E223" s="57"/>
      <c r="F223" s="53"/>
      <c r="G223" s="38"/>
      <c r="H223" s="10"/>
      <c r="W223" s="3"/>
      <c r="AC223" s="3"/>
      <c r="AD223" s="3"/>
      <c r="AE223" s="3"/>
      <c r="AF223" s="36"/>
      <c r="AG223" s="48" t="str">
        <f>IF(ISBLANK($C223),"",$C223)</f>
        <v/>
      </c>
      <c r="AH223" s="52" t="str">
        <f>IF(ISNUMBER($AG223),IF(D223=SMALL($D223:$F223,1),$L$6,IF(D223=SMALL($D223:$F223,2),$M$6,$N$3)),"")</f>
        <v/>
      </c>
      <c r="AI223" s="52" t="str">
        <f>IF(ISNUMBER($AG223),IF(E223=SMALL($D223:$F223,1),$L$6,IF(E223=SMALL($D223:$F223,2),$M$6,$N$3)),"")</f>
        <v/>
      </c>
      <c r="AJ223" s="53" t="str">
        <f>IF(ISBLANK($F223),"",$F223)</f>
        <v/>
      </c>
      <c r="AK223" s="38"/>
      <c r="AL223" s="100"/>
      <c r="AM223" s="100"/>
    </row>
    <row r="224" spans="1:39" ht="21.2" hidden="1" customHeight="1">
      <c r="A224" s="10"/>
      <c r="B224" s="36"/>
      <c r="C224" s="48"/>
      <c r="D224" s="57"/>
      <c r="E224" s="57"/>
      <c r="F224" s="53"/>
      <c r="G224" s="38"/>
      <c r="H224" s="10"/>
      <c r="W224" s="3"/>
      <c r="AC224" s="3"/>
      <c r="AD224" s="3"/>
      <c r="AE224" s="3"/>
      <c r="AF224" s="36"/>
      <c r="AG224" s="48" t="str">
        <f>IF(ISBLANK($C224),"",$C224)</f>
        <v/>
      </c>
      <c r="AH224" s="52" t="str">
        <f>IF(ISNUMBER($AG224),IF(D224=SMALL($D224:$F224,1),$L$6,IF(D224=SMALL($D224:$F224,2),$M$6,$N$3)),"")</f>
        <v/>
      </c>
      <c r="AI224" s="52" t="str">
        <f>IF(ISNUMBER($AG224),IF(E224=SMALL($D224:$F224,1),$L$6,IF(E224=SMALL($D224:$F224,2),$M$6,$N$3)),"")</f>
        <v/>
      </c>
      <c r="AJ224" s="53" t="str">
        <f>IF(ISBLANK($F224),"",$F224)</f>
        <v/>
      </c>
      <c r="AK224" s="38"/>
      <c r="AL224" s="100"/>
      <c r="AM224" s="100"/>
    </row>
    <row r="225" spans="1:39" ht="21.2" hidden="1" customHeight="1">
      <c r="A225" s="10"/>
      <c r="B225" s="36"/>
      <c r="C225" s="48"/>
      <c r="D225" s="57"/>
      <c r="E225" s="57"/>
      <c r="F225" s="53"/>
      <c r="G225" s="38"/>
      <c r="H225" s="10"/>
      <c r="W225" s="3"/>
      <c r="AC225" s="3"/>
      <c r="AD225" s="3"/>
      <c r="AE225" s="3"/>
      <c r="AF225" s="36"/>
      <c r="AG225" s="48" t="str">
        <f>IF(ISBLANK($C225),"",$C225)</f>
        <v/>
      </c>
      <c r="AH225" s="52" t="str">
        <f>IF(ISNUMBER($AG225),IF(D225=SMALL($D225:$F225,1),$L$6,IF(D225=SMALL($D225:$F225,2),$M$6,$N$3)),"")</f>
        <v/>
      </c>
      <c r="AI225" s="52" t="str">
        <f>IF(ISNUMBER($AG225),IF(E225=SMALL($D225:$F225,1),$L$6,IF(E225=SMALL($D225:$F225,2),$M$6,$N$3)),"")</f>
        <v/>
      </c>
      <c r="AJ225" s="53" t="str">
        <f>IF(ISBLANK($F225),"",$F225)</f>
        <v/>
      </c>
      <c r="AK225" s="38"/>
      <c r="AL225" s="100"/>
      <c r="AM225" s="100"/>
    </row>
    <row r="226" spans="1:39" ht="21.2" hidden="1" customHeight="1">
      <c r="A226" s="10"/>
      <c r="B226" s="36"/>
      <c r="C226" s="48"/>
      <c r="D226" s="57"/>
      <c r="E226" s="57"/>
      <c r="F226" s="53"/>
      <c r="G226" s="38"/>
      <c r="H226" s="10"/>
      <c r="W226" s="3"/>
      <c r="AC226" s="3"/>
      <c r="AD226" s="3"/>
      <c r="AE226" s="3"/>
      <c r="AF226" s="36"/>
      <c r="AG226" s="48" t="str">
        <f>IF(ISBLANK($C226),"",$C226)</f>
        <v/>
      </c>
      <c r="AH226" s="52" t="str">
        <f>IF(ISNUMBER($AG226),IF(D226=SMALL($D226:$F226,1),$L$6,IF(D226=SMALL($D226:$F226,2),$M$6,$N$3)),"")</f>
        <v/>
      </c>
      <c r="AI226" s="52" t="str">
        <f>IF(ISNUMBER($AG226),IF(E226=SMALL($D226:$F226,1),$L$6,IF(E226=SMALL($D226:$F226,2),$M$6,$N$3)),"")</f>
        <v/>
      </c>
      <c r="AJ226" s="53" t="str">
        <f>IF(ISBLANK($F226),"",$F226)</f>
        <v/>
      </c>
      <c r="AK226" s="38"/>
      <c r="AL226" s="100"/>
      <c r="AM226" s="100"/>
    </row>
    <row r="227" spans="1:39" ht="21.2" hidden="1" customHeight="1">
      <c r="A227" s="10"/>
      <c r="B227" s="36"/>
      <c r="C227" s="48"/>
      <c r="D227" s="57"/>
      <c r="E227" s="57"/>
      <c r="F227" s="53"/>
      <c r="G227" s="38"/>
      <c r="H227" s="10"/>
      <c r="W227" s="3"/>
      <c r="AC227" s="3"/>
      <c r="AD227" s="3"/>
      <c r="AE227" s="3"/>
      <c r="AF227" s="36"/>
      <c r="AG227" s="48" t="str">
        <f>IF(ISBLANK($C227),"",$C227)</f>
        <v/>
      </c>
      <c r="AH227" s="52" t="str">
        <f>IF(ISNUMBER($AG227),IF(D227=SMALL($D227:$F227,1),$L$6,IF(D227=SMALL($D227:$F227,2),$M$6,$N$3)),"")</f>
        <v/>
      </c>
      <c r="AI227" s="52" t="str">
        <f>IF(ISNUMBER($AG227),IF(E227=SMALL($D227:$F227,1),$L$6,IF(E227=SMALL($D227:$F227,2),$M$6,$N$3)),"")</f>
        <v/>
      </c>
      <c r="AJ227" s="53" t="str">
        <f>IF(ISBLANK($F227),"",$F227)</f>
        <v/>
      </c>
      <c r="AK227" s="38"/>
      <c r="AL227" s="100"/>
      <c r="AM227" s="100"/>
    </row>
    <row r="228" spans="1:39" ht="21.2" hidden="1" customHeight="1">
      <c r="A228" s="10"/>
      <c r="B228" s="36"/>
      <c r="C228" s="48"/>
      <c r="D228" s="57"/>
      <c r="E228" s="57"/>
      <c r="F228" s="53"/>
      <c r="G228" s="38"/>
      <c r="H228" s="10"/>
      <c r="W228" s="3"/>
      <c r="AC228" s="3"/>
      <c r="AD228" s="3"/>
      <c r="AE228" s="3"/>
      <c r="AF228" s="36"/>
      <c r="AG228" s="48" t="str">
        <f>IF(ISBLANK($C228),"",$C228)</f>
        <v/>
      </c>
      <c r="AH228" s="52" t="str">
        <f>IF(ISNUMBER($AG228),IF(D228=SMALL($D228:$F228,1),$L$6,IF(D228=SMALL($D228:$F228,2),$M$6,$N$3)),"")</f>
        <v/>
      </c>
      <c r="AI228" s="52" t="str">
        <f>IF(ISNUMBER($AG228),IF(E228=SMALL($D228:$F228,1),$L$6,IF(E228=SMALL($D228:$F228,2),$M$6,$N$3)),"")</f>
        <v/>
      </c>
      <c r="AJ228" s="53" t="str">
        <f>IF(ISBLANK($F228),"",$F228)</f>
        <v/>
      </c>
      <c r="AK228" s="38"/>
      <c r="AL228" s="100"/>
      <c r="AM228" s="100"/>
    </row>
    <row r="229" spans="1:39" ht="21.2" hidden="1" customHeight="1">
      <c r="A229" s="10"/>
      <c r="B229" s="36"/>
      <c r="C229" s="48"/>
      <c r="D229" s="57"/>
      <c r="E229" s="57"/>
      <c r="F229" s="53"/>
      <c r="G229" s="38"/>
      <c r="H229" s="10"/>
      <c r="W229" s="3"/>
      <c r="AC229" s="3"/>
      <c r="AD229" s="3"/>
      <c r="AE229" s="3"/>
      <c r="AF229" s="36"/>
      <c r="AG229" s="48" t="str">
        <f>IF(ISBLANK($C229),"",$C229)</f>
        <v/>
      </c>
      <c r="AH229" s="52" t="str">
        <f>IF(ISNUMBER($AG229),IF(D229=SMALL($D229:$F229,1),$L$6,IF(D229=SMALL($D229:$F229,2),$M$6,$N$3)),"")</f>
        <v/>
      </c>
      <c r="AI229" s="52" t="str">
        <f>IF(ISNUMBER($AG229),IF(E229=SMALL($D229:$F229,1),$L$6,IF(E229=SMALL($D229:$F229,2),$M$6,$N$3)),"")</f>
        <v/>
      </c>
      <c r="AJ229" s="53" t="str">
        <f>IF(ISBLANK($F229),"",$F229)</f>
        <v/>
      </c>
      <c r="AK229" s="38"/>
      <c r="AL229" s="100"/>
      <c r="AM229" s="100"/>
    </row>
    <row r="230" spans="1:39" ht="21.2" hidden="1" customHeight="1">
      <c r="A230" s="10"/>
      <c r="B230" s="36"/>
      <c r="C230" s="48"/>
      <c r="D230" s="57"/>
      <c r="E230" s="57"/>
      <c r="F230" s="53"/>
      <c r="G230" s="38"/>
      <c r="H230" s="10"/>
      <c r="W230" s="3"/>
      <c r="AC230" s="3"/>
      <c r="AD230" s="3"/>
      <c r="AE230" s="3"/>
      <c r="AF230" s="36"/>
      <c r="AG230" s="48" t="str">
        <f>IF(ISBLANK($C230),"",$C230)</f>
        <v/>
      </c>
      <c r="AH230" s="52" t="str">
        <f>IF(ISNUMBER($AG230),IF(D230=SMALL($D230:$F230,1),$L$6,IF(D230=SMALL($D230:$F230,2),$M$6,$N$3)),"")</f>
        <v/>
      </c>
      <c r="AI230" s="52" t="str">
        <f>IF(ISNUMBER($AG230),IF(E230=SMALL($D230:$F230,1),$L$6,IF(E230=SMALL($D230:$F230,2),$M$6,$N$3)),"")</f>
        <v/>
      </c>
      <c r="AJ230" s="53" t="str">
        <f>IF(ISBLANK($F230),"",$F230)</f>
        <v/>
      </c>
      <c r="AK230" s="38"/>
      <c r="AL230" s="100"/>
      <c r="AM230" s="100"/>
    </row>
    <row r="231" spans="1:39" ht="21.2" hidden="1" customHeight="1">
      <c r="A231" s="10"/>
      <c r="B231" s="36"/>
      <c r="C231" s="48"/>
      <c r="D231" s="57"/>
      <c r="E231" s="57"/>
      <c r="F231" s="53"/>
      <c r="G231" s="38"/>
      <c r="H231" s="10"/>
      <c r="W231" s="3"/>
      <c r="AC231" s="3"/>
      <c r="AD231" s="3"/>
      <c r="AE231" s="3"/>
      <c r="AF231" s="36"/>
      <c r="AG231" s="48" t="str">
        <f>IF(ISBLANK($C231),"",$C231)</f>
        <v/>
      </c>
      <c r="AH231" s="52" t="str">
        <f>IF(ISNUMBER($AG231),IF(D231=SMALL($D231:$F231,1),$L$6,IF(D231=SMALL($D231:$F231,2),$M$6,$N$3)),"")</f>
        <v/>
      </c>
      <c r="AI231" s="52" t="str">
        <f>IF(ISNUMBER($AG231),IF(E231=SMALL($D231:$F231,1),$L$6,IF(E231=SMALL($D231:$F231,2),$M$6,$N$3)),"")</f>
        <v/>
      </c>
      <c r="AJ231" s="53" t="str">
        <f>IF(ISBLANK($F231),"",$F231)</f>
        <v/>
      </c>
      <c r="AK231" s="38"/>
      <c r="AL231" s="100"/>
      <c r="AM231" s="100"/>
    </row>
    <row r="232" spans="1:39" ht="21.2" hidden="1" customHeight="1">
      <c r="A232" s="10"/>
      <c r="B232" s="36"/>
      <c r="C232" s="48"/>
      <c r="D232" s="57"/>
      <c r="E232" s="57"/>
      <c r="F232" s="53"/>
      <c r="G232" s="38"/>
      <c r="H232" s="10"/>
      <c r="W232" s="3"/>
      <c r="AC232" s="3"/>
      <c r="AD232" s="3"/>
      <c r="AE232" s="3"/>
      <c r="AF232" s="36"/>
      <c r="AG232" s="48" t="str">
        <f>IF(ISBLANK($C232),"",$C232)</f>
        <v/>
      </c>
      <c r="AH232" s="52" t="str">
        <f>IF(ISNUMBER($AG232),IF(D232=SMALL($D232:$F232,1),$L$6,IF(D232=SMALL($D232:$F232,2),$M$6,$N$3)),"")</f>
        <v/>
      </c>
      <c r="AI232" s="52" t="str">
        <f>IF(ISNUMBER($AG232),IF(E232=SMALL($D232:$F232,1),$L$6,IF(E232=SMALL($D232:$F232,2),$M$6,$N$3)),"")</f>
        <v/>
      </c>
      <c r="AJ232" s="53" t="str">
        <f>IF(ISBLANK($F232),"",$F232)</f>
        <v/>
      </c>
      <c r="AK232" s="38"/>
      <c r="AL232" s="100"/>
      <c r="AM232" s="100"/>
    </row>
    <row r="233" spans="1:39" ht="21.2" hidden="1" customHeight="1">
      <c r="A233" s="10"/>
      <c r="B233" s="36"/>
      <c r="C233" s="48"/>
      <c r="D233" s="57"/>
      <c r="E233" s="57"/>
      <c r="F233" s="53"/>
      <c r="G233" s="38"/>
      <c r="H233" s="10"/>
      <c r="W233" s="3"/>
      <c r="AC233" s="3"/>
      <c r="AD233" s="3"/>
      <c r="AE233" s="3"/>
      <c r="AF233" s="36"/>
      <c r="AG233" s="48" t="str">
        <f>IF(ISBLANK($C233),"",$C233)</f>
        <v/>
      </c>
      <c r="AH233" s="52" t="str">
        <f>IF(ISNUMBER($AG233),IF(D233=SMALL($D233:$F233,1),$L$6,IF(D233=SMALL($D233:$F233,2),$M$6,$N$3)),"")</f>
        <v/>
      </c>
      <c r="AI233" s="52" t="str">
        <f>IF(ISNUMBER($AG233),IF(E233=SMALL($D233:$F233,1),$L$6,IF(E233=SMALL($D233:$F233,2),$M$6,$N$3)),"")</f>
        <v/>
      </c>
      <c r="AJ233" s="53" t="str">
        <f>IF(ISBLANK($F233),"",$F233)</f>
        <v/>
      </c>
      <c r="AK233" s="38"/>
      <c r="AL233" s="100"/>
      <c r="AM233" s="100"/>
    </row>
    <row r="234" spans="1:39" ht="21.2" hidden="1" customHeight="1">
      <c r="A234" s="10"/>
      <c r="B234" s="36"/>
      <c r="C234" s="48"/>
      <c r="D234" s="57"/>
      <c r="E234" s="57"/>
      <c r="F234" s="53"/>
      <c r="G234" s="38"/>
      <c r="H234" s="10"/>
      <c r="W234" s="3"/>
      <c r="AC234" s="3"/>
      <c r="AD234" s="3"/>
      <c r="AE234" s="3"/>
      <c r="AF234" s="36"/>
      <c r="AG234" s="48" t="str">
        <f>IF(ISBLANK($C234),"",$C234)</f>
        <v/>
      </c>
      <c r="AH234" s="52" t="str">
        <f>IF(ISNUMBER($AG234),IF(D234=SMALL($D234:$F234,1),$L$6,IF(D234=SMALL($D234:$F234,2),$M$6,$N$3)),"")</f>
        <v/>
      </c>
      <c r="AI234" s="52" t="str">
        <f>IF(ISNUMBER($AG234),IF(E234=SMALL($D234:$F234,1),$L$6,IF(E234=SMALL($D234:$F234,2),$M$6,$N$3)),"")</f>
        <v/>
      </c>
      <c r="AJ234" s="53" t="str">
        <f>IF(ISBLANK($F234),"",$F234)</f>
        <v/>
      </c>
      <c r="AK234" s="38"/>
      <c r="AL234" s="100"/>
      <c r="AM234" s="100"/>
    </row>
    <row r="235" spans="1:39" ht="21.2" hidden="1" customHeight="1">
      <c r="A235" s="10"/>
      <c r="B235" s="36"/>
      <c r="C235" s="48"/>
      <c r="D235" s="57"/>
      <c r="E235" s="57"/>
      <c r="F235" s="53"/>
      <c r="G235" s="38"/>
      <c r="H235" s="10"/>
      <c r="W235" s="3"/>
      <c r="AC235" s="3"/>
      <c r="AD235" s="3"/>
      <c r="AE235" s="3"/>
      <c r="AF235" s="36"/>
      <c r="AG235" s="48" t="str">
        <f>IF(ISBLANK($C235),"",$C235)</f>
        <v/>
      </c>
      <c r="AH235" s="52" t="str">
        <f>IF(ISNUMBER($AG235),IF(D235=SMALL($D235:$F235,1),$L$6,IF(D235=SMALL($D235:$F235,2),$M$6,$N$3)),"")</f>
        <v/>
      </c>
      <c r="AI235" s="52" t="str">
        <f>IF(ISNUMBER($AG235),IF(E235=SMALL($D235:$F235,1),$L$6,IF(E235=SMALL($D235:$F235,2),$M$6,$N$3)),"")</f>
        <v/>
      </c>
      <c r="AJ235" s="53" t="str">
        <f>IF(ISBLANK($F235),"",$F235)</f>
        <v/>
      </c>
      <c r="AK235" s="38"/>
      <c r="AL235" s="100"/>
      <c r="AM235" s="100"/>
    </row>
    <row r="236" spans="1:39" ht="21.2" hidden="1" customHeight="1">
      <c r="A236" s="10"/>
      <c r="B236" s="36"/>
      <c r="C236" s="48"/>
      <c r="D236" s="57"/>
      <c r="E236" s="57"/>
      <c r="F236" s="53"/>
      <c r="G236" s="38"/>
      <c r="H236" s="10"/>
      <c r="W236" s="3"/>
      <c r="AC236" s="3"/>
      <c r="AD236" s="3"/>
      <c r="AE236" s="3"/>
      <c r="AF236" s="36"/>
      <c r="AG236" s="48" t="str">
        <f>IF(ISBLANK($C236),"",$C236)</f>
        <v/>
      </c>
      <c r="AH236" s="52" t="str">
        <f>IF(ISNUMBER($AG236),IF(D236=SMALL($D236:$F236,1),$L$6,IF(D236=SMALL($D236:$F236,2),$M$6,$N$3)),"")</f>
        <v/>
      </c>
      <c r="AI236" s="52" t="str">
        <f>IF(ISNUMBER($AG236),IF(E236=SMALL($D236:$F236,1),$L$6,IF(E236=SMALL($D236:$F236,2),$M$6,$N$3)),"")</f>
        <v/>
      </c>
      <c r="AJ236" s="53" t="str">
        <f>IF(ISBLANK($F236),"",$F236)</f>
        <v/>
      </c>
      <c r="AK236" s="38"/>
      <c r="AL236" s="100"/>
      <c r="AM236" s="100"/>
    </row>
    <row r="237" spans="1:39" ht="21.2" hidden="1" customHeight="1">
      <c r="A237" s="10"/>
      <c r="B237" s="36"/>
      <c r="C237" s="48"/>
      <c r="D237" s="57"/>
      <c r="E237" s="57"/>
      <c r="F237" s="53"/>
      <c r="G237" s="38"/>
      <c r="H237" s="10"/>
      <c r="W237" s="3"/>
      <c r="AC237" s="3"/>
      <c r="AD237" s="3"/>
      <c r="AE237" s="3"/>
      <c r="AF237" s="36"/>
      <c r="AG237" s="48" t="str">
        <f>IF(ISBLANK($C237),"",$C237)</f>
        <v/>
      </c>
      <c r="AH237" s="52" t="str">
        <f>IF(ISNUMBER($AG237),IF(D237=SMALL($D237:$F237,1),$L$6,IF(D237=SMALL($D237:$F237,2),$M$6,$N$3)),"")</f>
        <v/>
      </c>
      <c r="AI237" s="52" t="str">
        <f>IF(ISNUMBER($AG237),IF(E237=SMALL($D237:$F237,1),$L$6,IF(E237=SMALL($D237:$F237,2),$M$6,$N$3)),"")</f>
        <v/>
      </c>
      <c r="AJ237" s="53" t="str">
        <f>IF(ISBLANK($F237),"",$F237)</f>
        <v/>
      </c>
      <c r="AK237" s="38"/>
      <c r="AL237" s="100"/>
      <c r="AM237" s="100"/>
    </row>
    <row r="238" spans="1:39" ht="21.2" hidden="1" customHeight="1">
      <c r="A238" s="10"/>
      <c r="B238" s="36"/>
      <c r="C238" s="48"/>
      <c r="D238" s="57"/>
      <c r="E238" s="57"/>
      <c r="F238" s="53"/>
      <c r="G238" s="38"/>
      <c r="H238" s="10"/>
      <c r="W238" s="3"/>
      <c r="AC238" s="3"/>
      <c r="AD238" s="3"/>
      <c r="AE238" s="3"/>
      <c r="AF238" s="36"/>
      <c r="AG238" s="48" t="str">
        <f>IF(ISBLANK($C238),"",$C238)</f>
        <v/>
      </c>
      <c r="AH238" s="52" t="str">
        <f>IF(ISNUMBER($AG238),IF(D238=SMALL($D238:$F238,1),$L$6,IF(D238=SMALL($D238:$F238,2),$M$6,$N$3)),"")</f>
        <v/>
      </c>
      <c r="AI238" s="52" t="str">
        <f>IF(ISNUMBER($AG238),IF(E238=SMALL($D238:$F238,1),$L$6,IF(E238=SMALL($D238:$F238,2),$M$6,$N$3)),"")</f>
        <v/>
      </c>
      <c r="AJ238" s="53" t="str">
        <f>IF(ISBLANK($F238),"",$F238)</f>
        <v/>
      </c>
      <c r="AK238" s="38"/>
      <c r="AL238" s="100"/>
      <c r="AM238" s="100"/>
    </row>
    <row r="239" spans="1:39" ht="21.2" hidden="1" customHeight="1">
      <c r="A239" s="10"/>
      <c r="B239" s="36"/>
      <c r="C239" s="48"/>
      <c r="D239" s="57"/>
      <c r="E239" s="57"/>
      <c r="F239" s="53"/>
      <c r="G239" s="38"/>
      <c r="H239" s="10"/>
      <c r="W239" s="3"/>
      <c r="AC239" s="3"/>
      <c r="AD239" s="3"/>
      <c r="AE239" s="3"/>
      <c r="AF239" s="36"/>
      <c r="AG239" s="48" t="str">
        <f>IF(ISBLANK($C239),"",$C239)</f>
        <v/>
      </c>
      <c r="AH239" s="52" t="str">
        <f>IF(ISNUMBER($AG239),IF(D239=SMALL($D239:$F239,1),$L$6,IF(D239=SMALL($D239:$F239,2),$M$6,$N$3)),"")</f>
        <v/>
      </c>
      <c r="AI239" s="52" t="str">
        <f>IF(ISNUMBER($AG239),IF(E239=SMALL($D239:$F239,1),$L$6,IF(E239=SMALL($D239:$F239,2),$M$6,$N$3)),"")</f>
        <v/>
      </c>
      <c r="AJ239" s="53" t="str">
        <f>IF(ISBLANK($F239),"",$F239)</f>
        <v/>
      </c>
      <c r="AK239" s="38"/>
      <c r="AL239" s="100"/>
      <c r="AM239" s="100"/>
    </row>
    <row r="240" spans="1:39" ht="21.2" hidden="1" customHeight="1">
      <c r="A240" s="10"/>
      <c r="B240" s="36"/>
      <c r="C240" s="48"/>
      <c r="D240" s="57"/>
      <c r="E240" s="57"/>
      <c r="F240" s="53"/>
      <c r="G240" s="38"/>
      <c r="H240" s="10"/>
      <c r="W240" s="3"/>
      <c r="AC240" s="3"/>
      <c r="AD240" s="3"/>
      <c r="AE240" s="3"/>
      <c r="AF240" s="36"/>
      <c r="AG240" s="48" t="str">
        <f>IF(ISBLANK($C240),"",$C240)</f>
        <v/>
      </c>
      <c r="AH240" s="52" t="str">
        <f>IF(ISNUMBER($AG240),IF(D240=SMALL($D240:$F240,1),$L$6,IF(D240=SMALL($D240:$F240,2),$M$6,$N$3)),"")</f>
        <v/>
      </c>
      <c r="AI240" s="52" t="str">
        <f>IF(ISNUMBER($AG240),IF(E240=SMALL($D240:$F240,1),$L$6,IF(E240=SMALL($D240:$F240,2),$M$6,$N$3)),"")</f>
        <v/>
      </c>
      <c r="AJ240" s="53" t="str">
        <f>IF(ISBLANK($F240),"",$F240)</f>
        <v/>
      </c>
      <c r="AK240" s="38"/>
      <c r="AL240" s="100"/>
      <c r="AM240" s="100"/>
    </row>
    <row r="241" spans="1:39" ht="21.2" hidden="1" customHeight="1">
      <c r="A241" s="10"/>
      <c r="B241" s="36"/>
      <c r="C241" s="48"/>
      <c r="D241" s="57"/>
      <c r="E241" s="57"/>
      <c r="F241" s="53"/>
      <c r="G241" s="38"/>
      <c r="H241" s="10"/>
      <c r="W241" s="3"/>
      <c r="AC241" s="3"/>
      <c r="AD241" s="3"/>
      <c r="AE241" s="3"/>
      <c r="AF241" s="36"/>
      <c r="AG241" s="48" t="str">
        <f>IF(ISBLANK($C241),"",$C241)</f>
        <v/>
      </c>
      <c r="AH241" s="52" t="str">
        <f>IF(ISNUMBER($AG241),IF(D241=SMALL($D241:$F241,1),$L$6,IF(D241=SMALL($D241:$F241,2),$M$6,$N$3)),"")</f>
        <v/>
      </c>
      <c r="AI241" s="52" t="str">
        <f>IF(ISNUMBER($AG241),IF(E241=SMALL($D241:$F241,1),$L$6,IF(E241=SMALL($D241:$F241,2),$M$6,$N$3)),"")</f>
        <v/>
      </c>
      <c r="AJ241" s="53" t="str">
        <f>IF(ISBLANK($F241),"",$F241)</f>
        <v/>
      </c>
      <c r="AK241" s="38"/>
      <c r="AL241" s="100"/>
      <c r="AM241" s="100"/>
    </row>
    <row r="242" spans="1:39" ht="21.2" hidden="1" customHeight="1">
      <c r="A242" s="10"/>
      <c r="B242" s="36"/>
      <c r="C242" s="48"/>
      <c r="D242" s="57"/>
      <c r="E242" s="57"/>
      <c r="F242" s="53"/>
      <c r="G242" s="38"/>
      <c r="H242" s="10"/>
      <c r="W242" s="3"/>
      <c r="AC242" s="3"/>
      <c r="AD242" s="3"/>
      <c r="AE242" s="3"/>
      <c r="AF242" s="36"/>
      <c r="AG242" s="48" t="str">
        <f>IF(ISBLANK($C242),"",$C242)</f>
        <v/>
      </c>
      <c r="AH242" s="52" t="str">
        <f>IF(ISNUMBER($AG242),IF(D242=SMALL($D242:$F242,1),$L$6,IF(D242=SMALL($D242:$F242,2),$M$6,$N$3)),"")</f>
        <v/>
      </c>
      <c r="AI242" s="52" t="str">
        <f>IF(ISNUMBER($AG242),IF(E242=SMALL($D242:$F242,1),$L$6,IF(E242=SMALL($D242:$F242,2),$M$6,$N$3)),"")</f>
        <v/>
      </c>
      <c r="AJ242" s="53" t="str">
        <f>IF(ISBLANK($F242),"",$F242)</f>
        <v/>
      </c>
      <c r="AK242" s="38"/>
      <c r="AL242" s="100"/>
      <c r="AM242" s="100"/>
    </row>
    <row r="243" spans="1:39" ht="21.2" hidden="1" customHeight="1">
      <c r="A243" s="10"/>
      <c r="B243" s="36"/>
      <c r="C243" s="48"/>
      <c r="D243" s="57"/>
      <c r="E243" s="57"/>
      <c r="F243" s="53"/>
      <c r="G243" s="38"/>
      <c r="H243" s="10"/>
      <c r="W243" s="3"/>
      <c r="AC243" s="3"/>
      <c r="AD243" s="3"/>
      <c r="AE243" s="3"/>
      <c r="AF243" s="36"/>
      <c r="AG243" s="48" t="str">
        <f>IF(ISBLANK($C243),"",$C243)</f>
        <v/>
      </c>
      <c r="AH243" s="52" t="str">
        <f>IF(ISNUMBER($AG243),IF(D243=SMALL($D243:$F243,1),$L$6,IF(D243=SMALL($D243:$F243,2),$M$6,$N$3)),"")</f>
        <v/>
      </c>
      <c r="AI243" s="52" t="str">
        <f>IF(ISNUMBER($AG243),IF(E243=SMALL($D243:$F243,1),$L$6,IF(E243=SMALL($D243:$F243,2),$M$6,$N$3)),"")</f>
        <v/>
      </c>
      <c r="AJ243" s="53" t="str">
        <f>IF(ISBLANK($F243),"",$F243)</f>
        <v/>
      </c>
      <c r="AK243" s="38"/>
      <c r="AL243" s="100"/>
      <c r="AM243" s="100"/>
    </row>
    <row r="244" spans="1:39" ht="21.2" hidden="1" customHeight="1">
      <c r="A244" s="10"/>
      <c r="B244" s="36"/>
      <c r="C244" s="48"/>
      <c r="D244" s="57"/>
      <c r="E244" s="57"/>
      <c r="F244" s="53"/>
      <c r="G244" s="38"/>
      <c r="H244" s="10"/>
      <c r="W244" s="3"/>
      <c r="AC244" s="3"/>
      <c r="AD244" s="3"/>
      <c r="AE244" s="3"/>
      <c r="AF244" s="36"/>
      <c r="AG244" s="48" t="str">
        <f>IF(ISBLANK($C244),"",$C244)</f>
        <v/>
      </c>
      <c r="AH244" s="52" t="str">
        <f>IF(ISNUMBER($AG244),IF(D244=SMALL($D244:$F244,1),$L$6,IF(D244=SMALL($D244:$F244,2),$M$6,$N$3)),"")</f>
        <v/>
      </c>
      <c r="AI244" s="52" t="str">
        <f>IF(ISNUMBER($AG244),IF(E244=SMALL($D244:$F244,1),$L$6,IF(E244=SMALL($D244:$F244,2),$M$6,$N$3)),"")</f>
        <v/>
      </c>
      <c r="AJ244" s="53" t="str">
        <f>IF(ISBLANK($F244),"",$F244)</f>
        <v/>
      </c>
      <c r="AK244" s="38"/>
      <c r="AL244" s="100"/>
      <c r="AM244" s="100"/>
    </row>
    <row r="245" spans="1:39" ht="21.2" hidden="1" customHeight="1">
      <c r="A245" s="10"/>
      <c r="B245" s="36"/>
      <c r="C245" s="48"/>
      <c r="D245" s="57"/>
      <c r="E245" s="57"/>
      <c r="F245" s="53"/>
      <c r="G245" s="38"/>
      <c r="H245" s="10"/>
      <c r="W245" s="3"/>
      <c r="AC245" s="3"/>
      <c r="AD245" s="3"/>
      <c r="AE245" s="3"/>
      <c r="AF245" s="36"/>
      <c r="AG245" s="48" t="str">
        <f>IF(ISBLANK($C245),"",$C245)</f>
        <v/>
      </c>
      <c r="AH245" s="52" t="str">
        <f>IF(ISNUMBER($AG245),IF(D245=SMALL($D245:$F245,1),$L$6,IF(D245=SMALL($D245:$F245,2),$M$6,$N$3)),"")</f>
        <v/>
      </c>
      <c r="AI245" s="52" t="str">
        <f>IF(ISNUMBER($AG245),IF(E245=SMALL($D245:$F245,1),$L$6,IF(E245=SMALL($D245:$F245,2),$M$6,$N$3)),"")</f>
        <v/>
      </c>
      <c r="AJ245" s="53" t="str">
        <f>IF(ISBLANK($F245),"",$F245)</f>
        <v/>
      </c>
      <c r="AK245" s="38"/>
      <c r="AL245" s="100"/>
      <c r="AM245" s="100"/>
    </row>
    <row r="246" spans="1:39" ht="21.2" hidden="1" customHeight="1">
      <c r="A246" s="10"/>
      <c r="B246" s="36"/>
      <c r="C246" s="48"/>
      <c r="D246" s="57"/>
      <c r="E246" s="57"/>
      <c r="F246" s="53"/>
      <c r="G246" s="38"/>
      <c r="H246" s="10"/>
      <c r="W246" s="3"/>
      <c r="AC246" s="3"/>
      <c r="AD246" s="3"/>
      <c r="AE246" s="3"/>
      <c r="AF246" s="36"/>
      <c r="AG246" s="48" t="str">
        <f>IF(ISBLANK($C246),"",$C246)</f>
        <v/>
      </c>
      <c r="AH246" s="52" t="str">
        <f>IF(ISNUMBER($AG246),IF(D246=SMALL($D246:$F246,1),$L$6,IF(D246=SMALL($D246:$F246,2),$M$6,$N$3)),"")</f>
        <v/>
      </c>
      <c r="AI246" s="52" t="str">
        <f>IF(ISNUMBER($AG246),IF(E246=SMALL($D246:$F246,1),$L$6,IF(E246=SMALL($D246:$F246,2),$M$6,$N$3)),"")</f>
        <v/>
      </c>
      <c r="AJ246" s="53" t="str">
        <f>IF(ISBLANK($F246),"",$F246)</f>
        <v/>
      </c>
      <c r="AK246" s="38"/>
      <c r="AL246" s="100"/>
      <c r="AM246" s="100"/>
    </row>
    <row r="247" spans="1:39" ht="21.2" hidden="1" customHeight="1">
      <c r="A247" s="10"/>
      <c r="B247" s="36"/>
      <c r="C247" s="48"/>
      <c r="D247" s="57"/>
      <c r="E247" s="57"/>
      <c r="F247" s="53"/>
      <c r="G247" s="38"/>
      <c r="H247" s="10"/>
      <c r="W247" s="3"/>
      <c r="AC247" s="3"/>
      <c r="AD247" s="3"/>
      <c r="AE247" s="3"/>
      <c r="AF247" s="36"/>
      <c r="AG247" s="48" t="str">
        <f>IF(ISBLANK($C247),"",$C247)</f>
        <v/>
      </c>
      <c r="AH247" s="52" t="str">
        <f>IF(ISNUMBER($AG247),IF(D247=SMALL($D247:$F247,1),$L$6,IF(D247=SMALL($D247:$F247,2),$M$6,$N$3)),"")</f>
        <v/>
      </c>
      <c r="AI247" s="52" t="str">
        <f>IF(ISNUMBER($AG247),IF(E247=SMALL($D247:$F247,1),$L$6,IF(E247=SMALL($D247:$F247,2),$M$6,$N$3)),"")</f>
        <v/>
      </c>
      <c r="AJ247" s="53" t="str">
        <f>IF(ISBLANK($F247),"",$F247)</f>
        <v/>
      </c>
      <c r="AK247" s="38"/>
      <c r="AL247" s="100"/>
      <c r="AM247" s="100"/>
    </row>
    <row r="248" spans="1:39" ht="21.2" hidden="1" customHeight="1">
      <c r="A248" s="10"/>
      <c r="B248" s="36"/>
      <c r="C248" s="48"/>
      <c r="D248" s="57"/>
      <c r="E248" s="57"/>
      <c r="F248" s="53"/>
      <c r="G248" s="38"/>
      <c r="H248" s="10"/>
      <c r="W248" s="3"/>
      <c r="AC248" s="3"/>
      <c r="AD248" s="3"/>
      <c r="AE248" s="3"/>
      <c r="AF248" s="36"/>
      <c r="AG248" s="48" t="str">
        <f>IF(ISBLANK($C248),"",$C248)</f>
        <v/>
      </c>
      <c r="AH248" s="52" t="str">
        <f>IF(ISNUMBER($AG248),IF(D248=SMALL($D248:$F248,1),$L$6,IF(D248=SMALL($D248:$F248,2),$M$6,$N$3)),"")</f>
        <v/>
      </c>
      <c r="AI248" s="52" t="str">
        <f>IF(ISNUMBER($AG248),IF(E248=SMALL($D248:$F248,1),$L$6,IF(E248=SMALL($D248:$F248,2),$M$6,$N$3)),"")</f>
        <v/>
      </c>
      <c r="AJ248" s="53" t="str">
        <f>IF(ISBLANK($F248),"",$F248)</f>
        <v/>
      </c>
      <c r="AK248" s="38"/>
      <c r="AL248" s="100"/>
      <c r="AM248" s="100"/>
    </row>
    <row r="249" spans="1:39" ht="21.2" hidden="1" customHeight="1">
      <c r="A249" s="10"/>
      <c r="B249" s="36"/>
      <c r="C249" s="48"/>
      <c r="D249" s="57"/>
      <c r="E249" s="57"/>
      <c r="F249" s="53"/>
      <c r="G249" s="38"/>
      <c r="H249" s="10"/>
      <c r="W249" s="3"/>
      <c r="AC249" s="3"/>
      <c r="AD249" s="3"/>
      <c r="AE249" s="3"/>
      <c r="AF249" s="36"/>
      <c r="AG249" s="48" t="str">
        <f>IF(ISBLANK($C249),"",$C249)</f>
        <v/>
      </c>
      <c r="AH249" s="52" t="str">
        <f>IF(ISNUMBER($AG249),IF(D249=SMALL($D249:$F249,1),$L$6,IF(D249=SMALL($D249:$F249,2),$M$6,$N$3)),"")</f>
        <v/>
      </c>
      <c r="AI249" s="52" t="str">
        <f>IF(ISNUMBER($AG249),IF(E249=SMALL($D249:$F249,1),$L$6,IF(E249=SMALL($D249:$F249,2),$M$6,$N$3)),"")</f>
        <v/>
      </c>
      <c r="AJ249" s="53" t="str">
        <f>IF(ISBLANK($F249),"",$F249)</f>
        <v/>
      </c>
      <c r="AK249" s="38"/>
      <c r="AL249" s="100"/>
      <c r="AM249" s="100"/>
    </row>
    <row r="250" spans="1:39" ht="21.2" hidden="1" customHeight="1">
      <c r="A250" s="10"/>
      <c r="B250" s="36"/>
      <c r="C250" s="48"/>
      <c r="D250" s="57"/>
      <c r="E250" s="57"/>
      <c r="F250" s="53"/>
      <c r="G250" s="38"/>
      <c r="H250" s="10"/>
      <c r="W250" s="3"/>
      <c r="AC250" s="3"/>
      <c r="AD250" s="3"/>
      <c r="AE250" s="3"/>
      <c r="AF250" s="36"/>
      <c r="AG250" s="48" t="str">
        <f>IF(ISBLANK($C250),"",$C250)</f>
        <v/>
      </c>
      <c r="AH250" s="52" t="str">
        <f>IF(ISNUMBER($AG250),IF(D250=SMALL($D250:$F250,1),$L$6,IF(D250=SMALL($D250:$F250,2),$M$6,$N$3)),"")</f>
        <v/>
      </c>
      <c r="AI250" s="52" t="str">
        <f>IF(ISNUMBER($AG250),IF(E250=SMALL($D250:$F250,1),$L$6,IF(E250=SMALL($D250:$F250,2),$M$6,$N$3)),"")</f>
        <v/>
      </c>
      <c r="AJ250" s="53" t="str">
        <f>IF(ISBLANK($F250),"",$F250)</f>
        <v/>
      </c>
      <c r="AK250" s="38"/>
      <c r="AL250" s="100"/>
      <c r="AM250" s="100"/>
    </row>
    <row r="251" spans="1:39" ht="21.2" hidden="1" customHeight="1">
      <c r="A251" s="10"/>
      <c r="B251" s="36"/>
      <c r="C251" s="48"/>
      <c r="D251" s="57"/>
      <c r="E251" s="57"/>
      <c r="F251" s="53"/>
      <c r="G251" s="38"/>
      <c r="H251" s="10"/>
      <c r="W251" s="3"/>
      <c r="AC251" s="3"/>
      <c r="AD251" s="3"/>
      <c r="AE251" s="3"/>
      <c r="AF251" s="36"/>
      <c r="AG251" s="48" t="str">
        <f>IF(ISBLANK($C251),"",$C251)</f>
        <v/>
      </c>
      <c r="AH251" s="52" t="str">
        <f>IF(ISNUMBER($AG251),IF(D251=SMALL($D251:$F251,1),$L$6,IF(D251=SMALL($D251:$F251,2),$M$6,$N$3)),"")</f>
        <v/>
      </c>
      <c r="AI251" s="52" t="str">
        <f>IF(ISNUMBER($AG251),IF(E251=SMALL($D251:$F251,1),$L$6,IF(E251=SMALL($D251:$F251,2),$M$6,$N$3)),"")</f>
        <v/>
      </c>
      <c r="AJ251" s="53" t="str">
        <f>IF(ISBLANK($F251),"",$F251)</f>
        <v/>
      </c>
      <c r="AK251" s="38"/>
      <c r="AL251" s="100"/>
      <c r="AM251" s="100"/>
    </row>
    <row r="252" spans="1:39" ht="21.2" hidden="1" customHeight="1">
      <c r="A252" s="10"/>
      <c r="B252" s="36"/>
      <c r="C252" s="48"/>
      <c r="D252" s="57"/>
      <c r="E252" s="57"/>
      <c r="F252" s="53"/>
      <c r="G252" s="38"/>
      <c r="H252" s="10"/>
      <c r="W252" s="3"/>
      <c r="AC252" s="3"/>
      <c r="AD252" s="3"/>
      <c r="AE252" s="3"/>
      <c r="AF252" s="36"/>
      <c r="AG252" s="48" t="str">
        <f>IF(ISBLANK($C252),"",$C252)</f>
        <v/>
      </c>
      <c r="AH252" s="52" t="str">
        <f>IF(ISNUMBER($AG252),IF(D252=SMALL($D252:$F252,1),$L$6,IF(D252=SMALL($D252:$F252,2),$M$6,$N$3)),"")</f>
        <v/>
      </c>
      <c r="AI252" s="52" t="str">
        <f>IF(ISNUMBER($AG252),IF(E252=SMALL($D252:$F252,1),$L$6,IF(E252=SMALL($D252:$F252,2),$M$6,$N$3)),"")</f>
        <v/>
      </c>
      <c r="AJ252" s="53" t="str">
        <f>IF(ISBLANK($F252),"",$F252)</f>
        <v/>
      </c>
      <c r="AK252" s="38"/>
      <c r="AL252" s="100"/>
      <c r="AM252" s="100"/>
    </row>
    <row r="253" spans="1:39" ht="21.2" hidden="1" customHeight="1">
      <c r="A253" s="10"/>
      <c r="B253" s="36"/>
      <c r="C253" s="48"/>
      <c r="D253" s="57"/>
      <c r="E253" s="57"/>
      <c r="F253" s="53"/>
      <c r="G253" s="38"/>
      <c r="H253" s="10"/>
      <c r="W253" s="3"/>
      <c r="AC253" s="3"/>
      <c r="AD253" s="3"/>
      <c r="AE253" s="3"/>
      <c r="AF253" s="36"/>
      <c r="AG253" s="48" t="str">
        <f>IF(ISBLANK($C253),"",$C253)</f>
        <v/>
      </c>
      <c r="AH253" s="52" t="str">
        <f>IF(ISNUMBER($AG253),IF(D253=SMALL($D253:$F253,1),$L$6,IF(D253=SMALL($D253:$F253,2),$M$6,$N$3)),"")</f>
        <v/>
      </c>
      <c r="AI253" s="52" t="str">
        <f>IF(ISNUMBER($AG253),IF(E253=SMALL($D253:$F253,1),$L$6,IF(E253=SMALL($D253:$F253,2),$M$6,$N$3)),"")</f>
        <v/>
      </c>
      <c r="AJ253" s="53" t="str">
        <f>IF(ISBLANK($F253),"",$F253)</f>
        <v/>
      </c>
      <c r="AK253" s="38"/>
      <c r="AL253" s="100"/>
      <c r="AM253" s="100"/>
    </row>
    <row r="254" spans="1:39" ht="21.2" hidden="1" customHeight="1">
      <c r="A254" s="10"/>
      <c r="B254" s="36"/>
      <c r="C254" s="48"/>
      <c r="D254" s="57"/>
      <c r="E254" s="57"/>
      <c r="F254" s="53"/>
      <c r="G254" s="38"/>
      <c r="H254" s="10"/>
      <c r="W254" s="3"/>
      <c r="AC254" s="3"/>
      <c r="AD254" s="3"/>
      <c r="AE254" s="3"/>
      <c r="AF254" s="36"/>
      <c r="AG254" s="48" t="str">
        <f>IF(ISBLANK($C254),"",$C254)</f>
        <v/>
      </c>
      <c r="AH254" s="52" t="str">
        <f>IF(ISNUMBER($AG254),IF(D254=SMALL($D254:$F254,1),$L$6,IF(D254=SMALL($D254:$F254,2),$M$6,$N$3)),"")</f>
        <v/>
      </c>
      <c r="AI254" s="52" t="str">
        <f>IF(ISNUMBER($AG254),IF(E254=SMALL($D254:$F254,1),$L$6,IF(E254=SMALL($D254:$F254,2),$M$6,$N$3)),"")</f>
        <v/>
      </c>
      <c r="AJ254" s="53" t="str">
        <f>IF(ISBLANK($F254),"",$F254)</f>
        <v/>
      </c>
      <c r="AK254" s="38"/>
      <c r="AL254" s="100"/>
      <c r="AM254" s="100"/>
    </row>
    <row r="255" spans="1:39" ht="21.2" hidden="1" customHeight="1">
      <c r="A255" s="10"/>
      <c r="B255" s="36"/>
      <c r="C255" s="48"/>
      <c r="D255" s="57"/>
      <c r="E255" s="57"/>
      <c r="F255" s="53"/>
      <c r="G255" s="38"/>
      <c r="H255" s="10"/>
      <c r="W255" s="3"/>
      <c r="AC255" s="3"/>
      <c r="AD255" s="3"/>
      <c r="AE255" s="3"/>
      <c r="AF255" s="36"/>
      <c r="AG255" s="48" t="str">
        <f>IF(ISBLANK($C255),"",$C255)</f>
        <v/>
      </c>
      <c r="AH255" s="52" t="str">
        <f>IF(ISNUMBER($AG255),IF(D255=SMALL($D255:$F255,1),$L$6,IF(D255=SMALL($D255:$F255,2),$M$6,$N$3)),"")</f>
        <v/>
      </c>
      <c r="AI255" s="52" t="str">
        <f>IF(ISNUMBER($AG255),IF(E255=SMALL($D255:$F255,1),$L$6,IF(E255=SMALL($D255:$F255,2),$M$6,$N$3)),"")</f>
        <v/>
      </c>
      <c r="AJ255" s="53" t="str">
        <f>IF(ISBLANK($F255),"",$F255)</f>
        <v/>
      </c>
      <c r="AK255" s="38"/>
      <c r="AL255" s="100"/>
      <c r="AM255" s="100"/>
    </row>
    <row r="256" spans="1:39" ht="21.2" hidden="1" customHeight="1">
      <c r="A256" s="10"/>
      <c r="B256" s="36"/>
      <c r="C256" s="48"/>
      <c r="D256" s="57"/>
      <c r="E256" s="57"/>
      <c r="F256" s="53"/>
      <c r="G256" s="38"/>
      <c r="H256" s="10"/>
      <c r="W256" s="3"/>
      <c r="AC256" s="3"/>
      <c r="AD256" s="3"/>
      <c r="AE256" s="3"/>
      <c r="AF256" s="36"/>
      <c r="AG256" s="48" t="str">
        <f>IF(ISBLANK($C256),"",$C256)</f>
        <v/>
      </c>
      <c r="AH256" s="52" t="str">
        <f>IF(ISNUMBER($AG256),IF(D256=SMALL($D256:$F256,1),$L$6,IF(D256=SMALL($D256:$F256,2),$M$6,$N$3)),"")</f>
        <v/>
      </c>
      <c r="AI256" s="52" t="str">
        <f>IF(ISNUMBER($AG256),IF(E256=SMALL($D256:$F256,1),$L$6,IF(E256=SMALL($D256:$F256,2),$M$6,$N$3)),"")</f>
        <v/>
      </c>
      <c r="AJ256" s="53" t="str">
        <f>IF(ISBLANK($F256),"",$F256)</f>
        <v/>
      </c>
      <c r="AK256" s="38"/>
      <c r="AL256" s="100"/>
      <c r="AM256" s="100"/>
    </row>
    <row r="257" spans="1:39" ht="21.2" hidden="1" customHeight="1">
      <c r="A257" s="10"/>
      <c r="B257" s="36"/>
      <c r="C257" s="48"/>
      <c r="D257" s="57"/>
      <c r="E257" s="57"/>
      <c r="F257" s="53"/>
      <c r="G257" s="38"/>
      <c r="H257" s="10"/>
      <c r="W257" s="3"/>
      <c r="AC257" s="3"/>
      <c r="AD257" s="3"/>
      <c r="AE257" s="3"/>
      <c r="AF257" s="36"/>
      <c r="AG257" s="48" t="str">
        <f>IF(ISBLANK($C257),"",$C257)</f>
        <v/>
      </c>
      <c r="AH257" s="52" t="str">
        <f>IF(ISNUMBER($AG257),IF(D257=SMALL($D257:$F257,1),$L$6,IF(D257=SMALL($D257:$F257,2),$M$6,$N$3)),"")</f>
        <v/>
      </c>
      <c r="AI257" s="52" t="str">
        <f>IF(ISNUMBER($AG257),IF(E257=SMALL($D257:$F257,1),$L$6,IF(E257=SMALL($D257:$F257,2),$M$6,$N$3)),"")</f>
        <v/>
      </c>
      <c r="AJ257" s="53" t="str">
        <f>IF(ISBLANK($F257),"",$F257)</f>
        <v/>
      </c>
      <c r="AK257" s="38"/>
      <c r="AL257" s="100"/>
      <c r="AM257" s="100"/>
    </row>
    <row r="258" spans="1:39" ht="21.2" hidden="1" customHeight="1">
      <c r="A258" s="10"/>
      <c r="B258" s="36"/>
      <c r="C258" s="48"/>
      <c r="D258" s="57"/>
      <c r="E258" s="57"/>
      <c r="F258" s="53"/>
      <c r="G258" s="38"/>
      <c r="H258" s="10"/>
      <c r="W258" s="3"/>
      <c r="AC258" s="3"/>
      <c r="AD258" s="3"/>
      <c r="AE258" s="3"/>
      <c r="AF258" s="36"/>
      <c r="AG258" s="48" t="str">
        <f>IF(ISBLANK($C258),"",$C258)</f>
        <v/>
      </c>
      <c r="AH258" s="52" t="str">
        <f>IF(ISNUMBER($AG258),IF(D258=SMALL($D258:$F258,1),$L$6,IF(D258=SMALL($D258:$F258,2),$M$6,$N$3)),"")</f>
        <v/>
      </c>
      <c r="AI258" s="52" t="str">
        <f>IF(ISNUMBER($AG258),IF(E258=SMALL($D258:$F258,1),$L$6,IF(E258=SMALL($D258:$F258,2),$M$6,$N$3)),"")</f>
        <v/>
      </c>
      <c r="AJ258" s="53" t="str">
        <f>IF(ISBLANK($F258),"",$F258)</f>
        <v/>
      </c>
      <c r="AK258" s="38"/>
      <c r="AL258" s="100"/>
      <c r="AM258" s="100"/>
    </row>
    <row r="259" spans="1:39" ht="21.2" hidden="1" customHeight="1">
      <c r="A259" s="10"/>
      <c r="B259" s="36"/>
      <c r="C259" s="48"/>
      <c r="D259" s="57"/>
      <c r="E259" s="57"/>
      <c r="F259" s="53"/>
      <c r="G259" s="38"/>
      <c r="H259" s="10"/>
      <c r="W259" s="3"/>
      <c r="AC259" s="3"/>
      <c r="AD259" s="3"/>
      <c r="AE259" s="3"/>
      <c r="AF259" s="36"/>
      <c r="AG259" s="48" t="str">
        <f>IF(ISBLANK($C259),"",$C259)</f>
        <v/>
      </c>
      <c r="AH259" s="52" t="str">
        <f>IF(ISNUMBER($AG259),IF(D259=SMALL($D259:$F259,1),$L$6,IF(D259=SMALL($D259:$F259,2),$M$6,$N$3)),"")</f>
        <v/>
      </c>
      <c r="AI259" s="52" t="str">
        <f>IF(ISNUMBER($AG259),IF(E259=SMALL($D259:$F259,1),$L$6,IF(E259=SMALL($D259:$F259,2),$M$6,$N$3)),"")</f>
        <v/>
      </c>
      <c r="AJ259" s="53" t="str">
        <f>IF(ISBLANK($F259),"",$F259)</f>
        <v/>
      </c>
      <c r="AK259" s="38"/>
      <c r="AL259" s="100"/>
      <c r="AM259" s="100"/>
    </row>
    <row r="260" spans="1:39" ht="21.2" hidden="1" customHeight="1">
      <c r="A260" s="10"/>
      <c r="B260" s="36"/>
      <c r="C260" s="48"/>
      <c r="D260" s="57"/>
      <c r="E260" s="57"/>
      <c r="F260" s="53"/>
      <c r="G260" s="38"/>
      <c r="H260" s="10"/>
      <c r="W260" s="3"/>
      <c r="AC260" s="3"/>
      <c r="AD260" s="3"/>
      <c r="AE260" s="3"/>
      <c r="AF260" s="36"/>
      <c r="AG260" s="48" t="str">
        <f>IF(ISBLANK($C260),"",$C260)</f>
        <v/>
      </c>
      <c r="AH260" s="52" t="str">
        <f>IF(ISNUMBER($AG260),IF(D260=SMALL($D260:$F260,1),$L$6,IF(D260=SMALL($D260:$F260,2),$M$6,$N$3)),"")</f>
        <v/>
      </c>
      <c r="AI260" s="52" t="str">
        <f>IF(ISNUMBER($AG260),IF(E260=SMALL($D260:$F260,1),$L$6,IF(E260=SMALL($D260:$F260,2),$M$6,$N$3)),"")</f>
        <v/>
      </c>
      <c r="AJ260" s="53" t="str">
        <f>IF(ISBLANK($F260),"",$F260)</f>
        <v/>
      </c>
      <c r="AK260" s="38"/>
      <c r="AL260" s="100"/>
      <c r="AM260" s="100"/>
    </row>
    <row r="261" spans="1:39" ht="21.2" hidden="1" customHeight="1">
      <c r="A261" s="10"/>
      <c r="B261" s="36"/>
      <c r="C261" s="48"/>
      <c r="D261" s="57"/>
      <c r="E261" s="57"/>
      <c r="F261" s="53"/>
      <c r="G261" s="38"/>
      <c r="H261" s="10"/>
      <c r="W261" s="3"/>
      <c r="AC261" s="3"/>
      <c r="AD261" s="3"/>
      <c r="AE261" s="3"/>
      <c r="AF261" s="36"/>
      <c r="AG261" s="48" t="str">
        <f>IF(ISBLANK($C261),"",$C261)</f>
        <v/>
      </c>
      <c r="AH261" s="52" t="str">
        <f>IF(ISNUMBER($AG261),IF(D261=SMALL($D261:$F261,1),$L$6,IF(D261=SMALL($D261:$F261,2),$M$6,$N$3)),"")</f>
        <v/>
      </c>
      <c r="AI261" s="52" t="str">
        <f>IF(ISNUMBER($AG261),IF(E261=SMALL($D261:$F261,1),$L$6,IF(E261=SMALL($D261:$F261,2),$M$6,$N$3)),"")</f>
        <v/>
      </c>
      <c r="AJ261" s="53" t="str">
        <f>IF(ISBLANK($F261),"",$F261)</f>
        <v/>
      </c>
      <c r="AK261" s="38"/>
      <c r="AL261" s="100"/>
      <c r="AM261" s="100"/>
    </row>
    <row r="262" spans="1:39" ht="21.2" hidden="1" customHeight="1">
      <c r="A262" s="10"/>
      <c r="B262" s="36"/>
      <c r="C262" s="48"/>
      <c r="D262" s="57"/>
      <c r="E262" s="57"/>
      <c r="F262" s="53"/>
      <c r="G262" s="38"/>
      <c r="H262" s="10"/>
      <c r="W262" s="3"/>
      <c r="AC262" s="3"/>
      <c r="AD262" s="3"/>
      <c r="AE262" s="3"/>
      <c r="AF262" s="36"/>
      <c r="AG262" s="48" t="str">
        <f>IF(ISBLANK($C262),"",$C262)</f>
        <v/>
      </c>
      <c r="AH262" s="52" t="str">
        <f>IF(ISNUMBER($AG262),IF(D262=SMALL($D262:$F262,1),$L$6,IF(D262=SMALL($D262:$F262,2),$M$6,$N$3)),"")</f>
        <v/>
      </c>
      <c r="AI262" s="52" t="str">
        <f>IF(ISNUMBER($AG262),IF(E262=SMALL($D262:$F262,1),$L$6,IF(E262=SMALL($D262:$F262,2),$M$6,$N$3)),"")</f>
        <v/>
      </c>
      <c r="AJ262" s="53" t="str">
        <f>IF(ISBLANK($F262),"",$F262)</f>
        <v/>
      </c>
      <c r="AK262" s="38"/>
      <c r="AL262" s="100"/>
      <c r="AM262" s="100"/>
    </row>
    <row r="263" spans="1:39" ht="21.2" hidden="1" customHeight="1">
      <c r="A263" s="10"/>
      <c r="B263" s="36"/>
      <c r="C263" s="48"/>
      <c r="D263" s="57"/>
      <c r="E263" s="57"/>
      <c r="F263" s="53"/>
      <c r="G263" s="38"/>
      <c r="H263" s="10"/>
      <c r="W263" s="3"/>
      <c r="AC263" s="3"/>
      <c r="AD263" s="3"/>
      <c r="AE263" s="3"/>
      <c r="AF263" s="36"/>
      <c r="AG263" s="48" t="str">
        <f>IF(ISBLANK($C263),"",$C263)</f>
        <v/>
      </c>
      <c r="AH263" s="52" t="str">
        <f>IF(ISNUMBER($AG263),IF(D263=SMALL($D263:$F263,1),$L$6,IF(D263=SMALL($D263:$F263,2),$M$6,$N$3)),"")</f>
        <v/>
      </c>
      <c r="AI263" s="52" t="str">
        <f>IF(ISNUMBER($AG263),IF(E263=SMALL($D263:$F263,1),$L$6,IF(E263=SMALL($D263:$F263,2),$M$6,$N$3)),"")</f>
        <v/>
      </c>
      <c r="AJ263" s="53" t="str">
        <f>IF(ISBLANK($F263),"",$F263)</f>
        <v/>
      </c>
      <c r="AK263" s="38"/>
      <c r="AL263" s="100"/>
      <c r="AM263" s="100"/>
    </row>
    <row r="264" spans="1:39" ht="21.2" hidden="1" customHeight="1">
      <c r="A264" s="10"/>
      <c r="B264" s="36"/>
      <c r="C264" s="48"/>
      <c r="D264" s="57"/>
      <c r="E264" s="57"/>
      <c r="F264" s="53"/>
      <c r="G264" s="38"/>
      <c r="H264" s="10"/>
      <c r="W264" s="3"/>
      <c r="AC264" s="3"/>
      <c r="AD264" s="3"/>
      <c r="AE264" s="3"/>
      <c r="AF264" s="36"/>
      <c r="AG264" s="48" t="str">
        <f>IF(ISBLANK($C264),"",$C264)</f>
        <v/>
      </c>
      <c r="AH264" s="52" t="str">
        <f>IF(ISNUMBER($AG264),IF(D264=SMALL($D264:$F264,1),$L$6,IF(D264=SMALL($D264:$F264,2),$M$6,$N$3)),"")</f>
        <v/>
      </c>
      <c r="AI264" s="52" t="str">
        <f>IF(ISNUMBER($AG264),IF(E264=SMALL($D264:$F264,1),$L$6,IF(E264=SMALL($D264:$F264,2),$M$6,$N$3)),"")</f>
        <v/>
      </c>
      <c r="AJ264" s="53" t="str">
        <f>IF(ISBLANK($F264),"",$F264)</f>
        <v/>
      </c>
      <c r="AK264" s="38"/>
      <c r="AL264" s="100"/>
      <c r="AM264" s="100"/>
    </row>
    <row r="265" spans="1:39" ht="21.2" hidden="1" customHeight="1">
      <c r="A265" s="10"/>
      <c r="B265" s="36"/>
      <c r="C265" s="48"/>
      <c r="D265" s="57"/>
      <c r="E265" s="57"/>
      <c r="F265" s="53"/>
      <c r="G265" s="38"/>
      <c r="H265" s="10"/>
      <c r="W265" s="3"/>
      <c r="AC265" s="3"/>
      <c r="AD265" s="3"/>
      <c r="AE265" s="3"/>
      <c r="AF265" s="36"/>
      <c r="AG265" s="48" t="str">
        <f>IF(ISBLANK($C265),"",$C265)</f>
        <v/>
      </c>
      <c r="AH265" s="52" t="str">
        <f>IF(ISNUMBER($AG265),IF(D265=SMALL($D265:$F265,1),$L$6,IF(D265=SMALL($D265:$F265,2),$M$6,$N$3)),"")</f>
        <v/>
      </c>
      <c r="AI265" s="52" t="str">
        <f>IF(ISNUMBER($AG265),IF(E265=SMALL($D265:$F265,1),$L$6,IF(E265=SMALL($D265:$F265,2),$M$6,$N$3)),"")</f>
        <v/>
      </c>
      <c r="AJ265" s="53" t="str">
        <f>IF(ISBLANK($F265),"",$F265)</f>
        <v/>
      </c>
      <c r="AK265" s="38"/>
      <c r="AL265" s="100"/>
      <c r="AM265" s="100"/>
    </row>
    <row r="266" spans="1:39" ht="21.2" hidden="1" customHeight="1">
      <c r="A266" s="10"/>
      <c r="B266" s="36"/>
      <c r="C266" s="48"/>
      <c r="D266" s="57"/>
      <c r="E266" s="57"/>
      <c r="F266" s="53"/>
      <c r="G266" s="38"/>
      <c r="H266" s="10"/>
      <c r="W266" s="3"/>
      <c r="AC266" s="3"/>
      <c r="AD266" s="3"/>
      <c r="AE266" s="3"/>
      <c r="AF266" s="36"/>
      <c r="AG266" s="48" t="str">
        <f>IF(ISBLANK($C266),"",$C266)</f>
        <v/>
      </c>
      <c r="AH266" s="52" t="str">
        <f>IF(ISNUMBER($AG266),IF(D266=SMALL($D266:$F266,1),$L$6,IF(D266=SMALL($D266:$F266,2),$M$6,$N$3)),"")</f>
        <v/>
      </c>
      <c r="AI266" s="52" t="str">
        <f>IF(ISNUMBER($AG266),IF(E266=SMALL($D266:$F266,1),$L$6,IF(E266=SMALL($D266:$F266,2),$M$6,$N$3)),"")</f>
        <v/>
      </c>
      <c r="AJ266" s="53" t="str">
        <f>IF(ISBLANK($F266),"",$F266)</f>
        <v/>
      </c>
      <c r="AK266" s="38"/>
      <c r="AL266" s="100"/>
      <c r="AM266" s="100"/>
    </row>
    <row r="267" spans="1:39" ht="21.2" hidden="1" customHeight="1">
      <c r="A267" s="10"/>
      <c r="B267" s="36"/>
      <c r="C267" s="48"/>
      <c r="D267" s="57"/>
      <c r="E267" s="57"/>
      <c r="F267" s="53"/>
      <c r="G267" s="38"/>
      <c r="H267" s="10"/>
      <c r="W267" s="3"/>
      <c r="AC267" s="3"/>
      <c r="AD267" s="3"/>
      <c r="AE267" s="3"/>
      <c r="AF267" s="36"/>
      <c r="AG267" s="48" t="str">
        <f>IF(ISBLANK($C267),"",$C267)</f>
        <v/>
      </c>
      <c r="AH267" s="52" t="str">
        <f>IF(ISNUMBER($AG267),IF(D267=SMALL($D267:$F267,1),$L$6,IF(D267=SMALL($D267:$F267,2),$M$6,$N$3)),"")</f>
        <v/>
      </c>
      <c r="AI267" s="52" t="str">
        <f>IF(ISNUMBER($AG267),IF(E267=SMALL($D267:$F267,1),$L$6,IF(E267=SMALL($D267:$F267,2),$M$6,$N$3)),"")</f>
        <v/>
      </c>
      <c r="AJ267" s="53" t="str">
        <f>IF(ISBLANK($F267),"",$F267)</f>
        <v/>
      </c>
      <c r="AK267" s="38"/>
      <c r="AL267" s="100"/>
      <c r="AM267" s="100"/>
    </row>
    <row r="268" spans="1:39" ht="21.2" hidden="1" customHeight="1">
      <c r="A268" s="10"/>
      <c r="B268" s="36"/>
      <c r="C268" s="48"/>
      <c r="D268" s="57"/>
      <c r="E268" s="57"/>
      <c r="F268" s="53"/>
      <c r="G268" s="38"/>
      <c r="H268" s="10"/>
      <c r="W268" s="3"/>
      <c r="AC268" s="3"/>
      <c r="AD268" s="3"/>
      <c r="AE268" s="3"/>
      <c r="AF268" s="36"/>
      <c r="AG268" s="48" t="str">
        <f>IF(ISBLANK($C268),"",$C268)</f>
        <v/>
      </c>
      <c r="AH268" s="52" t="str">
        <f>IF(ISNUMBER($AG268),IF(D268=SMALL($D268:$F268,1),$L$6,IF(D268=SMALL($D268:$F268,2),$M$6,$N$3)),"")</f>
        <v/>
      </c>
      <c r="AI268" s="52" t="str">
        <f>IF(ISNUMBER($AG268),IF(E268=SMALL($D268:$F268,1),$L$6,IF(E268=SMALL($D268:$F268,2),$M$6,$N$3)),"")</f>
        <v/>
      </c>
      <c r="AJ268" s="53" t="str">
        <f>IF(ISBLANK($F268),"",$F268)</f>
        <v/>
      </c>
      <c r="AK268" s="38"/>
      <c r="AL268" s="100"/>
      <c r="AM268" s="100"/>
    </row>
    <row r="269" spans="1:39" ht="21.2" hidden="1" customHeight="1">
      <c r="A269" s="10"/>
      <c r="B269" s="36"/>
      <c r="C269" s="48"/>
      <c r="D269" s="57"/>
      <c r="E269" s="57"/>
      <c r="F269" s="53"/>
      <c r="G269" s="38"/>
      <c r="H269" s="10"/>
      <c r="W269" s="3"/>
      <c r="AC269" s="3"/>
      <c r="AD269" s="3"/>
      <c r="AE269" s="3"/>
      <c r="AF269" s="36"/>
      <c r="AG269" s="48" t="str">
        <f>IF(ISBLANK($C269),"",$C269)</f>
        <v/>
      </c>
      <c r="AH269" s="52" t="str">
        <f>IF(ISNUMBER($AG269),IF(D269=SMALL($D269:$F269,1),$L$6,IF(D269=SMALL($D269:$F269,2),$M$6,$N$3)),"")</f>
        <v/>
      </c>
      <c r="AI269" s="52" t="str">
        <f>IF(ISNUMBER($AG269),IF(E269=SMALL($D269:$F269,1),$L$6,IF(E269=SMALL($D269:$F269,2),$M$6,$N$3)),"")</f>
        <v/>
      </c>
      <c r="AJ269" s="53" t="str">
        <f>IF(ISBLANK($F269),"",$F269)</f>
        <v/>
      </c>
      <c r="AK269" s="38"/>
      <c r="AL269" s="100"/>
      <c r="AM269" s="100"/>
    </row>
    <row r="270" spans="1:39" ht="21.2" hidden="1" customHeight="1">
      <c r="A270" s="10"/>
      <c r="B270" s="36"/>
      <c r="C270" s="48"/>
      <c r="D270" s="57"/>
      <c r="E270" s="57"/>
      <c r="F270" s="53"/>
      <c r="G270" s="38"/>
      <c r="H270" s="10"/>
      <c r="W270" s="3"/>
      <c r="AC270" s="3"/>
      <c r="AD270" s="3"/>
      <c r="AE270" s="3"/>
      <c r="AF270" s="36"/>
      <c r="AG270" s="48" t="str">
        <f>IF(ISBLANK($C270),"",$C270)</f>
        <v/>
      </c>
      <c r="AH270" s="52" t="str">
        <f>IF(ISNUMBER($AG270),IF(D270=SMALL($D270:$F270,1),$L$6,IF(D270=SMALL($D270:$F270,2),$M$6,$N$3)),"")</f>
        <v/>
      </c>
      <c r="AI270" s="52" t="str">
        <f>IF(ISNUMBER($AG270),IF(E270=SMALL($D270:$F270,1),$L$6,IF(E270=SMALL($D270:$F270,2),$M$6,$N$3)),"")</f>
        <v/>
      </c>
      <c r="AJ270" s="53" t="str">
        <f>IF(ISBLANK($F270),"",$F270)</f>
        <v/>
      </c>
      <c r="AK270" s="38"/>
      <c r="AL270" s="100"/>
      <c r="AM270" s="100"/>
    </row>
    <row r="271" spans="1:39" ht="21.2" hidden="1" customHeight="1">
      <c r="A271" s="10"/>
      <c r="B271" s="36"/>
      <c r="C271" s="48"/>
      <c r="D271" s="57"/>
      <c r="E271" s="57"/>
      <c r="F271" s="53"/>
      <c r="G271" s="38"/>
      <c r="H271" s="10"/>
      <c r="W271" s="3"/>
      <c r="AC271" s="3"/>
      <c r="AD271" s="3"/>
      <c r="AE271" s="3"/>
      <c r="AF271" s="36"/>
      <c r="AG271" s="48" t="str">
        <f>IF(ISBLANK($C271),"",$C271)</f>
        <v/>
      </c>
      <c r="AH271" s="52" t="str">
        <f>IF(ISNUMBER($AG271),IF(D271=SMALL($D271:$F271,1),$L$6,IF(D271=SMALL($D271:$F271,2),$M$6,$N$3)),"")</f>
        <v/>
      </c>
      <c r="AI271" s="52" t="str">
        <f>IF(ISNUMBER($AG271),IF(E271=SMALL($D271:$F271,1),$L$6,IF(E271=SMALL($D271:$F271,2),$M$6,$N$3)),"")</f>
        <v/>
      </c>
      <c r="AJ271" s="53" t="str">
        <f>IF(ISBLANK($F271),"",$F271)</f>
        <v/>
      </c>
      <c r="AK271" s="38"/>
      <c r="AL271" s="100"/>
      <c r="AM271" s="100"/>
    </row>
    <row r="272" spans="1:39" ht="21.2" hidden="1" customHeight="1">
      <c r="A272" s="10"/>
      <c r="B272" s="36"/>
      <c r="C272" s="48"/>
      <c r="D272" s="57"/>
      <c r="E272" s="57"/>
      <c r="F272" s="53"/>
      <c r="G272" s="38"/>
      <c r="H272" s="10"/>
      <c r="W272" s="3"/>
      <c r="AC272" s="3"/>
      <c r="AD272" s="3"/>
      <c r="AE272" s="3"/>
      <c r="AF272" s="36"/>
      <c r="AG272" s="48" t="str">
        <f>IF(ISBLANK($C272),"",$C272)</f>
        <v/>
      </c>
      <c r="AH272" s="52" t="str">
        <f>IF(ISNUMBER($AG272),IF(D272=SMALL($D272:$F272,1),$L$6,IF(D272=SMALL($D272:$F272,2),$M$6,$N$3)),"")</f>
        <v/>
      </c>
      <c r="AI272" s="52" t="str">
        <f>IF(ISNUMBER($AG272),IF(E272=SMALL($D272:$F272,1),$L$6,IF(E272=SMALL($D272:$F272,2),$M$6,$N$3)),"")</f>
        <v/>
      </c>
      <c r="AJ272" s="53" t="str">
        <f>IF(ISBLANK($F272),"",$F272)</f>
        <v/>
      </c>
      <c r="AK272" s="38"/>
      <c r="AL272" s="100"/>
      <c r="AM272" s="100"/>
    </row>
    <row r="273" spans="1:39" ht="21.2" hidden="1" customHeight="1">
      <c r="A273" s="10"/>
      <c r="B273" s="36"/>
      <c r="C273" s="48"/>
      <c r="D273" s="57"/>
      <c r="E273" s="57"/>
      <c r="F273" s="53"/>
      <c r="G273" s="38"/>
      <c r="H273" s="10"/>
      <c r="W273" s="3"/>
      <c r="AC273" s="3"/>
      <c r="AD273" s="3"/>
      <c r="AE273" s="3"/>
      <c r="AF273" s="36"/>
      <c r="AG273" s="48" t="str">
        <f>IF(ISBLANK($C273),"",$C273)</f>
        <v/>
      </c>
      <c r="AH273" s="52" t="str">
        <f>IF(ISNUMBER($AG273),IF(D273=SMALL($D273:$F273,1),$L$6,IF(D273=SMALL($D273:$F273,2),$M$6,$N$3)),"")</f>
        <v/>
      </c>
      <c r="AI273" s="52" t="str">
        <f>IF(ISNUMBER($AG273),IF(E273=SMALL($D273:$F273,1),$L$6,IF(E273=SMALL($D273:$F273,2),$M$6,$N$3)),"")</f>
        <v/>
      </c>
      <c r="AJ273" s="53" t="str">
        <f>IF(ISBLANK($F273),"",$F273)</f>
        <v/>
      </c>
      <c r="AK273" s="38"/>
      <c r="AL273" s="100"/>
      <c r="AM273" s="100"/>
    </row>
    <row r="274" spans="1:39" ht="21.2" hidden="1" customHeight="1">
      <c r="A274" s="10"/>
      <c r="B274" s="36"/>
      <c r="C274" s="48"/>
      <c r="D274" s="57"/>
      <c r="E274" s="57"/>
      <c r="F274" s="53"/>
      <c r="G274" s="38"/>
      <c r="H274" s="10"/>
      <c r="W274" s="3"/>
      <c r="AC274" s="3"/>
      <c r="AD274" s="3"/>
      <c r="AE274" s="3"/>
      <c r="AF274" s="36"/>
      <c r="AG274" s="48" t="str">
        <f>IF(ISBLANK($C274),"",$C274)</f>
        <v/>
      </c>
      <c r="AH274" s="52" t="str">
        <f>IF(ISNUMBER($AG274),IF(D274=SMALL($D274:$F274,1),$L$6,IF(D274=SMALL($D274:$F274,2),$M$6,$N$3)),"")</f>
        <v/>
      </c>
      <c r="AI274" s="52" t="str">
        <f>IF(ISNUMBER($AG274),IF(E274=SMALL($D274:$F274,1),$L$6,IF(E274=SMALL($D274:$F274,2),$M$6,$N$3)),"")</f>
        <v/>
      </c>
      <c r="AJ274" s="53" t="str">
        <f>IF(ISBLANK($F274),"",$F274)</f>
        <v/>
      </c>
      <c r="AK274" s="38"/>
      <c r="AL274" s="100"/>
      <c r="AM274" s="100"/>
    </row>
    <row r="275" spans="1:39" ht="21.2" hidden="1" customHeight="1">
      <c r="A275" s="10"/>
      <c r="B275" s="36"/>
      <c r="C275" s="48"/>
      <c r="D275" s="57"/>
      <c r="E275" s="57"/>
      <c r="F275" s="53"/>
      <c r="G275" s="38"/>
      <c r="H275" s="10"/>
      <c r="W275" s="3"/>
      <c r="AC275" s="3"/>
      <c r="AD275" s="3"/>
      <c r="AE275" s="3"/>
      <c r="AF275" s="36"/>
      <c r="AG275" s="48" t="str">
        <f>IF(ISBLANK($C275),"",$C275)</f>
        <v/>
      </c>
      <c r="AH275" s="52" t="str">
        <f>IF(ISNUMBER($AG275),IF(D275=SMALL($D275:$F275,1),$L$6,IF(D275=SMALL($D275:$F275,2),$M$6,$N$3)),"")</f>
        <v/>
      </c>
      <c r="AI275" s="52" t="str">
        <f>IF(ISNUMBER($AG275),IF(E275=SMALL($D275:$F275,1),$L$6,IF(E275=SMALL($D275:$F275,2),$M$6,$N$3)),"")</f>
        <v/>
      </c>
      <c r="AJ275" s="53" t="str">
        <f>IF(ISBLANK($F275),"",$F275)</f>
        <v/>
      </c>
      <c r="AK275" s="38"/>
      <c r="AL275" s="100"/>
      <c r="AM275" s="100"/>
    </row>
    <row r="276" spans="1:39" ht="21.2" hidden="1" customHeight="1">
      <c r="A276" s="10"/>
      <c r="B276" s="36"/>
      <c r="C276" s="48"/>
      <c r="D276" s="57"/>
      <c r="E276" s="57"/>
      <c r="F276" s="53"/>
      <c r="G276" s="38"/>
      <c r="H276" s="10"/>
      <c r="W276" s="3"/>
      <c r="AC276" s="3"/>
      <c r="AD276" s="3"/>
      <c r="AE276" s="3"/>
      <c r="AF276" s="36"/>
      <c r="AG276" s="48" t="str">
        <f>IF(ISBLANK($C276),"",$C276)</f>
        <v/>
      </c>
      <c r="AH276" s="52" t="str">
        <f>IF(ISNUMBER($AG276),IF(D276=SMALL($D276:$F276,1),$L$6,IF(D276=SMALL($D276:$F276,2),$M$6,$N$3)),"")</f>
        <v/>
      </c>
      <c r="AI276" s="52" t="str">
        <f>IF(ISNUMBER($AG276),IF(E276=SMALL($D276:$F276,1),$L$6,IF(E276=SMALL($D276:$F276,2),$M$6,$N$3)),"")</f>
        <v/>
      </c>
      <c r="AJ276" s="53" t="str">
        <f>IF(ISBLANK($F276),"",$F276)</f>
        <v/>
      </c>
      <c r="AK276" s="38"/>
      <c r="AL276" s="100"/>
      <c r="AM276" s="100"/>
    </row>
    <row r="277" spans="1:39" ht="21.2" hidden="1" customHeight="1">
      <c r="A277" s="10"/>
      <c r="B277" s="36"/>
      <c r="C277" s="48"/>
      <c r="D277" s="57"/>
      <c r="E277" s="57"/>
      <c r="F277" s="53"/>
      <c r="G277" s="38"/>
      <c r="H277" s="10"/>
      <c r="W277" s="3"/>
      <c r="AC277" s="3"/>
      <c r="AD277" s="3"/>
      <c r="AE277" s="3"/>
      <c r="AF277" s="36"/>
      <c r="AG277" s="48" t="str">
        <f>IF(ISBLANK($C277),"",$C277)</f>
        <v/>
      </c>
      <c r="AH277" s="52" t="str">
        <f>IF(ISNUMBER($AG277),IF(D277=SMALL($D277:$F277,1),$L$6,IF(D277=SMALL($D277:$F277,2),$M$6,$N$3)),"")</f>
        <v/>
      </c>
      <c r="AI277" s="52" t="str">
        <f>IF(ISNUMBER($AG277),IF(E277=SMALL($D277:$F277,1),$L$6,IF(E277=SMALL($D277:$F277,2),$M$6,$N$3)),"")</f>
        <v/>
      </c>
      <c r="AJ277" s="53" t="str">
        <f>IF(ISBLANK($F277),"",$F277)</f>
        <v/>
      </c>
      <c r="AK277" s="38"/>
      <c r="AL277" s="100"/>
      <c r="AM277" s="100"/>
    </row>
    <row r="278" spans="1:39" ht="21.2" hidden="1" customHeight="1">
      <c r="A278" s="10"/>
      <c r="B278" s="36"/>
      <c r="C278" s="48"/>
      <c r="D278" s="57"/>
      <c r="E278" s="57"/>
      <c r="F278" s="53"/>
      <c r="G278" s="38"/>
      <c r="H278" s="10"/>
      <c r="W278" s="3"/>
      <c r="AC278" s="3"/>
      <c r="AD278" s="3"/>
      <c r="AE278" s="3"/>
      <c r="AF278" s="36"/>
      <c r="AG278" s="48" t="str">
        <f>IF(ISBLANK($C278),"",$C278)</f>
        <v/>
      </c>
      <c r="AH278" s="52" t="str">
        <f>IF(ISNUMBER($AG278),IF(D278=SMALL($D278:$F278,1),$L$6,IF(D278=SMALL($D278:$F278,2),$M$6,$N$3)),"")</f>
        <v/>
      </c>
      <c r="AI278" s="52" t="str">
        <f>IF(ISNUMBER($AG278),IF(E278=SMALL($D278:$F278,1),$L$6,IF(E278=SMALL($D278:$F278,2),$M$6,$N$3)),"")</f>
        <v/>
      </c>
      <c r="AJ278" s="53" t="str">
        <f>IF(ISBLANK($F278),"",$F278)</f>
        <v/>
      </c>
      <c r="AK278" s="38"/>
      <c r="AL278" s="100"/>
      <c r="AM278" s="100"/>
    </row>
    <row r="279" spans="1:39" ht="21.2" hidden="1" customHeight="1">
      <c r="A279" s="10"/>
      <c r="B279" s="36"/>
      <c r="C279" s="48"/>
      <c r="D279" s="57"/>
      <c r="E279" s="57"/>
      <c r="F279" s="53"/>
      <c r="G279" s="38"/>
      <c r="H279" s="10"/>
      <c r="W279" s="3"/>
      <c r="AC279" s="3"/>
      <c r="AD279" s="3"/>
      <c r="AE279" s="3"/>
      <c r="AF279" s="36"/>
      <c r="AG279" s="48" t="str">
        <f>IF(ISBLANK($C279),"",$C279)</f>
        <v/>
      </c>
      <c r="AH279" s="52" t="str">
        <f>IF(ISNUMBER($AG279),IF(D279=SMALL($D279:$F279,1),$L$6,IF(D279=SMALL($D279:$F279,2),$M$6,$N$3)),"")</f>
        <v/>
      </c>
      <c r="AI279" s="52" t="str">
        <f>IF(ISNUMBER($AG279),IF(E279=SMALL($D279:$F279,1),$L$6,IF(E279=SMALL($D279:$F279,2),$M$6,$N$3)),"")</f>
        <v/>
      </c>
      <c r="AJ279" s="53" t="str">
        <f>IF(ISBLANK($F279),"",$F279)</f>
        <v/>
      </c>
      <c r="AK279" s="38"/>
      <c r="AL279" s="100"/>
      <c r="AM279" s="100"/>
    </row>
    <row r="280" spans="1:39" ht="21.2" hidden="1" customHeight="1">
      <c r="A280" s="10"/>
      <c r="B280" s="36"/>
      <c r="C280" s="48"/>
      <c r="D280" s="57"/>
      <c r="E280" s="57"/>
      <c r="F280" s="53"/>
      <c r="G280" s="38"/>
      <c r="H280" s="10"/>
      <c r="W280" s="3"/>
      <c r="AC280" s="3"/>
      <c r="AD280" s="3"/>
      <c r="AE280" s="3"/>
      <c r="AF280" s="36"/>
      <c r="AG280" s="48" t="str">
        <f>IF(ISBLANK($C280),"",$C280)</f>
        <v/>
      </c>
      <c r="AH280" s="52" t="str">
        <f>IF(ISNUMBER($AG280),IF(D280=SMALL($D280:$F280,1),$L$6,IF(D280=SMALL($D280:$F280,2),$M$6,$N$3)),"")</f>
        <v/>
      </c>
      <c r="AI280" s="52" t="str">
        <f>IF(ISNUMBER($AG280),IF(E280=SMALL($D280:$F280,1),$L$6,IF(E280=SMALL($D280:$F280,2),$M$6,$N$3)),"")</f>
        <v/>
      </c>
      <c r="AJ280" s="53" t="str">
        <f>IF(ISBLANK($F280),"",$F280)</f>
        <v/>
      </c>
      <c r="AK280" s="38"/>
      <c r="AL280" s="100"/>
      <c r="AM280" s="100"/>
    </row>
    <row r="281" spans="1:39" ht="21.2" hidden="1" customHeight="1">
      <c r="A281" s="10"/>
      <c r="B281" s="36"/>
      <c r="C281" s="48"/>
      <c r="D281" s="57"/>
      <c r="E281" s="57"/>
      <c r="F281" s="53"/>
      <c r="G281" s="38"/>
      <c r="H281" s="10"/>
      <c r="W281" s="3"/>
      <c r="AC281" s="3"/>
      <c r="AD281" s="3"/>
      <c r="AE281" s="3"/>
      <c r="AF281" s="36"/>
      <c r="AG281" s="48" t="str">
        <f>IF(ISBLANK($C281),"",$C281)</f>
        <v/>
      </c>
      <c r="AH281" s="52" t="str">
        <f>IF(ISNUMBER($AG281),IF(D281=SMALL($D281:$F281,1),$L$6,IF(D281=SMALL($D281:$F281,2),$M$6,$N$3)),"")</f>
        <v/>
      </c>
      <c r="AI281" s="52" t="str">
        <f>IF(ISNUMBER($AG281),IF(E281=SMALL($D281:$F281,1),$L$6,IF(E281=SMALL($D281:$F281,2),$M$6,$N$3)),"")</f>
        <v/>
      </c>
      <c r="AJ281" s="53" t="str">
        <f>IF(ISBLANK($F281),"",$F281)</f>
        <v/>
      </c>
      <c r="AK281" s="38"/>
      <c r="AL281" s="100"/>
      <c r="AM281" s="100"/>
    </row>
    <row r="282" spans="1:39" ht="21.2" hidden="1" customHeight="1">
      <c r="A282" s="10"/>
      <c r="B282" s="36"/>
      <c r="C282" s="48"/>
      <c r="D282" s="57"/>
      <c r="E282" s="57"/>
      <c r="F282" s="53"/>
      <c r="G282" s="38"/>
      <c r="H282" s="10"/>
      <c r="W282" s="3"/>
      <c r="AC282" s="3"/>
      <c r="AD282" s="3"/>
      <c r="AE282" s="3"/>
      <c r="AF282" s="36"/>
      <c r="AG282" s="48" t="str">
        <f>IF(ISBLANK($C282),"",$C282)</f>
        <v/>
      </c>
      <c r="AH282" s="52" t="str">
        <f>IF(ISNUMBER($AG282),IF(D282=SMALL($D282:$F282,1),$L$6,IF(D282=SMALL($D282:$F282,2),$M$6,$N$3)),"")</f>
        <v/>
      </c>
      <c r="AI282" s="52" t="str">
        <f>IF(ISNUMBER($AG282),IF(E282=SMALL($D282:$F282,1),$L$6,IF(E282=SMALL($D282:$F282,2),$M$6,$N$3)),"")</f>
        <v/>
      </c>
      <c r="AJ282" s="53" t="str">
        <f>IF(ISBLANK($F282),"",$F282)</f>
        <v/>
      </c>
      <c r="AK282" s="38"/>
      <c r="AL282" s="100"/>
      <c r="AM282" s="100"/>
    </row>
    <row r="283" spans="1:39" ht="21.2" hidden="1" customHeight="1">
      <c r="A283" s="10"/>
      <c r="B283" s="36"/>
      <c r="C283" s="48"/>
      <c r="D283" s="57"/>
      <c r="E283" s="57"/>
      <c r="F283" s="53"/>
      <c r="G283" s="38"/>
      <c r="H283" s="10"/>
      <c r="W283" s="3"/>
      <c r="AC283" s="3"/>
      <c r="AD283" s="3"/>
      <c r="AE283" s="3"/>
      <c r="AF283" s="36"/>
      <c r="AG283" s="48" t="str">
        <f>IF(ISBLANK($C283),"",$C283)</f>
        <v/>
      </c>
      <c r="AH283" s="52" t="str">
        <f>IF(ISNUMBER($AG283),IF(D283=SMALL($D283:$F283,1),$L$6,IF(D283=SMALL($D283:$F283,2),$M$6,$N$3)),"")</f>
        <v/>
      </c>
      <c r="AI283" s="52" t="str">
        <f>IF(ISNUMBER($AG283),IF(E283=SMALL($D283:$F283,1),$L$6,IF(E283=SMALL($D283:$F283,2),$M$6,$N$3)),"")</f>
        <v/>
      </c>
      <c r="AJ283" s="53" t="str">
        <f>IF(ISBLANK($F283),"",$F283)</f>
        <v/>
      </c>
      <c r="AK283" s="38"/>
      <c r="AL283" s="100"/>
      <c r="AM283" s="100"/>
    </row>
    <row r="284" spans="1:39" ht="21.2" hidden="1" customHeight="1">
      <c r="A284" s="10"/>
      <c r="B284" s="36"/>
      <c r="C284" s="48"/>
      <c r="D284" s="57"/>
      <c r="E284" s="57"/>
      <c r="F284" s="53"/>
      <c r="G284" s="38"/>
      <c r="H284" s="10"/>
      <c r="W284" s="3"/>
      <c r="AC284" s="3"/>
      <c r="AD284" s="3"/>
      <c r="AE284" s="3"/>
      <c r="AF284" s="36"/>
      <c r="AG284" s="48" t="str">
        <f>IF(ISBLANK($C284),"",$C284)</f>
        <v/>
      </c>
      <c r="AH284" s="52" t="str">
        <f>IF(ISNUMBER($AG284),IF(D284=SMALL($D284:$F284,1),$L$6,IF(D284=SMALL($D284:$F284,2),$M$6,$N$3)),"")</f>
        <v/>
      </c>
      <c r="AI284" s="52" t="str">
        <f>IF(ISNUMBER($AG284),IF(E284=SMALL($D284:$F284,1),$L$6,IF(E284=SMALL($D284:$F284,2),$M$6,$N$3)),"")</f>
        <v/>
      </c>
      <c r="AJ284" s="53" t="str">
        <f>IF(ISBLANK($F284),"",$F284)</f>
        <v/>
      </c>
      <c r="AK284" s="38"/>
      <c r="AL284" s="100"/>
      <c r="AM284" s="100"/>
    </row>
    <row r="285" spans="1:39" ht="21.2" hidden="1" customHeight="1">
      <c r="A285" s="10"/>
      <c r="B285" s="36"/>
      <c r="C285" s="48"/>
      <c r="D285" s="57"/>
      <c r="E285" s="57"/>
      <c r="F285" s="53"/>
      <c r="G285" s="38"/>
      <c r="H285" s="10"/>
      <c r="W285" s="3"/>
      <c r="AC285" s="3"/>
      <c r="AD285" s="3"/>
      <c r="AE285" s="3"/>
      <c r="AF285" s="36"/>
      <c r="AG285" s="48" t="str">
        <f>IF(ISBLANK($C285),"",$C285)</f>
        <v/>
      </c>
      <c r="AH285" s="52" t="str">
        <f>IF(ISNUMBER($AG285),IF(D285=SMALL($D285:$F285,1),$L$6,IF(D285=SMALL($D285:$F285,2),$M$6,$N$3)),"")</f>
        <v/>
      </c>
      <c r="AI285" s="52" t="str">
        <f>IF(ISNUMBER($AG285),IF(E285=SMALL($D285:$F285,1),$L$6,IF(E285=SMALL($D285:$F285,2),$M$6,$N$3)),"")</f>
        <v/>
      </c>
      <c r="AJ285" s="53" t="str">
        <f>IF(ISBLANK($F285),"",$F285)</f>
        <v/>
      </c>
      <c r="AK285" s="38"/>
      <c r="AL285" s="100"/>
      <c r="AM285" s="100"/>
    </row>
    <row r="286" spans="1:39" ht="21.2" hidden="1" customHeight="1">
      <c r="A286" s="10"/>
      <c r="B286" s="36"/>
      <c r="C286" s="48"/>
      <c r="D286" s="57"/>
      <c r="E286" s="57"/>
      <c r="F286" s="53"/>
      <c r="G286" s="38"/>
      <c r="H286" s="10"/>
      <c r="W286" s="3"/>
      <c r="AC286" s="3"/>
      <c r="AD286" s="3"/>
      <c r="AE286" s="3"/>
      <c r="AF286" s="36"/>
      <c r="AG286" s="48" t="str">
        <f>IF(ISBLANK($C286),"",$C286)</f>
        <v/>
      </c>
      <c r="AH286" s="52" t="str">
        <f>IF(ISNUMBER($AG286),IF(D286=SMALL($D286:$F286,1),$L$6,IF(D286=SMALL($D286:$F286,2),$M$6,$N$3)),"")</f>
        <v/>
      </c>
      <c r="AI286" s="52" t="str">
        <f>IF(ISNUMBER($AG286),IF(E286=SMALL($D286:$F286,1),$L$6,IF(E286=SMALL($D286:$F286,2),$M$6,$N$3)),"")</f>
        <v/>
      </c>
      <c r="AJ286" s="53" t="str">
        <f>IF(ISBLANK($F286),"",$F286)</f>
        <v/>
      </c>
      <c r="AK286" s="38"/>
      <c r="AL286" s="100"/>
      <c r="AM286" s="100"/>
    </row>
    <row r="287" spans="1:39" ht="21.2" hidden="1" customHeight="1">
      <c r="A287" s="10"/>
      <c r="B287" s="36"/>
      <c r="C287" s="48"/>
      <c r="D287" s="57"/>
      <c r="E287" s="57"/>
      <c r="F287" s="53"/>
      <c r="G287" s="38"/>
      <c r="H287" s="10"/>
      <c r="W287" s="3"/>
      <c r="AC287" s="3"/>
      <c r="AD287" s="3"/>
      <c r="AE287" s="3"/>
      <c r="AF287" s="36"/>
      <c r="AG287" s="48" t="str">
        <f>IF(ISBLANK($C287),"",$C287)</f>
        <v/>
      </c>
      <c r="AH287" s="52" t="str">
        <f>IF(ISNUMBER($AG287),IF(D287=SMALL($D287:$F287,1),$L$6,IF(D287=SMALL($D287:$F287,2),$M$6,$N$3)),"")</f>
        <v/>
      </c>
      <c r="AI287" s="52" t="str">
        <f>IF(ISNUMBER($AG287),IF(E287=SMALL($D287:$F287,1),$L$6,IF(E287=SMALL($D287:$F287,2),$M$6,$N$3)),"")</f>
        <v/>
      </c>
      <c r="AJ287" s="53" t="str">
        <f>IF(ISBLANK($F287),"",$F287)</f>
        <v/>
      </c>
      <c r="AK287" s="38"/>
      <c r="AL287" s="100"/>
      <c r="AM287" s="100"/>
    </row>
    <row r="288" spans="1:39" ht="21.2" hidden="1" customHeight="1">
      <c r="A288" s="10"/>
      <c r="B288" s="36"/>
      <c r="C288" s="48"/>
      <c r="D288" s="57"/>
      <c r="E288" s="57"/>
      <c r="F288" s="53"/>
      <c r="G288" s="38"/>
      <c r="H288" s="10"/>
      <c r="W288" s="3"/>
      <c r="AC288" s="3"/>
      <c r="AD288" s="3"/>
      <c r="AE288" s="3"/>
      <c r="AF288" s="36"/>
      <c r="AG288" s="48" t="str">
        <f>IF(ISBLANK($C288),"",$C288)</f>
        <v/>
      </c>
      <c r="AH288" s="52" t="str">
        <f>IF(ISNUMBER($AG288),IF(D288=SMALL($D288:$F288,1),$L$6,IF(D288=SMALL($D288:$F288,2),$M$6,$N$3)),"")</f>
        <v/>
      </c>
      <c r="AI288" s="52" t="str">
        <f>IF(ISNUMBER($AG288),IF(E288=SMALL($D288:$F288,1),$L$6,IF(E288=SMALL($D288:$F288,2),$M$6,$N$3)),"")</f>
        <v/>
      </c>
      <c r="AJ288" s="53" t="str">
        <f>IF(ISBLANK($F288),"",$F288)</f>
        <v/>
      </c>
      <c r="AK288" s="38"/>
      <c r="AL288" s="100"/>
      <c r="AM288" s="100"/>
    </row>
    <row r="289" spans="1:39" ht="21.2" hidden="1" customHeight="1">
      <c r="A289" s="10"/>
      <c r="B289" s="36"/>
      <c r="C289" s="48"/>
      <c r="D289" s="57"/>
      <c r="E289" s="57"/>
      <c r="F289" s="53"/>
      <c r="G289" s="38"/>
      <c r="H289" s="10"/>
      <c r="W289" s="3"/>
      <c r="AC289" s="3"/>
      <c r="AD289" s="3"/>
      <c r="AE289" s="3"/>
      <c r="AF289" s="36"/>
      <c r="AG289" s="48" t="str">
        <f>IF(ISBLANK($C289),"",$C289)</f>
        <v/>
      </c>
      <c r="AH289" s="52" t="str">
        <f>IF(ISNUMBER($AG289),IF(D289=SMALL($D289:$F289,1),$L$6,IF(D289=SMALL($D289:$F289,2),$M$6,$N$3)),"")</f>
        <v/>
      </c>
      <c r="AI289" s="52" t="str">
        <f>IF(ISNUMBER($AG289),IF(E289=SMALL($D289:$F289,1),$L$6,IF(E289=SMALL($D289:$F289,2),$M$6,$N$3)),"")</f>
        <v/>
      </c>
      <c r="AJ289" s="53" t="str">
        <f>IF(ISBLANK($F289),"",$F289)</f>
        <v/>
      </c>
      <c r="AK289" s="38"/>
      <c r="AL289" s="100"/>
      <c r="AM289" s="100"/>
    </row>
    <row r="290" spans="1:39" ht="21.2" hidden="1" customHeight="1">
      <c r="A290" s="10"/>
      <c r="B290" s="36"/>
      <c r="C290" s="48"/>
      <c r="D290" s="57"/>
      <c r="E290" s="57"/>
      <c r="F290" s="53"/>
      <c r="G290" s="38"/>
      <c r="H290" s="10"/>
      <c r="W290" s="3"/>
      <c r="AC290" s="3"/>
      <c r="AD290" s="3"/>
      <c r="AE290" s="3"/>
      <c r="AF290" s="36"/>
      <c r="AG290" s="48" t="str">
        <f>IF(ISBLANK($C290),"",$C290)</f>
        <v/>
      </c>
      <c r="AH290" s="52" t="str">
        <f>IF(ISNUMBER($AG290),IF(D290=SMALL($D290:$F290,1),$L$6,IF(D290=SMALL($D290:$F290,2),$M$6,$N$3)),"")</f>
        <v/>
      </c>
      <c r="AI290" s="52" t="str">
        <f>IF(ISNUMBER($AG290),IF(E290=SMALL($D290:$F290,1),$L$6,IF(E290=SMALL($D290:$F290,2),$M$6,$N$3)),"")</f>
        <v/>
      </c>
      <c r="AJ290" s="53" t="str">
        <f>IF(ISBLANK($F290),"",$F290)</f>
        <v/>
      </c>
      <c r="AK290" s="38"/>
      <c r="AL290" s="100"/>
      <c r="AM290" s="100"/>
    </row>
    <row r="291" spans="1:39" ht="21.2" hidden="1" customHeight="1">
      <c r="A291" s="10"/>
      <c r="B291" s="36"/>
      <c r="C291" s="48"/>
      <c r="D291" s="57"/>
      <c r="E291" s="57"/>
      <c r="F291" s="53"/>
      <c r="G291" s="38"/>
      <c r="H291" s="10"/>
      <c r="W291" s="3"/>
      <c r="AC291" s="3"/>
      <c r="AD291" s="3"/>
      <c r="AE291" s="3"/>
      <c r="AF291" s="36"/>
      <c r="AG291" s="48" t="str">
        <f>IF(ISBLANK($C291),"",$C291)</f>
        <v/>
      </c>
      <c r="AH291" s="52" t="str">
        <f>IF(ISNUMBER($AG291),IF(D291=SMALL($D291:$F291,1),$L$6,IF(D291=SMALL($D291:$F291,2),$M$6,$N$3)),"")</f>
        <v/>
      </c>
      <c r="AI291" s="52" t="str">
        <f>IF(ISNUMBER($AG291),IF(E291=SMALL($D291:$F291,1),$L$6,IF(E291=SMALL($D291:$F291,2),$M$6,$N$3)),"")</f>
        <v/>
      </c>
      <c r="AJ291" s="53" t="str">
        <f>IF(ISBLANK($F291),"",$F291)</f>
        <v/>
      </c>
      <c r="AK291" s="38"/>
      <c r="AL291" s="100"/>
      <c r="AM291" s="100"/>
    </row>
    <row r="292" spans="1:39" ht="21.2" hidden="1" customHeight="1">
      <c r="A292" s="10"/>
      <c r="B292" s="36"/>
      <c r="C292" s="48"/>
      <c r="D292" s="57"/>
      <c r="E292" s="57"/>
      <c r="F292" s="53"/>
      <c r="G292" s="38"/>
      <c r="H292" s="10"/>
      <c r="W292" s="3"/>
      <c r="AC292" s="3"/>
      <c r="AD292" s="3"/>
      <c r="AE292" s="3"/>
      <c r="AF292" s="36"/>
      <c r="AG292" s="48" t="str">
        <f>IF(ISBLANK($C292),"",$C292)</f>
        <v/>
      </c>
      <c r="AH292" s="52" t="str">
        <f>IF(ISNUMBER($AG292),IF(D292=SMALL($D292:$F292,1),$L$6,IF(D292=SMALL($D292:$F292,2),$M$6,$N$3)),"")</f>
        <v/>
      </c>
      <c r="AI292" s="52" t="str">
        <f>IF(ISNUMBER($AG292),IF(E292=SMALL($D292:$F292,1),$L$6,IF(E292=SMALL($D292:$F292,2),$M$6,$N$3)),"")</f>
        <v/>
      </c>
      <c r="AJ292" s="53" t="str">
        <f>IF(ISBLANK($F292),"",$F292)</f>
        <v/>
      </c>
      <c r="AK292" s="38"/>
      <c r="AL292" s="100"/>
      <c r="AM292" s="100"/>
    </row>
    <row r="293" spans="1:39" ht="21.2" hidden="1" customHeight="1">
      <c r="A293" s="10"/>
      <c r="B293" s="36"/>
      <c r="C293" s="48"/>
      <c r="D293" s="57"/>
      <c r="E293" s="57"/>
      <c r="F293" s="53"/>
      <c r="G293" s="38"/>
      <c r="H293" s="10"/>
      <c r="W293" s="3"/>
      <c r="AC293" s="3"/>
      <c r="AD293" s="3"/>
      <c r="AE293" s="3"/>
      <c r="AF293" s="36"/>
      <c r="AG293" s="48" t="str">
        <f>IF(ISBLANK($C293),"",$C293)</f>
        <v/>
      </c>
      <c r="AH293" s="52" t="str">
        <f>IF(ISNUMBER($AG293),IF(D293=SMALL($D293:$F293,1),$L$6,IF(D293=SMALL($D293:$F293,2),$M$6,$N$3)),"")</f>
        <v/>
      </c>
      <c r="AI293" s="52" t="str">
        <f>IF(ISNUMBER($AG293),IF(E293=SMALL($D293:$F293,1),$L$6,IF(E293=SMALL($D293:$F293,2),$M$6,$N$3)),"")</f>
        <v/>
      </c>
      <c r="AJ293" s="53" t="str">
        <f>IF(ISBLANK($F293),"",$F293)</f>
        <v/>
      </c>
      <c r="AK293" s="38"/>
      <c r="AL293" s="100"/>
      <c r="AM293" s="100"/>
    </row>
    <row r="294" spans="1:39" ht="21.2" hidden="1" customHeight="1">
      <c r="A294" s="10"/>
      <c r="B294" s="36"/>
      <c r="C294" s="48"/>
      <c r="D294" s="57"/>
      <c r="E294" s="57"/>
      <c r="F294" s="53"/>
      <c r="G294" s="38"/>
      <c r="H294" s="10"/>
      <c r="W294" s="3"/>
      <c r="AC294" s="3"/>
      <c r="AD294" s="3"/>
      <c r="AE294" s="3"/>
      <c r="AF294" s="36"/>
      <c r="AG294" s="48" t="str">
        <f>IF(ISBLANK($C294),"",$C294)</f>
        <v/>
      </c>
      <c r="AH294" s="52" t="str">
        <f>IF(ISNUMBER($AG294),IF(D294=SMALL($D294:$F294,1),$L$6,IF(D294=SMALL($D294:$F294,2),$M$6,$N$3)),"")</f>
        <v/>
      </c>
      <c r="AI294" s="52" t="str">
        <f>IF(ISNUMBER($AG294),IF(E294=SMALL($D294:$F294,1),$L$6,IF(E294=SMALL($D294:$F294,2),$M$6,$N$3)),"")</f>
        <v/>
      </c>
      <c r="AJ294" s="53" t="str">
        <f>IF(ISBLANK($F294),"",$F294)</f>
        <v/>
      </c>
      <c r="AK294" s="38"/>
      <c r="AL294" s="100"/>
      <c r="AM294" s="100"/>
    </row>
    <row r="295" spans="1:39" ht="21.2" hidden="1" customHeight="1">
      <c r="A295" s="10"/>
      <c r="B295" s="36"/>
      <c r="C295" s="48"/>
      <c r="D295" s="57"/>
      <c r="E295" s="57"/>
      <c r="F295" s="53"/>
      <c r="G295" s="38"/>
      <c r="H295" s="10"/>
      <c r="W295" s="3"/>
      <c r="AC295" s="3"/>
      <c r="AD295" s="3"/>
      <c r="AE295" s="3"/>
      <c r="AF295" s="36"/>
      <c r="AG295" s="48" t="str">
        <f>IF(ISBLANK($C295),"",$C295)</f>
        <v/>
      </c>
      <c r="AH295" s="52" t="str">
        <f>IF(ISNUMBER($AG295),IF(D295=SMALL($D295:$F295,1),$L$6,IF(D295=SMALL($D295:$F295,2),$M$6,$N$3)),"")</f>
        <v/>
      </c>
      <c r="AI295" s="52" t="str">
        <f>IF(ISNUMBER($AG295),IF(E295=SMALL($D295:$F295,1),$L$6,IF(E295=SMALL($D295:$F295,2),$M$6,$N$3)),"")</f>
        <v/>
      </c>
      <c r="AJ295" s="53" t="str">
        <f>IF(ISBLANK($F295),"",$F295)</f>
        <v/>
      </c>
      <c r="AK295" s="38"/>
      <c r="AL295" s="100"/>
      <c r="AM295" s="100"/>
    </row>
    <row r="296" spans="1:39" ht="21.2" hidden="1" customHeight="1">
      <c r="A296" s="10"/>
      <c r="B296" s="36"/>
      <c r="C296" s="48"/>
      <c r="D296" s="57"/>
      <c r="E296" s="57"/>
      <c r="F296" s="53"/>
      <c r="G296" s="38"/>
      <c r="H296" s="10"/>
      <c r="W296" s="3"/>
      <c r="AC296" s="3"/>
      <c r="AD296" s="3"/>
      <c r="AE296" s="3"/>
      <c r="AF296" s="36"/>
      <c r="AG296" s="48" t="str">
        <f>IF(ISBLANK($C296),"",$C296)</f>
        <v/>
      </c>
      <c r="AH296" s="52" t="str">
        <f>IF(ISNUMBER($AG296),IF(D296=SMALL($D296:$F296,1),$L$6,IF(D296=SMALL($D296:$F296,2),$M$6,$N$3)),"")</f>
        <v/>
      </c>
      <c r="AI296" s="52" t="str">
        <f>IF(ISNUMBER($AG296),IF(E296=SMALL($D296:$F296,1),$L$6,IF(E296=SMALL($D296:$F296,2),$M$6,$N$3)),"")</f>
        <v/>
      </c>
      <c r="AJ296" s="53" t="str">
        <f>IF(ISBLANK($F296),"",$F296)</f>
        <v/>
      </c>
      <c r="AK296" s="38"/>
      <c r="AL296" s="100"/>
      <c r="AM296" s="100"/>
    </row>
    <row r="297" spans="1:39" ht="21.2" hidden="1" customHeight="1">
      <c r="A297" s="10"/>
      <c r="B297" s="36"/>
      <c r="C297" s="48"/>
      <c r="D297" s="57"/>
      <c r="E297" s="57"/>
      <c r="F297" s="53"/>
      <c r="G297" s="38"/>
      <c r="H297" s="10"/>
      <c r="W297" s="3"/>
      <c r="AC297" s="3"/>
      <c r="AD297" s="3"/>
      <c r="AE297" s="3"/>
      <c r="AF297" s="36"/>
      <c r="AG297" s="48" t="str">
        <f>IF(ISBLANK($C297),"",$C297)</f>
        <v/>
      </c>
      <c r="AH297" s="52" t="str">
        <f>IF(ISNUMBER($AG297),IF(D297=SMALL($D297:$F297,1),$L$6,IF(D297=SMALL($D297:$F297,2),$M$6,$N$3)),"")</f>
        <v/>
      </c>
      <c r="AI297" s="52" t="str">
        <f>IF(ISNUMBER($AG297),IF(E297=SMALL($D297:$F297,1),$L$6,IF(E297=SMALL($D297:$F297,2),$M$6,$N$3)),"")</f>
        <v/>
      </c>
      <c r="AJ297" s="53" t="str">
        <f>IF(ISBLANK($F297),"",$F297)</f>
        <v/>
      </c>
      <c r="AK297" s="38"/>
      <c r="AL297" s="100"/>
      <c r="AM297" s="100"/>
    </row>
    <row r="298" spans="1:39" ht="21.2" hidden="1" customHeight="1">
      <c r="A298" s="10"/>
      <c r="B298" s="36"/>
      <c r="C298" s="48"/>
      <c r="D298" s="57"/>
      <c r="E298" s="57"/>
      <c r="F298" s="53"/>
      <c r="G298" s="38"/>
      <c r="H298" s="10"/>
      <c r="W298" s="3"/>
      <c r="AC298" s="3"/>
      <c r="AD298" s="3"/>
      <c r="AE298" s="3"/>
      <c r="AF298" s="36"/>
      <c r="AG298" s="48" t="str">
        <f>IF(ISBLANK($C298),"",$C298)</f>
        <v/>
      </c>
      <c r="AH298" s="52" t="str">
        <f>IF(ISNUMBER($AG298),IF(D298=SMALL($D298:$F298,1),$L$6,IF(D298=SMALL($D298:$F298,2),$M$6,$N$3)),"")</f>
        <v/>
      </c>
      <c r="AI298" s="52" t="str">
        <f>IF(ISNUMBER($AG298),IF(E298=SMALL($D298:$F298,1),$L$6,IF(E298=SMALL($D298:$F298,2),$M$6,$N$3)),"")</f>
        <v/>
      </c>
      <c r="AJ298" s="53" t="str">
        <f>IF(ISBLANK($F298),"",$F298)</f>
        <v/>
      </c>
      <c r="AK298" s="38"/>
      <c r="AL298" s="100"/>
      <c r="AM298" s="100"/>
    </row>
    <row r="299" spans="1:39" ht="21.2" hidden="1" customHeight="1">
      <c r="A299" s="10"/>
      <c r="B299" s="36"/>
      <c r="C299" s="48"/>
      <c r="D299" s="57"/>
      <c r="E299" s="57"/>
      <c r="F299" s="53"/>
      <c r="G299" s="38"/>
      <c r="H299" s="10"/>
      <c r="W299" s="3"/>
      <c r="AC299" s="3"/>
      <c r="AD299" s="3"/>
      <c r="AE299" s="3"/>
      <c r="AF299" s="36"/>
      <c r="AG299" s="48" t="str">
        <f>IF(ISBLANK($C299),"",$C299)</f>
        <v/>
      </c>
      <c r="AH299" s="52" t="str">
        <f>IF(ISNUMBER($AG299),IF(D299=SMALL($D299:$F299,1),$L$6,IF(D299=SMALL($D299:$F299,2),$M$6,$N$3)),"")</f>
        <v/>
      </c>
      <c r="AI299" s="52" t="str">
        <f>IF(ISNUMBER($AG299),IF(E299=SMALL($D299:$F299,1),$L$6,IF(E299=SMALL($D299:$F299,2),$M$6,$N$3)),"")</f>
        <v/>
      </c>
      <c r="AJ299" s="53" t="str">
        <f>IF(ISBLANK($F299),"",$F299)</f>
        <v/>
      </c>
      <c r="AK299" s="38"/>
      <c r="AL299" s="100"/>
      <c r="AM299" s="100"/>
    </row>
    <row r="300" spans="1:39" ht="21.2" hidden="1" customHeight="1">
      <c r="A300" s="10"/>
      <c r="B300" s="36"/>
      <c r="C300" s="48"/>
      <c r="D300" s="57"/>
      <c r="E300" s="57"/>
      <c r="F300" s="53"/>
      <c r="G300" s="38"/>
      <c r="H300" s="10"/>
      <c r="W300" s="3"/>
      <c r="AC300" s="3"/>
      <c r="AD300" s="3"/>
      <c r="AE300" s="3"/>
      <c r="AF300" s="36"/>
      <c r="AG300" s="48" t="str">
        <f>IF(ISBLANK($C300),"",$C300)</f>
        <v/>
      </c>
      <c r="AH300" s="52" t="str">
        <f>IF(ISNUMBER($AG300),IF(D300=SMALL($D300:$F300,1),$L$6,IF(D300=SMALL($D300:$F300,2),$M$6,$N$3)),"")</f>
        <v/>
      </c>
      <c r="AI300" s="52" t="str">
        <f>IF(ISNUMBER($AG300),IF(E300=SMALL($D300:$F300,1),$L$6,IF(E300=SMALL($D300:$F300,2),$M$6,$N$3)),"")</f>
        <v/>
      </c>
      <c r="AJ300" s="53" t="str">
        <f>IF(ISBLANK($F300),"",$F300)</f>
        <v/>
      </c>
      <c r="AK300" s="38"/>
      <c r="AL300" s="100"/>
      <c r="AM300" s="100"/>
    </row>
    <row r="301" spans="1:39" ht="21.2" hidden="1" customHeight="1">
      <c r="A301" s="10"/>
      <c r="B301" s="36"/>
      <c r="C301" s="48"/>
      <c r="D301" s="57"/>
      <c r="E301" s="57"/>
      <c r="F301" s="53"/>
      <c r="G301" s="38"/>
      <c r="H301" s="10"/>
      <c r="W301" s="3"/>
      <c r="AC301" s="3"/>
      <c r="AD301" s="3"/>
      <c r="AE301" s="3"/>
      <c r="AF301" s="36"/>
      <c r="AG301" s="48" t="str">
        <f>IF(ISBLANK($C301),"",$C301)</f>
        <v/>
      </c>
      <c r="AH301" s="52" t="str">
        <f>IF(ISNUMBER($AG301),IF(D301=SMALL($D301:$F301,1),$L$6,IF(D301=SMALL($D301:$F301,2),$M$6,$N$3)),"")</f>
        <v/>
      </c>
      <c r="AI301" s="52" t="str">
        <f>IF(ISNUMBER($AG301),IF(E301=SMALL($D301:$F301,1),$L$6,IF(E301=SMALL($D301:$F301,2),$M$6,$N$3)),"")</f>
        <v/>
      </c>
      <c r="AJ301" s="53" t="str">
        <f>IF(ISBLANK($F301),"",$F301)</f>
        <v/>
      </c>
      <c r="AK301" s="38"/>
      <c r="AL301" s="100"/>
      <c r="AM301" s="100"/>
    </row>
    <row r="302" spans="1:39" ht="21.2" hidden="1" customHeight="1">
      <c r="A302" s="10"/>
      <c r="B302" s="36"/>
      <c r="C302" s="48"/>
      <c r="D302" s="57"/>
      <c r="E302" s="57"/>
      <c r="F302" s="53"/>
      <c r="G302" s="38"/>
      <c r="H302" s="10"/>
      <c r="W302" s="3"/>
      <c r="AC302" s="3"/>
      <c r="AD302" s="3"/>
      <c r="AE302" s="3"/>
      <c r="AF302" s="36"/>
      <c r="AG302" s="48" t="str">
        <f>IF(ISBLANK($C302),"",$C302)</f>
        <v/>
      </c>
      <c r="AH302" s="52" t="str">
        <f>IF(ISNUMBER($AG302),IF(D302=SMALL($D302:$F302,1),$L$6,IF(D302=SMALL($D302:$F302,2),$M$6,$N$3)),"")</f>
        <v/>
      </c>
      <c r="AI302" s="52" t="str">
        <f>IF(ISNUMBER($AG302),IF(E302=SMALL($D302:$F302,1),$L$6,IF(E302=SMALL($D302:$F302,2),$M$6,$N$3)),"")</f>
        <v/>
      </c>
      <c r="AJ302" s="53" t="str">
        <f>IF(ISBLANK($F302),"",$F302)</f>
        <v/>
      </c>
      <c r="AK302" s="38"/>
      <c r="AL302" s="100"/>
      <c r="AM302" s="100"/>
    </row>
    <row r="303" spans="1:39" ht="21.2" hidden="1" customHeight="1">
      <c r="A303" s="10"/>
      <c r="B303" s="36"/>
      <c r="C303" s="48"/>
      <c r="D303" s="57"/>
      <c r="E303" s="57"/>
      <c r="F303" s="53"/>
      <c r="G303" s="38"/>
      <c r="H303" s="10"/>
      <c r="W303" s="3"/>
      <c r="AC303" s="3"/>
      <c r="AD303" s="3"/>
      <c r="AE303" s="3"/>
      <c r="AF303" s="36"/>
      <c r="AG303" s="48" t="str">
        <f>IF(ISBLANK($C303),"",$C303)</f>
        <v/>
      </c>
      <c r="AH303" s="52" t="str">
        <f>IF(ISNUMBER($AG303),IF(D303=SMALL($D303:$F303,1),$L$6,IF(D303=SMALL($D303:$F303,2),$M$6,$N$3)),"")</f>
        <v/>
      </c>
      <c r="AI303" s="52" t="str">
        <f>IF(ISNUMBER($AG303),IF(E303=SMALL($D303:$F303,1),$L$6,IF(E303=SMALL($D303:$F303,2),$M$6,$N$3)),"")</f>
        <v/>
      </c>
      <c r="AJ303" s="53" t="str">
        <f>IF(ISBLANK($F303),"",$F303)</f>
        <v/>
      </c>
      <c r="AK303" s="38"/>
      <c r="AL303" s="100"/>
      <c r="AM303" s="100"/>
    </row>
    <row r="304" spans="1:39" ht="21" customHeight="1">
      <c r="A304" s="10"/>
      <c r="B304" s="36"/>
      <c r="C304" s="48"/>
      <c r="D304" s="58"/>
      <c r="E304" s="58"/>
      <c r="F304" s="43"/>
      <c r="G304" s="38"/>
      <c r="H304" s="10"/>
      <c r="W304" s="3"/>
      <c r="AC304" s="3"/>
      <c r="AD304" s="3"/>
      <c r="AE304" s="3"/>
      <c r="AF304" s="36"/>
      <c r="AG304" s="99" t="s">
        <v>16</v>
      </c>
      <c r="AH304" s="99">
        <f>SUM(IF(ISNA(AH9:AH302),"",AH9:AH302))</f>
        <v>10</v>
      </c>
      <c r="AI304" s="99">
        <f>SUM(IF(ISNA(AI9:AI302),"",AI9:AI302))</f>
        <v>-10</v>
      </c>
      <c r="AJ304" s="98" t="str">
        <f>IF(ISBLANK($F304),"",$F304)</f>
        <v/>
      </c>
      <c r="AK304" s="38"/>
      <c r="AL304" s="100"/>
      <c r="AM304" s="100"/>
    </row>
    <row r="305" spans="1:39" ht="21" customHeight="1">
      <c r="A305" s="10"/>
      <c r="B305" s="36"/>
      <c r="C305" s="59"/>
      <c r="D305" s="48" t="s">
        <v>3</v>
      </c>
      <c r="E305" s="48" t="s">
        <v>4</v>
      </c>
      <c r="F305" s="43"/>
      <c r="G305" s="38"/>
      <c r="H305" s="10"/>
      <c r="T305" s="100"/>
      <c r="U305" s="100"/>
      <c r="V305" s="100"/>
      <c r="W305" s="100"/>
      <c r="X305" s="100"/>
      <c r="Y305" s="100"/>
      <c r="Z305" s="100"/>
      <c r="AC305" s="3"/>
      <c r="AD305" s="3"/>
      <c r="AE305" s="3"/>
      <c r="AF305" s="36"/>
      <c r="AG305" s="99"/>
      <c r="AH305" s="99" t="s">
        <v>3</v>
      </c>
      <c r="AI305" s="99" t="s">
        <v>4</v>
      </c>
      <c r="AJ305" s="98" t="str">
        <f>IF(ISBLANK($F305),"",$F305)</f>
        <v/>
      </c>
      <c r="AK305" s="38"/>
      <c r="AL305" s="100"/>
      <c r="AM305" s="100"/>
    </row>
    <row r="306" spans="1:39" ht="21" customHeight="1">
      <c r="A306" s="10"/>
      <c r="B306" s="36"/>
      <c r="C306" s="37"/>
      <c r="D306" s="36"/>
      <c r="E306" s="36"/>
      <c r="F306" s="36"/>
      <c r="G306" s="38"/>
      <c r="H306" s="10"/>
      <c r="W306" s="3"/>
      <c r="AC306" s="3"/>
      <c r="AD306" s="3"/>
      <c r="AE306" s="3"/>
      <c r="AF306" s="36"/>
      <c r="AG306" s="37"/>
      <c r="AH306" s="36"/>
      <c r="AI306" s="36"/>
      <c r="AJ306" s="36"/>
      <c r="AK306" s="38"/>
      <c r="AL306" s="100"/>
      <c r="AM306" s="100"/>
    </row>
    <row r="307" spans="1:39" ht="21" customHeight="1">
      <c r="A307" s="60"/>
      <c r="B307" s="5"/>
      <c r="C307" s="5"/>
      <c r="D307" s="5"/>
      <c r="E307" s="5"/>
      <c r="F307" s="5"/>
      <c r="G307" s="5"/>
      <c r="H307" s="5"/>
      <c r="W307" s="3"/>
      <c r="AC307" s="3"/>
      <c r="AD307" s="3"/>
      <c r="AE307" s="3"/>
      <c r="AF307" s="100"/>
      <c r="AG307" s="100"/>
      <c r="AH307" s="100"/>
      <c r="AI307" s="100"/>
      <c r="AJ307" s="100"/>
      <c r="AK307" s="100"/>
      <c r="AL307" s="100"/>
      <c r="AM307" s="100"/>
    </row>
    <row r="308" spans="1:39" ht="21" customHeight="1">
      <c r="A308" s="16"/>
      <c r="B308" s="3"/>
      <c r="C308" s="3"/>
      <c r="D308" s="3"/>
      <c r="E308" s="3"/>
      <c r="F308" s="3"/>
      <c r="G308" s="3"/>
      <c r="W308" s="3"/>
      <c r="AC308" s="3"/>
      <c r="AD308" s="3"/>
      <c r="AE308" s="3"/>
      <c r="AF308" s="100"/>
      <c r="AG308" s="100"/>
      <c r="AH308" s="100"/>
      <c r="AI308" s="100"/>
      <c r="AJ308" s="100"/>
      <c r="AK308" s="100"/>
      <c r="AL308" s="100"/>
      <c r="AM308" s="100"/>
    </row>
    <row r="309" spans="1:39" ht="21" customHeight="1">
      <c r="A309" s="16"/>
      <c r="B309" s="3"/>
      <c r="C309" s="3"/>
      <c r="D309" s="3"/>
      <c r="E309" s="3"/>
      <c r="F309" s="3"/>
      <c r="G309" s="3"/>
      <c r="W309" s="3"/>
      <c r="AC309" s="3"/>
      <c r="AD309" s="3"/>
      <c r="AE309" s="3"/>
      <c r="AF309" s="100"/>
      <c r="AG309" s="100"/>
      <c r="AH309" s="100"/>
      <c r="AI309" s="100"/>
      <c r="AJ309" s="100"/>
      <c r="AK309" s="100"/>
      <c r="AL309" s="100"/>
      <c r="AM309" s="100"/>
    </row>
    <row r="310" spans="1:39">
      <c r="A310" s="16"/>
      <c r="B310" s="3"/>
      <c r="C310" s="3"/>
      <c r="D310" s="3"/>
      <c r="E310" s="3"/>
      <c r="F310" s="3"/>
      <c r="G310" s="3"/>
      <c r="W310" s="3"/>
      <c r="AC310" s="3"/>
      <c r="AD310" s="3"/>
      <c r="AE310" s="3"/>
      <c r="AF310" s="100"/>
      <c r="AG310" s="100"/>
      <c r="AH310" s="100"/>
      <c r="AI310" s="100"/>
      <c r="AJ310" s="100"/>
      <c r="AK310" s="100"/>
      <c r="AL310" s="100"/>
      <c r="AM310" s="100"/>
    </row>
    <row r="313" spans="1:39">
      <c r="A313" s="16"/>
      <c r="B313" s="3"/>
      <c r="C313" s="3"/>
      <c r="D313" s="3"/>
      <c r="E313" s="3"/>
      <c r="F313" s="3"/>
      <c r="G313" s="3"/>
      <c r="W313" s="3"/>
      <c r="AC313" s="3"/>
      <c r="AD313" s="3"/>
      <c r="AE313" s="3"/>
      <c r="AF313" s="3"/>
      <c r="AG313" s="100"/>
      <c r="AH313" s="100"/>
      <c r="AI313" s="100"/>
      <c r="AJ313" s="100"/>
      <c r="AK313" s="100"/>
      <c r="AL313" s="3"/>
      <c r="AM313" s="3"/>
    </row>
    <row r="314" spans="1:39">
      <c r="A314" s="16"/>
      <c r="B314" s="3"/>
      <c r="C314" s="3"/>
      <c r="D314" s="3"/>
      <c r="E314" s="3"/>
      <c r="F314" s="3"/>
      <c r="G314" s="3"/>
      <c r="W314" s="3"/>
      <c r="AC314" s="3"/>
      <c r="AD314" s="3"/>
      <c r="AE314" s="3"/>
      <c r="AF314" s="3"/>
      <c r="AG314" s="100"/>
      <c r="AH314" s="100"/>
      <c r="AI314" s="100"/>
      <c r="AJ314" s="100"/>
      <c r="AK314" s="100"/>
      <c r="AL314" s="3"/>
      <c r="AM314" s="3"/>
    </row>
    <row r="315" spans="1:39">
      <c r="A315" s="16"/>
      <c r="B315" s="3"/>
      <c r="C315" s="3"/>
      <c r="D315" s="3"/>
      <c r="E315" s="3"/>
      <c r="F315" s="3"/>
      <c r="G315" s="3"/>
      <c r="W315" s="3"/>
      <c r="AC315" s="3"/>
      <c r="AD315" s="3"/>
      <c r="AE315" s="3"/>
      <c r="AF315" s="3"/>
      <c r="AG315" s="100"/>
      <c r="AH315" s="100"/>
      <c r="AI315" s="100"/>
      <c r="AJ315" s="100"/>
      <c r="AK315" s="100"/>
      <c r="AL315" s="3"/>
      <c r="AM315" s="3"/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04"/>
  <sheetViews>
    <sheetView topLeftCell="AP1" zoomScaleNormal="100" workbookViewId="0">
      <selection activeCell="BE303" sqref="BE303"/>
    </sheetView>
  </sheetViews>
  <sheetFormatPr defaultRowHeight="13.9"/>
  <cols>
    <col min="1" max="1" width="10.5" style="2" customWidth="1"/>
    <col min="2" max="2" width="14.375" style="2" customWidth="1"/>
    <col min="3" max="5" width="10.5" style="2" customWidth="1"/>
    <col min="6" max="6" width="15.875" style="2" customWidth="1"/>
    <col min="7" max="7" width="10.5" style="2" customWidth="1"/>
    <col min="8" max="8" width="15.625" style="2" customWidth="1"/>
    <col min="9" max="9" width="10.5" style="2" customWidth="1"/>
    <col min="10" max="10" width="13" style="2" customWidth="1"/>
    <col min="11" max="12" width="10.5" style="2" customWidth="1"/>
    <col min="13" max="13" width="12.5" style="2" customWidth="1"/>
    <col min="14" max="14" width="14.5" style="2" customWidth="1"/>
    <col min="15" max="17" width="10.5" style="2" customWidth="1"/>
    <col min="18" max="18" width="11.875" style="2" customWidth="1"/>
    <col min="19" max="23" width="10.5" style="2" customWidth="1"/>
    <col min="24" max="24" width="11.75" style="2" customWidth="1"/>
    <col min="25" max="31" width="10.5" style="2" customWidth="1"/>
    <col min="32" max="32" width="17.625" style="2" customWidth="1"/>
    <col min="33" max="35" width="10.5" style="2" customWidth="1"/>
    <col min="36" max="36" width="17.625" style="2" customWidth="1"/>
    <col min="37" max="37" width="19.125" style="2" customWidth="1"/>
    <col min="38" max="40" width="10.5" style="2" customWidth="1"/>
    <col min="41" max="41" width="15.5" style="2" customWidth="1"/>
    <col min="42" max="45" width="10.5" style="2" customWidth="1"/>
    <col min="46" max="46" width="10.25" style="2" customWidth="1"/>
    <col min="47" max="47" width="10.5" style="2" customWidth="1"/>
    <col min="48" max="48" width="18.25" style="2" customWidth="1"/>
    <col min="49" max="51" width="10.5" style="2" customWidth="1"/>
    <col min="52" max="52" width="16.75" style="2" customWidth="1"/>
    <col min="53" max="53" width="10.5" style="2" customWidth="1"/>
    <col min="54" max="54" width="18.75" style="2" customWidth="1"/>
    <col min="55" max="55" width="10.5" style="2" customWidth="1"/>
    <col min="56" max="56" width="10.625" style="2" customWidth="1"/>
    <col min="57" max="57" width="10.625" customWidth="1"/>
    <col min="58" max="58" width="14.625" style="2" customWidth="1"/>
    <col min="59" max="64" width="10.5" style="2" customWidth="1"/>
    <col min="65" max="65" width="16.875" style="2" customWidth="1"/>
    <col min="66" max="71" width="10.5" style="2" customWidth="1"/>
    <col min="72" max="72" width="14.75" style="2" customWidth="1"/>
    <col min="73" max="75" width="10.5" style="2" customWidth="1"/>
    <col min="76" max="76" width="10.75" style="2" customWidth="1"/>
    <col min="77" max="1025" width="10.5" style="2" customWidth="1"/>
  </cols>
  <sheetData>
    <row r="1" spans="1:77">
      <c r="A1" s="6"/>
      <c r="B1" s="6"/>
      <c r="C1" s="6"/>
      <c r="D1" s="6"/>
      <c r="E1" s="6"/>
      <c r="F1" s="6"/>
      <c r="G1" s="7"/>
      <c r="H1" s="6"/>
      <c r="I1" s="6"/>
      <c r="J1" s="6"/>
      <c r="K1" s="61"/>
      <c r="L1" s="61"/>
      <c r="M1" s="61"/>
      <c r="N1" s="61"/>
      <c r="O1" s="6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100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>
      <c r="A2" s="6"/>
      <c r="B2" s="62" t="s">
        <v>10</v>
      </c>
      <c r="C2" s="6"/>
      <c r="D2" s="63">
        <v>1</v>
      </c>
      <c r="E2" s="64">
        <v>2</v>
      </c>
      <c r="F2" s="6"/>
      <c r="G2" s="65"/>
      <c r="H2" s="65"/>
      <c r="I2" s="6"/>
      <c r="J2" s="6"/>
      <c r="K2" s="61"/>
      <c r="L2" s="66" t="s">
        <v>17</v>
      </c>
      <c r="M2" s="67"/>
      <c r="N2" s="68"/>
      <c r="O2" s="68"/>
      <c r="P2" s="100"/>
      <c r="Q2" s="100"/>
      <c r="R2" s="100"/>
      <c r="S2" s="100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100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>
      <c r="A3" s="6"/>
      <c r="B3" s="69"/>
      <c r="C3" s="6"/>
      <c r="D3" s="70">
        <f>Liga_Descoba!L6</f>
        <v>10</v>
      </c>
      <c r="E3" s="71">
        <f>Liga_Descoba!M6</f>
        <v>-10</v>
      </c>
      <c r="F3" s="6"/>
      <c r="G3" s="6"/>
      <c r="H3" s="6"/>
      <c r="I3" s="6"/>
      <c r="J3" s="6"/>
      <c r="K3" s="61"/>
      <c r="L3" s="72" t="s">
        <v>12</v>
      </c>
      <c r="M3" s="68"/>
      <c r="N3" s="73" t="s">
        <v>18</v>
      </c>
      <c r="O3" s="68"/>
      <c r="P3" s="100"/>
      <c r="Q3" s="100"/>
      <c r="R3" s="100"/>
      <c r="S3" s="100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100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>
      <c r="A4" s="6"/>
      <c r="B4" s="6"/>
      <c r="C4" s="6"/>
      <c r="D4" s="6"/>
      <c r="E4" s="6"/>
      <c r="F4" s="6"/>
      <c r="G4" s="6"/>
      <c r="H4" s="6"/>
      <c r="I4" s="6"/>
      <c r="J4" s="6"/>
      <c r="K4" s="61"/>
      <c r="L4" s="74" t="s">
        <v>19</v>
      </c>
      <c r="M4" s="67"/>
      <c r="N4" s="75" t="s">
        <v>20</v>
      </c>
      <c r="O4" s="68"/>
      <c r="P4" s="100"/>
      <c r="Q4" s="100"/>
      <c r="R4" s="100"/>
      <c r="S4" s="100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tr">
        <f>IF($AF11&lt;&gt;$AF10,(O10 - SUM(AG9:AG$10))/COUNTIF($AP$10:$AP304,"="&amp;$AF10),"")</f>
        <v/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100"/>
      <c r="BF4" s="3" t="str">
        <f>IF($AF11&lt;&gt;$AF10,(AD10 - SUM(AW9:AW$10))/COUNTIF($AP$10:$AP304,"="&amp;$AF10),"")</f>
        <v/>
      </c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>
      <c r="A5" s="6"/>
      <c r="B5" s="26" t="s">
        <v>18</v>
      </c>
      <c r="C5" s="6"/>
      <c r="D5" s="6"/>
      <c r="E5" s="76">
        <v>-50</v>
      </c>
      <c r="F5" s="77">
        <v>-10</v>
      </c>
      <c r="G5" s="77">
        <v>0</v>
      </c>
      <c r="H5" s="77">
        <v>10</v>
      </c>
      <c r="I5" s="78">
        <v>50</v>
      </c>
      <c r="J5" s="6"/>
      <c r="K5" s="61"/>
      <c r="L5" s="68"/>
      <c r="M5" s="67"/>
      <c r="N5" s="68"/>
      <c r="O5" s="68"/>
      <c r="P5" s="100"/>
      <c r="Q5" s="100"/>
      <c r="R5" s="100"/>
      <c r="S5" s="100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10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>
      <c r="A6" s="6"/>
      <c r="B6" s="79">
        <v>25</v>
      </c>
      <c r="C6" s="6"/>
      <c r="D6" s="6"/>
      <c r="E6" s="6"/>
      <c r="F6" s="6"/>
      <c r="G6" s="6"/>
      <c r="H6" s="12"/>
      <c r="I6" s="6"/>
      <c r="J6" s="6"/>
      <c r="K6" s="61"/>
      <c r="L6" s="61"/>
      <c r="M6" s="61"/>
      <c r="N6" s="68"/>
      <c r="O6" s="68"/>
      <c r="P6" s="100"/>
      <c r="Q6" s="100"/>
      <c r="R6" s="100"/>
      <c r="S6" s="100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100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>
      <c r="A7" s="6"/>
      <c r="B7" s="6"/>
      <c r="C7" s="6"/>
      <c r="D7" s="6"/>
      <c r="E7" s="6"/>
      <c r="F7" s="6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100"/>
      <c r="BE7" s="100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>
      <c r="A8" s="36"/>
      <c r="B8" s="37"/>
      <c r="C8" s="36"/>
      <c r="D8" s="36"/>
      <c r="E8" s="36"/>
      <c r="F8" s="36"/>
      <c r="G8" s="36"/>
      <c r="H8" s="80"/>
      <c r="I8" s="36"/>
      <c r="J8" s="36"/>
      <c r="K8" s="36"/>
      <c r="L8" s="36"/>
      <c r="M8" s="36"/>
      <c r="N8" s="37"/>
      <c r="O8" s="36"/>
      <c r="P8" s="36"/>
      <c r="Q8" s="36"/>
      <c r="R8" s="36"/>
      <c r="S8" s="36"/>
      <c r="T8" s="37"/>
      <c r="U8" s="36"/>
      <c r="V8" s="36"/>
      <c r="W8" s="36"/>
      <c r="X8" s="36"/>
      <c r="Y8" s="36"/>
      <c r="Z8" s="36"/>
      <c r="AA8" s="36"/>
      <c r="AB8" s="37"/>
      <c r="AC8" s="36"/>
      <c r="AD8" s="36"/>
      <c r="AE8" s="36"/>
      <c r="AF8" s="36"/>
      <c r="AG8" s="36"/>
      <c r="AH8" s="37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7"/>
      <c r="AT8" s="36"/>
      <c r="AU8" s="36"/>
      <c r="AV8" s="36"/>
      <c r="AW8" s="36"/>
      <c r="AX8" s="37"/>
      <c r="AY8" s="37"/>
      <c r="AZ8" s="36"/>
      <c r="BA8" s="36"/>
      <c r="BB8" s="36"/>
      <c r="BC8" s="36"/>
      <c r="BD8" s="37"/>
      <c r="BE8" s="81"/>
      <c r="BF8" s="36"/>
      <c r="BG8" s="3"/>
      <c r="BH8" s="3"/>
      <c r="BI8" s="3"/>
      <c r="BJ8" s="16"/>
      <c r="BK8" s="3"/>
      <c r="BL8" s="16"/>
      <c r="BM8" s="16"/>
      <c r="BN8" s="3"/>
      <c r="BO8" s="3"/>
      <c r="BP8" s="3"/>
      <c r="BQ8" s="3"/>
      <c r="BR8" s="16"/>
      <c r="BS8" s="16"/>
      <c r="BT8" s="16"/>
      <c r="BU8" s="3"/>
      <c r="BV8" s="3"/>
      <c r="BW8" s="3"/>
      <c r="BX8" s="3"/>
      <c r="BY8" s="100"/>
    </row>
    <row r="9" spans="1:77">
      <c r="A9" s="36"/>
      <c r="B9" s="101" t="s">
        <v>21</v>
      </c>
      <c r="C9" s="101" t="s">
        <v>3</v>
      </c>
      <c r="D9" s="101" t="s">
        <v>4</v>
      </c>
      <c r="E9" s="80"/>
      <c r="F9" s="82" t="s">
        <v>22</v>
      </c>
      <c r="G9" s="101" t="s">
        <v>3</v>
      </c>
      <c r="H9" s="101" t="s">
        <v>4</v>
      </c>
      <c r="I9" s="36"/>
      <c r="J9" s="83" t="s">
        <v>23</v>
      </c>
      <c r="K9" s="101" t="s">
        <v>3</v>
      </c>
      <c r="L9" s="101" t="s">
        <v>4</v>
      </c>
      <c r="M9" s="36"/>
      <c r="N9" s="84" t="s">
        <v>23</v>
      </c>
      <c r="O9" s="101" t="s">
        <v>3</v>
      </c>
      <c r="P9" s="101" t="s">
        <v>4</v>
      </c>
      <c r="Q9" s="36"/>
      <c r="R9" s="83" t="s">
        <v>24</v>
      </c>
      <c r="S9" s="101" t="s">
        <v>3</v>
      </c>
      <c r="T9" s="101" t="s">
        <v>4</v>
      </c>
      <c r="U9" s="36"/>
      <c r="V9" s="83" t="s">
        <v>25</v>
      </c>
      <c r="W9" s="101" t="s">
        <v>3</v>
      </c>
      <c r="X9" s="101" t="s">
        <v>4</v>
      </c>
      <c r="Y9" s="36"/>
      <c r="Z9" s="36"/>
      <c r="AA9" s="85" t="s">
        <v>26</v>
      </c>
      <c r="AB9" s="101" t="s">
        <v>3</v>
      </c>
      <c r="AC9" s="101" t="s">
        <v>4</v>
      </c>
      <c r="AD9" s="36"/>
      <c r="AE9" s="36"/>
      <c r="AF9" s="85" t="s">
        <v>27</v>
      </c>
      <c r="AG9" s="101" t="s">
        <v>3</v>
      </c>
      <c r="AH9" s="101" t="s">
        <v>4</v>
      </c>
      <c r="AI9" s="101" t="s">
        <v>28</v>
      </c>
      <c r="AJ9" s="36"/>
      <c r="AK9" s="85" t="s">
        <v>29</v>
      </c>
      <c r="AL9" s="101" t="s">
        <v>3</v>
      </c>
      <c r="AM9" s="101" t="s">
        <v>4</v>
      </c>
      <c r="AN9" s="101" t="s">
        <v>28</v>
      </c>
      <c r="AO9" s="81"/>
      <c r="AP9" s="36"/>
      <c r="AQ9" s="85" t="s">
        <v>30</v>
      </c>
      <c r="AR9" s="101" t="s">
        <v>3</v>
      </c>
      <c r="AS9" s="101" t="s">
        <v>4</v>
      </c>
      <c r="AT9" s="36"/>
      <c r="AU9" s="36"/>
      <c r="AV9" s="101" t="s">
        <v>27</v>
      </c>
      <c r="AW9" s="101" t="s">
        <v>3</v>
      </c>
      <c r="AX9" s="101" t="s">
        <v>4</v>
      </c>
      <c r="AY9" s="86" t="s">
        <v>28</v>
      </c>
      <c r="AZ9" s="36"/>
      <c r="BA9" s="36"/>
      <c r="BB9" s="101" t="s">
        <v>29</v>
      </c>
      <c r="BC9" s="101" t="s">
        <v>3</v>
      </c>
      <c r="BD9" s="101" t="s">
        <v>4</v>
      </c>
      <c r="BE9" s="86" t="s">
        <v>28</v>
      </c>
      <c r="BF9" s="36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</row>
    <row r="10" spans="1:77">
      <c r="A10" s="36"/>
      <c r="B10" s="96">
        <f>IF(ISBLANK(Liga_Descoba!$C10),"",Liga_Descoba!$C10)</f>
        <v>1</v>
      </c>
      <c r="C10" s="97">
        <f>IF(ISTEXT($B10),"",_xlfn.SWITCH(Liga_Descoba!AH10,$D$3,$D$2,$E$3,$E$2,$F$3,$F$2,$D$6,$D$5,$E$6,$E$5,$I$5,$D$2,$I$6,$D$2,$I$4,$D$2))</f>
        <v>1</v>
      </c>
      <c r="D10" s="97">
        <f>IF(ISTEXT($B10),"",_xlfn.SWITCH(Liga_Descoba!AI10,$D$3,$D$2,$E$3,$E$2,$F$3,$F$2,$D$6,$D$5,$E$6,$E$5,$I$5,$D$2,$I$6,$D$2,$I$4,$D$2))</f>
        <v>2</v>
      </c>
      <c r="E10" s="80"/>
      <c r="F10" s="80"/>
      <c r="G10" s="97">
        <f>Liga_Descoba!AH10</f>
        <v>10</v>
      </c>
      <c r="H10" s="97">
        <f>Liga_Descoba!AI10</f>
        <v>-10</v>
      </c>
      <c r="I10" s="36"/>
      <c r="J10" s="80"/>
      <c r="K10" s="97">
        <f>IF(ISNUMBER(Liga_Descoba!D10),Liga_Descoba!D10,"")</f>
        <v>5</v>
      </c>
      <c r="L10" s="97">
        <f>IF(ISNUMBER(Liga_Descoba!E10),Liga_Descoba!E10,"")</f>
        <v>12</v>
      </c>
      <c r="M10" s="36"/>
      <c r="N10" s="87" t="s">
        <v>31</v>
      </c>
      <c r="O10" s="97">
        <f>K10</f>
        <v>5</v>
      </c>
      <c r="P10" s="97">
        <f>L10</f>
        <v>12</v>
      </c>
      <c r="Q10" s="36"/>
      <c r="R10" s="80"/>
      <c r="S10" s="97">
        <f>IF(ISNUMBER($B10),O10/COUNTA(O$10:O10),"")</f>
        <v>5</v>
      </c>
      <c r="T10" s="97">
        <f>IF(ISNUMBER($B10),P10/COUNTA(P$10:P10),"")</f>
        <v>12</v>
      </c>
      <c r="U10" s="36"/>
      <c r="V10" s="80"/>
      <c r="W10" s="88"/>
      <c r="X10" s="88"/>
      <c r="Y10" s="36"/>
      <c r="Z10" s="36"/>
      <c r="AA10" s="96" t="str">
        <f>IF(ISBLANK(Liga_Descoba!$F10),"",IF(Liga_Descoba!$F11&lt;&gt;Liga_Descoba!$F10,Liga_Descoba!$F10,""))</f>
        <v/>
      </c>
      <c r="AB10" s="97" t="str">
        <f>IF(ISTEXT($AA10),"",O10-SUM(AB9:AB$10))</f>
        <v/>
      </c>
      <c r="AC10" s="97" t="str">
        <f>IF(ISTEXT($AA10),"",P10-SUM(AC9:AC$10))</f>
        <v/>
      </c>
      <c r="AD10" s="36"/>
      <c r="AE10" s="36"/>
      <c r="AF10" s="96" t="str">
        <f>IF(ISBLANK(Liga_Descoba!$F10),"",IF(Liga_Descoba!$F11&lt;&gt;Liga_Descoba!$F10,Liga_Descoba!$F10,""))</f>
        <v/>
      </c>
      <c r="AG10" s="97" t="str">
        <f>IF(ISTEXT($AF10),"",(O10 - SUM(AB9:AB$10))/COUNTIF(Liga_Descoba!$F$10:$F$304,"="&amp;$AF10))</f>
        <v/>
      </c>
      <c r="AH10" s="97" t="str">
        <f>IF(ISTEXT($AF10),"",(P10 - SUM(AC9:AC$10))/COUNTIF(Liga_Descoba!$F$10:$F$304,"="&amp;$AF10))</f>
        <v/>
      </c>
      <c r="AI10" s="99" t="str">
        <f>IF(ISTEXT($AF10),"",COUNT($AG$10:$AG10))</f>
        <v/>
      </c>
      <c r="AJ10" s="36"/>
      <c r="AK10" s="96" t="str">
        <f>IF(ISBLANK(Liga_Descoba!$F10),"",IF(Liga_Descoba!$F11&lt;&gt;Liga_Descoba!$F10,Liga_Descoba!$F10,""))</f>
        <v/>
      </c>
      <c r="AL10" s="97" t="str">
        <f>IF(ISTEXT($AF10),"",(G10 - SUM(AR9:AR$10))/COUNTIF(Liga_Descoba!$F$10:$F$304,"="&amp;$AK10))</f>
        <v/>
      </c>
      <c r="AM10" s="97" t="str">
        <f>IF(ISTEXT($AF10),"",(H10 - SUM(AS9:AS$10))/COUNTIF(Liga_Descoba!$F$10:$F$304,"="&amp;$AK10))</f>
        <v/>
      </c>
      <c r="AN10" s="99" t="str">
        <f>IF(ISTEXT($AF10),"",COUNT($AG$10:$AG10))</f>
        <v/>
      </c>
      <c r="AO10" s="81"/>
      <c r="AP10" s="36"/>
      <c r="AQ10" s="96" t="str">
        <f>IF(ISBLANK(Liga_Descoba!$F10),"",IF(Liga_Descoba!$F11&lt;&gt;Liga_Descoba!$F10,Liga_Descoba!$F10,""))</f>
        <v/>
      </c>
      <c r="AR10" s="97" t="str">
        <f>IF(ISTEXT($AQ10),"",G10-SUM(AR9:AR$10))</f>
        <v/>
      </c>
      <c r="AS10" s="97" t="str">
        <f>IF(ISTEXT($AQ10),"",H10-SUM(AS9:AS$10))</f>
        <v/>
      </c>
      <c r="AT10" s="36"/>
      <c r="AU10" s="89"/>
      <c r="AV10" s="90">
        <v>43647</v>
      </c>
      <c r="AW10" s="91">
        <v>10.6666666666667</v>
      </c>
      <c r="AX10" s="91">
        <v>8.8888888888888893</v>
      </c>
      <c r="AY10" s="90">
        <v>1</v>
      </c>
      <c r="AZ10" s="92"/>
      <c r="BA10" s="89"/>
      <c r="BB10" s="90">
        <v>43647</v>
      </c>
      <c r="BC10" s="91">
        <v>-2.2222222222222201</v>
      </c>
      <c r="BD10" s="91">
        <v>2.2222222222222201</v>
      </c>
      <c r="BE10" s="90">
        <v>1</v>
      </c>
      <c r="BF10" s="92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</row>
    <row r="11" spans="1:77">
      <c r="A11" s="36"/>
      <c r="B11" s="96">
        <f>IF(ISBLANK(Liga_Descoba!$C11),"",Liga_Descoba!$C11)</f>
        <v>2</v>
      </c>
      <c r="C11" s="97">
        <f>IF(ISTEXT($B11),"",_xlfn.SWITCH(Liga_Descoba!AH11,$D$3,$D$2,$E$3,$E$2,$F$3,$F$2,$D$6,$D$5,$E$6,$E$5,$I$5,$D$2,$I$6,$D$2,$I$4,$D$2))</f>
        <v>2</v>
      </c>
      <c r="D11" s="97">
        <f>IF(ISTEXT($B11),"",_xlfn.SWITCH(Liga_Descoba!AI11,$D$3,$D$2,$E$3,$E$2,$F$3,$F$2,$D$6,$D$5,$E$6,$E$5,$I$5,$D$2,$I$6,$D$2,$I$4,$D$2))</f>
        <v>1</v>
      </c>
      <c r="E11" s="80"/>
      <c r="F11" s="80"/>
      <c r="G11" s="97">
        <f>IF(ISNUMBER($B11),G10+Liga_Descoba!AH11,"")</f>
        <v>0</v>
      </c>
      <c r="H11" s="97">
        <f>IF(ISNUMBER($B11),H10+Liga_Descoba!AI11,"")</f>
        <v>0</v>
      </c>
      <c r="I11" s="36"/>
      <c r="J11" s="80"/>
      <c r="K11" s="97">
        <f>IF(ISNUMBER(Liga_Descoba!D11),Liga_Descoba!D11,"")</f>
        <v>12</v>
      </c>
      <c r="L11" s="97">
        <f>IF(ISNUMBER(Liga_Descoba!E11),Liga_Descoba!E11,"")</f>
        <v>3</v>
      </c>
      <c r="M11" s="36"/>
      <c r="N11" s="80"/>
      <c r="O11" s="97">
        <f>IF(ISNUMBER($B11),K11+O10,"")</f>
        <v>17</v>
      </c>
      <c r="P11" s="97">
        <f>IF(ISNUMBER($B11),L11+P10,"")</f>
        <v>15</v>
      </c>
      <c r="Q11" s="36"/>
      <c r="R11" s="80"/>
      <c r="S11" s="97">
        <f>IF(ISNUMBER($B11),O11/COUNTA(O$10:O11),"")</f>
        <v>8.5</v>
      </c>
      <c r="T11" s="97">
        <f>IF(ISNUMBER($B11),P11/COUNTA(P$10:P11),"")</f>
        <v>7.5</v>
      </c>
      <c r="U11" s="36"/>
      <c r="V11" s="80"/>
      <c r="W11" s="97">
        <f>IF(ISNUMBER($B11),SQRT(VAR(K$10:K11)),"")</f>
        <v>4.9497474683058327</v>
      </c>
      <c r="X11" s="97">
        <f>IF(ISNUMBER($B11),SQRT(VAR(L$10:L11)),"")</f>
        <v>6.3639610306789276</v>
      </c>
      <c r="Y11" s="36"/>
      <c r="Z11" s="36"/>
      <c r="AA11" s="96" t="str">
        <f>IF(ISBLANK(Liga_Descoba!$F11),"",IF(Liga_Descoba!$F12&lt;&gt;Liga_Descoba!$F11,Liga_Descoba!$F11,""))</f>
        <v/>
      </c>
      <c r="AB11" s="97" t="str">
        <f>IF(ISTEXT($AA11),"",O11-SUM(AB10:AB$10))</f>
        <v/>
      </c>
      <c r="AC11" s="97" t="str">
        <f>IF(ISTEXT($AA11),"",P11-SUM(AC10:AC$10))</f>
        <v/>
      </c>
      <c r="AD11" s="36"/>
      <c r="AE11" s="36"/>
      <c r="AF11" s="96" t="str">
        <f>IF(ISBLANK(Liga_Descoba!$F11),"",IF(Liga_Descoba!$F12&lt;&gt;Liga_Descoba!$F11,Liga_Descoba!$F11,""))</f>
        <v/>
      </c>
      <c r="AG11" s="97" t="str">
        <f>IF(ISTEXT($AF11),"",(O11 - SUM(AB10:AB$10))/COUNTIF(Liga_Descoba!$F$10:$F$304,"="&amp;$AF11))</f>
        <v/>
      </c>
      <c r="AH11" s="97" t="str">
        <f>IF(ISTEXT($AF11),"",(P11 - SUM(AC10:AC$10))/COUNTIF(Liga_Descoba!$F$10:$F$304,"="&amp;$AF11))</f>
        <v/>
      </c>
      <c r="AI11" s="99" t="str">
        <f>IF(ISTEXT($AF11),"",COUNT($AG$10:$AG11))</f>
        <v/>
      </c>
      <c r="AJ11" s="36"/>
      <c r="AK11" s="96" t="str">
        <f>IF(ISBLANK(Liga_Descoba!$F11),"",IF(Liga_Descoba!$F12&lt;&gt;Liga_Descoba!$F11,Liga_Descoba!$F11,""))</f>
        <v/>
      </c>
      <c r="AL11" s="97" t="str">
        <f>IF(ISTEXT($AF11),"",(G11 - SUM(AR10:AR$10))/COUNTIF(Liga_Descoba!$F$10:$F$304,"="&amp;$AK11))</f>
        <v/>
      </c>
      <c r="AM11" s="97" t="str">
        <f>IF(ISTEXT($AF11),"",(H11 - SUM(AS10:AS$10))/COUNTIF(Liga_Descoba!$F$10:$F$304,"="&amp;$AK11))</f>
        <v/>
      </c>
      <c r="AN11" s="99" t="str">
        <f>IF(ISTEXT($AF11),"",COUNT($AG$10:$AG11))</f>
        <v/>
      </c>
      <c r="AO11" s="81"/>
      <c r="AP11" s="36"/>
      <c r="AQ11" s="96" t="str">
        <f>IF(ISBLANK(Liga_Descoba!$F11),"",IF(Liga_Descoba!$F12&lt;&gt;Liga_Descoba!$F11,Liga_Descoba!$F11,""))</f>
        <v/>
      </c>
      <c r="AR11" s="97" t="str">
        <f>IF(ISTEXT($AQ11),"",G11-SUM(AR10:AR$10))</f>
        <v/>
      </c>
      <c r="AS11" s="97" t="str">
        <f>IF(ISTEXT($AQ11),"",H11-SUM(AS10:AS$10))</f>
        <v/>
      </c>
      <c r="AT11" s="36"/>
      <c r="AU11" s="89"/>
      <c r="AV11" s="90">
        <v>43648</v>
      </c>
      <c r="AW11" s="91">
        <v>9.8333333333333304</v>
      </c>
      <c r="AX11" s="91">
        <v>10</v>
      </c>
      <c r="AY11" s="90">
        <v>2</v>
      </c>
      <c r="AZ11" s="92"/>
      <c r="BA11" s="89"/>
      <c r="BB11" s="90">
        <v>43648</v>
      </c>
      <c r="BC11" s="91">
        <v>0</v>
      </c>
      <c r="BD11" s="91">
        <v>0</v>
      </c>
      <c r="BE11" s="90">
        <v>2</v>
      </c>
      <c r="BF11" s="92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</row>
    <row r="12" spans="1:77">
      <c r="A12" s="36"/>
      <c r="B12" s="96">
        <f>IF(ISBLANK(Liga_Descoba!$C12),"",Liga_Descoba!$C12)</f>
        <v>3</v>
      </c>
      <c r="C12" s="97">
        <f>IF(ISTEXT($B12),"",_xlfn.SWITCH(Liga_Descoba!AH12,$D$3,$D$2,$E$3,$E$2,$F$3,$F$2,$D$6,$D$5,$E$6,$E$5,$I$5,$D$2,$I$6,$D$2,$I$4,$D$2))</f>
        <v>0</v>
      </c>
      <c r="D12" s="97">
        <f>IF(ISTEXT($B12),"",_xlfn.SWITCH(Liga_Descoba!AI12,$D$3,$D$2,$E$3,$E$2,$F$3,$F$2,$D$6,$D$5,$E$6,$E$5,$I$5,$D$2,$I$6,$D$2,$I$4,$D$2))</f>
        <v>0</v>
      </c>
      <c r="E12" s="80"/>
      <c r="F12" s="80"/>
      <c r="G12" s="97">
        <f>IF(ISNUMBER($B12),G11+Liga_Descoba!AH12,"")</f>
        <v>0</v>
      </c>
      <c r="H12" s="97">
        <f>IF(ISNUMBER($B12),H11+Liga_Descoba!AI12,"")</f>
        <v>0</v>
      </c>
      <c r="I12" s="36"/>
      <c r="J12" s="80"/>
      <c r="K12" s="97">
        <f>IF(ISNUMBER(Liga_Descoba!D12),Liga_Descoba!D12,"")</f>
        <v>11</v>
      </c>
      <c r="L12" s="97">
        <f>IF(ISNUMBER(Liga_Descoba!E12),Liga_Descoba!E12,"")</f>
        <v>11</v>
      </c>
      <c r="M12" s="36"/>
      <c r="N12" s="80"/>
      <c r="O12" s="97">
        <f>IF(ISNUMBER($B12),K12+O11,"")</f>
        <v>28</v>
      </c>
      <c r="P12" s="97">
        <f>IF(ISNUMBER($B12),L12+P11,"")</f>
        <v>26</v>
      </c>
      <c r="Q12" s="36"/>
      <c r="R12" s="80"/>
      <c r="S12" s="97">
        <f>IF(ISNUMBER($B12),O12/COUNTA(O$10:O12),"")</f>
        <v>9.3333333333333339</v>
      </c>
      <c r="T12" s="97">
        <f>IF(ISNUMBER($B12),P12/COUNTA(P$10:P12),"")</f>
        <v>8.6666666666666661</v>
      </c>
      <c r="U12" s="36"/>
      <c r="V12" s="80"/>
      <c r="W12" s="97">
        <f>IF(ISNUMBER($B12),SQRT(VAR(K$10:K12)),"")</f>
        <v>3.7859388972001837</v>
      </c>
      <c r="X12" s="97">
        <f>IF(ISNUMBER($B12),SQRT(VAR(L$10:L12)),"")</f>
        <v>4.9328828623162471</v>
      </c>
      <c r="Y12" s="36"/>
      <c r="Z12" s="36"/>
      <c r="AA12" s="96" t="str">
        <f>IF(ISBLANK(Liga_Descoba!$F12),"",IF(Liga_Descoba!$F13&lt;&gt;Liga_Descoba!$F12,Liga_Descoba!$F12,""))</f>
        <v/>
      </c>
      <c r="AB12" s="97" t="str">
        <f>IF(ISTEXT($AA12),"",O12-SUM(AB$10:AB11))</f>
        <v/>
      </c>
      <c r="AC12" s="97" t="str">
        <f>IF(ISTEXT($AA12),"",P12-SUM(AC$10:AC11))</f>
        <v/>
      </c>
      <c r="AD12" s="36"/>
      <c r="AE12" s="36"/>
      <c r="AF12" s="96" t="str">
        <f>IF(ISBLANK(Liga_Descoba!$F12),"",IF(Liga_Descoba!$F13&lt;&gt;Liga_Descoba!$F12,Liga_Descoba!$F12,""))</f>
        <v/>
      </c>
      <c r="AG12" s="97" t="str">
        <f>IF(ISTEXT($AF12),"",(O12 - SUM(AB$10:AB11))/COUNTIF(Liga_Descoba!$F$10:$F$304,"="&amp;$AF12))</f>
        <v/>
      </c>
      <c r="AH12" s="97" t="str">
        <f>IF(ISTEXT($AF12),"",(P12 - SUM(AC$10:AC11))/COUNTIF(Liga_Descoba!$F$10:$F$304,"="&amp;$AF12))</f>
        <v/>
      </c>
      <c r="AI12" s="99" t="str">
        <f>IF(ISTEXT($AF12),"",COUNT($AG$10:$AG12))</f>
        <v/>
      </c>
      <c r="AJ12" s="36"/>
      <c r="AK12" s="96" t="str">
        <f>IF(ISBLANK(Liga_Descoba!$F12),"",IF(Liga_Descoba!$F13&lt;&gt;Liga_Descoba!$F12,Liga_Descoba!$F12,""))</f>
        <v/>
      </c>
      <c r="AL12" s="97" t="str">
        <f>IF(ISTEXT($AF12),"",(G12 - SUM(AR$10:AR11))/COUNTIF(Liga_Descoba!$F$10:$F$304,"="&amp;$AK12))</f>
        <v/>
      </c>
      <c r="AM12" s="97" t="str">
        <f>IF(ISTEXT($AF12),"",(H12 - SUM(AS$10:AS11))/COUNTIF(Liga_Descoba!$F$10:$F$304,"="&amp;$AK12))</f>
        <v/>
      </c>
      <c r="AN12" s="99" t="str">
        <f>IF(ISTEXT($AF12),"",COUNT($AG$10:$AG12))</f>
        <v/>
      </c>
      <c r="AO12" s="81"/>
      <c r="AP12" s="36"/>
      <c r="AQ12" s="96" t="str">
        <f>IF(ISBLANK(Liga_Descoba!$F12),"",IF(Liga_Descoba!$F13&lt;&gt;Liga_Descoba!$F12,Liga_Descoba!$F12,""))</f>
        <v/>
      </c>
      <c r="AR12" s="97" t="str">
        <f>IF(ISTEXT($AQ12),"",G12-SUM(AR$10:AR11))</f>
        <v/>
      </c>
      <c r="AS12" s="97" t="str">
        <f>IF(ISTEXT($AQ12),"",H12-SUM(AS$10:AS11))</f>
        <v/>
      </c>
      <c r="AT12" s="36"/>
      <c r="AU12" s="89"/>
      <c r="AV12" s="90">
        <v>43650</v>
      </c>
      <c r="AW12" s="91">
        <v>7</v>
      </c>
      <c r="AX12" s="91">
        <v>12.3333333333333</v>
      </c>
      <c r="AY12" s="90">
        <v>3</v>
      </c>
      <c r="AZ12" s="92"/>
      <c r="BA12" s="89"/>
      <c r="BB12" s="90">
        <v>43650</v>
      </c>
      <c r="BC12" s="91">
        <v>10</v>
      </c>
      <c r="BD12" s="91">
        <v>-10</v>
      </c>
      <c r="BE12" s="90">
        <v>3</v>
      </c>
      <c r="BF12" s="92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</row>
    <row r="13" spans="1:77">
      <c r="A13" s="36"/>
      <c r="B13" s="96">
        <f>IF(ISBLANK(Liga_Descoba!$C13),"",Liga_Descoba!$C13)</f>
        <v>4</v>
      </c>
      <c r="C13" s="97">
        <f>IF(ISTEXT($B13),"",_xlfn.SWITCH(Liga_Descoba!AH13,$D$3,$D$2,$E$3,$E$2,$F$3,$F$2,$D$6,$D$5,$E$6,$E$5,$I$5,$D$2,$I$6,$D$2,$I$4,$D$2))</f>
        <v>2</v>
      </c>
      <c r="D13" s="97">
        <f>IF(ISTEXT($B13),"",_xlfn.SWITCH(Liga_Descoba!AI13,$D$3,$D$2,$E$3,$E$2,$F$3,$F$2,$D$6,$D$5,$E$6,$E$5,$I$5,$D$2,$I$6,$D$2,$I$4,$D$2))</f>
        <v>1</v>
      </c>
      <c r="E13" s="80"/>
      <c r="F13" s="80"/>
      <c r="G13" s="97">
        <f>IF(ISNUMBER($B13),G12+Liga_Descoba!AH13,"")</f>
        <v>-10</v>
      </c>
      <c r="H13" s="97">
        <f>IF(ISNUMBER($B13),H12+Liga_Descoba!AI13,"")</f>
        <v>10</v>
      </c>
      <c r="I13" s="36"/>
      <c r="J13" s="80"/>
      <c r="K13" s="97">
        <f>IF(ISNUMBER(Liga_Descoba!D13),Liga_Descoba!D13,"")</f>
        <v>12</v>
      </c>
      <c r="L13" s="97">
        <f>IF(ISNUMBER(Liga_Descoba!E13),Liga_Descoba!E13,"")</f>
        <v>6</v>
      </c>
      <c r="M13" s="36"/>
      <c r="N13" s="80"/>
      <c r="O13" s="97">
        <f>IF(ISNUMBER($B13),K13+O12,"")</f>
        <v>40</v>
      </c>
      <c r="P13" s="97">
        <f>IF(ISNUMBER($B13),L13+P12,"")</f>
        <v>32</v>
      </c>
      <c r="Q13" s="89"/>
      <c r="R13" s="80"/>
      <c r="S13" s="97">
        <f>IF(ISNUMBER($B13),O13/COUNTA(O$10:O13),"")</f>
        <v>10</v>
      </c>
      <c r="T13" s="97">
        <f>IF(ISNUMBER($B13),P13/COUNTA(P$10:P13),"")</f>
        <v>8</v>
      </c>
      <c r="U13" s="89"/>
      <c r="V13" s="80"/>
      <c r="W13" s="97">
        <f>IF(ISNUMBER($B13),SQRT(VAR(K$10:K13)),"")</f>
        <v>3.3665016461206929</v>
      </c>
      <c r="X13" s="97">
        <f>IF(ISNUMBER($B13),SQRT(VAR(L$10:L13)),"")</f>
        <v>4.2426406871192848</v>
      </c>
      <c r="Y13" s="89"/>
      <c r="Z13" s="89"/>
      <c r="AA13" s="96" t="str">
        <f>IF(ISBLANK(Liga_Descoba!$F13),"",IF(Liga_Descoba!$F14&lt;&gt;Liga_Descoba!$F13,Liga_Descoba!$F13,""))</f>
        <v/>
      </c>
      <c r="AB13" s="97" t="str">
        <f>IF(ISTEXT($AA13),"",O13-SUM(AB$10:AB12))</f>
        <v/>
      </c>
      <c r="AC13" s="97" t="str">
        <f>IF(ISTEXT($AA13),"",P13-SUM(AC$10:AC12))</f>
        <v/>
      </c>
      <c r="AD13" s="89"/>
      <c r="AE13" s="89"/>
      <c r="AF13" s="96" t="str">
        <f>IF(ISBLANK(Liga_Descoba!$F13),"",IF(Liga_Descoba!$F14&lt;&gt;Liga_Descoba!$F13,Liga_Descoba!$F13,""))</f>
        <v/>
      </c>
      <c r="AG13" s="97" t="str">
        <f>IF(ISTEXT($AF13),"",(O13 - SUM(AB$10:AB12))/COUNTIF(Liga_Descoba!$F$10:$F$304,"="&amp;$AF13))</f>
        <v/>
      </c>
      <c r="AH13" s="97" t="str">
        <f>IF(ISTEXT($AF13),"",(P13 - SUM(AC$10:AC12))/COUNTIF(Liga_Descoba!$F$10:$F$304,"="&amp;$AF13))</f>
        <v/>
      </c>
      <c r="AI13" s="99" t="str">
        <f>IF(ISTEXT($AF13),"",COUNT($AG$10:$AG13))</f>
        <v/>
      </c>
      <c r="AJ13" s="89"/>
      <c r="AK13" s="96" t="str">
        <f>IF(ISBLANK(Liga_Descoba!$F13),"",IF(Liga_Descoba!$F14&lt;&gt;Liga_Descoba!$F13,Liga_Descoba!$F13,""))</f>
        <v/>
      </c>
      <c r="AL13" s="97" t="str">
        <f>IF(ISTEXT($AF13),"",(G13 - SUM(AR$10:AR12))/COUNTIF(Liga_Descoba!$F$10:$F$304,"="&amp;$AK13))</f>
        <v/>
      </c>
      <c r="AM13" s="97" t="str">
        <f>IF(ISTEXT($AF13),"",(H13 - SUM(AS$10:AS12))/COUNTIF(Liga_Descoba!$F$10:$F$304,"="&amp;$AK13))</f>
        <v/>
      </c>
      <c r="AN13" s="99" t="str">
        <f>IF(ISTEXT($AF13),"",COUNT($AG$10:$AG13))</f>
        <v/>
      </c>
      <c r="AO13" s="81"/>
      <c r="AP13" s="89"/>
      <c r="AQ13" s="96" t="str">
        <f>IF(ISBLANK(Liga_Descoba!$F13),"",IF(Liga_Descoba!$F14&lt;&gt;Liga_Descoba!$F13,Liga_Descoba!$F13,""))</f>
        <v/>
      </c>
      <c r="AR13" s="97" t="str">
        <f>IF(ISTEXT($AQ13),"",G13-SUM(AR$10:AR12))</f>
        <v/>
      </c>
      <c r="AS13" s="97" t="str">
        <f>IF(ISTEXT($AQ13),"",H13-SUM(AS$10:AS12))</f>
        <v/>
      </c>
      <c r="AT13" s="89"/>
      <c r="AU13" s="89"/>
      <c r="AV13" s="90">
        <v>43655</v>
      </c>
      <c r="AW13" s="91">
        <v>10.625</v>
      </c>
      <c r="AX13" s="91">
        <v>11</v>
      </c>
      <c r="AY13" s="90">
        <v>4</v>
      </c>
      <c r="AZ13" s="89"/>
      <c r="BA13" s="89"/>
      <c r="BB13" s="90">
        <v>43655</v>
      </c>
      <c r="BC13" s="91">
        <v>0</v>
      </c>
      <c r="BD13" s="91">
        <v>0</v>
      </c>
      <c r="BE13" s="90">
        <v>4</v>
      </c>
      <c r="BF13" s="89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</row>
    <row r="14" spans="1:77">
      <c r="A14" s="36"/>
      <c r="B14" s="96">
        <f>IF(ISBLANK(Liga_Descoba!$C14),"",Liga_Descoba!$C14)</f>
        <v>5</v>
      </c>
      <c r="C14" s="97">
        <f>IF(ISTEXT($B14),"",_xlfn.SWITCH(Liga_Descoba!AH14,$D$3,$D$2,$E$3,$E$2,$F$3,$F$2,$D$6,$D$5,$E$6,$E$5,$I$5,$D$2,$I$6,$D$2,$I$4,$D$2))</f>
        <v>2</v>
      </c>
      <c r="D14" s="97">
        <f>IF(ISTEXT($B14),"",_xlfn.SWITCH(Liga_Descoba!AI14,$D$3,$D$2,$E$3,$E$2,$F$3,$F$2,$D$6,$D$5,$E$6,$E$5,$I$5,$D$2,$I$6,$D$2,$I$4,$D$2))</f>
        <v>1</v>
      </c>
      <c r="E14" s="80"/>
      <c r="F14" s="80"/>
      <c r="G14" s="97">
        <f>IF(ISNUMBER($B14),G13+Liga_Descoba!AH14,"")</f>
        <v>-20</v>
      </c>
      <c r="H14" s="97">
        <f>IF(ISNUMBER($B14),H13+Liga_Descoba!AI14,"")</f>
        <v>20</v>
      </c>
      <c r="I14" s="36"/>
      <c r="J14" s="80"/>
      <c r="K14" s="97">
        <f>IF(ISNUMBER(Liga_Descoba!D14),Liga_Descoba!D14,"")</f>
        <v>13</v>
      </c>
      <c r="L14" s="97">
        <f>IF(ISNUMBER(Liga_Descoba!E14),Liga_Descoba!E14,"")</f>
        <v>9</v>
      </c>
      <c r="M14" s="36"/>
      <c r="N14" s="80"/>
      <c r="O14" s="97">
        <f>IF(ISNUMBER($B14),K14+O13,"")</f>
        <v>53</v>
      </c>
      <c r="P14" s="97">
        <f>IF(ISNUMBER($B14),L14+P13,"")</f>
        <v>41</v>
      </c>
      <c r="Q14" s="89"/>
      <c r="R14" s="80"/>
      <c r="S14" s="97">
        <f>IF(ISNUMBER($B14),O14/COUNTA(O$10:O14),"")</f>
        <v>10.6</v>
      </c>
      <c r="T14" s="97">
        <f>IF(ISNUMBER($B14),P14/COUNTA(P$10:P14),"")</f>
        <v>8.1999999999999993</v>
      </c>
      <c r="U14" s="89"/>
      <c r="V14" s="80"/>
      <c r="W14" s="97">
        <f>IF(ISNUMBER($B14),SQRT(VAR(K$10:K14)),"")</f>
        <v>3.2093613071762443</v>
      </c>
      <c r="X14" s="97">
        <f>IF(ISNUMBER($B14),SQRT(VAR(L$10:L14)),"")</f>
        <v>3.7013511046643499</v>
      </c>
      <c r="Y14" s="89"/>
      <c r="Z14" s="89"/>
      <c r="AA14" s="96" t="str">
        <f>IF(ISBLANK(Liga_Descoba!$F14),"",IF(Liga_Descoba!$F15&lt;&gt;Liga_Descoba!$F14,Liga_Descoba!$F14,""))</f>
        <v/>
      </c>
      <c r="AB14" s="97" t="str">
        <f>IF(ISTEXT($AA14),"",O14-SUM(AB$10:AB13))</f>
        <v/>
      </c>
      <c r="AC14" s="97" t="str">
        <f>IF(ISTEXT($AA14),"",P14-SUM(AC$10:AC13))</f>
        <v/>
      </c>
      <c r="AD14" s="89"/>
      <c r="AE14" s="89"/>
      <c r="AF14" s="96" t="str">
        <f>IF(ISBLANK(Liga_Descoba!$F14),"",IF(Liga_Descoba!$F15&lt;&gt;Liga_Descoba!$F14,Liga_Descoba!$F14,""))</f>
        <v/>
      </c>
      <c r="AG14" s="97" t="str">
        <f>IF(ISTEXT($AF14),"",(O14 - SUM(AB$10:AB13))/COUNTIF(Liga_Descoba!$F$10:$F$304,"="&amp;$AF14))</f>
        <v/>
      </c>
      <c r="AH14" s="97" t="str">
        <f>IF(ISTEXT($AF14),"",(P14 - SUM(AC$10:AC13))/COUNTIF(Liga_Descoba!$F$10:$F$304,"="&amp;$AF14))</f>
        <v/>
      </c>
      <c r="AI14" s="99" t="str">
        <f>IF(ISTEXT($AF14),"",COUNT($AG$10:$AG14))</f>
        <v/>
      </c>
      <c r="AJ14" s="89"/>
      <c r="AK14" s="96" t="str">
        <f>IF(ISBLANK(Liga_Descoba!$F14),"",IF(Liga_Descoba!$F15&lt;&gt;Liga_Descoba!$F14,Liga_Descoba!$F14,""))</f>
        <v/>
      </c>
      <c r="AL14" s="97" t="str">
        <f>IF(ISTEXT($AF14),"",(G14 - SUM(AR$10:AR13))/COUNTIF(Liga_Descoba!$F$10:$F$304,"="&amp;$AK14))</f>
        <v/>
      </c>
      <c r="AM14" s="97" t="str">
        <f>IF(ISTEXT($AF14),"",(H14 - SUM(AS$10:AS13))/COUNTIF(Liga_Descoba!$F$10:$F$304,"="&amp;$AK14))</f>
        <v/>
      </c>
      <c r="AN14" s="99" t="str">
        <f>IF(ISTEXT($AF14),"",COUNT($AG$10:$AG14))</f>
        <v/>
      </c>
      <c r="AO14" s="81"/>
      <c r="AP14" s="89"/>
      <c r="AQ14" s="96" t="str">
        <f>IF(ISBLANK(Liga_Descoba!$F14),"",IF(Liga_Descoba!$F15&lt;&gt;Liga_Descoba!$F14,Liga_Descoba!$F14,""))</f>
        <v/>
      </c>
      <c r="AR14" s="97" t="str">
        <f>IF(ISTEXT($AQ14),"",G14-SUM(AR$10:AR13))</f>
        <v/>
      </c>
      <c r="AS14" s="97" t="str">
        <f>IF(ISTEXT($AQ14),"",H14-SUM(AS$10:AS13))</f>
        <v/>
      </c>
      <c r="AT14" s="89"/>
      <c r="AU14" s="89"/>
      <c r="AV14" s="90"/>
      <c r="AW14" s="91"/>
      <c r="AX14" s="91"/>
      <c r="AY14" s="90"/>
      <c r="AZ14" s="89"/>
      <c r="BA14" s="89"/>
      <c r="BB14" s="90"/>
      <c r="BC14" s="91"/>
      <c r="BD14" s="91"/>
      <c r="BE14" s="90"/>
      <c r="BF14" s="89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</row>
    <row r="15" spans="1:77">
      <c r="A15" s="36"/>
      <c r="B15" s="96">
        <f>IF(ISBLANK(Liga_Descoba!$C15),"",Liga_Descoba!$C15)</f>
        <v>6</v>
      </c>
      <c r="C15" s="97">
        <f>IF(ISTEXT($B15),"",_xlfn.SWITCH(Liga_Descoba!AH15,$D$3,$D$2,$E$3,$E$2,$F$3,$F$2,$D$6,$D$5,$E$6,$E$5,$I$5,$D$2,$I$6,$D$2,$I$4,$D$2))</f>
        <v>1</v>
      </c>
      <c r="D15" s="97">
        <f>IF(ISTEXT($B15),"",_xlfn.SWITCH(Liga_Descoba!AI15,$D$3,$D$2,$E$3,$E$2,$F$3,$F$2,$D$6,$D$5,$E$6,$E$5,$I$5,$D$2,$I$6,$D$2,$I$4,$D$2))</f>
        <v>2</v>
      </c>
      <c r="E15" s="80"/>
      <c r="F15" s="80"/>
      <c r="G15" s="97">
        <f>IF(ISNUMBER($B15),G14+Liga_Descoba!AH15,"")</f>
        <v>-10</v>
      </c>
      <c r="H15" s="97">
        <f>IF(ISNUMBER($B15),H14+Liga_Descoba!AI15,"")</f>
        <v>10</v>
      </c>
      <c r="I15" s="36"/>
      <c r="J15" s="80"/>
      <c r="K15" s="97">
        <f>IF(ISNUMBER(Liga_Descoba!D15),Liga_Descoba!D15,"")</f>
        <v>8</v>
      </c>
      <c r="L15" s="97">
        <f>IF(ISNUMBER(Liga_Descoba!E15),Liga_Descoba!E15,"")</f>
        <v>11</v>
      </c>
      <c r="M15" s="36"/>
      <c r="N15" s="80"/>
      <c r="O15" s="97">
        <f>IF(ISNUMBER($B15),K15+O14,"")</f>
        <v>61</v>
      </c>
      <c r="P15" s="97">
        <f>IF(ISNUMBER($B15),L15+P14,"")</f>
        <v>52</v>
      </c>
      <c r="Q15" s="89"/>
      <c r="R15" s="93"/>
      <c r="S15" s="97">
        <f>IF(ISNUMBER($B15),O15/COUNTA(O$10:O15),"")</f>
        <v>10.166666666666666</v>
      </c>
      <c r="T15" s="97">
        <f>IF(ISNUMBER($B15),P15/COUNTA(P$10:P15),"")</f>
        <v>8.6666666666666661</v>
      </c>
      <c r="U15" s="89"/>
      <c r="V15" s="93"/>
      <c r="W15" s="97">
        <f>IF(ISNUMBER($B15),SQRT(VAR(K$10:K15)),"")</f>
        <v>3.0605010483034758</v>
      </c>
      <c r="X15" s="97">
        <f>IF(ISNUMBER($B15),SQRT(VAR(L$10:L15)),"")</f>
        <v>3.5023801430836521</v>
      </c>
      <c r="Y15" s="89"/>
      <c r="Z15" s="89"/>
      <c r="AA15" s="96" t="str">
        <f>IF(ISBLANK(Liga_Descoba!$F15),"",IF(Liga_Descoba!$F16&lt;&gt;Liga_Descoba!$F15,Liga_Descoba!$F15,""))</f>
        <v/>
      </c>
      <c r="AB15" s="97" t="str">
        <f>IF(ISTEXT($AA15),"",O15-SUM(AB$10:AB14))</f>
        <v/>
      </c>
      <c r="AC15" s="97" t="str">
        <f>IF(ISTEXT($AA15),"",P15-SUM(AC$10:AC14))</f>
        <v/>
      </c>
      <c r="AD15" s="89"/>
      <c r="AE15" s="89"/>
      <c r="AF15" s="96" t="str">
        <f>IF(ISBLANK(Liga_Descoba!$F15),"",IF(Liga_Descoba!$F16&lt;&gt;Liga_Descoba!$F15,Liga_Descoba!$F15,""))</f>
        <v/>
      </c>
      <c r="AG15" s="97" t="str">
        <f>IF(ISTEXT($AF15),"",(O15 - SUM(AB$10:AB14))/COUNTIF(Liga_Descoba!$F$10:$F$304,"="&amp;$AF15))</f>
        <v/>
      </c>
      <c r="AH15" s="97" t="str">
        <f>IF(ISTEXT($AF15),"",(P15 - SUM(AC$10:AC14))/COUNTIF(Liga_Descoba!$F$10:$F$304,"="&amp;$AF15))</f>
        <v/>
      </c>
      <c r="AI15" s="99" t="str">
        <f>IF(ISTEXT($AF15),"",COUNT($AG$10:$AG15))</f>
        <v/>
      </c>
      <c r="AJ15" s="89"/>
      <c r="AK15" s="96" t="str">
        <f>IF(ISBLANK(Liga_Descoba!$F15),"",IF(Liga_Descoba!$F16&lt;&gt;Liga_Descoba!$F15,Liga_Descoba!$F15,""))</f>
        <v/>
      </c>
      <c r="AL15" s="97" t="str">
        <f>IF(ISTEXT($AF15),"",(G15 - SUM(AR$10:AR14))/COUNTIF(Liga_Descoba!$F$10:$F$304,"="&amp;$AK15))</f>
        <v/>
      </c>
      <c r="AM15" s="97" t="str">
        <f>IF(ISTEXT($AF15),"",(H15 - SUM(AS$10:AS14))/COUNTIF(Liga_Descoba!$F$10:$F$304,"="&amp;$AK15))</f>
        <v/>
      </c>
      <c r="AN15" s="99" t="str">
        <f>IF(ISTEXT($AF15),"",COUNT($AG$10:$AG15))</f>
        <v/>
      </c>
      <c r="AO15" s="81"/>
      <c r="AP15" s="89"/>
      <c r="AQ15" s="96" t="str">
        <f>IF(ISBLANK(Liga_Descoba!$F15),"",IF(Liga_Descoba!$F16&lt;&gt;Liga_Descoba!$F15,Liga_Descoba!$F15,""))</f>
        <v/>
      </c>
      <c r="AR15" s="97" t="str">
        <f>IF(ISTEXT($AQ15),"",G15-SUM(AR$10:AR14))</f>
        <v/>
      </c>
      <c r="AS15" s="97" t="str">
        <f>IF(ISTEXT($AQ15),"",H15-SUM(AS$10:AS14))</f>
        <v/>
      </c>
      <c r="AT15" s="89"/>
      <c r="AU15" s="89"/>
      <c r="AV15" s="90"/>
      <c r="AW15" s="91"/>
      <c r="AX15" s="91"/>
      <c r="AY15" s="90"/>
      <c r="AZ15" s="89"/>
      <c r="BA15" s="89"/>
      <c r="BB15" s="90"/>
      <c r="BC15" s="91"/>
      <c r="BD15" s="91"/>
      <c r="BE15" s="90"/>
      <c r="BF15" s="89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</row>
    <row r="16" spans="1:77">
      <c r="A16" s="36"/>
      <c r="B16" s="96">
        <f>IF(ISBLANK(Liga_Descoba!$C16),"",Liga_Descoba!$C16)</f>
        <v>7</v>
      </c>
      <c r="C16" s="97">
        <f>IF(ISTEXT($B16),"",_xlfn.SWITCH(Liga_Descoba!AH16,$D$3,$D$2,$E$3,$E$2,$F$3,$F$2,$D$6,$D$5,$E$6,$E$5,$I$5,$D$2,$I$6,$D$2,$I$4,$D$2))</f>
        <v>2</v>
      </c>
      <c r="D16" s="97">
        <f>IF(ISTEXT($B16),"",_xlfn.SWITCH(Liga_Descoba!AI16,$D$3,$D$2,$E$3,$E$2,$F$3,$F$2,$D$6,$D$5,$E$6,$E$5,$I$5,$D$2,$I$6,$D$2,$I$4,$D$2))</f>
        <v>1</v>
      </c>
      <c r="E16" s="80"/>
      <c r="F16" s="80"/>
      <c r="G16" s="97">
        <f>IF(ISNUMBER($B16),G15+Liga_Descoba!AH16,"")</f>
        <v>-20</v>
      </c>
      <c r="H16" s="97">
        <f>IF(ISNUMBER($B16),H15+Liga_Descoba!AI16,"")</f>
        <v>20</v>
      </c>
      <c r="I16" s="36"/>
      <c r="J16" s="80"/>
      <c r="K16" s="97">
        <f>IF(ISNUMBER(Liga_Descoba!D16),Liga_Descoba!D16,"")</f>
        <v>14</v>
      </c>
      <c r="L16" s="97">
        <f>IF(ISNUMBER(Liga_Descoba!E16),Liga_Descoba!E16,"")</f>
        <v>10</v>
      </c>
      <c r="M16" s="36"/>
      <c r="N16" s="80"/>
      <c r="O16" s="97">
        <f>IF(ISNUMBER($B16),K16+O15,"")</f>
        <v>75</v>
      </c>
      <c r="P16" s="97">
        <f>IF(ISNUMBER($B16),L16+P15,"")</f>
        <v>62</v>
      </c>
      <c r="Q16" s="89"/>
      <c r="R16" s="93"/>
      <c r="S16" s="97">
        <f>IF(ISNUMBER($B16),O16/COUNTA(O$10:O16),"")</f>
        <v>10.714285714285714</v>
      </c>
      <c r="T16" s="97">
        <f>IF(ISNUMBER($B16),P16/COUNTA(P$10:P16),"")</f>
        <v>8.8571428571428577</v>
      </c>
      <c r="U16" s="89"/>
      <c r="V16" s="93"/>
      <c r="W16" s="97">
        <f>IF(ISNUMBER($B16),SQRT(VAR(K$10:K16)),"")</f>
        <v>3.1471831698777728</v>
      </c>
      <c r="X16" s="97">
        <f>IF(ISNUMBER($B16),SQRT(VAR(L$10:L16)),"")</f>
        <v>3.2366943748507491</v>
      </c>
      <c r="Y16" s="89"/>
      <c r="Z16" s="89"/>
      <c r="AA16" s="96" t="str">
        <f>IF(ISBLANK(Liga_Descoba!$F16),"",IF(Liga_Descoba!$F17&lt;&gt;Liga_Descoba!$F16,Liga_Descoba!$F16,""))</f>
        <v/>
      </c>
      <c r="AB16" s="97" t="str">
        <f>IF(ISTEXT($AA16),"",O16-SUM(AB$10:AB15))</f>
        <v/>
      </c>
      <c r="AC16" s="97" t="str">
        <f>IF(ISTEXT($AA16),"",P16-SUM(AC$10:AC15))</f>
        <v/>
      </c>
      <c r="AD16" s="89"/>
      <c r="AE16" s="89"/>
      <c r="AF16" s="96" t="str">
        <f>IF(ISBLANK(Liga_Descoba!$F16),"",IF(Liga_Descoba!$F17&lt;&gt;Liga_Descoba!$F16,Liga_Descoba!$F16,""))</f>
        <v/>
      </c>
      <c r="AG16" s="97" t="str">
        <f>IF(ISTEXT($AF16),"",(O16 - SUM(AB$10:AB15))/COUNTIF(Liga_Descoba!$F$10:$F$304,"="&amp;$AF16))</f>
        <v/>
      </c>
      <c r="AH16" s="97" t="str">
        <f>IF(ISTEXT($AF16),"",(P16 - SUM(AC$10:AC15))/COUNTIF(Liga_Descoba!$F$10:$F$304,"="&amp;$AF16))</f>
        <v/>
      </c>
      <c r="AI16" s="99" t="str">
        <f>IF(ISTEXT($AF16),"",COUNT($AG$10:$AG16))</f>
        <v/>
      </c>
      <c r="AJ16" s="89"/>
      <c r="AK16" s="96" t="str">
        <f>IF(ISBLANK(Liga_Descoba!$F16),"",IF(Liga_Descoba!$F17&lt;&gt;Liga_Descoba!$F16,Liga_Descoba!$F16,""))</f>
        <v/>
      </c>
      <c r="AL16" s="97" t="str">
        <f>IF(ISTEXT($AF16),"",(G16 - SUM(AR$10:AR15))/COUNTIF(Liga_Descoba!$F$10:$F$304,"="&amp;$AK16))</f>
        <v/>
      </c>
      <c r="AM16" s="97" t="str">
        <f>IF(ISTEXT($AF16),"",(H16 - SUM(AS$10:AS15))/COUNTIF(Liga_Descoba!$F$10:$F$304,"="&amp;$AK16))</f>
        <v/>
      </c>
      <c r="AN16" s="99" t="str">
        <f>IF(ISTEXT($AF16),"",COUNT($AG$10:$AG16))</f>
        <v/>
      </c>
      <c r="AO16" s="81"/>
      <c r="AP16" s="89"/>
      <c r="AQ16" s="96" t="str">
        <f>IF(ISBLANK(Liga_Descoba!$F16),"",IF(Liga_Descoba!$F17&lt;&gt;Liga_Descoba!$F16,Liga_Descoba!$F16,""))</f>
        <v/>
      </c>
      <c r="AR16" s="97" t="str">
        <f>IF(ISTEXT($AQ16),"",G16-SUM(AR$10:AR15))</f>
        <v/>
      </c>
      <c r="AS16" s="97" t="str">
        <f>IF(ISTEXT($AQ16),"",H16-SUM(AS$10:AS15))</f>
        <v/>
      </c>
      <c r="AT16" s="89"/>
      <c r="AU16" s="89"/>
      <c r="AV16" s="90"/>
      <c r="AW16" s="91"/>
      <c r="AX16" s="91"/>
      <c r="AY16" s="90"/>
      <c r="AZ16" s="89"/>
      <c r="BA16" s="89"/>
      <c r="BB16" s="90"/>
      <c r="BC16" s="91"/>
      <c r="BD16" s="91"/>
      <c r="BE16" s="90"/>
      <c r="BF16" s="89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</row>
    <row r="17" spans="1:77">
      <c r="A17" s="36"/>
      <c r="B17" s="94">
        <f>IF(ISBLANK(Liga_Descoba!$C17),"",Liga_Descoba!$C17)</f>
        <v>8</v>
      </c>
      <c r="C17" s="97">
        <f>IF(ISTEXT($B17),"",_xlfn.SWITCH(Liga_Descoba!AH17,$D$3,$D$2,$E$3,$E$2,$F$3,$F$2,$D$6,$D$5,$E$6,$E$5,$I$5,$D$2,$I$6,$D$2,$I$4,$D$2))</f>
        <v>1</v>
      </c>
      <c r="D17" s="97">
        <f>IF(ISTEXT($B17),"",_xlfn.SWITCH(Liga_Descoba!AI17,$D$3,$D$2,$E$3,$E$2,$F$3,$F$2,$D$6,$D$5,$E$6,$E$5,$I$5,$D$2,$I$6,$D$2,$I$4,$D$2))</f>
        <v>2</v>
      </c>
      <c r="E17" s="80"/>
      <c r="F17" s="80"/>
      <c r="G17" s="97">
        <f>IF(ISNUMBER($B17),G16+Liga_Descoba!AH17,"")</f>
        <v>-10</v>
      </c>
      <c r="H17" s="97">
        <f>IF(ISNUMBER($B17),H16+Liga_Descoba!AI17,"")</f>
        <v>10</v>
      </c>
      <c r="I17" s="36"/>
      <c r="J17" s="80"/>
      <c r="K17" s="97">
        <f>IF(ISNUMBER(Liga_Descoba!D17),Liga_Descoba!D17,"")</f>
        <v>9</v>
      </c>
      <c r="L17" s="97">
        <f>IF(ISNUMBER(Liga_Descoba!E17),Liga_Descoba!E17,"")</f>
        <v>13</v>
      </c>
      <c r="M17" s="36"/>
      <c r="N17" s="80"/>
      <c r="O17" s="97">
        <f>IF(ISNUMBER($B17),K17+O16,"")</f>
        <v>84</v>
      </c>
      <c r="P17" s="97">
        <f>IF(ISNUMBER($B17),L17+P16,"")</f>
        <v>75</v>
      </c>
      <c r="Q17" s="89"/>
      <c r="R17" s="95"/>
      <c r="S17" s="97">
        <f>IF(ISNUMBER($B17),O17/COUNTA(O$10:O17),"")</f>
        <v>10.5</v>
      </c>
      <c r="T17" s="97">
        <f>IF(ISNUMBER($B17),P17/COUNTA(P$10:P17),"")</f>
        <v>9.375</v>
      </c>
      <c r="U17" s="89"/>
      <c r="V17" s="95"/>
      <c r="W17" s="97">
        <f>IF(ISNUMBER($B17),SQRT(VAR(K$10:K17)),"")</f>
        <v>2.9760952365713798</v>
      </c>
      <c r="X17" s="97">
        <f>IF(ISNUMBER($B17),SQRT(VAR(L$10:L17)),"")</f>
        <v>3.3354160160315836</v>
      </c>
      <c r="Y17" s="89"/>
      <c r="Z17" s="89"/>
      <c r="AA17" s="96" t="str">
        <f>IF(ISBLANK(Liga_Descoba!$F17),"",IF(Liga_Descoba!$F18&lt;&gt;Liga_Descoba!$F17,Liga_Descoba!$F17,""))</f>
        <v/>
      </c>
      <c r="AB17" s="97" t="str">
        <f>IF(ISTEXT($AA17),"",O17-SUM(AB$10:AB16))</f>
        <v/>
      </c>
      <c r="AC17" s="97" t="str">
        <f>IF(ISTEXT($AA17),"",P17-SUM(AC$10:AC16))</f>
        <v/>
      </c>
      <c r="AD17" s="89"/>
      <c r="AE17" s="89"/>
      <c r="AF17" s="96" t="str">
        <f>IF(ISBLANK(Liga_Descoba!$F17),"",IF(Liga_Descoba!$F18&lt;&gt;Liga_Descoba!$F17,Liga_Descoba!$F17,""))</f>
        <v/>
      </c>
      <c r="AG17" s="97" t="str">
        <f>IF(ISTEXT($AF17),"",(O17 - SUM(AB$10:AB16))/COUNTIF(Liga_Descoba!$F$10:$F$304,"="&amp;$AF17))</f>
        <v/>
      </c>
      <c r="AH17" s="97" t="str">
        <f>IF(ISTEXT($AF17),"",(P17 - SUM(AC$10:AC16))/COUNTIF(Liga_Descoba!$F$10:$F$304,"="&amp;$AF17))</f>
        <v/>
      </c>
      <c r="AI17" s="99" t="str">
        <f>IF(ISTEXT($AF17),"",COUNT($AG$10:$AG17))</f>
        <v/>
      </c>
      <c r="AJ17" s="89"/>
      <c r="AK17" s="96" t="str">
        <f>IF(ISBLANK(Liga_Descoba!$F17),"",IF(Liga_Descoba!$F18&lt;&gt;Liga_Descoba!$F17,Liga_Descoba!$F17,""))</f>
        <v/>
      </c>
      <c r="AL17" s="97" t="str">
        <f>IF(ISTEXT($AF17),"",(G17 - SUM(AR$10:AR16))/COUNTIF(Liga_Descoba!$F$10:$F$304,"="&amp;$AK17))</f>
        <v/>
      </c>
      <c r="AM17" s="97" t="str">
        <f>IF(ISTEXT($AF17),"",(H17 - SUM(AS$10:AS16))/COUNTIF(Liga_Descoba!$F$10:$F$304,"="&amp;$AK17))</f>
        <v/>
      </c>
      <c r="AN17" s="99" t="str">
        <f>IF(ISTEXT($AF17),"",COUNT($AG$10:$AG17))</f>
        <v/>
      </c>
      <c r="AO17" s="81"/>
      <c r="AP17" s="89"/>
      <c r="AQ17" s="96" t="str">
        <f>IF(ISBLANK(Liga_Descoba!$F17),"",IF(Liga_Descoba!$F18&lt;&gt;Liga_Descoba!$F17,Liga_Descoba!$F17,""))</f>
        <v/>
      </c>
      <c r="AR17" s="97" t="str">
        <f>IF(ISTEXT($AQ17),"",G17-SUM(AR$10:AR16))</f>
        <v/>
      </c>
      <c r="AS17" s="97" t="str">
        <f>IF(ISTEXT($AQ17),"",H17-SUM(AS$10:AS16))</f>
        <v/>
      </c>
      <c r="AT17" s="89"/>
      <c r="AU17" s="89"/>
      <c r="AV17" s="90"/>
      <c r="AW17" s="91"/>
      <c r="AX17" s="91"/>
      <c r="AY17" s="90"/>
      <c r="AZ17" s="89"/>
      <c r="BA17" s="89"/>
      <c r="BB17" s="90"/>
      <c r="BC17" s="91"/>
      <c r="BD17" s="91"/>
      <c r="BE17" s="90"/>
      <c r="BF17" s="89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</row>
    <row r="18" spans="1:77">
      <c r="A18" s="36"/>
      <c r="B18" s="94">
        <f>IF(ISBLANK(Liga_Descoba!$C18),"",Liga_Descoba!$C18)</f>
        <v>9</v>
      </c>
      <c r="C18" s="97">
        <f>IF(ISTEXT($B18),"",_xlfn.SWITCH(Liga_Descoba!AH18,$D$3,$D$2,$E$3,$E$2,$F$3,$F$2,$D$6,$D$5,$E$6,$E$5,$I$5,$D$2,$I$6,$D$2,$I$4,$D$2))</f>
        <v>2</v>
      </c>
      <c r="D18" s="97">
        <f>IF(ISTEXT($B18),"",_xlfn.SWITCH(Liga_Descoba!AI18,$D$3,$D$2,$E$3,$E$2,$F$3,$F$2,$D$6,$D$5,$E$6,$E$5,$I$5,$D$2,$I$6,$D$2,$I$4,$D$2))</f>
        <v>1</v>
      </c>
      <c r="E18" s="80"/>
      <c r="F18" s="80"/>
      <c r="G18" s="97">
        <f>IF(ISNUMBER($B18),G17+Liga_Descoba!AH18,"")</f>
        <v>-20</v>
      </c>
      <c r="H18" s="97">
        <f>IF(ISNUMBER($B18),H17+Liga_Descoba!AI18,"")</f>
        <v>20</v>
      </c>
      <c r="I18" s="36"/>
      <c r="J18" s="80"/>
      <c r="K18" s="97">
        <f>IF(ISNUMBER(Liga_Descoba!D18),Liga_Descoba!D18,"")</f>
        <v>12</v>
      </c>
      <c r="L18" s="97">
        <f>IF(ISNUMBER(Liga_Descoba!E18),Liga_Descoba!E18,"")</f>
        <v>5</v>
      </c>
      <c r="M18" s="36"/>
      <c r="N18" s="80"/>
      <c r="O18" s="97">
        <f>IF(ISNUMBER($B18),K18+O17,"")</f>
        <v>96</v>
      </c>
      <c r="P18" s="97">
        <f>IF(ISNUMBER($B18),L18+P17,"")</f>
        <v>80</v>
      </c>
      <c r="Q18" s="89"/>
      <c r="R18" s="95"/>
      <c r="S18" s="97">
        <f>IF(ISNUMBER($B18),O18/COUNTA(O$10:O18),"")</f>
        <v>10.666666666666666</v>
      </c>
      <c r="T18" s="97">
        <f>IF(ISNUMBER($B18),P18/COUNTA(P$10:P18),"")</f>
        <v>8.8888888888888893</v>
      </c>
      <c r="U18" s="89"/>
      <c r="V18" s="95"/>
      <c r="W18" s="97">
        <f>IF(ISNUMBER($B18),SQRT(VAR(K$10:K18)),"")</f>
        <v>2.8284271247461903</v>
      </c>
      <c r="X18" s="97">
        <f>IF(ISNUMBER($B18),SQRT(VAR(L$10:L18)),"")</f>
        <v>3.4439963866286378</v>
      </c>
      <c r="Y18" s="89"/>
      <c r="Z18" s="89"/>
      <c r="AA18" s="96">
        <f>IF(ISBLANK(Liga_Descoba!$F18),"",IF(Liga_Descoba!$F19&lt;&gt;Liga_Descoba!$F18,Liga_Descoba!$F18,""))</f>
        <v>43647</v>
      </c>
      <c r="AB18" s="97">
        <f>IF(ISTEXT($AA18),"",O18-SUM(AB$10:AB17))</f>
        <v>96</v>
      </c>
      <c r="AC18" s="97">
        <f>IF(ISTEXT($AA18),"",P18-SUM(AC$10:AC17))</f>
        <v>80</v>
      </c>
      <c r="AD18" s="89"/>
      <c r="AE18" s="89"/>
      <c r="AF18" s="96">
        <f>IF(ISBLANK(Liga_Descoba!$F18),"",IF(Liga_Descoba!$F19&lt;&gt;Liga_Descoba!$F18,Liga_Descoba!$F18,""))</f>
        <v>43647</v>
      </c>
      <c r="AG18" s="97">
        <f>IF(ISTEXT($AF18),"",(O18 - SUM(AB$10:AB17))/COUNTIF(Liga_Descoba!$F$10:$F$304,"="&amp;$AF18))</f>
        <v>10.666666666666666</v>
      </c>
      <c r="AH18" s="97">
        <f>IF(ISTEXT($AF18),"",(P18 - SUM(AC$10:AC17))/COUNTIF(Liga_Descoba!$F$10:$F$304,"="&amp;$AF18))</f>
        <v>8.8888888888888893</v>
      </c>
      <c r="AI18" s="99">
        <f>IF(ISTEXT($AF18),"",COUNT($AG$10:$AG18))</f>
        <v>1</v>
      </c>
      <c r="AJ18" s="89"/>
      <c r="AK18" s="96">
        <f>IF(ISBLANK(Liga_Descoba!$F18),"",IF(Liga_Descoba!$F19&lt;&gt;Liga_Descoba!$F18,Liga_Descoba!$F18,""))</f>
        <v>43647</v>
      </c>
      <c r="AL18" s="97">
        <f>IF(ISTEXT($AF18),"",(G18 - SUM(AR$10:AR17))/COUNTIF(Liga_Descoba!$F$10:$F$304,"="&amp;$AK18))</f>
        <v>-2.2222222222222223</v>
      </c>
      <c r="AM18" s="97">
        <f>IF(ISTEXT($AF18),"",(H18 - SUM(AS$10:AS17))/COUNTIF(Liga_Descoba!$F$10:$F$304,"="&amp;$AK18))</f>
        <v>2.2222222222222223</v>
      </c>
      <c r="AN18" s="99">
        <f>IF(ISTEXT($AF18),"",COUNT($AG$10:$AG18))</f>
        <v>1</v>
      </c>
      <c r="AO18" s="81"/>
      <c r="AP18" s="89"/>
      <c r="AQ18" s="96">
        <f>IF(ISBLANK(Liga_Descoba!$F18),"",IF(Liga_Descoba!$F19&lt;&gt;Liga_Descoba!$F18,Liga_Descoba!$F18,""))</f>
        <v>43647</v>
      </c>
      <c r="AR18" s="97">
        <f>IF(ISTEXT($AQ18),"",G18-SUM(AR$10:AR17))</f>
        <v>-20</v>
      </c>
      <c r="AS18" s="97">
        <f>IF(ISTEXT($AQ18),"",H18-SUM(AS$10:AS17))</f>
        <v>20</v>
      </c>
      <c r="AT18" s="89"/>
      <c r="AU18" s="89"/>
      <c r="AV18" s="90"/>
      <c r="AW18" s="91"/>
      <c r="AX18" s="91"/>
      <c r="AY18" s="90"/>
      <c r="AZ18" s="89"/>
      <c r="BA18" s="89"/>
      <c r="BB18" s="90"/>
      <c r="BC18" s="91"/>
      <c r="BD18" s="91"/>
      <c r="BE18" s="90"/>
      <c r="BF18" s="89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</row>
    <row r="19" spans="1:77">
      <c r="A19" s="36"/>
      <c r="B19" s="94">
        <f>IF(ISBLANK(Liga_Descoba!$C19),"",Liga_Descoba!$C19)</f>
        <v>10</v>
      </c>
      <c r="C19" s="97">
        <f>IF(ISTEXT($B19),"",_xlfn.SWITCH(Liga_Descoba!AH19,$D$3,$D$2,$E$3,$E$2,$F$3,$F$2,$D$6,$D$5,$E$6,$E$5,$I$5,$D$2,$I$6,$D$2,$I$4,$D$2))</f>
        <v>2</v>
      </c>
      <c r="D19" s="97">
        <f>IF(ISTEXT($B19),"",_xlfn.SWITCH(Liga_Descoba!AI19,$D$3,$D$2,$E$3,$E$2,$F$3,$F$2,$D$6,$D$5,$E$6,$E$5,$I$5,$D$2,$I$6,$D$2,$I$4,$D$2))</f>
        <v>1</v>
      </c>
      <c r="E19" s="80"/>
      <c r="F19" s="80"/>
      <c r="G19" s="97">
        <f>IF(ISNUMBER($B19),G18+Liga_Descoba!AH19,"")</f>
        <v>-30</v>
      </c>
      <c r="H19" s="97">
        <f>IF(ISNUMBER($B19),H18+Liga_Descoba!AI19,"")</f>
        <v>30</v>
      </c>
      <c r="I19" s="36"/>
      <c r="J19" s="80"/>
      <c r="K19" s="97">
        <f>IF(ISNUMBER(Liga_Descoba!D19),Liga_Descoba!D19,"")</f>
        <v>12</v>
      </c>
      <c r="L19" s="97">
        <f>IF(ISNUMBER(Liga_Descoba!E19),Liga_Descoba!E19,"")</f>
        <v>9</v>
      </c>
      <c r="M19" s="36"/>
      <c r="N19" s="80"/>
      <c r="O19" s="97">
        <f>IF(ISNUMBER($B19),K19+O18,"")</f>
        <v>108</v>
      </c>
      <c r="P19" s="97">
        <f>IF(ISNUMBER($B19),L19+P18,"")</f>
        <v>89</v>
      </c>
      <c r="Q19" s="89"/>
      <c r="R19" s="95"/>
      <c r="S19" s="97">
        <f>IF(ISNUMBER($B19),O19/COUNTA(O$10:O19),"")</f>
        <v>10.8</v>
      </c>
      <c r="T19" s="97">
        <f>IF(ISNUMBER($B19),P19/COUNTA(P$10:P19),"")</f>
        <v>8.9</v>
      </c>
      <c r="U19" s="89"/>
      <c r="V19" s="95"/>
      <c r="W19" s="97">
        <f>IF(ISNUMBER($B19),SQRT(VAR(K$10:K19)),"")</f>
        <v>2.6997942308422096</v>
      </c>
      <c r="X19" s="97">
        <f>IF(ISNUMBER($B19),SQRT(VAR(L$10:L19)),"")</f>
        <v>3.2472210341220142</v>
      </c>
      <c r="Y19" s="89"/>
      <c r="Z19" s="89"/>
      <c r="AA19" s="96" t="str">
        <f>IF(ISBLANK(Liga_Descoba!$F19),"",IF(Liga_Descoba!$F20&lt;&gt;Liga_Descoba!$F19,Liga_Descoba!$F19,""))</f>
        <v/>
      </c>
      <c r="AB19" s="97" t="str">
        <f>IF(ISTEXT($AA19),"",O19-SUM(AB$10:AB18))</f>
        <v/>
      </c>
      <c r="AC19" s="97" t="str">
        <f>IF(ISTEXT($AA19),"",P19-SUM(AC$10:AC18))</f>
        <v/>
      </c>
      <c r="AD19" s="89"/>
      <c r="AE19" s="89"/>
      <c r="AF19" s="96" t="str">
        <f>IF(ISBLANK(Liga_Descoba!$F19),"",IF(Liga_Descoba!$F20&lt;&gt;Liga_Descoba!$F19,Liga_Descoba!$F19,""))</f>
        <v/>
      </c>
      <c r="AG19" s="97" t="str">
        <f>IF(ISTEXT($AF19),"",(O19 - SUM(AB$10:AB18))/COUNTIF(Liga_Descoba!$F$10:$F$304,"="&amp;$AF19))</f>
        <v/>
      </c>
      <c r="AH19" s="97" t="str">
        <f>IF(ISTEXT($AF19),"",(P19 - SUM(AC$10:AC18))/COUNTIF(Liga_Descoba!$F$10:$F$304,"="&amp;$AF19))</f>
        <v/>
      </c>
      <c r="AI19" s="99" t="str">
        <f>IF(ISTEXT($AF19),"",COUNT($AG$10:$AG19))</f>
        <v/>
      </c>
      <c r="AJ19" s="89"/>
      <c r="AK19" s="96" t="str">
        <f>IF(ISBLANK(Liga_Descoba!$F19),"",IF(Liga_Descoba!$F20&lt;&gt;Liga_Descoba!$F19,Liga_Descoba!$F19,""))</f>
        <v/>
      </c>
      <c r="AL19" s="97" t="str">
        <f>IF(ISTEXT($AF19),"",(G19 - SUM(AR$10:AR18))/COUNTIF(Liga_Descoba!$F$10:$F$304,"="&amp;$AK19))</f>
        <v/>
      </c>
      <c r="AM19" s="97" t="str">
        <f>IF(ISTEXT($AF19),"",(H19 - SUM(AS$10:AS18))/COUNTIF(Liga_Descoba!$F$10:$F$304,"="&amp;$AK19))</f>
        <v/>
      </c>
      <c r="AN19" s="99" t="str">
        <f>IF(ISTEXT($AF19),"",COUNT($AG$10:$AG19))</f>
        <v/>
      </c>
      <c r="AO19" s="81"/>
      <c r="AP19" s="89"/>
      <c r="AQ19" s="96" t="str">
        <f>IF(ISBLANK(Liga_Descoba!$F19),"",IF(Liga_Descoba!$F20&lt;&gt;Liga_Descoba!$F19,Liga_Descoba!$F19,""))</f>
        <v/>
      </c>
      <c r="AR19" s="97" t="str">
        <f>IF(ISTEXT($AQ19),"",G19-SUM(AR$10:AR18))</f>
        <v/>
      </c>
      <c r="AS19" s="97" t="str">
        <f>IF(ISTEXT($AQ19),"",H19-SUM(AS$10:AS18))</f>
        <v/>
      </c>
      <c r="AT19" s="89"/>
      <c r="AU19" s="89"/>
      <c r="AV19" s="90"/>
      <c r="AW19" s="91"/>
      <c r="AX19" s="91"/>
      <c r="AY19" s="90"/>
      <c r="AZ19" s="89"/>
      <c r="BA19" s="89"/>
      <c r="BB19" s="90"/>
      <c r="BC19" s="91"/>
      <c r="BD19" s="91"/>
      <c r="BE19" s="90"/>
      <c r="BF19" s="89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</row>
    <row r="20" spans="1:77">
      <c r="A20" s="36"/>
      <c r="B20" s="94">
        <f>IF(ISBLANK(Liga_Descoba!$C20),"",Liga_Descoba!$C20)</f>
        <v>11</v>
      </c>
      <c r="C20" s="97">
        <f>IF(ISTEXT($B20),"",_xlfn.SWITCH(Liga_Descoba!AH20,$D$3,$D$2,$E$3,$E$2,$F$3,$F$2,$D$6,$D$5,$E$6,$E$5,$I$5,$D$2,$I$6,$D$2,$I$4,$D$2))</f>
        <v>2</v>
      </c>
      <c r="D20" s="97">
        <f>IF(ISTEXT($B20),"",_xlfn.SWITCH(Liga_Descoba!AI20,$D$3,$D$2,$E$3,$E$2,$F$3,$F$2,$D$6,$D$5,$E$6,$E$5,$I$5,$D$2,$I$6,$D$2,$I$4,$D$2))</f>
        <v>1</v>
      </c>
      <c r="E20" s="80"/>
      <c r="F20" s="80"/>
      <c r="G20" s="97">
        <f>IF(ISNUMBER($B20),G19+Liga_Descoba!AH20,"")</f>
        <v>-40</v>
      </c>
      <c r="H20" s="97">
        <f>IF(ISNUMBER($B20),H19+Liga_Descoba!AI20,"")</f>
        <v>40</v>
      </c>
      <c r="I20" s="36"/>
      <c r="J20" s="80"/>
      <c r="K20" s="97">
        <f>IF(ISNUMBER(Liga_Descoba!D20),Liga_Descoba!D20,"")</f>
        <v>13</v>
      </c>
      <c r="L20" s="97">
        <f>IF(ISNUMBER(Liga_Descoba!E20),Liga_Descoba!E20,"")</f>
        <v>7</v>
      </c>
      <c r="M20" s="36"/>
      <c r="N20" s="80"/>
      <c r="O20" s="97">
        <f>IF(ISNUMBER($B20),K20+O19,"")</f>
        <v>121</v>
      </c>
      <c r="P20" s="97">
        <f>IF(ISNUMBER($B20),L20+P19,"")</f>
        <v>96</v>
      </c>
      <c r="Q20" s="89"/>
      <c r="R20" s="95"/>
      <c r="S20" s="97">
        <f>IF(ISNUMBER($B20),O20/COUNTA(O$10:O20),"")</f>
        <v>11</v>
      </c>
      <c r="T20" s="97">
        <f>IF(ISNUMBER($B20),P20/COUNTA(P$10:P20),"")</f>
        <v>8.7272727272727266</v>
      </c>
      <c r="U20" s="89"/>
      <c r="V20" s="95"/>
      <c r="W20" s="97">
        <f>IF(ISNUMBER($B20),SQRT(VAR(K$10:K20)),"")</f>
        <v>2.6457513110645907</v>
      </c>
      <c r="X20" s="97">
        <f>IF(ISNUMBER($B20),SQRT(VAR(L$10:L20)),"")</f>
        <v>3.1333978072025603</v>
      </c>
      <c r="Y20" s="89"/>
      <c r="Z20" s="89"/>
      <c r="AA20" s="96" t="str">
        <f>IF(ISBLANK(Liga_Descoba!$F20),"",IF(Liga_Descoba!$F21&lt;&gt;Liga_Descoba!$F20,Liga_Descoba!$F20,""))</f>
        <v/>
      </c>
      <c r="AB20" s="97" t="str">
        <f>IF(ISTEXT($AA20),"",O20-SUM(AB$10:AB19))</f>
        <v/>
      </c>
      <c r="AC20" s="97" t="str">
        <f>IF(ISTEXT($AA20),"",P20-SUM(AC$10:AC19))</f>
        <v/>
      </c>
      <c r="AD20" s="89"/>
      <c r="AE20" s="89"/>
      <c r="AF20" s="96" t="str">
        <f>IF(ISBLANK(Liga_Descoba!$F20),"",IF(Liga_Descoba!$F21&lt;&gt;Liga_Descoba!$F20,Liga_Descoba!$F20,""))</f>
        <v/>
      </c>
      <c r="AG20" s="97" t="str">
        <f>IF(ISTEXT($AF20),"",(O20 - SUM(AB$10:AB19))/COUNTIF(Liga_Descoba!$F$10:$F$304,"="&amp;$AF20))</f>
        <v/>
      </c>
      <c r="AH20" s="97" t="str">
        <f>IF(ISTEXT($AF20),"",(P20 - SUM(AC$10:AC19))/COUNTIF(Liga_Descoba!$F$10:$F$304,"="&amp;$AF20))</f>
        <v/>
      </c>
      <c r="AI20" s="99" t="str">
        <f>IF(ISTEXT($AF20),"",COUNT($AG$10:$AG20))</f>
        <v/>
      </c>
      <c r="AJ20" s="89"/>
      <c r="AK20" s="96" t="str">
        <f>IF(ISBLANK(Liga_Descoba!$F20),"",IF(Liga_Descoba!$F21&lt;&gt;Liga_Descoba!$F20,Liga_Descoba!$F20,""))</f>
        <v/>
      </c>
      <c r="AL20" s="97" t="str">
        <f>IF(ISTEXT($AF20),"",(G20 - SUM(AR$10:AR19))/COUNTIF(Liga_Descoba!$F$10:$F$304,"="&amp;$AK20))</f>
        <v/>
      </c>
      <c r="AM20" s="97" t="str">
        <f>IF(ISTEXT($AF20),"",(H20 - SUM(AS$10:AS19))/COUNTIF(Liga_Descoba!$F$10:$F$304,"="&amp;$AK20))</f>
        <v/>
      </c>
      <c r="AN20" s="99" t="str">
        <f>IF(ISTEXT($AF20),"",COUNT($AG$10:$AG20))</f>
        <v/>
      </c>
      <c r="AO20" s="81"/>
      <c r="AP20" s="89"/>
      <c r="AQ20" s="96" t="str">
        <f>IF(ISBLANK(Liga_Descoba!$F20),"",IF(Liga_Descoba!$F21&lt;&gt;Liga_Descoba!$F20,Liga_Descoba!$F20,""))</f>
        <v/>
      </c>
      <c r="AR20" s="97" t="str">
        <f>IF(ISTEXT($AQ20),"",G20-SUM(AR$10:AR19))</f>
        <v/>
      </c>
      <c r="AS20" s="97" t="str">
        <f>IF(ISTEXT($AQ20),"",H20-SUM(AS$10:AS19))</f>
        <v/>
      </c>
      <c r="AT20" s="89"/>
      <c r="AU20" s="89"/>
      <c r="AV20" s="90"/>
      <c r="AW20" s="91"/>
      <c r="AX20" s="91"/>
      <c r="AY20" s="90"/>
      <c r="AZ20" s="89"/>
      <c r="BA20" s="89"/>
      <c r="BB20" s="90"/>
      <c r="BC20" s="91"/>
      <c r="BD20" s="91"/>
      <c r="BE20" s="90"/>
      <c r="BF20" s="89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</row>
    <row r="21" spans="1:77">
      <c r="A21" s="36"/>
      <c r="B21" s="94">
        <f>IF(ISBLANK(Liga_Descoba!$C21),"",Liga_Descoba!$C21)</f>
        <v>12</v>
      </c>
      <c r="C21" s="97">
        <f>IF(ISTEXT($B21),"",_xlfn.SWITCH(Liga_Descoba!AH21,$D$3,$D$2,$E$3,$E$2,$F$3,$F$2,$D$6,$D$5,$E$6,$E$5,$I$5,$D$2,$I$6,$D$2,$I$4,$D$2))</f>
        <v>1</v>
      </c>
      <c r="D21" s="97">
        <f>IF(ISTEXT($B21),"",_xlfn.SWITCH(Liga_Descoba!AI21,$D$3,$D$2,$E$3,$E$2,$F$3,$F$2,$D$6,$D$5,$E$6,$E$5,$I$5,$D$2,$I$6,$D$2,$I$4,$D$2))</f>
        <v>2</v>
      </c>
      <c r="E21" s="80"/>
      <c r="F21" s="80"/>
      <c r="G21" s="97">
        <f>IF(ISNUMBER($B21),G20+Liga_Descoba!AH21,"")</f>
        <v>-30</v>
      </c>
      <c r="H21" s="97">
        <f>IF(ISNUMBER($B21),H20+Liga_Descoba!AI21,"")</f>
        <v>30</v>
      </c>
      <c r="I21" s="36"/>
      <c r="J21" s="80"/>
      <c r="K21" s="97">
        <f>IF(ISNUMBER(Liga_Descoba!D21),Liga_Descoba!D21,"")</f>
        <v>2</v>
      </c>
      <c r="L21" s="97">
        <f>IF(ISNUMBER(Liga_Descoba!E21),Liga_Descoba!E21,"")</f>
        <v>11</v>
      </c>
      <c r="M21" s="36"/>
      <c r="N21" s="80"/>
      <c r="O21" s="97">
        <f>IF(ISNUMBER($B21),K21+O20,"")</f>
        <v>123</v>
      </c>
      <c r="P21" s="97">
        <f>IF(ISNUMBER($B21),L21+P20,"")</f>
        <v>107</v>
      </c>
      <c r="Q21" s="89"/>
      <c r="R21" s="95"/>
      <c r="S21" s="97">
        <f>IF(ISNUMBER($B21),O21/COUNTA(O$10:O21),"")</f>
        <v>10.25</v>
      </c>
      <c r="T21" s="97">
        <f>IF(ISNUMBER($B21),P21/COUNTA(P$10:P21),"")</f>
        <v>8.9166666666666661</v>
      </c>
      <c r="U21" s="89"/>
      <c r="V21" s="95"/>
      <c r="W21" s="97">
        <f>IF(ISNUMBER($B21),SQRT(VAR(K$10:K21)),"")</f>
        <v>3.6212755161180934</v>
      </c>
      <c r="X21" s="97">
        <f>IF(ISNUMBER($B21),SQRT(VAR(L$10:L21)),"")</f>
        <v>3.0587678248047205</v>
      </c>
      <c r="Y21" s="89"/>
      <c r="Z21" s="89"/>
      <c r="AA21" s="96" t="str">
        <f>IF(ISBLANK(Liga_Descoba!$F21),"",IF(Liga_Descoba!$F22&lt;&gt;Liga_Descoba!$F21,Liga_Descoba!$F21,""))</f>
        <v/>
      </c>
      <c r="AB21" s="97" t="str">
        <f>IF(ISTEXT($AA21),"",O21-SUM(AB$10:AB20))</f>
        <v/>
      </c>
      <c r="AC21" s="97" t="str">
        <f>IF(ISTEXT($AA21),"",P21-SUM(AC$10:AC20))</f>
        <v/>
      </c>
      <c r="AD21" s="89"/>
      <c r="AE21" s="89"/>
      <c r="AF21" s="96" t="str">
        <f>IF(ISBLANK(Liga_Descoba!$F21),"",IF(Liga_Descoba!$F22&lt;&gt;Liga_Descoba!$F21,Liga_Descoba!$F21,""))</f>
        <v/>
      </c>
      <c r="AG21" s="97" t="str">
        <f>IF(ISTEXT($AF21),"",(O21 - SUM(AB$10:AB20))/COUNTIF(Liga_Descoba!$F$10:$F$304,"="&amp;$AF21))</f>
        <v/>
      </c>
      <c r="AH21" s="97" t="str">
        <f>IF(ISTEXT($AF21),"",(P21 - SUM(AC$10:AC20))/COUNTIF(Liga_Descoba!$F$10:$F$304,"="&amp;$AF21))</f>
        <v/>
      </c>
      <c r="AI21" s="99" t="str">
        <f>IF(ISTEXT($AF21),"",COUNT($AG$10:$AG21))</f>
        <v/>
      </c>
      <c r="AJ21" s="89"/>
      <c r="AK21" s="96" t="str">
        <f>IF(ISBLANK(Liga_Descoba!$F21),"",IF(Liga_Descoba!$F22&lt;&gt;Liga_Descoba!$F21,Liga_Descoba!$F21,""))</f>
        <v/>
      </c>
      <c r="AL21" s="97" t="str">
        <f>IF(ISTEXT($AF21),"",(G21 - SUM(AR$10:AR20))/COUNTIF(Liga_Descoba!$F$10:$F$304,"="&amp;$AK21))</f>
        <v/>
      </c>
      <c r="AM21" s="97" t="str">
        <f>IF(ISTEXT($AF21),"",(H21 - SUM(AS$10:AS20))/COUNTIF(Liga_Descoba!$F$10:$F$304,"="&amp;$AK21))</f>
        <v/>
      </c>
      <c r="AN21" s="99" t="str">
        <f>IF(ISTEXT($AF21),"",COUNT($AG$10:$AG21))</f>
        <v/>
      </c>
      <c r="AO21" s="81"/>
      <c r="AP21" s="89"/>
      <c r="AQ21" s="96" t="str">
        <f>IF(ISBLANK(Liga_Descoba!$F21),"",IF(Liga_Descoba!$F22&lt;&gt;Liga_Descoba!$F21,Liga_Descoba!$F21,""))</f>
        <v/>
      </c>
      <c r="AR21" s="97" t="str">
        <f>IF(ISTEXT($AQ21),"",G21-SUM(AR$10:AR20))</f>
        <v/>
      </c>
      <c r="AS21" s="97" t="str">
        <f>IF(ISTEXT($AQ21),"",H21-SUM(AS$10:AS20))</f>
        <v/>
      </c>
      <c r="AT21" s="89"/>
      <c r="AU21" s="89"/>
      <c r="AV21" s="90"/>
      <c r="AW21" s="91"/>
      <c r="AX21" s="91"/>
      <c r="AY21" s="90"/>
      <c r="AZ21" s="89"/>
      <c r="BA21" s="89"/>
      <c r="BB21" s="90"/>
      <c r="BC21" s="91"/>
      <c r="BD21" s="91"/>
      <c r="BE21" s="90"/>
      <c r="BF21" s="89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</row>
    <row r="22" spans="1:77">
      <c r="A22" s="36"/>
      <c r="B22" s="94">
        <f>IF(ISBLANK(Liga_Descoba!$C22),"",Liga_Descoba!$C22)</f>
        <v>13</v>
      </c>
      <c r="C22" s="97">
        <f>IF(ISTEXT($B22),"",_xlfn.SWITCH(Liga_Descoba!AH22,$D$3,$D$2,$E$3,$E$2,$F$3,$F$2,$D$6,$D$5,$E$6,$E$5,$I$5,$D$2,$I$6,$D$2,$I$4,$D$2))</f>
        <v>1</v>
      </c>
      <c r="D22" s="97">
        <f>IF(ISTEXT($B22),"",_xlfn.SWITCH(Liga_Descoba!AI22,$D$3,$D$2,$E$3,$E$2,$F$3,$F$2,$D$6,$D$5,$E$6,$E$5,$I$5,$D$2,$I$6,$D$2,$I$4,$D$2))</f>
        <v>2</v>
      </c>
      <c r="E22" s="80"/>
      <c r="F22" s="80"/>
      <c r="G22" s="97">
        <f>IF(ISNUMBER($B22),G21+Liga_Descoba!AH22,"")</f>
        <v>-20</v>
      </c>
      <c r="H22" s="97">
        <f>IF(ISNUMBER($B22),H21+Liga_Descoba!AI22,"")</f>
        <v>20</v>
      </c>
      <c r="I22" s="36"/>
      <c r="J22" s="80"/>
      <c r="K22" s="97">
        <f>IF(ISNUMBER(Liga_Descoba!D22),Liga_Descoba!D22,"")</f>
        <v>10</v>
      </c>
      <c r="L22" s="97">
        <f>IF(ISNUMBER(Liga_Descoba!E22),Liga_Descoba!E22,"")</f>
        <v>11</v>
      </c>
      <c r="M22" s="36"/>
      <c r="N22" s="80"/>
      <c r="O22" s="97">
        <f>IF(ISNUMBER($B22),K22+O21,"")</f>
        <v>133</v>
      </c>
      <c r="P22" s="97">
        <f>IF(ISNUMBER($B22),L22+P21,"")</f>
        <v>118</v>
      </c>
      <c r="Q22" s="89"/>
      <c r="R22" s="95"/>
      <c r="S22" s="97">
        <f>IF(ISNUMBER($B22),O22/COUNTA(O$10:O22),"")</f>
        <v>10.23076923076923</v>
      </c>
      <c r="T22" s="97">
        <f>IF(ISNUMBER($B22),P22/COUNTA(P$10:P22),"")</f>
        <v>9.0769230769230766</v>
      </c>
      <c r="U22" s="89"/>
      <c r="V22" s="95"/>
      <c r="W22" s="97">
        <f>IF(ISNUMBER($B22),SQRT(VAR(K$10:K22)),"")</f>
        <v>3.4678006035008746</v>
      </c>
      <c r="X22" s="97">
        <f>IF(ISNUMBER($B22),SQRT(VAR(L$10:L22)),"")</f>
        <v>2.9850052613448455</v>
      </c>
      <c r="Y22" s="89"/>
      <c r="Z22" s="89"/>
      <c r="AA22" s="96" t="str">
        <f>IF(ISBLANK(Liga_Descoba!$F22),"",IF(Liga_Descoba!$F23&lt;&gt;Liga_Descoba!$F22,Liga_Descoba!$F22,""))</f>
        <v/>
      </c>
      <c r="AB22" s="97" t="str">
        <f>IF(ISTEXT($AA22),"",O22-SUM(AB$10:AB21))</f>
        <v/>
      </c>
      <c r="AC22" s="97" t="str">
        <f>IF(ISTEXT($AA22),"",P22-SUM(AC$10:AC21))</f>
        <v/>
      </c>
      <c r="AD22" s="89"/>
      <c r="AE22" s="89"/>
      <c r="AF22" s="96" t="str">
        <f>IF(ISBLANK(Liga_Descoba!$F22),"",IF(Liga_Descoba!$F23&lt;&gt;Liga_Descoba!$F22,Liga_Descoba!$F22,""))</f>
        <v/>
      </c>
      <c r="AG22" s="97" t="str">
        <f>IF(ISTEXT($AF22),"",(O22 - SUM(AB$10:AB21))/COUNTIF(Liga_Descoba!$F$10:$F$304,"="&amp;$AF22))</f>
        <v/>
      </c>
      <c r="AH22" s="97" t="str">
        <f>IF(ISTEXT($AF22),"",(P22 - SUM(AC$10:AC21))/COUNTIF(Liga_Descoba!$F$10:$F$304,"="&amp;$AF22))</f>
        <v/>
      </c>
      <c r="AI22" s="99" t="str">
        <f>IF(ISTEXT($AF22),"",COUNT($AG$10:$AG22))</f>
        <v/>
      </c>
      <c r="AJ22" s="89"/>
      <c r="AK22" s="96" t="str">
        <f>IF(ISBLANK(Liga_Descoba!$F22),"",IF(Liga_Descoba!$F23&lt;&gt;Liga_Descoba!$F22,Liga_Descoba!$F22,""))</f>
        <v/>
      </c>
      <c r="AL22" s="97" t="str">
        <f>IF(ISTEXT($AF22),"",(G22 - SUM(AR$10:AR21))/COUNTIF(Liga_Descoba!$F$10:$F$304,"="&amp;$AK22))</f>
        <v/>
      </c>
      <c r="AM22" s="97" t="str">
        <f>IF(ISTEXT($AF22),"",(H22 - SUM(AS$10:AS21))/COUNTIF(Liga_Descoba!$F$10:$F$304,"="&amp;$AK22))</f>
        <v/>
      </c>
      <c r="AN22" s="99" t="str">
        <f>IF(ISTEXT($AF22),"",COUNT($AG$10:$AG22))</f>
        <v/>
      </c>
      <c r="AO22" s="81"/>
      <c r="AP22" s="89"/>
      <c r="AQ22" s="96" t="str">
        <f>IF(ISBLANK(Liga_Descoba!$F22),"",IF(Liga_Descoba!$F23&lt;&gt;Liga_Descoba!$F22,Liga_Descoba!$F22,""))</f>
        <v/>
      </c>
      <c r="AR22" s="97" t="str">
        <f>IF(ISTEXT($AQ22),"",G22-SUM(AR$10:AR21))</f>
        <v/>
      </c>
      <c r="AS22" s="97" t="str">
        <f>IF(ISTEXT($AQ22),"",H22-SUM(AS$10:AS21))</f>
        <v/>
      </c>
      <c r="AT22" s="89"/>
      <c r="AU22" s="89"/>
      <c r="AV22" s="90"/>
      <c r="AW22" s="91"/>
      <c r="AX22" s="91"/>
      <c r="AY22" s="90"/>
      <c r="AZ22" s="89"/>
      <c r="BA22" s="89"/>
      <c r="BB22" s="90"/>
      <c r="BC22" s="91"/>
      <c r="BD22" s="91"/>
      <c r="BE22" s="90"/>
      <c r="BF22" s="89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</row>
    <row r="23" spans="1:77">
      <c r="A23" s="36"/>
      <c r="B23" s="94">
        <f>IF(ISBLANK(Liga_Descoba!$C23),"",Liga_Descoba!$C23)</f>
        <v>14</v>
      </c>
      <c r="C23" s="97">
        <f>IF(ISTEXT($B23),"",_xlfn.SWITCH(Liga_Descoba!AH23,$D$3,$D$2,$E$3,$E$2,$F$3,$F$2,$D$6,$D$5,$E$6,$E$5,$I$5,$D$2,$I$6,$D$2,$I$4,$D$2))</f>
        <v>1</v>
      </c>
      <c r="D23" s="97">
        <f>IF(ISTEXT($B23),"",_xlfn.SWITCH(Liga_Descoba!AI23,$D$3,$D$2,$E$3,$E$2,$F$3,$F$2,$D$6,$D$5,$E$6,$E$5,$I$5,$D$2,$I$6,$D$2,$I$4,$D$2))</f>
        <v>2</v>
      </c>
      <c r="E23" s="80"/>
      <c r="F23" s="80"/>
      <c r="G23" s="97">
        <f>IF(ISNUMBER($B23),G22+Liga_Descoba!AH23,"")</f>
        <v>-10</v>
      </c>
      <c r="H23" s="97">
        <f>IF(ISNUMBER($B23),H22+Liga_Descoba!AI23,"")</f>
        <v>10</v>
      </c>
      <c r="I23" s="36"/>
      <c r="J23" s="80"/>
      <c r="K23" s="97">
        <f>IF(ISNUMBER(Liga_Descoba!D23),Liga_Descoba!D23,"")</f>
        <v>10</v>
      </c>
      <c r="L23" s="97">
        <f>IF(ISNUMBER(Liga_Descoba!E23),Liga_Descoba!E23,"")</f>
        <v>14</v>
      </c>
      <c r="M23" s="36"/>
      <c r="N23" s="80"/>
      <c r="O23" s="97">
        <f>IF(ISNUMBER($B23),K23+O22,"")</f>
        <v>143</v>
      </c>
      <c r="P23" s="97">
        <f>IF(ISNUMBER($B23),L23+P22,"")</f>
        <v>132</v>
      </c>
      <c r="Q23" s="89"/>
      <c r="R23" s="95"/>
      <c r="S23" s="97">
        <f>IF(ISNUMBER($B23),O23/COUNTA(O$10:O23),"")</f>
        <v>10.214285714285714</v>
      </c>
      <c r="T23" s="97">
        <f>IF(ISNUMBER($B23),P23/COUNTA(P$10:P23),"")</f>
        <v>9.4285714285714288</v>
      </c>
      <c r="U23" s="89"/>
      <c r="V23" s="95"/>
      <c r="W23" s="97">
        <f>IF(ISNUMBER($B23),SQRT(VAR(K$10:K23)),"")</f>
        <v>3.3323258550741413</v>
      </c>
      <c r="X23" s="97">
        <f>IF(ISNUMBER($B23),SQRT(VAR(L$10:L23)),"")</f>
        <v>3.1553199451155423</v>
      </c>
      <c r="Y23" s="89"/>
      <c r="Z23" s="89"/>
      <c r="AA23" s="96" t="str">
        <f>IF(ISBLANK(Liga_Descoba!$F23),"",IF(Liga_Descoba!$F24&lt;&gt;Liga_Descoba!$F23,Liga_Descoba!$F23,""))</f>
        <v/>
      </c>
      <c r="AB23" s="97" t="str">
        <f>IF(ISTEXT($AA23),"",O23-SUM(AB$10:AB22))</f>
        <v/>
      </c>
      <c r="AC23" s="97" t="str">
        <f>IF(ISTEXT($AA23),"",P23-SUM(AC$10:AC22))</f>
        <v/>
      </c>
      <c r="AD23" s="89"/>
      <c r="AE23" s="89"/>
      <c r="AF23" s="96" t="str">
        <f>IF(ISBLANK(Liga_Descoba!$F23),"",IF(Liga_Descoba!$F24&lt;&gt;Liga_Descoba!$F23,Liga_Descoba!$F23,""))</f>
        <v/>
      </c>
      <c r="AG23" s="97" t="str">
        <f>IF(ISTEXT($AF23),"",(O23 - SUM(AB$10:AB22))/COUNTIF(Liga_Descoba!$F$10:$F$304,"="&amp;$AF23))</f>
        <v/>
      </c>
      <c r="AH23" s="97" t="str">
        <f>IF(ISTEXT($AF23),"",(P23 - SUM(AC$10:AC22))/COUNTIF(Liga_Descoba!$F$10:$F$304,"="&amp;$AF23))</f>
        <v/>
      </c>
      <c r="AI23" s="99" t="str">
        <f>IF(ISTEXT($AF23),"",COUNT($AG$10:$AG23))</f>
        <v/>
      </c>
      <c r="AJ23" s="89"/>
      <c r="AK23" s="96" t="str">
        <f>IF(ISBLANK(Liga_Descoba!$F23),"",IF(Liga_Descoba!$F24&lt;&gt;Liga_Descoba!$F23,Liga_Descoba!$F23,""))</f>
        <v/>
      </c>
      <c r="AL23" s="97" t="str">
        <f>IF(ISTEXT($AF23),"",(G23 - SUM(AR$10:AR22))/COUNTIF(Liga_Descoba!$F$10:$F$304,"="&amp;$AK23))</f>
        <v/>
      </c>
      <c r="AM23" s="97" t="str">
        <f>IF(ISTEXT($AF23),"",(H23 - SUM(AS$10:AS22))/COUNTIF(Liga_Descoba!$F$10:$F$304,"="&amp;$AK23))</f>
        <v/>
      </c>
      <c r="AN23" s="99" t="str">
        <f>IF(ISTEXT($AF23),"",COUNT($AG$10:$AG23))</f>
        <v/>
      </c>
      <c r="AO23" s="81"/>
      <c r="AP23" s="89"/>
      <c r="AQ23" s="96" t="str">
        <f>IF(ISBLANK(Liga_Descoba!$F23),"",IF(Liga_Descoba!$F24&lt;&gt;Liga_Descoba!$F23,Liga_Descoba!$F23,""))</f>
        <v/>
      </c>
      <c r="AR23" s="97" t="str">
        <f>IF(ISTEXT($AQ23),"",G23-SUM(AR$10:AR22))</f>
        <v/>
      </c>
      <c r="AS23" s="97" t="str">
        <f>IF(ISTEXT($AQ23),"",H23-SUM(AS$10:AS22))</f>
        <v/>
      </c>
      <c r="AT23" s="89"/>
      <c r="AU23" s="89"/>
      <c r="AV23" s="90"/>
      <c r="AW23" s="91"/>
      <c r="AX23" s="91"/>
      <c r="AY23" s="90"/>
      <c r="AZ23" s="89"/>
      <c r="BA23" s="89"/>
      <c r="BB23" s="90"/>
      <c r="BC23" s="91"/>
      <c r="BD23" s="91"/>
      <c r="BE23" s="90"/>
      <c r="BF23" s="89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</row>
    <row r="24" spans="1:77">
      <c r="A24" s="36"/>
      <c r="B24" s="94">
        <f>IF(ISBLANK(Liga_Descoba!$C24),"",Liga_Descoba!$C24)</f>
        <v>15</v>
      </c>
      <c r="C24" s="97">
        <f>IF(ISTEXT($B24),"",_xlfn.SWITCH(Liga_Descoba!AH24,$D$3,$D$2,$E$3,$E$2,$F$3,$F$2,$D$6,$D$5,$E$6,$E$5,$I$5,$D$2,$I$6,$D$2,$I$4,$D$2))</f>
        <v>2</v>
      </c>
      <c r="D24" s="97">
        <f>IF(ISTEXT($B24),"",_xlfn.SWITCH(Liga_Descoba!AI24,$D$3,$D$2,$E$3,$E$2,$F$3,$F$2,$D$6,$D$5,$E$6,$E$5,$I$5,$D$2,$I$6,$D$2,$I$4,$D$2))</f>
        <v>1</v>
      </c>
      <c r="E24" s="80"/>
      <c r="F24" s="80"/>
      <c r="G24" s="97">
        <f>IF(ISNUMBER($B24),G23+Liga_Descoba!AH24,"")</f>
        <v>-20</v>
      </c>
      <c r="H24" s="97">
        <f>IF(ISNUMBER($B24),H23+Liga_Descoba!AI24,"")</f>
        <v>20</v>
      </c>
      <c r="I24" s="36"/>
      <c r="J24" s="80"/>
      <c r="K24" s="97">
        <f>IF(ISNUMBER(Liga_Descoba!D24),Liga_Descoba!D24,"")</f>
        <v>12</v>
      </c>
      <c r="L24" s="97">
        <f>IF(ISNUMBER(Liga_Descoba!E24),Liga_Descoba!E24,"")</f>
        <v>8</v>
      </c>
      <c r="M24" s="36"/>
      <c r="N24" s="80"/>
      <c r="O24" s="97">
        <f>IF(ISNUMBER($B24),K24+O23,"")</f>
        <v>155</v>
      </c>
      <c r="P24" s="97">
        <f>IF(ISNUMBER($B24),L24+P23,"")</f>
        <v>140</v>
      </c>
      <c r="Q24" s="89"/>
      <c r="R24" s="95"/>
      <c r="S24" s="97">
        <f>IF(ISNUMBER($B24),O24/COUNTA(O$10:O24),"")</f>
        <v>10.333333333333334</v>
      </c>
      <c r="T24" s="97">
        <f>IF(ISNUMBER($B24),P24/COUNTA(P$10:P24),"")</f>
        <v>9.3333333333333339</v>
      </c>
      <c r="U24" s="89"/>
      <c r="V24" s="95"/>
      <c r="W24" s="97">
        <f>IF(ISNUMBER($B24),SQRT(VAR(K$10:K24)),"")</f>
        <v>3.2440421581430656</v>
      </c>
      <c r="X24" s="97">
        <f>IF(ISNUMBER($B24),SQRT(VAR(L$10:L24)),"")</f>
        <v>3.0628340439782851</v>
      </c>
      <c r="Y24" s="89"/>
      <c r="Z24" s="89"/>
      <c r="AA24" s="96">
        <f>IF(ISBLANK(Liga_Descoba!$F24),"",IF(Liga_Descoba!$F25&lt;&gt;Liga_Descoba!$F24,Liga_Descoba!$F24,""))</f>
        <v>43648</v>
      </c>
      <c r="AB24" s="97">
        <f>IF(ISTEXT($AA24),"",O24-SUM(AB$10:AB23))</f>
        <v>59</v>
      </c>
      <c r="AC24" s="97">
        <f>IF(ISTEXT($AA24),"",P24-SUM(AC$10:AC23))</f>
        <v>60</v>
      </c>
      <c r="AD24" s="89"/>
      <c r="AE24" s="89"/>
      <c r="AF24" s="96">
        <f>IF(ISBLANK(Liga_Descoba!$F24),"",IF(Liga_Descoba!$F25&lt;&gt;Liga_Descoba!$F24,Liga_Descoba!$F24,""))</f>
        <v>43648</v>
      </c>
      <c r="AG24" s="97">
        <f>IF(ISTEXT($AF24),"",(O24 - SUM(AB$10:AB23))/COUNTIF(Liga_Descoba!$F$10:$F$304,"="&amp;$AF24))</f>
        <v>9.8333333333333339</v>
      </c>
      <c r="AH24" s="97">
        <f>IF(ISTEXT($AF24),"",(P24 - SUM(AC$10:AC23))/COUNTIF(Liga_Descoba!$F$10:$F$304,"="&amp;$AF24))</f>
        <v>10</v>
      </c>
      <c r="AI24" s="99">
        <f>IF(ISTEXT($AF24),"",COUNT($AG$10:$AG24))</f>
        <v>2</v>
      </c>
      <c r="AJ24" s="89"/>
      <c r="AK24" s="96">
        <f>IF(ISBLANK(Liga_Descoba!$F24),"",IF(Liga_Descoba!$F25&lt;&gt;Liga_Descoba!$F24,Liga_Descoba!$F24,""))</f>
        <v>43648</v>
      </c>
      <c r="AL24" s="97">
        <f>IF(ISTEXT($AF24),"",(G24 - SUM(AR$10:AR23))/COUNTIF(Liga_Descoba!$F$10:$F$304,"="&amp;$AK24))</f>
        <v>0</v>
      </c>
      <c r="AM24" s="97">
        <f>IF(ISTEXT($AF24),"",(H24 - SUM(AS$10:AS23))/COUNTIF(Liga_Descoba!$F$10:$F$304,"="&amp;$AK24))</f>
        <v>0</v>
      </c>
      <c r="AN24" s="99">
        <f>IF(ISTEXT($AF24),"",COUNT($AG$10:$AG24))</f>
        <v>2</v>
      </c>
      <c r="AO24" s="81"/>
      <c r="AP24" s="89"/>
      <c r="AQ24" s="96">
        <f>IF(ISBLANK(Liga_Descoba!$F24),"",IF(Liga_Descoba!$F25&lt;&gt;Liga_Descoba!$F24,Liga_Descoba!$F24,""))</f>
        <v>43648</v>
      </c>
      <c r="AR24" s="97">
        <f>IF(ISTEXT($AQ24),"",G24-SUM(AR$10:AR23))</f>
        <v>0</v>
      </c>
      <c r="AS24" s="97">
        <f>IF(ISTEXT($AQ24),"",H24-SUM(AS$10:AS23))</f>
        <v>0</v>
      </c>
      <c r="AT24" s="89"/>
      <c r="AU24" s="89"/>
      <c r="AV24" s="90"/>
      <c r="AW24" s="91"/>
      <c r="AX24" s="91"/>
      <c r="AY24" s="90"/>
      <c r="AZ24" s="89"/>
      <c r="BA24" s="89"/>
      <c r="BB24" s="90"/>
      <c r="BC24" s="91"/>
      <c r="BD24" s="91"/>
      <c r="BE24" s="90"/>
      <c r="BF24" s="89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</row>
    <row r="25" spans="1:77">
      <c r="A25" s="36"/>
      <c r="B25" s="94">
        <f>IF(ISBLANK(Liga_Descoba!$C25),"",Liga_Descoba!$C25)</f>
        <v>16</v>
      </c>
      <c r="C25" s="97">
        <f>IF(ISTEXT($B25),"",_xlfn.SWITCH(Liga_Descoba!AH25,$D$3,$D$2,$E$3,$E$2,$F$3,$F$2,$D$6,$D$5,$E$6,$E$5,$I$5,$D$2,$I$6,$D$2,$I$4,$D$2))</f>
        <v>1</v>
      </c>
      <c r="D25" s="97">
        <f>IF(ISTEXT($B25),"",_xlfn.SWITCH(Liga_Descoba!AI25,$D$3,$D$2,$E$3,$E$2,$F$3,$F$2,$D$6,$D$5,$E$6,$E$5,$I$5,$D$2,$I$6,$D$2,$I$4,$D$2))</f>
        <v>2</v>
      </c>
      <c r="E25" s="80"/>
      <c r="F25" s="80"/>
      <c r="G25" s="97">
        <f>IF(ISNUMBER($B25),G24+Liga_Descoba!AH25,"")</f>
        <v>-10</v>
      </c>
      <c r="H25" s="97">
        <f>IF(ISNUMBER($B25),H24+Liga_Descoba!AI25,"")</f>
        <v>10</v>
      </c>
      <c r="I25" s="36"/>
      <c r="J25" s="80"/>
      <c r="K25" s="97">
        <f>IF(ISNUMBER(Liga_Descoba!D25),Liga_Descoba!D25,"")</f>
        <v>9</v>
      </c>
      <c r="L25" s="97">
        <f>IF(ISNUMBER(Liga_Descoba!E25),Liga_Descoba!E25,"")</f>
        <v>12</v>
      </c>
      <c r="M25" s="36"/>
      <c r="N25" s="80"/>
      <c r="O25" s="97">
        <f>IF(ISNUMBER($B25),K25+O24,"")</f>
        <v>164</v>
      </c>
      <c r="P25" s="97">
        <f>IF(ISNUMBER($B25),L25+P24,"")</f>
        <v>152</v>
      </c>
      <c r="Q25" s="89"/>
      <c r="R25" s="95"/>
      <c r="S25" s="97">
        <f>IF(ISNUMBER($B25),O25/COUNTA(O$10:O25),"")</f>
        <v>10.25</v>
      </c>
      <c r="T25" s="97">
        <f>IF(ISNUMBER($B25),P25/COUNTA(P$10:P25),"")</f>
        <v>9.5</v>
      </c>
      <c r="U25" s="89"/>
      <c r="V25" s="95"/>
      <c r="W25" s="97">
        <f>IF(ISNUMBER($B25),SQRT(VAR(K$10:K25)),"")</f>
        <v>3.1517191076194169</v>
      </c>
      <c r="X25" s="97">
        <f>IF(ISNUMBER($B25),SQRT(VAR(L$10:L25)),"")</f>
        <v>3.03315017762062</v>
      </c>
      <c r="Y25" s="89"/>
      <c r="Z25" s="89"/>
      <c r="AA25" s="96" t="str">
        <f>IF(ISBLANK(Liga_Descoba!$F25),"",IF(Liga_Descoba!$F26&lt;&gt;Liga_Descoba!$F25,Liga_Descoba!$F25,""))</f>
        <v/>
      </c>
      <c r="AB25" s="97" t="str">
        <f>IF(ISTEXT($AA25),"",O25-SUM(AB$10:AB24))</f>
        <v/>
      </c>
      <c r="AC25" s="97" t="str">
        <f>IF(ISTEXT($AA25),"",P25-SUM(AC$10:AC24))</f>
        <v/>
      </c>
      <c r="AD25" s="89"/>
      <c r="AE25" s="89"/>
      <c r="AF25" s="96" t="str">
        <f>IF(ISBLANK(Liga_Descoba!$F25),"",IF(Liga_Descoba!$F26&lt;&gt;Liga_Descoba!$F25,Liga_Descoba!$F25,""))</f>
        <v/>
      </c>
      <c r="AG25" s="97" t="str">
        <f>IF(ISTEXT($AF25),"",(O25 - SUM(AB$10:AB24))/COUNTIF(Liga_Descoba!$F$10:$F$304,"="&amp;$AF25))</f>
        <v/>
      </c>
      <c r="AH25" s="97" t="str">
        <f>IF(ISTEXT($AF25),"",(P25 - SUM(AC$10:AC24))/COUNTIF(Liga_Descoba!$F$10:$F$304,"="&amp;$AF25))</f>
        <v/>
      </c>
      <c r="AI25" s="99" t="str">
        <f>IF(ISTEXT($AF25),"",COUNT($AG$10:$AG25))</f>
        <v/>
      </c>
      <c r="AJ25" s="89"/>
      <c r="AK25" s="96" t="str">
        <f>IF(ISBLANK(Liga_Descoba!$F25),"",IF(Liga_Descoba!$F26&lt;&gt;Liga_Descoba!$F25,Liga_Descoba!$F25,""))</f>
        <v/>
      </c>
      <c r="AL25" s="97" t="str">
        <f>IF(ISTEXT($AF25),"",(G25 - SUM(AR$10:AR24))/COUNTIF(Liga_Descoba!$F$10:$F$304,"="&amp;$AK25))</f>
        <v/>
      </c>
      <c r="AM25" s="97" t="str">
        <f>IF(ISTEXT($AF25),"",(H25 - SUM(AS$10:AS24))/COUNTIF(Liga_Descoba!$F$10:$F$304,"="&amp;$AK25))</f>
        <v/>
      </c>
      <c r="AN25" s="99" t="str">
        <f>IF(ISTEXT($AF25),"",COUNT($AG$10:$AG25))</f>
        <v/>
      </c>
      <c r="AO25" s="81"/>
      <c r="AP25" s="89"/>
      <c r="AQ25" s="96" t="str">
        <f>IF(ISBLANK(Liga_Descoba!$F25),"",IF(Liga_Descoba!$F26&lt;&gt;Liga_Descoba!$F25,Liga_Descoba!$F25,""))</f>
        <v/>
      </c>
      <c r="AR25" s="97" t="str">
        <f>IF(ISTEXT($AQ25),"",G25-SUM(AR$10:AR24))</f>
        <v/>
      </c>
      <c r="AS25" s="97" t="str">
        <f>IF(ISTEXT($AQ25),"",H25-SUM(AS$10:AS24))</f>
        <v/>
      </c>
      <c r="AT25" s="89"/>
      <c r="AU25" s="89"/>
      <c r="AV25" s="90"/>
      <c r="AW25" s="91"/>
      <c r="AX25" s="91"/>
      <c r="AY25" s="90"/>
      <c r="AZ25" s="89"/>
      <c r="BA25" s="89"/>
      <c r="BB25" s="90"/>
      <c r="BC25" s="91"/>
      <c r="BD25" s="91"/>
      <c r="BE25" s="90"/>
      <c r="BF25" s="89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</row>
    <row r="26" spans="1:77">
      <c r="A26" s="36"/>
      <c r="B26" s="94">
        <f>IF(ISBLANK(Liga_Descoba!$C26),"",Liga_Descoba!$C26)</f>
        <v>17</v>
      </c>
      <c r="C26" s="97">
        <f>IF(ISTEXT($B26),"",_xlfn.SWITCH(Liga_Descoba!AH26,$D$3,$D$2,$E$3,$E$2,$F$3,$F$2,$D$6,$D$5,$E$6,$E$5,$I$5,$D$2,$I$6,$D$2,$I$4,$D$2))</f>
        <v>1</v>
      </c>
      <c r="D26" s="97">
        <f>IF(ISTEXT($B26),"",_xlfn.SWITCH(Liga_Descoba!AI26,$D$3,$D$2,$E$3,$E$2,$F$3,$F$2,$D$6,$D$5,$E$6,$E$5,$I$5,$D$2,$I$6,$D$2,$I$4,$D$2))</f>
        <v>2</v>
      </c>
      <c r="E26" s="80"/>
      <c r="F26" s="80"/>
      <c r="G26" s="97">
        <f>IF(ISNUMBER($B26),G25+Liga_Descoba!AH26,"")</f>
        <v>0</v>
      </c>
      <c r="H26" s="97">
        <f>IF(ISNUMBER($B26),H25+Liga_Descoba!AI26,"")</f>
        <v>0</v>
      </c>
      <c r="I26" s="36"/>
      <c r="J26" s="80"/>
      <c r="K26" s="97">
        <f>IF(ISNUMBER(Liga_Descoba!D26),Liga_Descoba!D26,"")</f>
        <v>9</v>
      </c>
      <c r="L26" s="97">
        <f>IF(ISNUMBER(Liga_Descoba!E26),Liga_Descoba!E26,"")</f>
        <v>13</v>
      </c>
      <c r="M26" s="36"/>
      <c r="N26" s="80"/>
      <c r="O26" s="97">
        <f>IF(ISNUMBER($B26),K26+O25,"")</f>
        <v>173</v>
      </c>
      <c r="P26" s="97">
        <f>IF(ISNUMBER($B26),L26+P25,"")</f>
        <v>165</v>
      </c>
      <c r="Q26" s="89"/>
      <c r="R26" s="95"/>
      <c r="S26" s="97">
        <f>IF(ISNUMBER($B26),O26/COUNTA(O$10:O26),"")</f>
        <v>10.176470588235293</v>
      </c>
      <c r="T26" s="97">
        <f>IF(ISNUMBER($B26),P26/COUNTA(P$10:P26),"")</f>
        <v>9.7058823529411757</v>
      </c>
      <c r="U26" s="89"/>
      <c r="V26" s="95"/>
      <c r="W26" s="97">
        <f>IF(ISNUMBER($B26),SQRT(VAR(K$10:K26)),"")</f>
        <v>3.0666613384437942</v>
      </c>
      <c r="X26" s="97">
        <f>IF(ISNUMBER($B26),SQRT(VAR(L$10:L26)),"")</f>
        <v>3.0570554844971518</v>
      </c>
      <c r="Y26" s="89"/>
      <c r="Z26" s="89"/>
      <c r="AA26" s="96" t="str">
        <f>IF(ISBLANK(Liga_Descoba!$F26),"",IF(Liga_Descoba!$F27&lt;&gt;Liga_Descoba!$F26,Liga_Descoba!$F26,""))</f>
        <v/>
      </c>
      <c r="AB26" s="97" t="str">
        <f>IF(ISTEXT($AA26),"",O26-SUM(AB$10:AB25))</f>
        <v/>
      </c>
      <c r="AC26" s="97" t="str">
        <f>IF(ISTEXT($AA26),"",P26-SUM(AC$10:AC25))</f>
        <v/>
      </c>
      <c r="AD26" s="89"/>
      <c r="AE26" s="89"/>
      <c r="AF26" s="96" t="str">
        <f>IF(ISBLANK(Liga_Descoba!$F26),"",IF(Liga_Descoba!$F27&lt;&gt;Liga_Descoba!$F26,Liga_Descoba!$F26,""))</f>
        <v/>
      </c>
      <c r="AG26" s="97" t="str">
        <f>IF(ISTEXT($AF26),"",(O26 - SUM(AB$10:AB25))/COUNTIF(Liga_Descoba!$F$10:$F$304,"="&amp;$AF26))</f>
        <v/>
      </c>
      <c r="AH26" s="97" t="str">
        <f>IF(ISTEXT($AF26),"",(P26 - SUM(AC$10:AC25))/COUNTIF(Liga_Descoba!$F$10:$F$304,"="&amp;$AF26))</f>
        <v/>
      </c>
      <c r="AI26" s="99" t="str">
        <f>IF(ISTEXT($AF26),"",COUNT($AG$10:$AG26))</f>
        <v/>
      </c>
      <c r="AJ26" s="89"/>
      <c r="AK26" s="96" t="str">
        <f>IF(ISBLANK(Liga_Descoba!$F26),"",IF(Liga_Descoba!$F27&lt;&gt;Liga_Descoba!$F26,Liga_Descoba!$F26,""))</f>
        <v/>
      </c>
      <c r="AL26" s="97" t="str">
        <f>IF(ISTEXT($AF26),"",(G26 - SUM(AR$10:AR25))/COUNTIF(Liga_Descoba!$F$10:$F$304,"="&amp;$AK26))</f>
        <v/>
      </c>
      <c r="AM26" s="97" t="str">
        <f>IF(ISTEXT($AF26),"",(H26 - SUM(AS$10:AS25))/COUNTIF(Liga_Descoba!$F$10:$F$304,"="&amp;$AK26))</f>
        <v/>
      </c>
      <c r="AN26" s="99" t="str">
        <f>IF(ISTEXT($AF26),"",COUNT($AG$10:$AG26))</f>
        <v/>
      </c>
      <c r="AO26" s="81"/>
      <c r="AP26" s="89"/>
      <c r="AQ26" s="96" t="str">
        <f>IF(ISBLANK(Liga_Descoba!$F26),"",IF(Liga_Descoba!$F27&lt;&gt;Liga_Descoba!$F26,Liga_Descoba!$F26,""))</f>
        <v/>
      </c>
      <c r="AR26" s="97" t="str">
        <f>IF(ISTEXT($AQ26),"",G26-SUM(AR$10:AR25))</f>
        <v/>
      </c>
      <c r="AS26" s="97" t="str">
        <f>IF(ISTEXT($AQ26),"",H26-SUM(AS$10:AS25))</f>
        <v/>
      </c>
      <c r="AT26" s="89"/>
      <c r="AU26" s="89"/>
      <c r="AV26" s="90"/>
      <c r="AW26" s="91"/>
      <c r="AX26" s="91"/>
      <c r="AY26" s="90"/>
      <c r="AZ26" s="89"/>
      <c r="BA26" s="89"/>
      <c r="BB26" s="90"/>
      <c r="BC26" s="91"/>
      <c r="BD26" s="91"/>
      <c r="BE26" s="90"/>
      <c r="BF26" s="89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</row>
    <row r="27" spans="1:77">
      <c r="A27" s="36"/>
      <c r="B27" s="94">
        <f>IF(ISBLANK(Liga_Descoba!$C27),"",Liga_Descoba!$C27)</f>
        <v>18</v>
      </c>
      <c r="C27" s="97">
        <f>IF(ISTEXT($B27),"",_xlfn.SWITCH(Liga_Descoba!AH27,$D$3,$D$2,$E$3,$E$2,$F$3,$F$2,$D$6,$D$5,$E$6,$E$5,$I$5,$D$2,$I$6,$D$2,$I$4,$D$2))</f>
        <v>1</v>
      </c>
      <c r="D27" s="97">
        <f>IF(ISTEXT($B27),"",_xlfn.SWITCH(Liga_Descoba!AI27,$D$3,$D$2,$E$3,$E$2,$F$3,$F$2,$D$6,$D$5,$E$6,$E$5,$I$5,$D$2,$I$6,$D$2,$I$4,$D$2))</f>
        <v>2</v>
      </c>
      <c r="E27" s="80"/>
      <c r="F27" s="80"/>
      <c r="G27" s="97">
        <f>IF(ISNUMBER($B27),G26+Liga_Descoba!AH27,"")</f>
        <v>10</v>
      </c>
      <c r="H27" s="97">
        <f>IF(ISNUMBER($B27),H26+Liga_Descoba!AI27,"")</f>
        <v>-10</v>
      </c>
      <c r="I27" s="36"/>
      <c r="J27" s="80"/>
      <c r="K27" s="97">
        <f>IF(ISNUMBER(Liga_Descoba!D27),Liga_Descoba!D27,"")</f>
        <v>3</v>
      </c>
      <c r="L27" s="97">
        <f>IF(ISNUMBER(Liga_Descoba!E27),Liga_Descoba!E27,"")</f>
        <v>12</v>
      </c>
      <c r="M27" s="36"/>
      <c r="N27" s="80"/>
      <c r="O27" s="97">
        <f>IF(ISNUMBER($B27),K27+O26,"")</f>
        <v>176</v>
      </c>
      <c r="P27" s="97">
        <f>IF(ISNUMBER($B27),L27+P26,"")</f>
        <v>177</v>
      </c>
      <c r="Q27" s="89"/>
      <c r="R27" s="95"/>
      <c r="S27" s="97">
        <f>IF(ISNUMBER($B27),O27/COUNTA(O$10:O27),"")</f>
        <v>9.7777777777777786</v>
      </c>
      <c r="T27" s="97">
        <f>IF(ISNUMBER($B27),P27/COUNTA(P$10:P27),"")</f>
        <v>9.8333333333333339</v>
      </c>
      <c r="U27" s="89"/>
      <c r="V27" s="95"/>
      <c r="W27" s="97">
        <f>IF(ISNUMBER($B27),SQRT(VAR(K$10:K27)),"")</f>
        <v>3.4223410555719886</v>
      </c>
      <c r="X27" s="97">
        <f>IF(ISNUMBER($B27),SQRT(VAR(L$10:L27)),"")</f>
        <v>3.0146700141338267</v>
      </c>
      <c r="Y27" s="89"/>
      <c r="Z27" s="89"/>
      <c r="AA27" s="96">
        <f>IF(ISBLANK(Liga_Descoba!$F27),"",IF(Liga_Descoba!$F28&lt;&gt;Liga_Descoba!$F27,Liga_Descoba!$F27,""))</f>
        <v>43650</v>
      </c>
      <c r="AB27" s="97">
        <f>IF(ISTEXT($AA27),"",O27-SUM(AB$10:AB26))</f>
        <v>21</v>
      </c>
      <c r="AC27" s="97">
        <f>IF(ISTEXT($AA27),"",P27-SUM(AC$10:AC26))</f>
        <v>37</v>
      </c>
      <c r="AD27" s="89"/>
      <c r="AE27" s="89"/>
      <c r="AF27" s="96">
        <f>IF(ISBLANK(Liga_Descoba!$F27),"",IF(Liga_Descoba!$F28&lt;&gt;Liga_Descoba!$F27,Liga_Descoba!$F27,""))</f>
        <v>43650</v>
      </c>
      <c r="AG27" s="97">
        <f>IF(ISTEXT($AF27),"",(O27 - SUM(AB$10:AB26))/COUNTIF(Liga_Descoba!$F$10:$F$304,"="&amp;$AF27))</f>
        <v>7</v>
      </c>
      <c r="AH27" s="97">
        <f>IF(ISTEXT($AF27),"",(P27 - SUM(AC$10:AC26))/COUNTIF(Liga_Descoba!$F$10:$F$304,"="&amp;$AF27))</f>
        <v>12.333333333333334</v>
      </c>
      <c r="AI27" s="99">
        <f>IF(ISTEXT($AF27),"",COUNT($AG$10:$AG27))</f>
        <v>3</v>
      </c>
      <c r="AJ27" s="89"/>
      <c r="AK27" s="96">
        <f>IF(ISBLANK(Liga_Descoba!$F27),"",IF(Liga_Descoba!$F28&lt;&gt;Liga_Descoba!$F27,Liga_Descoba!$F27,""))</f>
        <v>43650</v>
      </c>
      <c r="AL27" s="97">
        <f>IF(ISTEXT($AF27),"",(G27 - SUM(AR$10:AR26))/COUNTIF(Liga_Descoba!$F$10:$F$304,"="&amp;$AK27))</f>
        <v>10</v>
      </c>
      <c r="AM27" s="97">
        <f>IF(ISTEXT($AF27),"",(H27 - SUM(AS$10:AS26))/COUNTIF(Liga_Descoba!$F$10:$F$304,"="&amp;$AK27))</f>
        <v>-10</v>
      </c>
      <c r="AN27" s="99">
        <f>IF(ISTEXT($AF27),"",COUNT($AG$10:$AG27))</f>
        <v>3</v>
      </c>
      <c r="AO27" s="81"/>
      <c r="AP27" s="89"/>
      <c r="AQ27" s="96">
        <f>IF(ISBLANK(Liga_Descoba!$F27),"",IF(Liga_Descoba!$F28&lt;&gt;Liga_Descoba!$F27,Liga_Descoba!$F27,""))</f>
        <v>43650</v>
      </c>
      <c r="AR27" s="97">
        <f>IF(ISTEXT($AQ27),"",G27-SUM(AR$10:AR26))</f>
        <v>30</v>
      </c>
      <c r="AS27" s="97">
        <f>IF(ISTEXT($AQ27),"",H27-SUM(AS$10:AS26))</f>
        <v>-30</v>
      </c>
      <c r="AT27" s="89"/>
      <c r="AU27" s="89"/>
      <c r="AV27" s="90"/>
      <c r="AW27" s="91"/>
      <c r="AX27" s="91"/>
      <c r="AY27" s="90"/>
      <c r="AZ27" s="89"/>
      <c r="BA27" s="89"/>
      <c r="BB27" s="90"/>
      <c r="BC27" s="91"/>
      <c r="BD27" s="91"/>
      <c r="BE27" s="90"/>
      <c r="BF27" s="89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</row>
    <row r="28" spans="1:77">
      <c r="A28" s="36"/>
      <c r="B28" s="94">
        <f>IF(ISBLANK(Liga_Descoba!$C28),"",Liga_Descoba!$C28)</f>
        <v>19</v>
      </c>
      <c r="C28" s="97">
        <f>IF(ISTEXT($B28),"",_xlfn.SWITCH(Liga_Descoba!AH28,$D$3,$D$2,$E$3,$E$2,$F$3,$F$2,$D$6,$D$5,$E$6,$E$5,$I$5,$D$2,$I$6,$D$2,$I$4,$D$2))</f>
        <v>1</v>
      </c>
      <c r="D28" s="97">
        <f>IF(ISTEXT($B28),"",_xlfn.SWITCH(Liga_Descoba!AI28,$D$3,$D$2,$E$3,$E$2,$F$3,$F$2,$D$6,$D$5,$E$6,$E$5,$I$5,$D$2,$I$6,$D$2,$I$4,$D$2))</f>
        <v>2</v>
      </c>
      <c r="E28" s="80"/>
      <c r="F28" s="80"/>
      <c r="G28" s="97">
        <f>IF(ISNUMBER($B28),G27+Liga_Descoba!AH28,"")</f>
        <v>20</v>
      </c>
      <c r="H28" s="97">
        <f>IF(ISNUMBER($B28),H27+Liga_Descoba!AI28,"")</f>
        <v>-20</v>
      </c>
      <c r="I28" s="36"/>
      <c r="J28" s="80"/>
      <c r="K28" s="97">
        <f>IF(ISNUMBER(Liga_Descoba!D28),Liga_Descoba!D28,"")</f>
        <v>7</v>
      </c>
      <c r="L28" s="97">
        <f>IF(ISNUMBER(Liga_Descoba!E28),Liga_Descoba!E28,"")</f>
        <v>14</v>
      </c>
      <c r="M28" s="36"/>
      <c r="N28" s="80"/>
      <c r="O28" s="97">
        <f>IF(ISNUMBER($B28),K28+O27,"")</f>
        <v>183</v>
      </c>
      <c r="P28" s="97">
        <f>IF(ISNUMBER($B28),L28+P27,"")</f>
        <v>191</v>
      </c>
      <c r="Q28" s="89"/>
      <c r="R28" s="95"/>
      <c r="S28" s="97">
        <f>IF(ISNUMBER($B28),O28/COUNTA(O$10:O28),"")</f>
        <v>9.6315789473684212</v>
      </c>
      <c r="T28" s="97">
        <f>IF(ISNUMBER($B28),P28/COUNTA(P$10:P28),"")</f>
        <v>10.052631578947368</v>
      </c>
      <c r="U28" s="89"/>
      <c r="V28" s="95"/>
      <c r="W28" s="97">
        <f>IF(ISNUMBER($B28),SQRT(VAR(K$10:K28)),"")</f>
        <v>3.3864193859163314</v>
      </c>
      <c r="X28" s="97">
        <f>IF(ISNUMBER($B28),SQRT(VAR(L$10:L28)),"")</f>
        <v>3.0817326333398585</v>
      </c>
      <c r="Y28" s="89"/>
      <c r="Z28" s="89"/>
      <c r="AA28" s="96" t="str">
        <f>IF(ISBLANK(Liga_Descoba!$F28),"",IF(Liga_Descoba!$F29&lt;&gt;Liga_Descoba!$F28,Liga_Descoba!$F28,""))</f>
        <v/>
      </c>
      <c r="AB28" s="97" t="str">
        <f>IF(ISTEXT($AA28),"",O28-SUM(AB$10:AB27))</f>
        <v/>
      </c>
      <c r="AC28" s="97" t="str">
        <f>IF(ISTEXT($AA28),"",P28-SUM(AC$10:AC27))</f>
        <v/>
      </c>
      <c r="AD28" s="89"/>
      <c r="AE28" s="89"/>
      <c r="AF28" s="96" t="str">
        <f>IF(ISBLANK(Liga_Descoba!$F28),"",IF(Liga_Descoba!$F29&lt;&gt;Liga_Descoba!$F28,Liga_Descoba!$F28,""))</f>
        <v/>
      </c>
      <c r="AG28" s="97" t="str">
        <f>IF(ISTEXT($AF28),"",(O28 - SUM(AB$10:AB27))/COUNTIF(Liga_Descoba!$F$10:$F$304,"="&amp;$AF28))</f>
        <v/>
      </c>
      <c r="AH28" s="97" t="str">
        <f>IF(ISTEXT($AF28),"",(P28 - SUM(AC$10:AC27))/COUNTIF(Liga_Descoba!$F$10:$F$304,"="&amp;$AF28))</f>
        <v/>
      </c>
      <c r="AI28" s="99" t="str">
        <f>IF(ISTEXT($AF28),"",COUNT($AG$10:$AG28))</f>
        <v/>
      </c>
      <c r="AJ28" s="89"/>
      <c r="AK28" s="96" t="str">
        <f>IF(ISBLANK(Liga_Descoba!$F28),"",IF(Liga_Descoba!$F29&lt;&gt;Liga_Descoba!$F28,Liga_Descoba!$F28,""))</f>
        <v/>
      </c>
      <c r="AL28" s="97" t="str">
        <f>IF(ISTEXT($AF28),"",(G28 - SUM(AR$10:AR27))/COUNTIF(Liga_Descoba!$F$10:$F$304,"="&amp;$AK28))</f>
        <v/>
      </c>
      <c r="AM28" s="97" t="str">
        <f>IF(ISTEXT($AF28),"",(H28 - SUM(AS$10:AS27))/COUNTIF(Liga_Descoba!$F$10:$F$304,"="&amp;$AK28))</f>
        <v/>
      </c>
      <c r="AN28" s="99" t="str">
        <f>IF(ISTEXT($AF28),"",COUNT($AG$10:$AG28))</f>
        <v/>
      </c>
      <c r="AO28" s="81"/>
      <c r="AP28" s="89"/>
      <c r="AQ28" s="96" t="str">
        <f>IF(ISBLANK(Liga_Descoba!$F28),"",IF(Liga_Descoba!$F29&lt;&gt;Liga_Descoba!$F28,Liga_Descoba!$F28,""))</f>
        <v/>
      </c>
      <c r="AR28" s="97" t="str">
        <f>IF(ISTEXT($AQ28),"",G28-SUM(AR$10:AR27))</f>
        <v/>
      </c>
      <c r="AS28" s="97" t="str">
        <f>IF(ISTEXT($AQ28),"",H28-SUM(AS$10:AS27))</f>
        <v/>
      </c>
      <c r="AT28" s="89"/>
      <c r="AU28" s="89"/>
      <c r="AV28" s="90"/>
      <c r="AW28" s="91"/>
      <c r="AX28" s="91"/>
      <c r="AY28" s="90"/>
      <c r="AZ28" s="89"/>
      <c r="BA28" s="89"/>
      <c r="BB28" s="90"/>
      <c r="BC28" s="91"/>
      <c r="BD28" s="91"/>
      <c r="BE28" s="90"/>
      <c r="BF28" s="89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</row>
    <row r="29" spans="1:77">
      <c r="A29" s="36"/>
      <c r="B29" s="94">
        <f>IF(ISBLANK(Liga_Descoba!$C29),"",Liga_Descoba!$C29)</f>
        <v>20</v>
      </c>
      <c r="C29" s="97">
        <f>IF(ISTEXT($B29),"",_xlfn.SWITCH(Liga_Descoba!AH29,$D$3,$D$2,$E$3,$E$2,$F$3,$F$2,$D$6,$D$5,$E$6,$E$5,$I$5,$D$2,$I$6,$D$2,$I$4,$D$2))</f>
        <v>2</v>
      </c>
      <c r="D29" s="97">
        <f>IF(ISTEXT($B29),"",_xlfn.SWITCH(Liga_Descoba!AI29,$D$3,$D$2,$E$3,$E$2,$F$3,$F$2,$D$6,$D$5,$E$6,$E$5,$I$5,$D$2,$I$6,$D$2,$I$4,$D$2))</f>
        <v>1</v>
      </c>
      <c r="E29" s="80"/>
      <c r="F29" s="80"/>
      <c r="G29" s="97">
        <f>IF(ISNUMBER($B29),G28+Liga_Descoba!AH29,"")</f>
        <v>10</v>
      </c>
      <c r="H29" s="97">
        <f>IF(ISNUMBER($B29),H28+Liga_Descoba!AI29,"")</f>
        <v>-10</v>
      </c>
      <c r="I29" s="36"/>
      <c r="J29" s="80"/>
      <c r="K29" s="97">
        <f>IF(ISNUMBER(Liga_Descoba!D29),Liga_Descoba!D29,"")</f>
        <v>13</v>
      </c>
      <c r="L29" s="97">
        <f>IF(ISNUMBER(Liga_Descoba!E29),Liga_Descoba!E29,"")</f>
        <v>9</v>
      </c>
      <c r="M29" s="36"/>
      <c r="N29" s="80"/>
      <c r="O29" s="97">
        <f>IF(ISNUMBER($B29),K29+O28,"")</f>
        <v>196</v>
      </c>
      <c r="P29" s="97">
        <f>IF(ISNUMBER($B29),L29+P28,"")</f>
        <v>200</v>
      </c>
      <c r="Q29" s="89"/>
      <c r="R29" s="95"/>
      <c r="S29" s="97">
        <f>IF(ISNUMBER($B29),O29/COUNTA(O$10:O29),"")</f>
        <v>9.8000000000000007</v>
      </c>
      <c r="T29" s="97">
        <f>IF(ISNUMBER($B29),P29/COUNTA(P$10:P29),"")</f>
        <v>10</v>
      </c>
      <c r="U29" s="89"/>
      <c r="V29" s="95"/>
      <c r="W29" s="97">
        <f>IF(ISNUMBER($B29),SQRT(VAR(K$10:K29)),"")</f>
        <v>3.3810618076823773</v>
      </c>
      <c r="X29" s="97">
        <f>IF(ISNUMBER($B29),SQRT(VAR(L$10:L29)),"")</f>
        <v>3.0087591427276741</v>
      </c>
      <c r="Y29" s="89"/>
      <c r="Z29" s="89"/>
      <c r="AA29" s="96" t="str">
        <f>IF(ISBLANK(Liga_Descoba!$F29),"",IF(Liga_Descoba!$F30&lt;&gt;Liga_Descoba!$F29,Liga_Descoba!$F29,""))</f>
        <v/>
      </c>
      <c r="AB29" s="97" t="str">
        <f>IF(ISTEXT($AA29),"",O29-SUM(AB$10:AB28))</f>
        <v/>
      </c>
      <c r="AC29" s="97" t="str">
        <f>IF(ISTEXT($AA29),"",P29-SUM(AC$10:AC28))</f>
        <v/>
      </c>
      <c r="AD29" s="89"/>
      <c r="AE29" s="89"/>
      <c r="AF29" s="96" t="str">
        <f>IF(ISBLANK(Liga_Descoba!$F29),"",IF(Liga_Descoba!$F30&lt;&gt;Liga_Descoba!$F29,Liga_Descoba!$F29,""))</f>
        <v/>
      </c>
      <c r="AG29" s="97" t="str">
        <f>IF(ISTEXT($AF29),"",(O29 - SUM(AB$10:AB28))/COUNTIF(Liga_Descoba!$F$10:$F$304,"="&amp;$AF29))</f>
        <v/>
      </c>
      <c r="AH29" s="97" t="str">
        <f>IF(ISTEXT($AF29),"",(P29 - SUM(AC$10:AC28))/COUNTIF(Liga_Descoba!$F$10:$F$304,"="&amp;$AF29))</f>
        <v/>
      </c>
      <c r="AI29" s="99" t="str">
        <f>IF(ISTEXT($AF29),"",COUNT($AG$10:$AG29))</f>
        <v/>
      </c>
      <c r="AJ29" s="89"/>
      <c r="AK29" s="96" t="str">
        <f>IF(ISBLANK(Liga_Descoba!$F29),"",IF(Liga_Descoba!$F30&lt;&gt;Liga_Descoba!$F29,Liga_Descoba!$F29,""))</f>
        <v/>
      </c>
      <c r="AL29" s="97" t="str">
        <f>IF(ISTEXT($AF29),"",(G29 - SUM(AR$10:AR28))/COUNTIF(Liga_Descoba!$F$10:$F$304,"="&amp;$AK29))</f>
        <v/>
      </c>
      <c r="AM29" s="97" t="str">
        <f>IF(ISTEXT($AF29),"",(H29 - SUM(AS$10:AS28))/COUNTIF(Liga_Descoba!$F$10:$F$304,"="&amp;$AK29))</f>
        <v/>
      </c>
      <c r="AN29" s="99" t="str">
        <f>IF(ISTEXT($AF29),"",COUNT($AG$10:$AG29))</f>
        <v/>
      </c>
      <c r="AO29" s="81"/>
      <c r="AP29" s="89"/>
      <c r="AQ29" s="96" t="str">
        <f>IF(ISBLANK(Liga_Descoba!$F29),"",IF(Liga_Descoba!$F30&lt;&gt;Liga_Descoba!$F29,Liga_Descoba!$F29,""))</f>
        <v/>
      </c>
      <c r="AR29" s="97" t="str">
        <f>IF(ISTEXT($AQ29),"",G29-SUM(AR$10:AR28))</f>
        <v/>
      </c>
      <c r="AS29" s="97" t="str">
        <f>IF(ISTEXT($AQ29),"",H29-SUM(AS$10:AS28))</f>
        <v/>
      </c>
      <c r="AT29" s="89"/>
      <c r="AU29" s="89"/>
      <c r="AV29" s="90"/>
      <c r="AW29" s="91"/>
      <c r="AX29" s="91"/>
      <c r="AY29" s="90"/>
      <c r="AZ29" s="89"/>
      <c r="BA29" s="89"/>
      <c r="BB29" s="90"/>
      <c r="BC29" s="91"/>
      <c r="BD29" s="91"/>
      <c r="BE29" s="90"/>
      <c r="BF29" s="89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</row>
    <row r="30" spans="1:77">
      <c r="A30" s="36"/>
      <c r="B30" s="94">
        <f>IF(ISBLANK(Liga_Descoba!$C30),"",Liga_Descoba!$C30)</f>
        <v>21</v>
      </c>
      <c r="C30" s="97">
        <f>IF(ISTEXT($B30),"",_xlfn.SWITCH(Liga_Descoba!AH30,$D$3,$D$2,$E$3,$E$2,$F$3,$F$2,$D$6,$D$5,$E$6,$E$5,$I$5,$D$2,$I$6,$D$2,$I$4,$D$2))</f>
        <v>2</v>
      </c>
      <c r="D30" s="97">
        <f>IF(ISTEXT($B30),"",_xlfn.SWITCH(Liga_Descoba!AI30,$D$3,$D$2,$E$3,$E$2,$F$3,$F$2,$D$6,$D$5,$E$6,$E$5,$I$5,$D$2,$I$6,$D$2,$I$4,$D$2))</f>
        <v>1</v>
      </c>
      <c r="E30" s="80"/>
      <c r="F30" s="80"/>
      <c r="G30" s="97">
        <f>IF(ISNUMBER($B30),G29+Liga_Descoba!AH30,"")</f>
        <v>0</v>
      </c>
      <c r="H30" s="97">
        <f>IF(ISNUMBER($B30),H29+Liga_Descoba!AI30,"")</f>
        <v>0</v>
      </c>
      <c r="I30" s="36"/>
      <c r="J30" s="80"/>
      <c r="K30" s="97">
        <f>IF(ISNUMBER(Liga_Descoba!D30),Liga_Descoba!D30,"")</f>
        <v>11</v>
      </c>
      <c r="L30" s="97">
        <f>IF(ISNUMBER(Liga_Descoba!E30),Liga_Descoba!E30,"")</f>
        <v>10</v>
      </c>
      <c r="M30" s="36"/>
      <c r="N30" s="80"/>
      <c r="O30" s="97">
        <f>IF(ISNUMBER($B30),K30+O29,"")</f>
        <v>207</v>
      </c>
      <c r="P30" s="97">
        <f>IF(ISNUMBER($B30),L30+P29,"")</f>
        <v>210</v>
      </c>
      <c r="Q30" s="89"/>
      <c r="R30" s="95"/>
      <c r="S30" s="97">
        <f>IF(ISNUMBER($B30),O30/COUNTA(O$10:O30),"")</f>
        <v>9.8571428571428577</v>
      </c>
      <c r="T30" s="97">
        <f>IF(ISNUMBER($B30),P30/COUNTA(P$10:P30),"")</f>
        <v>10</v>
      </c>
      <c r="U30" s="89"/>
      <c r="V30" s="95"/>
      <c r="W30" s="97">
        <f>IF(ISNUMBER($B30),SQRT(VAR(K$10:K30)),"")</f>
        <v>3.3058389901160394</v>
      </c>
      <c r="X30" s="97">
        <f>IF(ISNUMBER($B30),SQRT(VAR(L$10:L30)),"")</f>
        <v>2.9325756597230361</v>
      </c>
      <c r="Y30" s="89"/>
      <c r="Z30" s="89"/>
      <c r="AA30" s="96" t="str">
        <f>IF(ISBLANK(Liga_Descoba!$F30),"",IF(Liga_Descoba!$F31&lt;&gt;Liga_Descoba!$F30,Liga_Descoba!$F30,""))</f>
        <v/>
      </c>
      <c r="AB30" s="97" t="str">
        <f>IF(ISTEXT($AA30),"",O30-SUM(AB$10:AB29))</f>
        <v/>
      </c>
      <c r="AC30" s="97" t="str">
        <f>IF(ISTEXT($AA30),"",P30-SUM(AC$10:AC29))</f>
        <v/>
      </c>
      <c r="AD30" s="89"/>
      <c r="AE30" s="89"/>
      <c r="AF30" s="96" t="str">
        <f>IF(ISBLANK(Liga_Descoba!$F30),"",IF(Liga_Descoba!$F31&lt;&gt;Liga_Descoba!$F30,Liga_Descoba!$F30,""))</f>
        <v/>
      </c>
      <c r="AG30" s="97" t="str">
        <f>IF(ISTEXT($AF30),"",(O30 - SUM(AB$10:AB29))/COUNTIF(Liga_Descoba!$F$10:$F$304,"="&amp;$AF30))</f>
        <v/>
      </c>
      <c r="AH30" s="97" t="str">
        <f>IF(ISTEXT($AF30),"",(P30 - SUM(AC$10:AC29))/COUNTIF(Liga_Descoba!$F$10:$F$304,"="&amp;$AF30))</f>
        <v/>
      </c>
      <c r="AI30" s="99" t="str">
        <f>IF(ISTEXT($AF30),"",COUNT($AG$10:$AG30))</f>
        <v/>
      </c>
      <c r="AJ30" s="89"/>
      <c r="AK30" s="96" t="str">
        <f>IF(ISBLANK(Liga_Descoba!$F30),"",IF(Liga_Descoba!$F31&lt;&gt;Liga_Descoba!$F30,Liga_Descoba!$F30,""))</f>
        <v/>
      </c>
      <c r="AL30" s="97" t="str">
        <f>IF(ISTEXT($AF30),"",(G30 - SUM(AR$10:AR29))/COUNTIF(Liga_Descoba!$F$10:$F$304,"="&amp;$AK30))</f>
        <v/>
      </c>
      <c r="AM30" s="97" t="str">
        <f>IF(ISTEXT($AF30),"",(H30 - SUM(AS$10:AS29))/COUNTIF(Liga_Descoba!$F$10:$F$304,"="&amp;$AK30))</f>
        <v/>
      </c>
      <c r="AN30" s="99" t="str">
        <f>IF(ISTEXT($AF30),"",COUNT($AG$10:$AG30))</f>
        <v/>
      </c>
      <c r="AO30" s="81"/>
      <c r="AP30" s="89"/>
      <c r="AQ30" s="96" t="str">
        <f>IF(ISBLANK(Liga_Descoba!$F30),"",IF(Liga_Descoba!$F31&lt;&gt;Liga_Descoba!$F30,Liga_Descoba!$F30,""))</f>
        <v/>
      </c>
      <c r="AR30" s="97" t="str">
        <f>IF(ISTEXT($AQ30),"",G30-SUM(AR$10:AR29))</f>
        <v/>
      </c>
      <c r="AS30" s="97" t="str">
        <f>IF(ISTEXT($AQ30),"",H30-SUM(AS$10:AS29))</f>
        <v/>
      </c>
      <c r="AT30" s="89"/>
      <c r="AU30" s="89"/>
      <c r="AV30" s="90"/>
      <c r="AW30" s="91"/>
      <c r="AX30" s="91"/>
      <c r="AY30" s="90"/>
      <c r="AZ30" s="89"/>
      <c r="BA30" s="89"/>
      <c r="BB30" s="90"/>
      <c r="BC30" s="91"/>
      <c r="BD30" s="91"/>
      <c r="BE30" s="90"/>
      <c r="BF30" s="89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</row>
    <row r="31" spans="1:77">
      <c r="A31" s="36"/>
      <c r="B31" s="94">
        <f>IF(ISBLANK(Liga_Descoba!$C31),"",Liga_Descoba!$C31)</f>
        <v>22</v>
      </c>
      <c r="C31" s="97">
        <f>IF(ISTEXT($B31),"",_xlfn.SWITCH(Liga_Descoba!AH31,$D$3,$D$2,$E$3,$E$2,$F$3,$F$2,$D$6,$D$5,$E$6,$E$5,$I$5,$D$2,$I$6,$D$2,$I$4,$D$2))</f>
        <v>1</v>
      </c>
      <c r="D31" s="97">
        <f>IF(ISTEXT($B31),"",_xlfn.SWITCH(Liga_Descoba!AI31,$D$3,$D$2,$E$3,$E$2,$F$3,$F$2,$D$6,$D$5,$E$6,$E$5,$I$5,$D$2,$I$6,$D$2,$I$4,$D$2))</f>
        <v>2</v>
      </c>
      <c r="E31" s="80"/>
      <c r="F31" s="80"/>
      <c r="G31" s="97">
        <f>IF(ISNUMBER($B31),G30+Liga_Descoba!AH31,"")</f>
        <v>10</v>
      </c>
      <c r="H31" s="97">
        <f>IF(ISNUMBER($B31),H30+Liga_Descoba!AI31,"")</f>
        <v>-10</v>
      </c>
      <c r="I31" s="36"/>
      <c r="J31" s="80"/>
      <c r="K31" s="97">
        <f>IF(ISNUMBER(Liga_Descoba!D31),Liga_Descoba!D31,"")</f>
        <v>11</v>
      </c>
      <c r="L31" s="97">
        <f>IF(ISNUMBER(Liga_Descoba!E31),Liga_Descoba!E31,"")</f>
        <v>12</v>
      </c>
      <c r="M31" s="36"/>
      <c r="N31" s="80"/>
      <c r="O31" s="97">
        <f>IF(ISNUMBER($B31),K31+O30,"")</f>
        <v>218</v>
      </c>
      <c r="P31" s="97">
        <f>IF(ISNUMBER($B31),L31+P30,"")</f>
        <v>222</v>
      </c>
      <c r="Q31" s="89"/>
      <c r="R31" s="95"/>
      <c r="S31" s="97">
        <f>IF(ISNUMBER($B31),O31/COUNTA(O$10:O31),"")</f>
        <v>9.9090909090909083</v>
      </c>
      <c r="T31" s="97">
        <f>IF(ISNUMBER($B31),P31/COUNTA(P$10:P31),"")</f>
        <v>10.090909090909092</v>
      </c>
      <c r="U31" s="89"/>
      <c r="V31" s="95"/>
      <c r="W31" s="97">
        <f>IF(ISNUMBER($B31),SQRT(VAR(K$10:K31)),"")</f>
        <v>3.235356621383874</v>
      </c>
      <c r="X31" s="97">
        <f>IF(ISNUMBER($B31),SQRT(VAR(L$10:L31)),"")</f>
        <v>2.8934917266676918</v>
      </c>
      <c r="Y31" s="89"/>
      <c r="Z31" s="89"/>
      <c r="AA31" s="96" t="str">
        <f>IF(ISBLANK(Liga_Descoba!$F31),"",IF(Liga_Descoba!$F32&lt;&gt;Liga_Descoba!$F31,Liga_Descoba!$F31,""))</f>
        <v/>
      </c>
      <c r="AB31" s="97" t="str">
        <f>IF(ISTEXT($AA31),"",O31-SUM(AB$10:AB30))</f>
        <v/>
      </c>
      <c r="AC31" s="97" t="str">
        <f>IF(ISTEXT($AA31),"",P31-SUM(AC$10:AC30))</f>
        <v/>
      </c>
      <c r="AD31" s="89"/>
      <c r="AE31" s="89"/>
      <c r="AF31" s="96" t="str">
        <f>IF(ISBLANK(Liga_Descoba!$F31),"",IF(Liga_Descoba!$F32&lt;&gt;Liga_Descoba!$F31,Liga_Descoba!$F31,""))</f>
        <v/>
      </c>
      <c r="AG31" s="97" t="str">
        <f>IF(ISTEXT($AF31),"",(O31 - SUM(AB$10:AB30))/COUNTIF(Liga_Descoba!$F$10:$F$304,"="&amp;$AF31))</f>
        <v/>
      </c>
      <c r="AH31" s="97" t="str">
        <f>IF(ISTEXT($AF31),"",(P31 - SUM(AC$10:AC30))/COUNTIF(Liga_Descoba!$F$10:$F$304,"="&amp;$AF31))</f>
        <v/>
      </c>
      <c r="AI31" s="99" t="str">
        <f>IF(ISTEXT($AF31),"",COUNT($AG$10:$AG31))</f>
        <v/>
      </c>
      <c r="AJ31" s="89"/>
      <c r="AK31" s="96" t="str">
        <f>IF(ISBLANK(Liga_Descoba!$F31),"",IF(Liga_Descoba!$F32&lt;&gt;Liga_Descoba!$F31,Liga_Descoba!$F31,""))</f>
        <v/>
      </c>
      <c r="AL31" s="97" t="str">
        <f>IF(ISTEXT($AF31),"",(G31 - SUM(AR$10:AR30))/COUNTIF(Liga_Descoba!$F$10:$F$304,"="&amp;$AK31))</f>
        <v/>
      </c>
      <c r="AM31" s="97" t="str">
        <f>IF(ISTEXT($AF31),"",(H31 - SUM(AS$10:AS30))/COUNTIF(Liga_Descoba!$F$10:$F$304,"="&amp;$AK31))</f>
        <v/>
      </c>
      <c r="AN31" s="99" t="str">
        <f>IF(ISTEXT($AF31),"",COUNT($AG$10:$AG31))</f>
        <v/>
      </c>
      <c r="AO31" s="81"/>
      <c r="AP31" s="89"/>
      <c r="AQ31" s="96" t="str">
        <f>IF(ISBLANK(Liga_Descoba!$F31),"",IF(Liga_Descoba!$F32&lt;&gt;Liga_Descoba!$F31,Liga_Descoba!$F31,""))</f>
        <v/>
      </c>
      <c r="AR31" s="97" t="str">
        <f>IF(ISTEXT($AQ31),"",G31-SUM(AR$10:AR30))</f>
        <v/>
      </c>
      <c r="AS31" s="97" t="str">
        <f>IF(ISTEXT($AQ31),"",H31-SUM(AS$10:AS30))</f>
        <v/>
      </c>
      <c r="AT31" s="89"/>
      <c r="AU31" s="89"/>
      <c r="AV31" s="96"/>
      <c r="AW31" s="97"/>
      <c r="AX31" s="97"/>
      <c r="AY31" s="96"/>
      <c r="AZ31" s="89"/>
      <c r="BA31" s="89"/>
      <c r="BB31" s="96"/>
      <c r="BC31" s="97"/>
      <c r="BD31" s="97"/>
      <c r="BE31" s="96"/>
      <c r="BF31" s="89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</row>
    <row r="32" spans="1:77">
      <c r="A32" s="36"/>
      <c r="B32" s="94">
        <f>IF(ISBLANK(Liga_Descoba!$C32),"",Liga_Descoba!$C32)</f>
        <v>23</v>
      </c>
      <c r="C32" s="97">
        <f>IF(ISTEXT($B32),"",_xlfn.SWITCH(Liga_Descoba!AH32,$D$3,$D$2,$E$3,$E$2,$F$3,$F$2,$D$6,$D$5,$E$6,$E$5,$I$5,$D$2,$I$6,$D$2,$I$4,$D$2))</f>
        <v>2</v>
      </c>
      <c r="D32" s="97">
        <f>IF(ISTEXT($B32),"",_xlfn.SWITCH(Liga_Descoba!AI32,$D$3,$D$2,$E$3,$E$2,$F$3,$F$2,$D$6,$D$5,$E$6,$E$5,$I$5,$D$2,$I$6,$D$2,$I$4,$D$2))</f>
        <v>1</v>
      </c>
      <c r="E32" s="80"/>
      <c r="F32" s="80"/>
      <c r="G32" s="97">
        <f>IF(ISNUMBER($B32),G31+Liga_Descoba!AH32,"")</f>
        <v>0</v>
      </c>
      <c r="H32" s="97">
        <f>IF(ISNUMBER($B32),H31+Liga_Descoba!AI32,"")</f>
        <v>0</v>
      </c>
      <c r="I32" s="36"/>
      <c r="J32" s="80"/>
      <c r="K32" s="97">
        <f>IF(ISNUMBER(Liga_Descoba!D32),Liga_Descoba!D32,"")</f>
        <v>14</v>
      </c>
      <c r="L32" s="97">
        <f>IF(ISNUMBER(Liga_Descoba!E32),Liga_Descoba!E32,"")</f>
        <v>10</v>
      </c>
      <c r="M32" s="36"/>
      <c r="N32" s="80"/>
      <c r="O32" s="97">
        <f>IF(ISNUMBER($B32),K32+O31,"")</f>
        <v>232</v>
      </c>
      <c r="P32" s="97">
        <f>IF(ISNUMBER($B32),L32+P31,"")</f>
        <v>232</v>
      </c>
      <c r="Q32" s="89"/>
      <c r="R32" s="95"/>
      <c r="S32" s="97">
        <f>IF(ISNUMBER($B32),O32/COUNTA(O$10:O32),"")</f>
        <v>10.086956521739131</v>
      </c>
      <c r="T32" s="97">
        <f>IF(ISNUMBER($B32),P32/COUNTA(P$10:P32),"")</f>
        <v>10.086956521739131</v>
      </c>
      <c r="U32" s="89"/>
      <c r="V32" s="95"/>
      <c r="W32" s="97">
        <f>IF(ISNUMBER($B32),SQRT(VAR(K$10:K32)),"")</f>
        <v>3.2740445306887316</v>
      </c>
      <c r="X32" s="97">
        <f>IF(ISNUMBER($B32),SQRT(VAR(L$10:L32)),"")</f>
        <v>2.82702933512549</v>
      </c>
      <c r="Y32" s="89"/>
      <c r="Z32" s="89"/>
      <c r="AA32" s="96" t="str">
        <f>IF(ISBLANK(Liga_Descoba!$F32),"",IF(Liga_Descoba!$F33&lt;&gt;Liga_Descoba!$F32,Liga_Descoba!$F32,""))</f>
        <v/>
      </c>
      <c r="AB32" s="97" t="str">
        <f>IF(ISTEXT($AA32),"",O32-SUM(AB$10:AB31))</f>
        <v/>
      </c>
      <c r="AC32" s="97" t="str">
        <f>IF(ISTEXT($AA32),"",P32-SUM(AC$10:AC31))</f>
        <v/>
      </c>
      <c r="AD32" s="89"/>
      <c r="AE32" s="89"/>
      <c r="AF32" s="96" t="str">
        <f>IF(ISBLANK(Liga_Descoba!$F32),"",IF(Liga_Descoba!$F33&lt;&gt;Liga_Descoba!$F32,Liga_Descoba!$F32,""))</f>
        <v/>
      </c>
      <c r="AG32" s="97" t="str">
        <f>IF(ISTEXT($AF32),"",(O32 - SUM(AB$10:AB31))/COUNTIF(Liga_Descoba!$F$10:$F$304,"="&amp;$AF32))</f>
        <v/>
      </c>
      <c r="AH32" s="97" t="str">
        <f>IF(ISTEXT($AF32),"",(P32 - SUM(AC$10:AC31))/COUNTIF(Liga_Descoba!$F$10:$F$304,"="&amp;$AF32))</f>
        <v/>
      </c>
      <c r="AI32" s="99" t="str">
        <f>IF(ISTEXT($AF32),"",COUNT($AG$10:$AG32))</f>
        <v/>
      </c>
      <c r="AJ32" s="89"/>
      <c r="AK32" s="96" t="str">
        <f>IF(ISBLANK(Liga_Descoba!$F32),"",IF(Liga_Descoba!$F33&lt;&gt;Liga_Descoba!$F32,Liga_Descoba!$F32,""))</f>
        <v/>
      </c>
      <c r="AL32" s="97" t="str">
        <f>IF(ISTEXT($AF32),"",(G32 - SUM(AR$10:AR31))/COUNTIF(Liga_Descoba!$F$10:$F$304,"="&amp;$AK32))</f>
        <v/>
      </c>
      <c r="AM32" s="97" t="str">
        <f>IF(ISTEXT($AF32),"",(H32 - SUM(AS$10:AS31))/COUNTIF(Liga_Descoba!$F$10:$F$304,"="&amp;$AK32))</f>
        <v/>
      </c>
      <c r="AN32" s="99" t="str">
        <f>IF(ISTEXT($AF32),"",COUNT($AG$10:$AG32))</f>
        <v/>
      </c>
      <c r="AO32" s="81"/>
      <c r="AP32" s="89"/>
      <c r="AQ32" s="96" t="str">
        <f>IF(ISBLANK(Liga_Descoba!$F32),"",IF(Liga_Descoba!$F33&lt;&gt;Liga_Descoba!$F32,Liga_Descoba!$F32,""))</f>
        <v/>
      </c>
      <c r="AR32" s="97" t="str">
        <f>IF(ISTEXT($AQ32),"",G32-SUM(AR$10:AR31))</f>
        <v/>
      </c>
      <c r="AS32" s="97" t="str">
        <f>IF(ISTEXT($AQ32),"",H32-SUM(AS$10:AS31))</f>
        <v/>
      </c>
      <c r="AT32" s="89"/>
      <c r="AU32" s="89"/>
      <c r="AV32" s="96"/>
      <c r="AW32" s="97"/>
      <c r="AX32" s="97"/>
      <c r="AY32" s="96"/>
      <c r="AZ32" s="89"/>
      <c r="BA32" s="89"/>
      <c r="BB32" s="96"/>
      <c r="BC32" s="97"/>
      <c r="BD32" s="97"/>
      <c r="BE32" s="96"/>
      <c r="BF32" s="89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</row>
    <row r="33" spans="1:77">
      <c r="A33" s="36"/>
      <c r="B33" s="94">
        <f>IF(ISBLANK(Liga_Descoba!$C33),"",Liga_Descoba!$C33)</f>
        <v>24</v>
      </c>
      <c r="C33" s="97">
        <f>IF(ISTEXT($B33),"",_xlfn.SWITCH(Liga_Descoba!AH33,$D$3,$D$2,$E$3,$E$2,$F$3,$F$2,$D$6,$D$5,$E$6,$E$5,$I$5,$D$2,$I$6,$D$2,$I$4,$D$2))</f>
        <v>1</v>
      </c>
      <c r="D33" s="97">
        <f>IF(ISTEXT($B33),"",_xlfn.SWITCH(Liga_Descoba!AI33,$D$3,$D$2,$E$3,$E$2,$F$3,$F$2,$D$6,$D$5,$E$6,$E$5,$I$5,$D$2,$I$6,$D$2,$I$4,$D$2))</f>
        <v>2</v>
      </c>
      <c r="E33" s="80"/>
      <c r="F33" s="80"/>
      <c r="G33" s="97">
        <f>IF(ISNUMBER($B33),G32+Liga_Descoba!AH33,"")</f>
        <v>10</v>
      </c>
      <c r="H33" s="97">
        <f>IF(ISNUMBER($B33),H32+Liga_Descoba!AI33,"")</f>
        <v>-10</v>
      </c>
      <c r="I33" s="36"/>
      <c r="J33" s="80"/>
      <c r="K33" s="97">
        <f>IF(ISNUMBER(Liga_Descoba!D33),Liga_Descoba!D33,"")</f>
        <v>10</v>
      </c>
      <c r="L33" s="97">
        <f>IF(ISNUMBER(Liga_Descoba!E33),Liga_Descoba!E33,"")</f>
        <v>13</v>
      </c>
      <c r="M33" s="36"/>
      <c r="N33" s="80"/>
      <c r="O33" s="97">
        <f>IF(ISNUMBER($B33),K33+O32,"")</f>
        <v>242</v>
      </c>
      <c r="P33" s="97">
        <f>IF(ISNUMBER($B33),L33+P32,"")</f>
        <v>245</v>
      </c>
      <c r="Q33" s="89"/>
      <c r="R33" s="95"/>
      <c r="S33" s="97">
        <f>IF(ISNUMBER($B33),O33/COUNTA(O$10:O33),"")</f>
        <v>10.083333333333334</v>
      </c>
      <c r="T33" s="97">
        <f>IF(ISNUMBER($B33),P33/COUNTA(P$10:P33),"")</f>
        <v>10.208333333333334</v>
      </c>
      <c r="U33" s="89"/>
      <c r="V33" s="95"/>
      <c r="W33" s="97">
        <f>IF(ISNUMBER($B33),SQRT(VAR(K$10:K33)),"")</f>
        <v>3.2021279156844757</v>
      </c>
      <c r="X33" s="97">
        <f>IF(ISNUMBER($B33),SQRT(VAR(L$10:L33)),"")</f>
        <v>2.8281068589777698</v>
      </c>
      <c r="Y33" s="89"/>
      <c r="Z33" s="89"/>
      <c r="AA33" s="96" t="str">
        <f>IF(ISBLANK(Liga_Descoba!$F33),"",IF(Liga_Descoba!$F34&lt;&gt;Liga_Descoba!$F33,Liga_Descoba!$F33,""))</f>
        <v/>
      </c>
      <c r="AB33" s="97" t="str">
        <f>IF(ISTEXT($AA33),"",O33-SUM(AB$10:AB32))</f>
        <v/>
      </c>
      <c r="AC33" s="97" t="str">
        <f>IF(ISTEXT($AA33),"",P33-SUM(AC$10:AC32))</f>
        <v/>
      </c>
      <c r="AD33" s="89"/>
      <c r="AE33" s="89"/>
      <c r="AF33" s="96" t="str">
        <f>IF(ISBLANK(Liga_Descoba!$F33),"",IF(Liga_Descoba!$F34&lt;&gt;Liga_Descoba!$F33,Liga_Descoba!$F33,""))</f>
        <v/>
      </c>
      <c r="AG33" s="97" t="str">
        <f>IF(ISTEXT($AF33),"",(O33 - SUM(AB$10:AB32))/COUNTIF(Liga_Descoba!$F$10:$F$304,"="&amp;$AF33))</f>
        <v/>
      </c>
      <c r="AH33" s="97" t="str">
        <f>IF(ISTEXT($AF33),"",(P33 - SUM(AC$10:AC32))/COUNTIF(Liga_Descoba!$F$10:$F$304,"="&amp;$AF33))</f>
        <v/>
      </c>
      <c r="AI33" s="99" t="str">
        <f>IF(ISTEXT($AF33),"",COUNT($AG$10:$AG33))</f>
        <v/>
      </c>
      <c r="AJ33" s="89"/>
      <c r="AK33" s="96" t="str">
        <f>IF(ISBLANK(Liga_Descoba!$F33),"",IF(Liga_Descoba!$F34&lt;&gt;Liga_Descoba!$F33,Liga_Descoba!$F33,""))</f>
        <v/>
      </c>
      <c r="AL33" s="97" t="str">
        <f>IF(ISTEXT($AF33),"",(G33 - SUM(AR$10:AR32))/COUNTIF(Liga_Descoba!$F$10:$F$304,"="&amp;$AK33))</f>
        <v/>
      </c>
      <c r="AM33" s="97" t="str">
        <f>IF(ISTEXT($AF33),"",(H33 - SUM(AS$10:AS32))/COUNTIF(Liga_Descoba!$F$10:$F$304,"="&amp;$AK33))</f>
        <v/>
      </c>
      <c r="AN33" s="99" t="str">
        <f>IF(ISTEXT($AF33),"",COUNT($AG$10:$AG33))</f>
        <v/>
      </c>
      <c r="AO33" s="81"/>
      <c r="AP33" s="89"/>
      <c r="AQ33" s="96" t="str">
        <f>IF(ISBLANK(Liga_Descoba!$F33),"",IF(Liga_Descoba!$F34&lt;&gt;Liga_Descoba!$F33,Liga_Descoba!$F33,""))</f>
        <v/>
      </c>
      <c r="AR33" s="97" t="str">
        <f>IF(ISTEXT($AQ33),"",G33-SUM(AR$10:AR32))</f>
        <v/>
      </c>
      <c r="AS33" s="97" t="str">
        <f>IF(ISTEXT($AQ33),"",H33-SUM(AS$10:AS32))</f>
        <v/>
      </c>
      <c r="AT33" s="89"/>
      <c r="AU33" s="89"/>
      <c r="AV33" s="96"/>
      <c r="AW33" s="97"/>
      <c r="AX33" s="97"/>
      <c r="AY33" s="96"/>
      <c r="AZ33" s="89"/>
      <c r="BA33" s="89"/>
      <c r="BB33" s="96"/>
      <c r="BC33" s="97"/>
      <c r="BD33" s="97"/>
      <c r="BE33" s="96"/>
      <c r="BF33" s="89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</row>
    <row r="34" spans="1:77">
      <c r="A34" s="36"/>
      <c r="B34" s="94">
        <f>IF(ISBLANK(Liga_Descoba!$C34),"",Liga_Descoba!$C34)</f>
        <v>25</v>
      </c>
      <c r="C34" s="97">
        <f>IF(ISTEXT($B34),"",_xlfn.SWITCH(Liga_Descoba!AH34,$D$3,$D$2,$E$3,$E$2,$F$3,$F$2,$D$6,$D$5,$E$6,$E$5,$I$5,$D$2,$I$6,$D$2,$I$4,$D$2))</f>
        <v>1</v>
      </c>
      <c r="D34" s="97">
        <f>IF(ISTEXT($B34),"",_xlfn.SWITCH(Liga_Descoba!AI34,$D$3,$D$2,$E$3,$E$2,$F$3,$F$2,$D$6,$D$5,$E$6,$E$5,$I$5,$D$2,$I$6,$D$2,$I$4,$D$2))</f>
        <v>2</v>
      </c>
      <c r="E34" s="80"/>
      <c r="F34" s="80"/>
      <c r="G34" s="97">
        <f>IF(ISNUMBER($B34),G33+Liga_Descoba!AH34,"")</f>
        <v>20</v>
      </c>
      <c r="H34" s="97">
        <f>IF(ISNUMBER($B34),H33+Liga_Descoba!AI34,"")</f>
        <v>-20</v>
      </c>
      <c r="I34" s="36"/>
      <c r="J34" s="80"/>
      <c r="K34" s="97">
        <f>IF(ISNUMBER(Liga_Descoba!D34),Liga_Descoba!D34,"")</f>
        <v>6</v>
      </c>
      <c r="L34" s="97">
        <f>IF(ISNUMBER(Liga_Descoba!E34),Liga_Descoba!E34,"")</f>
        <v>13</v>
      </c>
      <c r="M34" s="36"/>
      <c r="N34" s="80"/>
      <c r="O34" s="97">
        <f>IF(ISNUMBER($B34),K34+O33,"")</f>
        <v>248</v>
      </c>
      <c r="P34" s="97">
        <f>IF(ISNUMBER($B34),L34+P33,"")</f>
        <v>258</v>
      </c>
      <c r="Q34" s="89"/>
      <c r="R34" s="95"/>
      <c r="S34" s="97">
        <f>IF(ISNUMBER($B34),O34/COUNTA(O$10:O34),"")</f>
        <v>9.92</v>
      </c>
      <c r="T34" s="97">
        <f>IF(ISNUMBER($B34),P34/COUNTA(P$10:P34),"")</f>
        <v>10.32</v>
      </c>
      <c r="U34" s="89"/>
      <c r="V34" s="95"/>
      <c r="W34" s="97">
        <f>IF(ISNUMBER($B34),SQRT(VAR(K$10:K34)),"")</f>
        <v>3.2393414968683589</v>
      </c>
      <c r="X34" s="97">
        <f>IF(ISNUMBER($B34),SQRT(VAR(L$10:L34)),"")</f>
        <v>2.8242993231360356</v>
      </c>
      <c r="Y34" s="89"/>
      <c r="Z34" s="89"/>
      <c r="AA34" s="96" t="str">
        <f>IF(ISBLANK(Liga_Descoba!$F34),"",IF(Liga_Descoba!$F35&lt;&gt;Liga_Descoba!$F34,Liga_Descoba!$F34,""))</f>
        <v/>
      </c>
      <c r="AB34" s="97" t="str">
        <f>IF(ISTEXT($AA34),"",O34-SUM(AB$10:AB33))</f>
        <v/>
      </c>
      <c r="AC34" s="97" t="str">
        <f>IF(ISTEXT($AA34),"",P34-SUM(AC$10:AC33))</f>
        <v/>
      </c>
      <c r="AD34" s="89"/>
      <c r="AE34" s="89"/>
      <c r="AF34" s="96" t="str">
        <f>IF(ISBLANK(Liga_Descoba!$F34),"",IF(Liga_Descoba!$F35&lt;&gt;Liga_Descoba!$F34,Liga_Descoba!$F34,""))</f>
        <v/>
      </c>
      <c r="AG34" s="97" t="str">
        <f>IF(ISTEXT($AF34),"",(O34 - SUM(AB$10:AB33))/COUNTIF(Liga_Descoba!$F$10:$F$304,"="&amp;$AF34))</f>
        <v/>
      </c>
      <c r="AH34" s="97" t="str">
        <f>IF(ISTEXT($AF34),"",(P34 - SUM(AC$10:AC33))/COUNTIF(Liga_Descoba!$F$10:$F$304,"="&amp;$AF34))</f>
        <v/>
      </c>
      <c r="AI34" s="99" t="str">
        <f>IF(ISTEXT($AF34),"",COUNT($AG$10:$AG34))</f>
        <v/>
      </c>
      <c r="AJ34" s="89"/>
      <c r="AK34" s="96" t="str">
        <f>IF(ISBLANK(Liga_Descoba!$F34),"",IF(Liga_Descoba!$F35&lt;&gt;Liga_Descoba!$F34,Liga_Descoba!$F34,""))</f>
        <v/>
      </c>
      <c r="AL34" s="97" t="str">
        <f>IF(ISTEXT($AF34),"",(G34 - SUM(AR$10:AR33))/COUNTIF(Liga_Descoba!$F$10:$F$304,"="&amp;$AK34))</f>
        <v/>
      </c>
      <c r="AM34" s="97" t="str">
        <f>IF(ISTEXT($AF34),"",(H34 - SUM(AS$10:AS33))/COUNTIF(Liga_Descoba!$F$10:$F$304,"="&amp;$AK34))</f>
        <v/>
      </c>
      <c r="AN34" s="99" t="str">
        <f>IF(ISTEXT($AF34),"",COUNT($AG$10:$AG34))</f>
        <v/>
      </c>
      <c r="AO34" s="81"/>
      <c r="AP34" s="89"/>
      <c r="AQ34" s="96" t="str">
        <f>IF(ISBLANK(Liga_Descoba!$F34),"",IF(Liga_Descoba!$F35&lt;&gt;Liga_Descoba!$F34,Liga_Descoba!$F34,""))</f>
        <v/>
      </c>
      <c r="AR34" s="97" t="str">
        <f>IF(ISTEXT($AQ34),"",G34-SUM(AR$10:AR33))</f>
        <v/>
      </c>
      <c r="AS34" s="97" t="str">
        <f>IF(ISTEXT($AQ34),"",H34-SUM(AS$10:AS33))</f>
        <v/>
      </c>
      <c r="AT34" s="89"/>
      <c r="AU34" s="89"/>
      <c r="AV34" s="96"/>
      <c r="AW34" s="97"/>
      <c r="AX34" s="97"/>
      <c r="AY34" s="96"/>
      <c r="AZ34" s="89"/>
      <c r="BA34" s="89"/>
      <c r="BB34" s="96"/>
      <c r="BC34" s="97"/>
      <c r="BD34" s="97"/>
      <c r="BE34" s="96"/>
      <c r="BF34" s="89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</row>
    <row r="35" spans="1:77">
      <c r="A35" s="36"/>
      <c r="B35" s="94">
        <f>IF(ISBLANK(Liga_Descoba!$C35),"",Liga_Descoba!$C35)</f>
        <v>26</v>
      </c>
      <c r="C35" s="97">
        <f>IF(ISTEXT($B35),"",_xlfn.SWITCH(Liga_Descoba!AH35,$D$3,$D$2,$E$3,$E$2,$F$3,$F$2,$D$6,$D$5,$E$6,$E$5,$I$5,$D$2,$I$6,$D$2,$I$4,$D$2))</f>
        <v>2</v>
      </c>
      <c r="D35" s="97">
        <f>IF(ISTEXT($B35),"",_xlfn.SWITCH(Liga_Descoba!AI35,$D$3,$D$2,$E$3,$E$2,$F$3,$F$2,$D$6,$D$5,$E$6,$E$5,$I$5,$D$2,$I$6,$D$2,$I$4,$D$2))</f>
        <v>1</v>
      </c>
      <c r="E35" s="80"/>
      <c r="F35" s="80"/>
      <c r="G35" s="97">
        <f>IF(ISNUMBER($B35),G34+Liga_Descoba!AH35,"")</f>
        <v>10</v>
      </c>
      <c r="H35" s="97">
        <f>IF(ISNUMBER($B35),H34+Liga_Descoba!AI35,"")</f>
        <v>-10</v>
      </c>
      <c r="I35" s="36"/>
      <c r="J35" s="80"/>
      <c r="K35" s="97">
        <f>IF(ISNUMBER(Liga_Descoba!D35),Liga_Descoba!D35,"")</f>
        <v>13</v>
      </c>
      <c r="L35" s="97">
        <f>IF(ISNUMBER(Liga_Descoba!E35),Liga_Descoba!E35,"")</f>
        <v>7</v>
      </c>
      <c r="M35" s="36"/>
      <c r="N35" s="80"/>
      <c r="O35" s="97">
        <f>IF(ISNUMBER($B35),K35+O34,"")</f>
        <v>261</v>
      </c>
      <c r="P35" s="97">
        <f>IF(ISNUMBER($B35),L35+P34,"")</f>
        <v>265</v>
      </c>
      <c r="Q35" s="89"/>
      <c r="R35" s="95"/>
      <c r="S35" s="97">
        <f>IF(ISNUMBER($B35),O35/COUNTA(O$10:O35),"")</f>
        <v>10.038461538461538</v>
      </c>
      <c r="T35" s="97">
        <f>IF(ISNUMBER($B35),P35/COUNTA(P$10:P35),"")</f>
        <v>10.192307692307692</v>
      </c>
      <c r="U35" s="89"/>
      <c r="V35" s="95"/>
      <c r="W35" s="97">
        <f>IF(ISNUMBER($B35),SQRT(VAR(K$10:K35)),"")</f>
        <v>3.2308608045630103</v>
      </c>
      <c r="X35" s="97">
        <f>IF(ISNUMBER($B35),SQRT(VAR(L$10:L35)),"")</f>
        <v>2.842804682270391</v>
      </c>
      <c r="Y35" s="89"/>
      <c r="Z35" s="89"/>
      <c r="AA35" s="96">
        <f>IF(ISBLANK(Liga_Descoba!$F35),"",IF(Liga_Descoba!$F36&lt;&gt;Liga_Descoba!$F35,Liga_Descoba!$F35,""))</f>
        <v>43655</v>
      </c>
      <c r="AB35" s="97">
        <f>IF(ISTEXT($AA35),"",O35-SUM(AB$10:AB34))</f>
        <v>85</v>
      </c>
      <c r="AC35" s="97">
        <f>IF(ISTEXT($AA35),"",P35-SUM(AC$10:AC34))</f>
        <v>88</v>
      </c>
      <c r="AD35" s="89"/>
      <c r="AE35" s="89"/>
      <c r="AF35" s="96">
        <f>IF(ISBLANK(Liga_Descoba!$F35),"",IF(Liga_Descoba!$F36&lt;&gt;Liga_Descoba!$F35,Liga_Descoba!$F35,""))</f>
        <v>43655</v>
      </c>
      <c r="AG35" s="97">
        <f>IF(ISTEXT($AF35),"",(O35 - SUM(AB$10:AB34))/COUNTIF(Liga_Descoba!$F$10:$F$304,"="&amp;$AF35))</f>
        <v>10.625</v>
      </c>
      <c r="AH35" s="97">
        <f>IF(ISTEXT($AF35),"",(P35 - SUM(AC$10:AC34))/COUNTIF(Liga_Descoba!$F$10:$F$304,"="&amp;$AF35))</f>
        <v>11</v>
      </c>
      <c r="AI35" s="99">
        <f>IF(ISTEXT($AF35),"",COUNT($AG$10:$AG35))</f>
        <v>4</v>
      </c>
      <c r="AJ35" s="89"/>
      <c r="AK35" s="96">
        <f>IF(ISBLANK(Liga_Descoba!$F35),"",IF(Liga_Descoba!$F36&lt;&gt;Liga_Descoba!$F35,Liga_Descoba!$F35,""))</f>
        <v>43655</v>
      </c>
      <c r="AL35" s="97">
        <f>IF(ISTEXT($AF35),"",(G35 - SUM(AR$10:AR34))/COUNTIF(Liga_Descoba!$F$10:$F$304,"="&amp;$AK35))</f>
        <v>0</v>
      </c>
      <c r="AM35" s="97">
        <f>IF(ISTEXT($AF35),"",(H35 - SUM(AS$10:AS34))/COUNTIF(Liga_Descoba!$F$10:$F$304,"="&amp;$AK35))</f>
        <v>0</v>
      </c>
      <c r="AN35" s="99">
        <f>IF(ISTEXT($AF35),"",COUNT($AG$10:$AG35))</f>
        <v>4</v>
      </c>
      <c r="AO35" s="81"/>
      <c r="AP35" s="89"/>
      <c r="AQ35" s="96">
        <f>IF(ISBLANK(Liga_Descoba!$F35),"",IF(Liga_Descoba!$F36&lt;&gt;Liga_Descoba!$F35,Liga_Descoba!$F35,""))</f>
        <v>43655</v>
      </c>
      <c r="AR35" s="97">
        <f>IF(ISTEXT($AQ35),"",G35-SUM(AR$10:AR34))</f>
        <v>0</v>
      </c>
      <c r="AS35" s="97">
        <f>IF(ISTEXT($AQ35),"",H35-SUM(AS$10:AS34))</f>
        <v>0</v>
      </c>
      <c r="AT35" s="89"/>
      <c r="AU35" s="89"/>
      <c r="AV35" s="96"/>
      <c r="AW35" s="97"/>
      <c r="AX35" s="97"/>
      <c r="AY35" s="96"/>
      <c r="AZ35" s="89"/>
      <c r="BA35" s="89"/>
      <c r="BB35" s="96"/>
      <c r="BC35" s="97"/>
      <c r="BD35" s="97"/>
      <c r="BE35" s="96"/>
      <c r="BF35" s="89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</row>
    <row r="36" spans="1:77">
      <c r="A36" s="36"/>
      <c r="B36" s="94" t="str">
        <f>IF(ISBLANK(Liga_Descoba!$C36),"",Liga_Descoba!$C36)</f>
        <v/>
      </c>
      <c r="C36" s="97" t="str">
        <f>IF(ISTEXT($B36),"",_xlfn.SWITCH(Liga_Descoba!AH36,$D$3,$D$2,$E$3,$E$2,$F$3,$F$2,$D$6,$D$5,$E$6,$E$5,$I$5,$D$2,$I$6,$D$2,$I$4,$D$2))</f>
        <v/>
      </c>
      <c r="D36" s="97" t="str">
        <f>IF(ISTEXT($B36),"",_xlfn.SWITCH(Liga_Descoba!AI36,$D$3,$D$2,$E$3,$E$2,$F$3,$F$2,$D$6,$D$5,$E$6,$E$5,$I$5,$D$2,$I$6,$D$2,$I$4,$D$2))</f>
        <v/>
      </c>
      <c r="E36" s="80"/>
      <c r="F36" s="80"/>
      <c r="G36" s="97" t="str">
        <f>IF(ISNUMBER($B36),G35+Liga_Descoba!AH36,"")</f>
        <v/>
      </c>
      <c r="H36" s="97" t="str">
        <f>IF(ISNUMBER($B36),H35+Liga_Descoba!AI36,"")</f>
        <v/>
      </c>
      <c r="I36" s="36"/>
      <c r="J36" s="80"/>
      <c r="K36" s="97" t="str">
        <f>IF(ISNUMBER(Liga_Descoba!D36),Liga_Descoba!D36,"")</f>
        <v/>
      </c>
      <c r="L36" s="97" t="str">
        <f>IF(ISNUMBER(Liga_Descoba!E36),Liga_Descoba!E36,"")</f>
        <v/>
      </c>
      <c r="M36" s="36"/>
      <c r="N36" s="80"/>
      <c r="O36" s="97" t="str">
        <f>IF(ISNUMBER($B36),K36+O35,"")</f>
        <v/>
      </c>
      <c r="P36" s="97" t="str">
        <f>IF(ISNUMBER($B36),L36+P35,"")</f>
        <v/>
      </c>
      <c r="Q36" s="89"/>
      <c r="R36" s="95"/>
      <c r="S36" s="97" t="str">
        <f>IF(ISNUMBER($B36),O36/COUNTA(O$10:O36),"")</f>
        <v/>
      </c>
      <c r="T36" s="97" t="str">
        <f>IF(ISNUMBER($B36),P36/COUNTA(P$10:P36),"")</f>
        <v/>
      </c>
      <c r="U36" s="89"/>
      <c r="V36" s="95"/>
      <c r="W36" s="97" t="str">
        <f>IF(ISNUMBER($B36),SQRT(VAR(K$10:K36)),"")</f>
        <v/>
      </c>
      <c r="X36" s="97" t="str">
        <f>IF(ISNUMBER($B36),SQRT(VAR(L$10:L36)),"")</f>
        <v/>
      </c>
      <c r="Y36" s="89"/>
      <c r="Z36" s="89"/>
      <c r="AA36" s="96" t="str">
        <f>IF(ISBLANK(Liga_Descoba!$F36),"",IF(Liga_Descoba!$F37&lt;&gt;Liga_Descoba!$F36,Liga_Descoba!$F36,""))</f>
        <v/>
      </c>
      <c r="AB36" s="97" t="str">
        <f>IF(ISTEXT($AA36),"",O36-SUM(AB$10:AB35))</f>
        <v/>
      </c>
      <c r="AC36" s="97" t="str">
        <f>IF(ISTEXT($AA36),"",P36-SUM(AC$10:AC35))</f>
        <v/>
      </c>
      <c r="AD36" s="89"/>
      <c r="AE36" s="89"/>
      <c r="AF36" s="96" t="str">
        <f>IF(ISBLANK(Liga_Descoba!$F36),"",IF(Liga_Descoba!$F37&lt;&gt;Liga_Descoba!$F36,Liga_Descoba!$F36,""))</f>
        <v/>
      </c>
      <c r="AG36" s="97" t="str">
        <f>IF(ISTEXT($AF36),"",(O36 - SUM(AB$10:AB35))/COUNTIF(Liga_Descoba!$F$10:$F$304,"="&amp;$AF36))</f>
        <v/>
      </c>
      <c r="AH36" s="97" t="str">
        <f>IF(ISTEXT($AF36),"",(P36 - SUM(AC$10:AC35))/COUNTIF(Liga_Descoba!$F$10:$F$304,"="&amp;$AF36))</f>
        <v/>
      </c>
      <c r="AI36" s="99" t="str">
        <f>IF(ISTEXT($AF36),"",COUNT($AG$10:$AG36))</f>
        <v/>
      </c>
      <c r="AJ36" s="89"/>
      <c r="AK36" s="96" t="str">
        <f>IF(ISBLANK(Liga_Descoba!$F36),"",IF(Liga_Descoba!$F37&lt;&gt;Liga_Descoba!$F36,Liga_Descoba!$F36,""))</f>
        <v/>
      </c>
      <c r="AL36" s="97" t="str">
        <f>IF(ISTEXT($AF36),"",(G36 - SUM(AR$10:AR35))/COUNTIF(Liga_Descoba!$F$10:$F$304,"="&amp;$AK36))</f>
        <v/>
      </c>
      <c r="AM36" s="97" t="str">
        <f>IF(ISTEXT($AF36),"",(H36 - SUM(AS$10:AS35))/COUNTIF(Liga_Descoba!$F$10:$F$304,"="&amp;$AK36))</f>
        <v/>
      </c>
      <c r="AN36" s="99" t="str">
        <f>IF(ISTEXT($AF36),"",COUNT($AG$10:$AG36))</f>
        <v/>
      </c>
      <c r="AO36" s="81"/>
      <c r="AP36" s="89"/>
      <c r="AQ36" s="96" t="str">
        <f>IF(ISBLANK(Liga_Descoba!$F36),"",IF(Liga_Descoba!$F37&lt;&gt;Liga_Descoba!$F36,Liga_Descoba!$F36,""))</f>
        <v/>
      </c>
      <c r="AR36" s="97" t="str">
        <f>IF(ISTEXT($AQ36),"",G36-SUM(AR$10:AR35))</f>
        <v/>
      </c>
      <c r="AS36" s="97" t="str">
        <f>IF(ISTEXT($AQ36),"",H36-SUM(AS$10:AS35))</f>
        <v/>
      </c>
      <c r="AT36" s="89"/>
      <c r="AU36" s="89"/>
      <c r="AV36" s="96"/>
      <c r="AW36" s="97"/>
      <c r="AX36" s="97"/>
      <c r="AY36" s="96"/>
      <c r="AZ36" s="89"/>
      <c r="BA36" s="89"/>
      <c r="BB36" s="96"/>
      <c r="BC36" s="97"/>
      <c r="BD36" s="97"/>
      <c r="BE36" s="96"/>
      <c r="BF36" s="89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</row>
    <row r="37" spans="1:77">
      <c r="A37" s="36"/>
      <c r="B37" s="94" t="str">
        <f>IF(ISBLANK(Liga_Descoba!$C37),"",Liga_Descoba!$C37)</f>
        <v/>
      </c>
      <c r="C37" s="97" t="str">
        <f>IF(ISTEXT($B37),"",_xlfn.SWITCH(Liga_Descoba!AH37,$D$3,$D$2,$E$3,$E$2,$F$3,$F$2,$D$6,$D$5,$E$6,$E$5,$I$5,$D$2,$I$6,$D$2,$I$4,$D$2))</f>
        <v/>
      </c>
      <c r="D37" s="97" t="str">
        <f>IF(ISTEXT($B37),"",_xlfn.SWITCH(Liga_Descoba!AI37,$D$3,$D$2,$E$3,$E$2,$F$3,$F$2,$D$6,$D$5,$E$6,$E$5,$I$5,$D$2,$I$6,$D$2,$I$4,$D$2))</f>
        <v/>
      </c>
      <c r="E37" s="80"/>
      <c r="F37" s="80"/>
      <c r="G37" s="97" t="str">
        <f>IF(ISNUMBER($B37),G36+Liga_Descoba!AH37,"")</f>
        <v/>
      </c>
      <c r="H37" s="97" t="str">
        <f>IF(ISNUMBER($B37),H36+Liga_Descoba!AI37,"")</f>
        <v/>
      </c>
      <c r="I37" s="36"/>
      <c r="J37" s="80"/>
      <c r="K37" s="97" t="str">
        <f>IF(ISNUMBER(Liga_Descoba!D37),Liga_Descoba!D37,"")</f>
        <v/>
      </c>
      <c r="L37" s="97" t="str">
        <f>IF(ISNUMBER(Liga_Descoba!E37),Liga_Descoba!E37,"")</f>
        <v/>
      </c>
      <c r="M37" s="36"/>
      <c r="N37" s="80"/>
      <c r="O37" s="97" t="str">
        <f>IF(ISNUMBER($B37),K37+O36,"")</f>
        <v/>
      </c>
      <c r="P37" s="97" t="str">
        <f>IF(ISNUMBER($B37),L37+P36,"")</f>
        <v/>
      </c>
      <c r="Q37" s="89"/>
      <c r="R37" s="95"/>
      <c r="S37" s="97" t="str">
        <f>IF(ISNUMBER($B37),O37/COUNTA(O$10:O37),"")</f>
        <v/>
      </c>
      <c r="T37" s="97" t="str">
        <f>IF(ISNUMBER($B37),P37/COUNTA(P$10:P37),"")</f>
        <v/>
      </c>
      <c r="U37" s="89"/>
      <c r="V37" s="95"/>
      <c r="W37" s="97" t="str">
        <f>IF(ISNUMBER($B37),SQRT(VAR(K$10:K37)),"")</f>
        <v/>
      </c>
      <c r="X37" s="97" t="str">
        <f>IF(ISNUMBER($B37),SQRT(VAR(L$10:L37)),"")</f>
        <v/>
      </c>
      <c r="Y37" s="89"/>
      <c r="Z37" s="89"/>
      <c r="AA37" s="96" t="str">
        <f>IF(ISBLANK(Liga_Descoba!$F37),"",IF(Liga_Descoba!$F38&lt;&gt;Liga_Descoba!$F37,Liga_Descoba!$F37,""))</f>
        <v/>
      </c>
      <c r="AB37" s="97" t="str">
        <f>IF(ISTEXT($AA37),"",O37-SUM(AB$10:AB36))</f>
        <v/>
      </c>
      <c r="AC37" s="97" t="str">
        <f>IF(ISTEXT($AA37),"",P37-SUM(AC$10:AC36))</f>
        <v/>
      </c>
      <c r="AD37" s="89"/>
      <c r="AE37" s="89"/>
      <c r="AF37" s="96" t="str">
        <f>IF(ISBLANK(Liga_Descoba!$F37),"",IF(Liga_Descoba!$F38&lt;&gt;Liga_Descoba!$F37,Liga_Descoba!$F37,""))</f>
        <v/>
      </c>
      <c r="AG37" s="97" t="str">
        <f>IF(ISTEXT($AF37),"",(O37 - SUM(AB$10:AB36))/COUNTIF(Liga_Descoba!$F$10:$F$304,"="&amp;$AF37))</f>
        <v/>
      </c>
      <c r="AH37" s="97" t="str">
        <f>IF(ISTEXT($AF37),"",(P37 - SUM(AC$10:AC36))/COUNTIF(Liga_Descoba!$F$10:$F$304,"="&amp;$AF37))</f>
        <v/>
      </c>
      <c r="AI37" s="99" t="str">
        <f>IF(ISTEXT($AF37),"",COUNT($AG$10:$AG37))</f>
        <v/>
      </c>
      <c r="AJ37" s="89"/>
      <c r="AK37" s="96" t="str">
        <f>IF(ISBLANK(Liga_Descoba!$F37),"",IF(Liga_Descoba!$F38&lt;&gt;Liga_Descoba!$F37,Liga_Descoba!$F37,""))</f>
        <v/>
      </c>
      <c r="AL37" s="97" t="str">
        <f>IF(ISTEXT($AF37),"",(G37 - SUM(AR$10:AR36))/COUNTIF(Liga_Descoba!$F$10:$F$304,"="&amp;$AK37))</f>
        <v/>
      </c>
      <c r="AM37" s="97" t="str">
        <f>IF(ISTEXT($AF37),"",(H37 - SUM(AS$10:AS36))/COUNTIF(Liga_Descoba!$F$10:$F$304,"="&amp;$AK37))</f>
        <v/>
      </c>
      <c r="AN37" s="99" t="str">
        <f>IF(ISTEXT($AF37),"",COUNT($AG$10:$AG37))</f>
        <v/>
      </c>
      <c r="AO37" s="81"/>
      <c r="AP37" s="89"/>
      <c r="AQ37" s="96" t="str">
        <f>IF(ISBLANK(Liga_Descoba!$F37),"",IF(Liga_Descoba!$F38&lt;&gt;Liga_Descoba!$F37,Liga_Descoba!$F37,""))</f>
        <v/>
      </c>
      <c r="AR37" s="97" t="str">
        <f>IF(ISTEXT($AQ37),"",G37-SUM(AR$10:AR36))</f>
        <v/>
      </c>
      <c r="AS37" s="97" t="str">
        <f>IF(ISTEXT($AQ37),"",H37-SUM(AS$10:AS36))</f>
        <v/>
      </c>
      <c r="AT37" s="89"/>
      <c r="AU37" s="89"/>
      <c r="AV37" s="96"/>
      <c r="AW37" s="97"/>
      <c r="AX37" s="97"/>
      <c r="AY37" s="96"/>
      <c r="AZ37" s="89"/>
      <c r="BA37" s="89"/>
      <c r="BB37" s="96"/>
      <c r="BC37" s="97"/>
      <c r="BD37" s="97"/>
      <c r="BE37" s="96"/>
      <c r="BF37" s="89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</row>
    <row r="38" spans="1:77">
      <c r="A38" s="36"/>
      <c r="B38" s="94" t="str">
        <f>IF(ISBLANK(Liga_Descoba!$C38),"",Liga_Descoba!$C38)</f>
        <v/>
      </c>
      <c r="C38" s="97" t="str">
        <f>IF(ISTEXT($B38),"",_xlfn.SWITCH(Liga_Descoba!AH38,$D$3,$D$2,$E$3,$E$2,$F$3,$F$2,$D$6,$D$5,$E$6,$E$5,$I$5,$D$2,$I$6,$D$2,$I$4,$D$2))</f>
        <v/>
      </c>
      <c r="D38" s="97" t="str">
        <f>IF(ISTEXT($B38),"",_xlfn.SWITCH(Liga_Descoba!AI38,$D$3,$D$2,$E$3,$E$2,$F$3,$F$2,$D$6,$D$5,$E$6,$E$5,$I$5,$D$2,$I$6,$D$2,$I$4,$D$2))</f>
        <v/>
      </c>
      <c r="E38" s="80"/>
      <c r="F38" s="80"/>
      <c r="G38" s="97" t="str">
        <f>IF(ISNUMBER($B38),G37+Liga_Descoba!AH38,"")</f>
        <v/>
      </c>
      <c r="H38" s="97" t="str">
        <f>IF(ISNUMBER($B38),H37+Liga_Descoba!AI38,"")</f>
        <v/>
      </c>
      <c r="I38" s="36"/>
      <c r="J38" s="80"/>
      <c r="K38" s="97" t="str">
        <f>IF(ISNUMBER(Liga_Descoba!D38),Liga_Descoba!D38,"")</f>
        <v/>
      </c>
      <c r="L38" s="97" t="str">
        <f>IF(ISNUMBER(Liga_Descoba!E38),Liga_Descoba!E38,"")</f>
        <v/>
      </c>
      <c r="M38" s="36"/>
      <c r="N38" s="80"/>
      <c r="O38" s="97" t="str">
        <f>IF(ISNUMBER($B38),K38+O37,"")</f>
        <v/>
      </c>
      <c r="P38" s="97" t="str">
        <f>IF(ISNUMBER($B38),L38+P37,"")</f>
        <v/>
      </c>
      <c r="Q38" s="89"/>
      <c r="R38" s="95"/>
      <c r="S38" s="97" t="str">
        <f>IF(ISNUMBER($B38),O38/COUNTA(O$10:O38),"")</f>
        <v/>
      </c>
      <c r="T38" s="97" t="str">
        <f>IF(ISNUMBER($B38),P38/COUNTA(P$10:P38),"")</f>
        <v/>
      </c>
      <c r="U38" s="89"/>
      <c r="V38" s="95"/>
      <c r="W38" s="97" t="str">
        <f>IF(ISNUMBER($B38),SQRT(VAR(K$10:K38)),"")</f>
        <v/>
      </c>
      <c r="X38" s="97" t="str">
        <f>IF(ISNUMBER($B38),SQRT(VAR(L$10:L38)),"")</f>
        <v/>
      </c>
      <c r="Y38" s="89"/>
      <c r="Z38" s="89"/>
      <c r="AA38" s="96" t="str">
        <f>IF(ISBLANK(Liga_Descoba!$F38),"",IF(Liga_Descoba!$F39&lt;&gt;Liga_Descoba!$F38,Liga_Descoba!$F38,""))</f>
        <v/>
      </c>
      <c r="AB38" s="97" t="str">
        <f>IF(ISTEXT($AA38),"",O38-SUM(AB$10:AB37))</f>
        <v/>
      </c>
      <c r="AC38" s="97" t="str">
        <f>IF(ISTEXT($AA38),"",P38-SUM(AC$10:AC37))</f>
        <v/>
      </c>
      <c r="AD38" s="89"/>
      <c r="AE38" s="89"/>
      <c r="AF38" s="96" t="str">
        <f>IF(ISBLANK(Liga_Descoba!$F38),"",IF(Liga_Descoba!$F39&lt;&gt;Liga_Descoba!$F38,Liga_Descoba!$F38,""))</f>
        <v/>
      </c>
      <c r="AG38" s="97" t="str">
        <f>IF(ISTEXT($AF38),"",(O38 - SUM(AB$10:AB37))/COUNTIF(Liga_Descoba!$F$10:$F$304,"="&amp;$AF38))</f>
        <v/>
      </c>
      <c r="AH38" s="97" t="str">
        <f>IF(ISTEXT($AF38),"",(P38 - SUM(AC$10:AC37))/COUNTIF(Liga_Descoba!$F$10:$F$304,"="&amp;$AF38))</f>
        <v/>
      </c>
      <c r="AI38" s="99" t="str">
        <f>IF(ISTEXT($AF38),"",COUNT($AG$10:$AG38))</f>
        <v/>
      </c>
      <c r="AJ38" s="89"/>
      <c r="AK38" s="96" t="str">
        <f>IF(ISBLANK(Liga_Descoba!$F38),"",IF(Liga_Descoba!$F39&lt;&gt;Liga_Descoba!$F38,Liga_Descoba!$F38,""))</f>
        <v/>
      </c>
      <c r="AL38" s="97" t="str">
        <f>IF(ISTEXT($AF38),"",(G38 - SUM(AR$10:AR37))/COUNTIF(Liga_Descoba!$F$10:$F$304,"="&amp;$AK38))</f>
        <v/>
      </c>
      <c r="AM38" s="97" t="str">
        <f>IF(ISTEXT($AF38),"",(H38 - SUM(AS$10:AS37))/COUNTIF(Liga_Descoba!$F$10:$F$304,"="&amp;$AK38))</f>
        <v/>
      </c>
      <c r="AN38" s="99" t="str">
        <f>IF(ISTEXT($AF38),"",COUNT($AG$10:$AG38))</f>
        <v/>
      </c>
      <c r="AO38" s="81"/>
      <c r="AP38" s="89"/>
      <c r="AQ38" s="96" t="str">
        <f>IF(ISBLANK(Liga_Descoba!$F38),"",IF(Liga_Descoba!$F39&lt;&gt;Liga_Descoba!$F38,Liga_Descoba!$F38,""))</f>
        <v/>
      </c>
      <c r="AR38" s="97" t="str">
        <f>IF(ISTEXT($AQ38),"",G38-SUM(AR$10:AR37))</f>
        <v/>
      </c>
      <c r="AS38" s="97" t="str">
        <f>IF(ISTEXT($AQ38),"",H38-SUM(AS$10:AS37))</f>
        <v/>
      </c>
      <c r="AT38" s="89"/>
      <c r="AU38" s="89"/>
      <c r="AV38" s="96"/>
      <c r="AW38" s="97"/>
      <c r="AX38" s="97"/>
      <c r="AY38" s="96"/>
      <c r="AZ38" s="89"/>
      <c r="BA38" s="89"/>
      <c r="BB38" s="96"/>
      <c r="BC38" s="97"/>
      <c r="BD38" s="97"/>
      <c r="BE38" s="96"/>
      <c r="BF38" s="89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</row>
    <row r="39" spans="1:77">
      <c r="A39" s="36"/>
      <c r="B39" s="94" t="str">
        <f>IF(ISBLANK(Liga_Descoba!$C39),"",Liga_Descoba!$C39)</f>
        <v/>
      </c>
      <c r="C39" s="97" t="str">
        <f>IF(ISTEXT($B39),"",_xlfn.SWITCH(Liga_Descoba!AH39,$D$3,$D$2,$E$3,$E$2,$F$3,$F$2,$D$6,$D$5,$E$6,$E$5,$I$5,$D$2,$I$6,$D$2,$I$4,$D$2))</f>
        <v/>
      </c>
      <c r="D39" s="97" t="str">
        <f>IF(ISTEXT($B39),"",_xlfn.SWITCH(Liga_Descoba!AI39,$D$3,$D$2,$E$3,$E$2,$F$3,$F$2,$D$6,$D$5,$E$6,$E$5,$I$5,$D$2,$I$6,$D$2,$I$4,$D$2))</f>
        <v/>
      </c>
      <c r="E39" s="80"/>
      <c r="F39" s="80"/>
      <c r="G39" s="97" t="str">
        <f>IF(ISNUMBER($B39),G38+Liga_Descoba!AH39,"")</f>
        <v/>
      </c>
      <c r="H39" s="97" t="str">
        <f>IF(ISNUMBER($B39),H38+Liga_Descoba!AI39,"")</f>
        <v/>
      </c>
      <c r="I39" s="36"/>
      <c r="J39" s="80"/>
      <c r="K39" s="97" t="str">
        <f>IF(ISNUMBER(Liga_Descoba!D39),Liga_Descoba!D39,"")</f>
        <v/>
      </c>
      <c r="L39" s="97" t="str">
        <f>IF(ISNUMBER(Liga_Descoba!E39),Liga_Descoba!E39,"")</f>
        <v/>
      </c>
      <c r="M39" s="36"/>
      <c r="N39" s="80"/>
      <c r="O39" s="97" t="str">
        <f>IF(ISNUMBER($B39),K39+O38,"")</f>
        <v/>
      </c>
      <c r="P39" s="97" t="str">
        <f>IF(ISNUMBER($B39),L39+P38,"")</f>
        <v/>
      </c>
      <c r="Q39" s="89"/>
      <c r="R39" s="95"/>
      <c r="S39" s="97" t="str">
        <f>IF(ISNUMBER($B39),O39/COUNTA(O$10:O39),"")</f>
        <v/>
      </c>
      <c r="T39" s="97" t="str">
        <f>IF(ISNUMBER($B39),P39/COUNTA(P$10:P39),"")</f>
        <v/>
      </c>
      <c r="U39" s="89"/>
      <c r="V39" s="95"/>
      <c r="W39" s="97" t="str">
        <f>IF(ISNUMBER($B39),SQRT(VAR(K$10:K39)),"")</f>
        <v/>
      </c>
      <c r="X39" s="97" t="str">
        <f>IF(ISNUMBER($B39),SQRT(VAR(L$10:L39)),"")</f>
        <v/>
      </c>
      <c r="Y39" s="89"/>
      <c r="Z39" s="89"/>
      <c r="AA39" s="96" t="str">
        <f>IF(ISBLANK(Liga_Descoba!$F39),"",IF(Liga_Descoba!$F40&lt;&gt;Liga_Descoba!$F39,Liga_Descoba!$F39,""))</f>
        <v/>
      </c>
      <c r="AB39" s="97" t="str">
        <f>IF(ISTEXT($AA39),"",O39-SUM(AB$10:AB38))</f>
        <v/>
      </c>
      <c r="AC39" s="97" t="str">
        <f>IF(ISTEXT($AA39),"",P39-SUM(AC$10:AC38))</f>
        <v/>
      </c>
      <c r="AD39" s="89"/>
      <c r="AE39" s="89"/>
      <c r="AF39" s="96" t="str">
        <f>IF(ISBLANK(Liga_Descoba!$F39),"",IF(Liga_Descoba!$F40&lt;&gt;Liga_Descoba!$F39,Liga_Descoba!$F39,""))</f>
        <v/>
      </c>
      <c r="AG39" s="97" t="str">
        <f>IF(ISTEXT($AF39),"",(O39 - SUM(AB$10:AB38))/COUNTIF(Liga_Descoba!$F$10:$F$304,"="&amp;$AF39))</f>
        <v/>
      </c>
      <c r="AH39" s="97" t="str">
        <f>IF(ISTEXT($AF39),"",(P39 - SUM(AC$10:AC38))/COUNTIF(Liga_Descoba!$F$10:$F$304,"="&amp;$AF39))</f>
        <v/>
      </c>
      <c r="AI39" s="99" t="str">
        <f>IF(ISTEXT($AF39),"",COUNT($AG$10:$AG39))</f>
        <v/>
      </c>
      <c r="AJ39" s="89"/>
      <c r="AK39" s="96" t="str">
        <f>IF(ISBLANK(Liga_Descoba!$F39),"",IF(Liga_Descoba!$F40&lt;&gt;Liga_Descoba!$F39,Liga_Descoba!$F39,""))</f>
        <v/>
      </c>
      <c r="AL39" s="97" t="str">
        <f>IF(ISTEXT($AF39),"",(G39 - SUM(AR$10:AR38))/COUNTIF(Liga_Descoba!$F$10:$F$304,"="&amp;$AK39))</f>
        <v/>
      </c>
      <c r="AM39" s="97" t="str">
        <f>IF(ISTEXT($AF39),"",(H39 - SUM(AS$10:AS38))/COUNTIF(Liga_Descoba!$F$10:$F$304,"="&amp;$AK39))</f>
        <v/>
      </c>
      <c r="AN39" s="99" t="str">
        <f>IF(ISTEXT($AF39),"",COUNT($AG$10:$AG39))</f>
        <v/>
      </c>
      <c r="AO39" s="81"/>
      <c r="AP39" s="89"/>
      <c r="AQ39" s="96" t="str">
        <f>IF(ISBLANK(Liga_Descoba!$F39),"",IF(Liga_Descoba!$F40&lt;&gt;Liga_Descoba!$F39,Liga_Descoba!$F39,""))</f>
        <v/>
      </c>
      <c r="AR39" s="97" t="str">
        <f>IF(ISTEXT($AQ39),"",G39-SUM(AR$10:AR38))</f>
        <v/>
      </c>
      <c r="AS39" s="97" t="str">
        <f>IF(ISTEXT($AQ39),"",H39-SUM(AS$10:AS38))</f>
        <v/>
      </c>
      <c r="AT39" s="89"/>
      <c r="AU39" s="89"/>
      <c r="AV39" s="96"/>
      <c r="AW39" s="97"/>
      <c r="AX39" s="97"/>
      <c r="AY39" s="96"/>
      <c r="AZ39" s="89"/>
      <c r="BA39" s="89"/>
      <c r="BB39" s="96"/>
      <c r="BC39" s="97"/>
      <c r="BD39" s="97"/>
      <c r="BE39" s="96"/>
      <c r="BF39" s="89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</row>
    <row r="40" spans="1:77">
      <c r="A40" s="36"/>
      <c r="B40" s="94" t="str">
        <f>IF(ISBLANK(Liga_Descoba!$C40),"",Liga_Descoba!$C40)</f>
        <v/>
      </c>
      <c r="C40" s="97" t="str">
        <f>IF(ISTEXT($B40),"",_xlfn.SWITCH(Liga_Descoba!AH40,$D$3,$D$2,$E$3,$E$2,$F$3,$F$2,$D$6,$D$5,$E$6,$E$5,$I$5,$D$2,$I$6,$D$2,$I$4,$D$2))</f>
        <v/>
      </c>
      <c r="D40" s="97" t="str">
        <f>IF(ISTEXT($B40),"",_xlfn.SWITCH(Liga_Descoba!AI40,$D$3,$D$2,$E$3,$E$2,$F$3,$F$2,$D$6,$D$5,$E$6,$E$5,$I$5,$D$2,$I$6,$D$2,$I$4,$D$2))</f>
        <v/>
      </c>
      <c r="E40" s="80"/>
      <c r="F40" s="80"/>
      <c r="G40" s="97" t="str">
        <f>IF(ISNUMBER($B40),G39+Liga_Descoba!AH40,"")</f>
        <v/>
      </c>
      <c r="H40" s="97" t="str">
        <f>IF(ISNUMBER($B40),H39+Liga_Descoba!AI40,"")</f>
        <v/>
      </c>
      <c r="I40" s="36"/>
      <c r="J40" s="80"/>
      <c r="K40" s="97" t="str">
        <f>IF(ISNUMBER(Liga_Descoba!D40),Liga_Descoba!D40,"")</f>
        <v/>
      </c>
      <c r="L40" s="97" t="str">
        <f>IF(ISNUMBER(Liga_Descoba!E40),Liga_Descoba!E40,"")</f>
        <v/>
      </c>
      <c r="M40" s="36"/>
      <c r="N40" s="80"/>
      <c r="O40" s="97" t="str">
        <f>IF(ISNUMBER($B40),K40+O39,"")</f>
        <v/>
      </c>
      <c r="P40" s="97" t="str">
        <f>IF(ISNUMBER($B40),L40+P39,"")</f>
        <v/>
      </c>
      <c r="Q40" s="89"/>
      <c r="R40" s="95"/>
      <c r="S40" s="97" t="str">
        <f>IF(ISNUMBER($B40),O40/COUNTA(O$10:O40),"")</f>
        <v/>
      </c>
      <c r="T40" s="97" t="str">
        <f>IF(ISNUMBER($B40),P40/COUNTA(P$10:P40),"")</f>
        <v/>
      </c>
      <c r="U40" s="89"/>
      <c r="V40" s="95"/>
      <c r="W40" s="97" t="str">
        <f>IF(ISNUMBER($B40),SQRT(VAR(K$10:K40)),"")</f>
        <v/>
      </c>
      <c r="X40" s="97" t="str">
        <f>IF(ISNUMBER($B40),SQRT(VAR(L$10:L40)),"")</f>
        <v/>
      </c>
      <c r="Y40" s="89"/>
      <c r="Z40" s="89"/>
      <c r="AA40" s="96" t="str">
        <f>IF(ISBLANK(Liga_Descoba!$F40),"",IF(Liga_Descoba!$F41&lt;&gt;Liga_Descoba!$F40,Liga_Descoba!$F40,""))</f>
        <v/>
      </c>
      <c r="AB40" s="97" t="str">
        <f>IF(ISTEXT($AA40),"",O40-SUM(AB$10:AB39))</f>
        <v/>
      </c>
      <c r="AC40" s="97" t="str">
        <f>IF(ISTEXT($AA40),"",P40-SUM(AC$10:AC39))</f>
        <v/>
      </c>
      <c r="AD40" s="89"/>
      <c r="AE40" s="89"/>
      <c r="AF40" s="96" t="str">
        <f>IF(ISBLANK(Liga_Descoba!$F40),"",IF(Liga_Descoba!$F41&lt;&gt;Liga_Descoba!$F40,Liga_Descoba!$F40,""))</f>
        <v/>
      </c>
      <c r="AG40" s="97" t="str">
        <f>IF(ISTEXT($AF40),"",(O40 - SUM(AB$10:AB39))/COUNTIF(Liga_Descoba!$F$10:$F$304,"="&amp;$AF40))</f>
        <v/>
      </c>
      <c r="AH40" s="97" t="str">
        <f>IF(ISTEXT($AF40),"",(P40 - SUM(AC$10:AC39))/COUNTIF(Liga_Descoba!$F$10:$F$304,"="&amp;$AF40))</f>
        <v/>
      </c>
      <c r="AI40" s="99" t="str">
        <f>IF(ISTEXT($AF40),"",COUNT($AG$10:$AG40))</f>
        <v/>
      </c>
      <c r="AJ40" s="89"/>
      <c r="AK40" s="96" t="str">
        <f>IF(ISBLANK(Liga_Descoba!$F40),"",IF(Liga_Descoba!$F41&lt;&gt;Liga_Descoba!$F40,Liga_Descoba!$F40,""))</f>
        <v/>
      </c>
      <c r="AL40" s="97" t="str">
        <f>IF(ISTEXT($AF40),"",(G40 - SUM(AR$10:AR39))/COUNTIF(Liga_Descoba!$F$10:$F$304,"="&amp;$AK40))</f>
        <v/>
      </c>
      <c r="AM40" s="97" t="str">
        <f>IF(ISTEXT($AF40),"",(H40 - SUM(AS$10:AS39))/COUNTIF(Liga_Descoba!$F$10:$F$304,"="&amp;$AK40))</f>
        <v/>
      </c>
      <c r="AN40" s="99" t="str">
        <f>IF(ISTEXT($AF40),"",COUNT($AG$10:$AG40))</f>
        <v/>
      </c>
      <c r="AO40" s="81"/>
      <c r="AP40" s="89"/>
      <c r="AQ40" s="96" t="str">
        <f>IF(ISBLANK(Liga_Descoba!$F40),"",IF(Liga_Descoba!$F41&lt;&gt;Liga_Descoba!$F40,Liga_Descoba!$F40,""))</f>
        <v/>
      </c>
      <c r="AR40" s="97" t="str">
        <f>IF(ISTEXT($AQ40),"",G40-SUM(AR$10:AR39))</f>
        <v/>
      </c>
      <c r="AS40" s="97" t="str">
        <f>IF(ISTEXT($AQ40),"",H40-SUM(AS$10:AS39))</f>
        <v/>
      </c>
      <c r="AT40" s="89"/>
      <c r="AU40" s="89"/>
      <c r="AV40" s="96"/>
      <c r="AW40" s="97"/>
      <c r="AX40" s="97"/>
      <c r="AY40" s="96"/>
      <c r="AZ40" s="89"/>
      <c r="BA40" s="89"/>
      <c r="BB40" s="96"/>
      <c r="BC40" s="97"/>
      <c r="BD40" s="97"/>
      <c r="BE40" s="96"/>
      <c r="BF40" s="89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</row>
    <row r="41" spans="1:77">
      <c r="A41" s="36"/>
      <c r="B41" s="94" t="str">
        <f>IF(ISBLANK(Liga_Descoba!$C41),"",Liga_Descoba!$C41)</f>
        <v/>
      </c>
      <c r="C41" s="97" t="str">
        <f>IF(ISTEXT($B41),"",_xlfn.SWITCH(Liga_Descoba!AH41,$D$3,$D$2,$E$3,$E$2,$F$3,$F$2,$D$6,$D$5,$E$6,$E$5,$I$5,$D$2,$I$6,$D$2,$I$4,$D$2))</f>
        <v/>
      </c>
      <c r="D41" s="97" t="str">
        <f>IF(ISTEXT($B41),"",_xlfn.SWITCH(Liga_Descoba!AI41,$D$3,$D$2,$E$3,$E$2,$F$3,$F$2,$D$6,$D$5,$E$6,$E$5,$I$5,$D$2,$I$6,$D$2,$I$4,$D$2))</f>
        <v/>
      </c>
      <c r="E41" s="80"/>
      <c r="F41" s="80"/>
      <c r="G41" s="97" t="str">
        <f>IF(ISNUMBER($B41),G40+Liga_Descoba!AH41,"")</f>
        <v/>
      </c>
      <c r="H41" s="97" t="str">
        <f>IF(ISNUMBER($B41),H40+Liga_Descoba!AI41,"")</f>
        <v/>
      </c>
      <c r="I41" s="36"/>
      <c r="J41" s="80"/>
      <c r="K41" s="97" t="str">
        <f>IF(ISNUMBER(Liga_Descoba!D41),Liga_Descoba!D41,"")</f>
        <v/>
      </c>
      <c r="L41" s="97" t="str">
        <f>IF(ISNUMBER(Liga_Descoba!E41),Liga_Descoba!E41,"")</f>
        <v/>
      </c>
      <c r="M41" s="36"/>
      <c r="N41" s="80"/>
      <c r="O41" s="97" t="str">
        <f>IF(ISNUMBER($B41),K41+O40,"")</f>
        <v/>
      </c>
      <c r="P41" s="97" t="str">
        <f>IF(ISNUMBER($B41),L41+P40,"")</f>
        <v/>
      </c>
      <c r="Q41" s="89"/>
      <c r="R41" s="95"/>
      <c r="S41" s="97" t="str">
        <f>IF(ISNUMBER($B41),O41/COUNTA(O$10:O41),"")</f>
        <v/>
      </c>
      <c r="T41" s="97" t="str">
        <f>IF(ISNUMBER($B41),P41/COUNTA(P$10:P41),"")</f>
        <v/>
      </c>
      <c r="U41" s="89"/>
      <c r="V41" s="95"/>
      <c r="W41" s="97" t="str">
        <f>IF(ISNUMBER($B41),SQRT(VAR(K$10:K41)),"")</f>
        <v/>
      </c>
      <c r="X41" s="97" t="str">
        <f>IF(ISNUMBER($B41),SQRT(VAR(L$10:L41)),"")</f>
        <v/>
      </c>
      <c r="Y41" s="89"/>
      <c r="Z41" s="89"/>
      <c r="AA41" s="96" t="str">
        <f>IF(ISBLANK(Liga_Descoba!$F41),"",IF(Liga_Descoba!$F42&lt;&gt;Liga_Descoba!$F41,Liga_Descoba!$F41,""))</f>
        <v/>
      </c>
      <c r="AB41" s="97" t="str">
        <f>IF(ISTEXT($AA41),"",O41-SUM(AB$10:AB40))</f>
        <v/>
      </c>
      <c r="AC41" s="97" t="str">
        <f>IF(ISTEXT($AA41),"",P41-SUM(AC$10:AC40))</f>
        <v/>
      </c>
      <c r="AD41" s="89"/>
      <c r="AE41" s="89"/>
      <c r="AF41" s="96" t="str">
        <f>IF(ISBLANK(Liga_Descoba!$F41),"",IF(Liga_Descoba!$F42&lt;&gt;Liga_Descoba!$F41,Liga_Descoba!$F41,""))</f>
        <v/>
      </c>
      <c r="AG41" s="97" t="str">
        <f>IF(ISTEXT($AF41),"",(O41 - SUM(AB$10:AB40))/COUNTIF(Liga_Descoba!$F$10:$F$304,"="&amp;$AF41))</f>
        <v/>
      </c>
      <c r="AH41" s="97" t="str">
        <f>IF(ISTEXT($AF41),"",(P41 - SUM(AC$10:AC40))/COUNTIF(Liga_Descoba!$F$10:$F$304,"="&amp;$AF41))</f>
        <v/>
      </c>
      <c r="AI41" s="99" t="str">
        <f>IF(ISTEXT($AF41),"",COUNT($AG$10:$AG41))</f>
        <v/>
      </c>
      <c r="AJ41" s="89"/>
      <c r="AK41" s="96" t="str">
        <f>IF(ISBLANK(Liga_Descoba!$F41),"",IF(Liga_Descoba!$F42&lt;&gt;Liga_Descoba!$F41,Liga_Descoba!$F41,""))</f>
        <v/>
      </c>
      <c r="AL41" s="97" t="str">
        <f>IF(ISTEXT($AF41),"",(G41 - SUM(AR$10:AR40))/COUNTIF(Liga_Descoba!$F$10:$F$304,"="&amp;$AK41))</f>
        <v/>
      </c>
      <c r="AM41" s="97" t="str">
        <f>IF(ISTEXT($AF41),"",(H41 - SUM(AS$10:AS40))/COUNTIF(Liga_Descoba!$F$10:$F$304,"="&amp;$AK41))</f>
        <v/>
      </c>
      <c r="AN41" s="99" t="str">
        <f>IF(ISTEXT($AF41),"",COUNT($AG$10:$AG41))</f>
        <v/>
      </c>
      <c r="AO41" s="81"/>
      <c r="AP41" s="89"/>
      <c r="AQ41" s="96" t="str">
        <f>IF(ISBLANK(Liga_Descoba!$F41),"",IF(Liga_Descoba!$F42&lt;&gt;Liga_Descoba!$F41,Liga_Descoba!$F41,""))</f>
        <v/>
      </c>
      <c r="AR41" s="97" t="str">
        <f>IF(ISTEXT($AQ41),"",G41-SUM(AR$10:AR40))</f>
        <v/>
      </c>
      <c r="AS41" s="97" t="str">
        <f>IF(ISTEXT($AQ41),"",H41-SUM(AS$10:AS40))</f>
        <v/>
      </c>
      <c r="AT41" s="89"/>
      <c r="AU41" s="89"/>
      <c r="AV41" s="96"/>
      <c r="AW41" s="97"/>
      <c r="AX41" s="97"/>
      <c r="AY41" s="96"/>
      <c r="AZ41" s="89"/>
      <c r="BA41" s="89"/>
      <c r="BB41" s="96"/>
      <c r="BC41" s="97"/>
      <c r="BD41" s="97"/>
      <c r="BE41" s="96"/>
      <c r="BF41" s="89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</row>
    <row r="42" spans="1:77">
      <c r="A42" s="36"/>
      <c r="B42" s="94" t="str">
        <f>IF(ISBLANK(Liga_Descoba!$C42),"",Liga_Descoba!$C42)</f>
        <v/>
      </c>
      <c r="C42" s="97" t="str">
        <f>IF(ISTEXT($B42),"",_xlfn.SWITCH(Liga_Descoba!AH42,$D$3,$D$2,$E$3,$E$2,$F$3,$F$2,$D$6,$D$5,$E$6,$E$5,$I$5,$D$2,$I$6,$D$2,$I$4,$D$2))</f>
        <v/>
      </c>
      <c r="D42" s="97" t="str">
        <f>IF(ISTEXT($B42),"",_xlfn.SWITCH(Liga_Descoba!AI42,$D$3,$D$2,$E$3,$E$2,$F$3,$F$2,$D$6,$D$5,$E$6,$E$5,$I$5,$D$2,$I$6,$D$2,$I$4,$D$2))</f>
        <v/>
      </c>
      <c r="E42" s="80"/>
      <c r="F42" s="80"/>
      <c r="G42" s="97" t="str">
        <f>IF(ISNUMBER($B42),G41+Liga_Descoba!AH42,"")</f>
        <v/>
      </c>
      <c r="H42" s="97" t="str">
        <f>IF(ISNUMBER($B42),H41+Liga_Descoba!AI42,"")</f>
        <v/>
      </c>
      <c r="I42" s="36"/>
      <c r="J42" s="80"/>
      <c r="K42" s="97" t="str">
        <f>IF(ISNUMBER(Liga_Descoba!D42),Liga_Descoba!D42,"")</f>
        <v/>
      </c>
      <c r="L42" s="97" t="str">
        <f>IF(ISNUMBER(Liga_Descoba!E42),Liga_Descoba!E42,"")</f>
        <v/>
      </c>
      <c r="M42" s="36"/>
      <c r="N42" s="80"/>
      <c r="O42" s="97" t="str">
        <f>IF(ISNUMBER($B42),K42+O41,"")</f>
        <v/>
      </c>
      <c r="P42" s="97" t="str">
        <f>IF(ISNUMBER($B42),L42+P41,"")</f>
        <v/>
      </c>
      <c r="Q42" s="89"/>
      <c r="R42" s="95"/>
      <c r="S42" s="97" t="str">
        <f>IF(ISNUMBER($B42),O42/COUNTA(O$10:O42),"")</f>
        <v/>
      </c>
      <c r="T42" s="97" t="str">
        <f>IF(ISNUMBER($B42),P42/COUNTA(P$10:P42),"")</f>
        <v/>
      </c>
      <c r="U42" s="89"/>
      <c r="V42" s="95"/>
      <c r="W42" s="97" t="str">
        <f>IF(ISNUMBER($B42),SQRT(VAR(K$10:K42)),"")</f>
        <v/>
      </c>
      <c r="X42" s="97" t="str">
        <f>IF(ISNUMBER($B42),SQRT(VAR(L$10:L42)),"")</f>
        <v/>
      </c>
      <c r="Y42" s="89"/>
      <c r="Z42" s="89"/>
      <c r="AA42" s="96" t="str">
        <f>IF(ISBLANK(Liga_Descoba!$F42),"",IF(Liga_Descoba!$F43&lt;&gt;Liga_Descoba!$F42,Liga_Descoba!$F42,""))</f>
        <v/>
      </c>
      <c r="AB42" s="97" t="str">
        <f>IF(ISTEXT($AA42),"",O42-SUM(AB$10:AB41))</f>
        <v/>
      </c>
      <c r="AC42" s="97" t="str">
        <f>IF(ISTEXT($AA42),"",P42-SUM(AC$10:AC41))</f>
        <v/>
      </c>
      <c r="AD42" s="89"/>
      <c r="AE42" s="89"/>
      <c r="AF42" s="96" t="str">
        <f>IF(ISBLANK(Liga_Descoba!$F42),"",IF(Liga_Descoba!$F43&lt;&gt;Liga_Descoba!$F42,Liga_Descoba!$F42,""))</f>
        <v/>
      </c>
      <c r="AG42" s="97" t="str">
        <f>IF(ISTEXT($AF42),"",(O42 - SUM(AB$10:AB41))/COUNTIF(Liga_Descoba!$F$10:$F$304,"="&amp;$AF42))</f>
        <v/>
      </c>
      <c r="AH42" s="97" t="str">
        <f>IF(ISTEXT($AF42),"",(P42 - SUM(AC$10:AC41))/COUNTIF(Liga_Descoba!$F$10:$F$304,"="&amp;$AF42))</f>
        <v/>
      </c>
      <c r="AI42" s="99" t="str">
        <f>IF(ISTEXT($AF42),"",COUNT($AG$10:$AG42))</f>
        <v/>
      </c>
      <c r="AJ42" s="89"/>
      <c r="AK42" s="96" t="str">
        <f>IF(ISBLANK(Liga_Descoba!$F42),"",IF(Liga_Descoba!$F43&lt;&gt;Liga_Descoba!$F42,Liga_Descoba!$F42,""))</f>
        <v/>
      </c>
      <c r="AL42" s="97" t="str">
        <f>IF(ISTEXT($AF42),"",(G42 - SUM(AR$10:AR41))/COUNTIF(Liga_Descoba!$F$10:$F$304,"="&amp;$AK42))</f>
        <v/>
      </c>
      <c r="AM42" s="97" t="str">
        <f>IF(ISTEXT($AF42),"",(H42 - SUM(AS$10:AS41))/COUNTIF(Liga_Descoba!$F$10:$F$304,"="&amp;$AK42))</f>
        <v/>
      </c>
      <c r="AN42" s="99" t="str">
        <f>IF(ISTEXT($AF42),"",COUNT($AG$10:$AG42))</f>
        <v/>
      </c>
      <c r="AO42" s="81"/>
      <c r="AP42" s="89"/>
      <c r="AQ42" s="96" t="str">
        <f>IF(ISBLANK(Liga_Descoba!$F42),"",IF(Liga_Descoba!$F43&lt;&gt;Liga_Descoba!$F42,Liga_Descoba!$F42,""))</f>
        <v/>
      </c>
      <c r="AR42" s="97" t="str">
        <f>IF(ISTEXT($AQ42),"",G42-SUM(AR$10:AR41))</f>
        <v/>
      </c>
      <c r="AS42" s="97" t="str">
        <f>IF(ISTEXT($AQ42),"",H42-SUM(AS$10:AS41))</f>
        <v/>
      </c>
      <c r="AT42" s="89"/>
      <c r="AU42" s="89"/>
      <c r="AV42" s="96"/>
      <c r="AW42" s="97"/>
      <c r="AX42" s="97"/>
      <c r="AY42" s="96"/>
      <c r="AZ42" s="89"/>
      <c r="BA42" s="89"/>
      <c r="BB42" s="96"/>
      <c r="BC42" s="97"/>
      <c r="BD42" s="97"/>
      <c r="BE42" s="96"/>
      <c r="BF42" s="89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</row>
    <row r="43" spans="1:77">
      <c r="A43" s="36"/>
      <c r="B43" s="94" t="str">
        <f>IF(ISBLANK(Liga_Descoba!$C43),"",Liga_Descoba!$C43)</f>
        <v/>
      </c>
      <c r="C43" s="97" t="str">
        <f>IF(ISTEXT($B43),"",_xlfn.SWITCH(Liga_Descoba!AH43,$D$3,$D$2,$E$3,$E$2,$F$3,$F$2,$D$6,$D$5,$E$6,$E$5,$I$5,$D$2,$I$6,$D$2,$I$4,$D$2))</f>
        <v/>
      </c>
      <c r="D43" s="97" t="str">
        <f>IF(ISTEXT($B43),"",_xlfn.SWITCH(Liga_Descoba!AI43,$D$3,$D$2,$E$3,$E$2,$F$3,$F$2,$D$6,$D$5,$E$6,$E$5,$I$5,$D$2,$I$6,$D$2,$I$4,$D$2))</f>
        <v/>
      </c>
      <c r="E43" s="80"/>
      <c r="F43" s="80"/>
      <c r="G43" s="97" t="str">
        <f>IF(ISNUMBER($B43),G42+Liga_Descoba!AH43,"")</f>
        <v/>
      </c>
      <c r="H43" s="97" t="str">
        <f>IF(ISNUMBER($B43),H42+Liga_Descoba!AI43,"")</f>
        <v/>
      </c>
      <c r="I43" s="36"/>
      <c r="J43" s="80"/>
      <c r="K43" s="97" t="str">
        <f>IF(ISNUMBER(Liga_Descoba!D43),Liga_Descoba!D43,"")</f>
        <v/>
      </c>
      <c r="L43" s="97" t="str">
        <f>IF(ISNUMBER(Liga_Descoba!E43),Liga_Descoba!E43,"")</f>
        <v/>
      </c>
      <c r="M43" s="36"/>
      <c r="N43" s="80"/>
      <c r="O43" s="97" t="str">
        <f>IF(ISNUMBER($B43),K43+O42,"")</f>
        <v/>
      </c>
      <c r="P43" s="97" t="str">
        <f>IF(ISNUMBER($B43),L43+P42,"")</f>
        <v/>
      </c>
      <c r="Q43" s="89"/>
      <c r="R43" s="95"/>
      <c r="S43" s="97" t="str">
        <f>IF(ISNUMBER($B43),O43/COUNTA(O$10:O43),"")</f>
        <v/>
      </c>
      <c r="T43" s="97" t="str">
        <f>IF(ISNUMBER($B43),P43/COUNTA(P$10:P43),"")</f>
        <v/>
      </c>
      <c r="U43" s="89"/>
      <c r="V43" s="95"/>
      <c r="W43" s="97" t="str">
        <f>IF(ISNUMBER($B43),SQRT(VAR(K$10:K43)),"")</f>
        <v/>
      </c>
      <c r="X43" s="97" t="str">
        <f>IF(ISNUMBER($B43),SQRT(VAR(L$10:L43)),"")</f>
        <v/>
      </c>
      <c r="Y43" s="89"/>
      <c r="Z43" s="89"/>
      <c r="AA43" s="96" t="str">
        <f>IF(ISBLANK(Liga_Descoba!$F43),"",IF(Liga_Descoba!$F44&lt;&gt;Liga_Descoba!$F43,Liga_Descoba!$F43,""))</f>
        <v/>
      </c>
      <c r="AB43" s="97" t="str">
        <f>IF(ISTEXT($AA43),"",O43-SUM(AB$10:AB42))</f>
        <v/>
      </c>
      <c r="AC43" s="97" t="str">
        <f>IF(ISTEXT($AA43),"",P43-SUM(AC$10:AC42))</f>
        <v/>
      </c>
      <c r="AD43" s="89"/>
      <c r="AE43" s="89"/>
      <c r="AF43" s="96" t="str">
        <f>IF(ISBLANK(Liga_Descoba!$F43),"",IF(Liga_Descoba!$F44&lt;&gt;Liga_Descoba!$F43,Liga_Descoba!$F43,""))</f>
        <v/>
      </c>
      <c r="AG43" s="97" t="str">
        <f>IF(ISTEXT($AF43),"",(O43 - SUM(AB$10:AB42))/COUNTIF(Liga_Descoba!$F$10:$F$304,"="&amp;$AF43))</f>
        <v/>
      </c>
      <c r="AH43" s="97" t="str">
        <f>IF(ISTEXT($AF43),"",(P43 - SUM(AC$10:AC42))/COUNTIF(Liga_Descoba!$F$10:$F$304,"="&amp;$AF43))</f>
        <v/>
      </c>
      <c r="AI43" s="99" t="str">
        <f>IF(ISTEXT($AF43),"",COUNT($AG$10:$AG43))</f>
        <v/>
      </c>
      <c r="AJ43" s="89"/>
      <c r="AK43" s="96" t="str">
        <f>IF(ISBLANK(Liga_Descoba!$F43),"",IF(Liga_Descoba!$F44&lt;&gt;Liga_Descoba!$F43,Liga_Descoba!$F43,""))</f>
        <v/>
      </c>
      <c r="AL43" s="97" t="str">
        <f>IF(ISTEXT($AF43),"",(G43 - SUM(AR$10:AR42))/COUNTIF(Liga_Descoba!$F$10:$F$304,"="&amp;$AK43))</f>
        <v/>
      </c>
      <c r="AM43" s="97" t="str">
        <f>IF(ISTEXT($AF43),"",(H43 - SUM(AS$10:AS42))/COUNTIF(Liga_Descoba!$F$10:$F$304,"="&amp;$AK43))</f>
        <v/>
      </c>
      <c r="AN43" s="99" t="str">
        <f>IF(ISTEXT($AF43),"",COUNT($AG$10:$AG43))</f>
        <v/>
      </c>
      <c r="AO43" s="81"/>
      <c r="AP43" s="89"/>
      <c r="AQ43" s="96" t="str">
        <f>IF(ISBLANK(Liga_Descoba!$F43),"",IF(Liga_Descoba!$F44&lt;&gt;Liga_Descoba!$F43,Liga_Descoba!$F43,""))</f>
        <v/>
      </c>
      <c r="AR43" s="97" t="str">
        <f>IF(ISTEXT($AQ43),"",G43-SUM(AR$10:AR42))</f>
        <v/>
      </c>
      <c r="AS43" s="97" t="str">
        <f>IF(ISTEXT($AQ43),"",H43-SUM(AS$10:AS42))</f>
        <v/>
      </c>
      <c r="AT43" s="89"/>
      <c r="AU43" s="89"/>
      <c r="AV43" s="96"/>
      <c r="AW43" s="97"/>
      <c r="AX43" s="97"/>
      <c r="AY43" s="96"/>
      <c r="AZ43" s="89"/>
      <c r="BA43" s="89"/>
      <c r="BB43" s="96"/>
      <c r="BC43" s="97"/>
      <c r="BD43" s="97"/>
      <c r="BE43" s="96"/>
      <c r="BF43" s="89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</row>
    <row r="44" spans="1:77">
      <c r="A44" s="36"/>
      <c r="B44" s="94" t="str">
        <f>IF(ISBLANK(Liga_Descoba!$C44),"",Liga_Descoba!$C44)</f>
        <v/>
      </c>
      <c r="C44" s="97" t="str">
        <f>IF(ISTEXT($B44),"",_xlfn.SWITCH(Liga_Descoba!AH44,$D$3,$D$2,$E$3,$E$2,$F$3,$F$2,$D$6,$D$5,$E$6,$E$5,$I$5,$D$2,$I$6,$D$2,$I$4,$D$2))</f>
        <v/>
      </c>
      <c r="D44" s="97" t="str">
        <f>IF(ISTEXT($B44),"",_xlfn.SWITCH(Liga_Descoba!AI44,$D$3,$D$2,$E$3,$E$2,$F$3,$F$2,$D$6,$D$5,$E$6,$E$5,$I$5,$D$2,$I$6,$D$2,$I$4,$D$2))</f>
        <v/>
      </c>
      <c r="E44" s="80"/>
      <c r="F44" s="80"/>
      <c r="G44" s="97" t="str">
        <f>IF(ISNUMBER($B44),G43+Liga_Descoba!AH44,"")</f>
        <v/>
      </c>
      <c r="H44" s="97" t="str">
        <f>IF(ISNUMBER($B44),H43+Liga_Descoba!AI44,"")</f>
        <v/>
      </c>
      <c r="I44" s="36"/>
      <c r="J44" s="80"/>
      <c r="K44" s="97" t="str">
        <f>IF(ISNUMBER(Liga_Descoba!D44),Liga_Descoba!D44,"")</f>
        <v/>
      </c>
      <c r="L44" s="97" t="str">
        <f>IF(ISNUMBER(Liga_Descoba!E44),Liga_Descoba!E44,"")</f>
        <v/>
      </c>
      <c r="M44" s="36"/>
      <c r="N44" s="80"/>
      <c r="O44" s="97" t="str">
        <f>IF(ISNUMBER($B44),K44+O43,"")</f>
        <v/>
      </c>
      <c r="P44" s="97" t="str">
        <f>IF(ISNUMBER($B44),L44+P43,"")</f>
        <v/>
      </c>
      <c r="Q44" s="89"/>
      <c r="R44" s="95"/>
      <c r="S44" s="97" t="str">
        <f>IF(ISNUMBER($B44),O44/COUNTA(O$10:O44),"")</f>
        <v/>
      </c>
      <c r="T44" s="97" t="str">
        <f>IF(ISNUMBER($B44),P44/COUNTA(P$10:P44),"")</f>
        <v/>
      </c>
      <c r="U44" s="89"/>
      <c r="V44" s="95"/>
      <c r="W44" s="97" t="str">
        <f>IF(ISNUMBER($B44),SQRT(VAR(K$10:K44)),"")</f>
        <v/>
      </c>
      <c r="X44" s="97" t="str">
        <f>IF(ISNUMBER($B44),SQRT(VAR(L$10:L44)),"")</f>
        <v/>
      </c>
      <c r="Y44" s="89"/>
      <c r="Z44" s="89"/>
      <c r="AA44" s="96" t="str">
        <f>IF(ISBLANK(Liga_Descoba!$F44),"",IF(Liga_Descoba!$F45&lt;&gt;Liga_Descoba!$F44,Liga_Descoba!$F44,""))</f>
        <v/>
      </c>
      <c r="AB44" s="97" t="str">
        <f>IF(ISTEXT($AA44),"",O44-SUM(AB$10:AB43))</f>
        <v/>
      </c>
      <c r="AC44" s="97" t="str">
        <f>IF(ISTEXT($AA44),"",P44-SUM(AC$10:AC43))</f>
        <v/>
      </c>
      <c r="AD44" s="89"/>
      <c r="AE44" s="89"/>
      <c r="AF44" s="96" t="str">
        <f>IF(ISBLANK(Liga_Descoba!$F44),"",IF(Liga_Descoba!$F45&lt;&gt;Liga_Descoba!$F44,Liga_Descoba!$F44,""))</f>
        <v/>
      </c>
      <c r="AG44" s="97" t="str">
        <f>IF(ISTEXT($AF44),"",(O44 - SUM(AB$10:AB43))/COUNTIF(Liga_Descoba!$F$10:$F$304,"="&amp;$AF44))</f>
        <v/>
      </c>
      <c r="AH44" s="97" t="str">
        <f>IF(ISTEXT($AF44),"",(P44 - SUM(AC$10:AC43))/COUNTIF(Liga_Descoba!$F$10:$F$304,"="&amp;$AF44))</f>
        <v/>
      </c>
      <c r="AI44" s="99" t="str">
        <f>IF(ISTEXT($AF44),"",COUNT($AG$10:$AG44))</f>
        <v/>
      </c>
      <c r="AJ44" s="89"/>
      <c r="AK44" s="96" t="str">
        <f>IF(ISBLANK(Liga_Descoba!$F44),"",IF(Liga_Descoba!$F45&lt;&gt;Liga_Descoba!$F44,Liga_Descoba!$F44,""))</f>
        <v/>
      </c>
      <c r="AL44" s="97" t="str">
        <f>IF(ISTEXT($AF44),"",(G44 - SUM(AR$10:AR43))/COUNTIF(Liga_Descoba!$F$10:$F$304,"="&amp;$AK44))</f>
        <v/>
      </c>
      <c r="AM44" s="97" t="str">
        <f>IF(ISTEXT($AF44),"",(H44 - SUM(AS$10:AS43))/COUNTIF(Liga_Descoba!$F$10:$F$304,"="&amp;$AK44))</f>
        <v/>
      </c>
      <c r="AN44" s="99" t="str">
        <f>IF(ISTEXT($AF44),"",COUNT($AG$10:$AG44))</f>
        <v/>
      </c>
      <c r="AO44" s="81"/>
      <c r="AP44" s="89"/>
      <c r="AQ44" s="96" t="str">
        <f>IF(ISBLANK(Liga_Descoba!$F44),"",IF(Liga_Descoba!$F45&lt;&gt;Liga_Descoba!$F44,Liga_Descoba!$F44,""))</f>
        <v/>
      </c>
      <c r="AR44" s="97" t="str">
        <f>IF(ISTEXT($AQ44),"",G44-SUM(AR$10:AR43))</f>
        <v/>
      </c>
      <c r="AS44" s="97" t="str">
        <f>IF(ISTEXT($AQ44),"",H44-SUM(AS$10:AS43))</f>
        <v/>
      </c>
      <c r="AT44" s="89"/>
      <c r="AU44" s="89"/>
      <c r="AV44" s="96"/>
      <c r="AW44" s="97"/>
      <c r="AX44" s="97"/>
      <c r="AY44" s="96"/>
      <c r="AZ44" s="89"/>
      <c r="BA44" s="89"/>
      <c r="BB44" s="96"/>
      <c r="BC44" s="97"/>
      <c r="BD44" s="97"/>
      <c r="BE44" s="96"/>
      <c r="BF44" s="89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</row>
    <row r="45" spans="1:77">
      <c r="A45" s="36"/>
      <c r="B45" s="94" t="str">
        <f>IF(ISBLANK(Liga_Descoba!$C45),"",Liga_Descoba!$C45)</f>
        <v/>
      </c>
      <c r="C45" s="97" t="str">
        <f>IF(ISTEXT($B45),"",_xlfn.SWITCH(Liga_Descoba!AH45,$D$3,$D$2,$E$3,$E$2,$F$3,$F$2,$D$6,$D$5,$E$6,$E$5,$I$5,$D$2,$I$6,$D$2,$I$4,$D$2))</f>
        <v/>
      </c>
      <c r="D45" s="97" t="str">
        <f>IF(ISTEXT($B45),"",_xlfn.SWITCH(Liga_Descoba!AI45,$D$3,$D$2,$E$3,$E$2,$F$3,$F$2,$D$6,$D$5,$E$6,$E$5,$I$5,$D$2,$I$6,$D$2,$I$4,$D$2))</f>
        <v/>
      </c>
      <c r="E45" s="80"/>
      <c r="F45" s="80"/>
      <c r="G45" s="97" t="str">
        <f>IF(ISNUMBER($B45),G44+Liga_Descoba!AH45,"")</f>
        <v/>
      </c>
      <c r="H45" s="97" t="str">
        <f>IF(ISNUMBER($B45),H44+Liga_Descoba!AI45,"")</f>
        <v/>
      </c>
      <c r="I45" s="36"/>
      <c r="J45" s="80"/>
      <c r="K45" s="97" t="str">
        <f>IF(ISNUMBER(Liga_Descoba!D45),Liga_Descoba!D45,"")</f>
        <v/>
      </c>
      <c r="L45" s="97" t="str">
        <f>IF(ISNUMBER(Liga_Descoba!E45),Liga_Descoba!E45,"")</f>
        <v/>
      </c>
      <c r="M45" s="36"/>
      <c r="N45" s="80"/>
      <c r="O45" s="97" t="str">
        <f>IF(ISNUMBER($B45),K45+O44,"")</f>
        <v/>
      </c>
      <c r="P45" s="97" t="str">
        <f>IF(ISNUMBER($B45),L45+P44,"")</f>
        <v/>
      </c>
      <c r="Q45" s="89"/>
      <c r="R45" s="95"/>
      <c r="S45" s="97" t="str">
        <f>IF(ISNUMBER($B45),O45/COUNTA(O$10:O45),"")</f>
        <v/>
      </c>
      <c r="T45" s="97" t="str">
        <f>IF(ISNUMBER($B45),P45/COUNTA(P$10:P45),"")</f>
        <v/>
      </c>
      <c r="U45" s="89"/>
      <c r="V45" s="95"/>
      <c r="W45" s="97" t="str">
        <f>IF(ISNUMBER($B45),SQRT(VAR(K$10:K45)),"")</f>
        <v/>
      </c>
      <c r="X45" s="97" t="str">
        <f>IF(ISNUMBER($B45),SQRT(VAR(L$10:L45)),"")</f>
        <v/>
      </c>
      <c r="Y45" s="89"/>
      <c r="Z45" s="89"/>
      <c r="AA45" s="96" t="str">
        <f>IF(ISBLANK(Liga_Descoba!$F45),"",IF(Liga_Descoba!$F46&lt;&gt;Liga_Descoba!$F45,Liga_Descoba!$F45,""))</f>
        <v/>
      </c>
      <c r="AB45" s="97" t="str">
        <f>IF(ISTEXT($AA45),"",O45-SUM(AB$10:AB44))</f>
        <v/>
      </c>
      <c r="AC45" s="97" t="str">
        <f>IF(ISTEXT($AA45),"",P45-SUM(AC$10:AC44))</f>
        <v/>
      </c>
      <c r="AD45" s="89"/>
      <c r="AE45" s="89"/>
      <c r="AF45" s="96" t="str">
        <f>IF(ISBLANK(Liga_Descoba!$F45),"",IF(Liga_Descoba!$F46&lt;&gt;Liga_Descoba!$F45,Liga_Descoba!$F45,""))</f>
        <v/>
      </c>
      <c r="AG45" s="97" t="str">
        <f>IF(ISTEXT($AF45),"",(O45 - SUM(AB$10:AB44))/COUNTIF(Liga_Descoba!$F$10:$F$304,"="&amp;$AF45))</f>
        <v/>
      </c>
      <c r="AH45" s="97" t="str">
        <f>IF(ISTEXT($AF45),"",(P45 - SUM(AC$10:AC44))/COUNTIF(Liga_Descoba!$F$10:$F$304,"="&amp;$AF45))</f>
        <v/>
      </c>
      <c r="AI45" s="99" t="str">
        <f>IF(ISTEXT($AF45),"",COUNT($AG$10:$AG45))</f>
        <v/>
      </c>
      <c r="AJ45" s="89"/>
      <c r="AK45" s="96" t="str">
        <f>IF(ISBLANK(Liga_Descoba!$F45),"",IF(Liga_Descoba!$F46&lt;&gt;Liga_Descoba!$F45,Liga_Descoba!$F45,""))</f>
        <v/>
      </c>
      <c r="AL45" s="97" t="str">
        <f>IF(ISTEXT($AF45),"",(G45 - SUM(AR$10:AR44))/COUNTIF(Liga_Descoba!$F$10:$F$304,"="&amp;$AK45))</f>
        <v/>
      </c>
      <c r="AM45" s="97" t="str">
        <f>IF(ISTEXT($AF45),"",(H45 - SUM(AS$10:AS44))/COUNTIF(Liga_Descoba!$F$10:$F$304,"="&amp;$AK45))</f>
        <v/>
      </c>
      <c r="AN45" s="99" t="str">
        <f>IF(ISTEXT($AF45),"",COUNT($AG$10:$AG45))</f>
        <v/>
      </c>
      <c r="AO45" s="81"/>
      <c r="AP45" s="89"/>
      <c r="AQ45" s="96" t="str">
        <f>IF(ISBLANK(Liga_Descoba!$F45),"",IF(Liga_Descoba!$F46&lt;&gt;Liga_Descoba!$F45,Liga_Descoba!$F45,""))</f>
        <v/>
      </c>
      <c r="AR45" s="97" t="str">
        <f>IF(ISTEXT($AQ45),"",G45-SUM(AR$10:AR44))</f>
        <v/>
      </c>
      <c r="AS45" s="97" t="str">
        <f>IF(ISTEXT($AQ45),"",H45-SUM(AS$10:AS44))</f>
        <v/>
      </c>
      <c r="AT45" s="89"/>
      <c r="AU45" s="89"/>
      <c r="AV45" s="96"/>
      <c r="AW45" s="97"/>
      <c r="AX45" s="97"/>
      <c r="AY45" s="96"/>
      <c r="AZ45" s="89"/>
      <c r="BA45" s="89"/>
      <c r="BB45" s="96"/>
      <c r="BC45" s="97"/>
      <c r="BD45" s="97"/>
      <c r="BE45" s="96"/>
      <c r="BF45" s="89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</row>
    <row r="46" spans="1:77">
      <c r="A46" s="36"/>
      <c r="B46" s="94" t="str">
        <f>IF(ISBLANK(Liga_Descoba!$C46),"",Liga_Descoba!$C46)</f>
        <v/>
      </c>
      <c r="C46" s="97" t="str">
        <f>IF(ISTEXT($B46),"",_xlfn.SWITCH(Liga_Descoba!AH46,$D$3,$D$2,$E$3,$E$2,$F$3,$F$2,$D$6,$D$5,$E$6,$E$5,$I$5,$D$2,$I$6,$D$2,$I$4,$D$2))</f>
        <v/>
      </c>
      <c r="D46" s="97" t="str">
        <f>IF(ISTEXT($B46),"",_xlfn.SWITCH(Liga_Descoba!AI46,$D$3,$D$2,$E$3,$E$2,$F$3,$F$2,$D$6,$D$5,$E$6,$E$5,$I$5,$D$2,$I$6,$D$2,$I$4,$D$2))</f>
        <v/>
      </c>
      <c r="E46" s="80"/>
      <c r="F46" s="80"/>
      <c r="G46" s="97" t="str">
        <f>IF(ISNUMBER($B46),G45+Liga_Descoba!AH46,"")</f>
        <v/>
      </c>
      <c r="H46" s="97" t="str">
        <f>IF(ISNUMBER($B46),H45+Liga_Descoba!AI46,"")</f>
        <v/>
      </c>
      <c r="I46" s="36"/>
      <c r="J46" s="80"/>
      <c r="K46" s="97" t="str">
        <f>IF(ISNUMBER(Liga_Descoba!D46),Liga_Descoba!D46,"")</f>
        <v/>
      </c>
      <c r="L46" s="97" t="str">
        <f>IF(ISNUMBER(Liga_Descoba!E46),Liga_Descoba!E46,"")</f>
        <v/>
      </c>
      <c r="M46" s="36"/>
      <c r="N46" s="80"/>
      <c r="O46" s="97" t="str">
        <f>IF(ISNUMBER($B46),K46+O45,"")</f>
        <v/>
      </c>
      <c r="P46" s="97" t="str">
        <f>IF(ISNUMBER($B46),L46+P45,"")</f>
        <v/>
      </c>
      <c r="Q46" s="89"/>
      <c r="R46" s="95"/>
      <c r="S46" s="97" t="str">
        <f>IF(ISNUMBER($B46),O46/COUNTA(O$10:O46),"")</f>
        <v/>
      </c>
      <c r="T46" s="97" t="str">
        <f>IF(ISNUMBER($B46),P46/COUNTA(P$10:P46),"")</f>
        <v/>
      </c>
      <c r="U46" s="89"/>
      <c r="V46" s="95"/>
      <c r="W46" s="97" t="str">
        <f>IF(ISNUMBER($B46),SQRT(VAR(K$10:K46)),"")</f>
        <v/>
      </c>
      <c r="X46" s="97" t="str">
        <f>IF(ISNUMBER($B46),SQRT(VAR(L$10:L46)),"")</f>
        <v/>
      </c>
      <c r="Y46" s="89"/>
      <c r="Z46" s="89"/>
      <c r="AA46" s="96" t="str">
        <f>IF(ISBLANK(Liga_Descoba!$F46),"",IF(Liga_Descoba!$F47&lt;&gt;Liga_Descoba!$F46,Liga_Descoba!$F46,""))</f>
        <v/>
      </c>
      <c r="AB46" s="97" t="str">
        <f>IF(ISTEXT($AA46),"",O46-SUM(AB$10:AB45))</f>
        <v/>
      </c>
      <c r="AC46" s="97" t="str">
        <f>IF(ISTEXT($AA46),"",P46-SUM(AC$10:AC45))</f>
        <v/>
      </c>
      <c r="AD46" s="89"/>
      <c r="AE46" s="89"/>
      <c r="AF46" s="96" t="str">
        <f>IF(ISBLANK(Liga_Descoba!$F46),"",IF(Liga_Descoba!$F47&lt;&gt;Liga_Descoba!$F46,Liga_Descoba!$F46,""))</f>
        <v/>
      </c>
      <c r="AG46" s="97" t="str">
        <f>IF(ISTEXT($AF46),"",(O46 - SUM(AB$10:AB45))/COUNTIF(Liga_Descoba!$F$10:$F$304,"="&amp;$AF46))</f>
        <v/>
      </c>
      <c r="AH46" s="97" t="str">
        <f>IF(ISTEXT($AF46),"",(P46 - SUM(AC$10:AC45))/COUNTIF(Liga_Descoba!$F$10:$F$304,"="&amp;$AF46))</f>
        <v/>
      </c>
      <c r="AI46" s="99" t="str">
        <f>IF(ISTEXT($AF46),"",COUNT($AG$10:$AG46))</f>
        <v/>
      </c>
      <c r="AJ46" s="89"/>
      <c r="AK46" s="96" t="str">
        <f>IF(ISBLANK(Liga_Descoba!$F46),"",IF(Liga_Descoba!$F47&lt;&gt;Liga_Descoba!$F46,Liga_Descoba!$F46,""))</f>
        <v/>
      </c>
      <c r="AL46" s="97" t="str">
        <f>IF(ISTEXT($AF46),"",(G46 - SUM(AR$10:AR45))/COUNTIF(Liga_Descoba!$F$10:$F$304,"="&amp;$AK46))</f>
        <v/>
      </c>
      <c r="AM46" s="97" t="str">
        <f>IF(ISTEXT($AF46),"",(H46 - SUM(AS$10:AS45))/COUNTIF(Liga_Descoba!$F$10:$F$304,"="&amp;$AK46))</f>
        <v/>
      </c>
      <c r="AN46" s="99" t="str">
        <f>IF(ISTEXT($AF46),"",COUNT($AG$10:$AG46))</f>
        <v/>
      </c>
      <c r="AO46" s="81"/>
      <c r="AP46" s="89"/>
      <c r="AQ46" s="96" t="str">
        <f>IF(ISBLANK(Liga_Descoba!$F46),"",IF(Liga_Descoba!$F47&lt;&gt;Liga_Descoba!$F46,Liga_Descoba!$F46,""))</f>
        <v/>
      </c>
      <c r="AR46" s="97" t="str">
        <f>IF(ISTEXT($AQ46),"",G46-SUM(AR$10:AR45))</f>
        <v/>
      </c>
      <c r="AS46" s="97" t="str">
        <f>IF(ISTEXT($AQ46),"",H46-SUM(AS$10:AS45))</f>
        <v/>
      </c>
      <c r="AT46" s="89"/>
      <c r="AU46" s="89"/>
      <c r="AV46" s="96"/>
      <c r="AW46" s="97"/>
      <c r="AX46" s="97"/>
      <c r="AY46" s="96"/>
      <c r="AZ46" s="89"/>
      <c r="BA46" s="89"/>
      <c r="BB46" s="96"/>
      <c r="BC46" s="97"/>
      <c r="BD46" s="97"/>
      <c r="BE46" s="96"/>
      <c r="BF46" s="89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</row>
    <row r="47" spans="1:77">
      <c r="A47" s="36"/>
      <c r="B47" s="94" t="str">
        <f>IF(ISBLANK(Liga_Descoba!$C47),"",Liga_Descoba!$C47)</f>
        <v/>
      </c>
      <c r="C47" s="97" t="str">
        <f>IF(ISTEXT($B47),"",_xlfn.SWITCH(Liga_Descoba!AH47,$D$3,$D$2,$E$3,$E$2,$F$3,$F$2,$D$6,$D$5,$E$6,$E$5,$I$5,$D$2,$I$6,$D$2,$I$4,$D$2))</f>
        <v/>
      </c>
      <c r="D47" s="97" t="str">
        <f>IF(ISTEXT($B47),"",_xlfn.SWITCH(Liga_Descoba!AI47,$D$3,$D$2,$E$3,$E$2,$F$3,$F$2,$D$6,$D$5,$E$6,$E$5,$I$5,$D$2,$I$6,$D$2,$I$4,$D$2))</f>
        <v/>
      </c>
      <c r="E47" s="80"/>
      <c r="F47" s="80"/>
      <c r="G47" s="97" t="str">
        <f>IF(ISNUMBER($B47),G46+Liga_Descoba!AH47,"")</f>
        <v/>
      </c>
      <c r="H47" s="97" t="str">
        <f>IF(ISNUMBER($B47),H46+Liga_Descoba!AI47,"")</f>
        <v/>
      </c>
      <c r="I47" s="36"/>
      <c r="J47" s="80"/>
      <c r="K47" s="97" t="str">
        <f>IF(ISNUMBER(Liga_Descoba!D47),Liga_Descoba!D47,"")</f>
        <v/>
      </c>
      <c r="L47" s="97" t="str">
        <f>IF(ISNUMBER(Liga_Descoba!E47),Liga_Descoba!E47,"")</f>
        <v/>
      </c>
      <c r="M47" s="36"/>
      <c r="N47" s="80"/>
      <c r="O47" s="97" t="str">
        <f>IF(ISNUMBER($B47),K47+O46,"")</f>
        <v/>
      </c>
      <c r="P47" s="97" t="str">
        <f>IF(ISNUMBER($B47),L47+P46,"")</f>
        <v/>
      </c>
      <c r="Q47" s="89"/>
      <c r="R47" s="95"/>
      <c r="S47" s="97" t="str">
        <f>IF(ISNUMBER($B47),O47/COUNTA(O$10:O47),"")</f>
        <v/>
      </c>
      <c r="T47" s="97" t="str">
        <f>IF(ISNUMBER($B47),P47/COUNTA(P$10:P47),"")</f>
        <v/>
      </c>
      <c r="U47" s="89"/>
      <c r="V47" s="95"/>
      <c r="W47" s="97" t="str">
        <f>IF(ISNUMBER($B47),SQRT(VAR(K$10:K47)),"")</f>
        <v/>
      </c>
      <c r="X47" s="97" t="str">
        <f>IF(ISNUMBER($B47),SQRT(VAR(L$10:L47)),"")</f>
        <v/>
      </c>
      <c r="Y47" s="89"/>
      <c r="Z47" s="89"/>
      <c r="AA47" s="96" t="str">
        <f>IF(ISBLANK(Liga_Descoba!$F47),"",IF(Liga_Descoba!$F48&lt;&gt;Liga_Descoba!$F47,Liga_Descoba!$F47,""))</f>
        <v/>
      </c>
      <c r="AB47" s="97" t="str">
        <f>IF(ISTEXT($AA47),"",O47-SUM(AB$10:AB46))</f>
        <v/>
      </c>
      <c r="AC47" s="97" t="str">
        <f>IF(ISTEXT($AA47),"",P47-SUM(AC$10:AC46))</f>
        <v/>
      </c>
      <c r="AD47" s="89"/>
      <c r="AE47" s="89"/>
      <c r="AF47" s="96" t="str">
        <f>IF(ISBLANK(Liga_Descoba!$F47),"",IF(Liga_Descoba!$F48&lt;&gt;Liga_Descoba!$F47,Liga_Descoba!$F47,""))</f>
        <v/>
      </c>
      <c r="AG47" s="97" t="str">
        <f>IF(ISTEXT($AF47),"",(O47 - SUM(AB$10:AB46))/COUNTIF(Liga_Descoba!$F$10:$F$304,"="&amp;$AF47))</f>
        <v/>
      </c>
      <c r="AH47" s="97" t="str">
        <f>IF(ISTEXT($AF47),"",(P47 - SUM(AC$10:AC46))/COUNTIF(Liga_Descoba!$F$10:$F$304,"="&amp;$AF47))</f>
        <v/>
      </c>
      <c r="AI47" s="99" t="str">
        <f>IF(ISTEXT($AF47),"",COUNT($AG$10:$AG47))</f>
        <v/>
      </c>
      <c r="AJ47" s="89"/>
      <c r="AK47" s="96" t="str">
        <f>IF(ISBLANK(Liga_Descoba!$F47),"",IF(Liga_Descoba!$F48&lt;&gt;Liga_Descoba!$F47,Liga_Descoba!$F47,""))</f>
        <v/>
      </c>
      <c r="AL47" s="97" t="str">
        <f>IF(ISTEXT($AF47),"",(G47 - SUM(AR$10:AR46))/COUNTIF(Liga_Descoba!$F$10:$F$304,"="&amp;$AK47))</f>
        <v/>
      </c>
      <c r="AM47" s="97" t="str">
        <f>IF(ISTEXT($AF47),"",(H47 - SUM(AS$10:AS46))/COUNTIF(Liga_Descoba!$F$10:$F$304,"="&amp;$AK47))</f>
        <v/>
      </c>
      <c r="AN47" s="99" t="str">
        <f>IF(ISTEXT($AF47),"",COUNT($AG$10:$AG47))</f>
        <v/>
      </c>
      <c r="AO47" s="81"/>
      <c r="AP47" s="89"/>
      <c r="AQ47" s="96" t="str">
        <f>IF(ISBLANK(Liga_Descoba!$F47),"",IF(Liga_Descoba!$F48&lt;&gt;Liga_Descoba!$F47,Liga_Descoba!$F47,""))</f>
        <v/>
      </c>
      <c r="AR47" s="97" t="str">
        <f>IF(ISTEXT($AQ47),"",G47-SUM(AR$10:AR46))</f>
        <v/>
      </c>
      <c r="AS47" s="97" t="str">
        <f>IF(ISTEXT($AQ47),"",H47-SUM(AS$10:AS46))</f>
        <v/>
      </c>
      <c r="AT47" s="89"/>
      <c r="AU47" s="89"/>
      <c r="AV47" s="96"/>
      <c r="AW47" s="97"/>
      <c r="AX47" s="97"/>
      <c r="AY47" s="96"/>
      <c r="AZ47" s="89"/>
      <c r="BA47" s="89"/>
      <c r="BB47" s="96"/>
      <c r="BC47" s="97"/>
      <c r="BD47" s="97"/>
      <c r="BE47" s="96"/>
      <c r="BF47" s="89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</row>
    <row r="48" spans="1:77">
      <c r="A48" s="36"/>
      <c r="B48" s="94" t="str">
        <f>IF(ISBLANK(Liga_Descoba!$C48),"",Liga_Descoba!$C48)</f>
        <v/>
      </c>
      <c r="C48" s="97" t="str">
        <f>IF(ISTEXT($B48),"",_xlfn.SWITCH(Liga_Descoba!AH48,$D$3,$D$2,$E$3,$E$2,$F$3,$F$2,$D$6,$D$5,$E$6,$E$5,$I$5,$D$2,$I$6,$D$2,$I$4,$D$2))</f>
        <v/>
      </c>
      <c r="D48" s="97" t="str">
        <f>IF(ISTEXT($B48),"",_xlfn.SWITCH(Liga_Descoba!AI48,$D$3,$D$2,$E$3,$E$2,$F$3,$F$2,$D$6,$D$5,$E$6,$E$5,$I$5,$D$2,$I$6,$D$2,$I$4,$D$2))</f>
        <v/>
      </c>
      <c r="E48" s="80"/>
      <c r="F48" s="80"/>
      <c r="G48" s="97" t="str">
        <f>IF(ISNUMBER($B48),G47+Liga_Descoba!AH48,"")</f>
        <v/>
      </c>
      <c r="H48" s="97" t="str">
        <f>IF(ISNUMBER($B48),H47+Liga_Descoba!AI48,"")</f>
        <v/>
      </c>
      <c r="I48" s="36"/>
      <c r="J48" s="80"/>
      <c r="K48" s="97" t="str">
        <f>IF(ISNUMBER(Liga_Descoba!D48),Liga_Descoba!D48,"")</f>
        <v/>
      </c>
      <c r="L48" s="97" t="str">
        <f>IF(ISNUMBER(Liga_Descoba!E48),Liga_Descoba!E48,"")</f>
        <v/>
      </c>
      <c r="M48" s="36"/>
      <c r="N48" s="80"/>
      <c r="O48" s="97" t="str">
        <f>IF(ISNUMBER($B48),K48+O47,"")</f>
        <v/>
      </c>
      <c r="P48" s="97" t="str">
        <f>IF(ISNUMBER($B48),L48+P47,"")</f>
        <v/>
      </c>
      <c r="Q48" s="89"/>
      <c r="R48" s="95"/>
      <c r="S48" s="97" t="str">
        <f>IF(ISNUMBER($B48),O48/COUNTA(O$10:O48),"")</f>
        <v/>
      </c>
      <c r="T48" s="97" t="str">
        <f>IF(ISNUMBER($B48),P48/COUNTA(P$10:P48),"")</f>
        <v/>
      </c>
      <c r="U48" s="89"/>
      <c r="V48" s="95"/>
      <c r="W48" s="97" t="str">
        <f>IF(ISNUMBER($B48),SQRT(VAR(K$10:K48)),"")</f>
        <v/>
      </c>
      <c r="X48" s="97" t="str">
        <f>IF(ISNUMBER($B48),SQRT(VAR(L$10:L48)),"")</f>
        <v/>
      </c>
      <c r="Y48" s="89"/>
      <c r="Z48" s="89"/>
      <c r="AA48" s="96" t="str">
        <f>IF(ISBLANK(Liga_Descoba!$F48),"",IF(Liga_Descoba!$F49&lt;&gt;Liga_Descoba!$F48,Liga_Descoba!$F48,""))</f>
        <v/>
      </c>
      <c r="AB48" s="97" t="str">
        <f>IF(ISTEXT($AA48),"",O48-SUM(AB$10:AB47))</f>
        <v/>
      </c>
      <c r="AC48" s="97" t="str">
        <f>IF(ISTEXT($AA48),"",P48-SUM(AC$10:AC47))</f>
        <v/>
      </c>
      <c r="AD48" s="89"/>
      <c r="AE48" s="89"/>
      <c r="AF48" s="96" t="str">
        <f>IF(ISBLANK(Liga_Descoba!$F48),"",IF(Liga_Descoba!$F49&lt;&gt;Liga_Descoba!$F48,Liga_Descoba!$F48,""))</f>
        <v/>
      </c>
      <c r="AG48" s="97" t="str">
        <f>IF(ISTEXT($AF48),"",(O48 - SUM(AB$10:AB47))/COUNTIF(Liga_Descoba!$F$10:$F$304,"="&amp;$AF48))</f>
        <v/>
      </c>
      <c r="AH48" s="97" t="str">
        <f>IF(ISTEXT($AF48),"",(P48 - SUM(AC$10:AC47))/COUNTIF(Liga_Descoba!$F$10:$F$304,"="&amp;$AF48))</f>
        <v/>
      </c>
      <c r="AI48" s="99" t="str">
        <f>IF(ISTEXT($AF48),"",COUNT($AG$10:$AG48))</f>
        <v/>
      </c>
      <c r="AJ48" s="89"/>
      <c r="AK48" s="96" t="str">
        <f>IF(ISBLANK(Liga_Descoba!$F48),"",IF(Liga_Descoba!$F49&lt;&gt;Liga_Descoba!$F48,Liga_Descoba!$F48,""))</f>
        <v/>
      </c>
      <c r="AL48" s="97" t="str">
        <f>IF(ISTEXT($AF48),"",(G48 - SUM(AR$10:AR47))/COUNTIF(Liga_Descoba!$F$10:$F$304,"="&amp;$AK48))</f>
        <v/>
      </c>
      <c r="AM48" s="97" t="str">
        <f>IF(ISTEXT($AF48),"",(H48 - SUM(AS$10:AS47))/COUNTIF(Liga_Descoba!$F$10:$F$304,"="&amp;$AK48))</f>
        <v/>
      </c>
      <c r="AN48" s="99" t="str">
        <f>IF(ISTEXT($AF48),"",COUNT($AG$10:$AG48))</f>
        <v/>
      </c>
      <c r="AO48" s="81"/>
      <c r="AP48" s="89"/>
      <c r="AQ48" s="96" t="str">
        <f>IF(ISBLANK(Liga_Descoba!$F48),"",IF(Liga_Descoba!$F49&lt;&gt;Liga_Descoba!$F48,Liga_Descoba!$F48,""))</f>
        <v/>
      </c>
      <c r="AR48" s="97" t="str">
        <f>IF(ISTEXT($AQ48),"",G48-SUM(AR$10:AR47))</f>
        <v/>
      </c>
      <c r="AS48" s="97" t="str">
        <f>IF(ISTEXT($AQ48),"",H48-SUM(AS$10:AS47))</f>
        <v/>
      </c>
      <c r="AT48" s="89"/>
      <c r="AU48" s="89"/>
      <c r="AV48" s="96"/>
      <c r="AW48" s="97"/>
      <c r="AX48" s="97"/>
      <c r="AY48" s="96"/>
      <c r="AZ48" s="89"/>
      <c r="BA48" s="89"/>
      <c r="BB48" s="96"/>
      <c r="BC48" s="97"/>
      <c r="BD48" s="97"/>
      <c r="BE48" s="96"/>
      <c r="BF48" s="89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</row>
    <row r="49" spans="1:77">
      <c r="A49" s="36"/>
      <c r="B49" s="94" t="str">
        <f>IF(ISBLANK(Liga_Descoba!$C49),"",Liga_Descoba!$C49)</f>
        <v/>
      </c>
      <c r="C49" s="97" t="str">
        <f>IF(ISTEXT($B49),"",_xlfn.SWITCH(Liga_Descoba!AH49,$D$3,$D$2,$E$3,$E$2,$F$3,$F$2,$D$6,$D$5,$E$6,$E$5,$I$5,$D$2,$I$6,$D$2,$I$4,$D$2))</f>
        <v/>
      </c>
      <c r="D49" s="97" t="str">
        <f>IF(ISTEXT($B49),"",_xlfn.SWITCH(Liga_Descoba!AI49,$D$3,$D$2,$E$3,$E$2,$F$3,$F$2,$D$6,$D$5,$E$6,$E$5,$I$5,$D$2,$I$6,$D$2,$I$4,$D$2))</f>
        <v/>
      </c>
      <c r="E49" s="80"/>
      <c r="F49" s="80"/>
      <c r="G49" s="97" t="str">
        <f>IF(ISNUMBER($B49),G48+Liga_Descoba!AH49,"")</f>
        <v/>
      </c>
      <c r="H49" s="97" t="str">
        <f>IF(ISNUMBER($B49),H48+Liga_Descoba!AI49,"")</f>
        <v/>
      </c>
      <c r="I49" s="36"/>
      <c r="J49" s="80"/>
      <c r="K49" s="97" t="str">
        <f>IF(ISNUMBER(Liga_Descoba!D49),Liga_Descoba!D49,"")</f>
        <v/>
      </c>
      <c r="L49" s="97" t="str">
        <f>IF(ISNUMBER(Liga_Descoba!E49),Liga_Descoba!E49,"")</f>
        <v/>
      </c>
      <c r="M49" s="36"/>
      <c r="N49" s="80"/>
      <c r="O49" s="97" t="str">
        <f>IF(ISNUMBER($B49),K49+O48,"")</f>
        <v/>
      </c>
      <c r="P49" s="97" t="str">
        <f>IF(ISNUMBER($B49),L49+P48,"")</f>
        <v/>
      </c>
      <c r="Q49" s="89"/>
      <c r="R49" s="95"/>
      <c r="S49" s="97" t="str">
        <f>IF(ISNUMBER($B49),O49/COUNTA(O$10:O49),"")</f>
        <v/>
      </c>
      <c r="T49" s="97" t="str">
        <f>IF(ISNUMBER($B49),P49/COUNTA(P$10:P49),"")</f>
        <v/>
      </c>
      <c r="U49" s="89"/>
      <c r="V49" s="95"/>
      <c r="W49" s="97" t="str">
        <f>IF(ISNUMBER($B49),SQRT(VAR(K$10:K49)),"")</f>
        <v/>
      </c>
      <c r="X49" s="97" t="str">
        <f>IF(ISNUMBER($B49),SQRT(VAR(L$10:L49)),"")</f>
        <v/>
      </c>
      <c r="Y49" s="89"/>
      <c r="Z49" s="89"/>
      <c r="AA49" s="96" t="str">
        <f>IF(ISBLANK(Liga_Descoba!$F49),"",IF(Liga_Descoba!$F50&lt;&gt;Liga_Descoba!$F49,Liga_Descoba!$F49,""))</f>
        <v/>
      </c>
      <c r="AB49" s="97" t="str">
        <f>IF(ISTEXT($AA49),"",O49-SUM(AB$10:AB48))</f>
        <v/>
      </c>
      <c r="AC49" s="97" t="str">
        <f>IF(ISTEXT($AA49),"",P49-SUM(AC$10:AC48))</f>
        <v/>
      </c>
      <c r="AD49" s="89"/>
      <c r="AE49" s="89"/>
      <c r="AF49" s="96" t="str">
        <f>IF(ISBLANK(Liga_Descoba!$F49),"",IF(Liga_Descoba!$F50&lt;&gt;Liga_Descoba!$F49,Liga_Descoba!$F49,""))</f>
        <v/>
      </c>
      <c r="AG49" s="97" t="str">
        <f>IF(ISTEXT($AF49),"",(O49 - SUM(AB$10:AB48))/COUNTIF(Liga_Descoba!$F$10:$F$304,"="&amp;$AF49))</f>
        <v/>
      </c>
      <c r="AH49" s="97" t="str">
        <f>IF(ISTEXT($AF49),"",(P49 - SUM(AC$10:AC48))/COUNTIF(Liga_Descoba!$F$10:$F$304,"="&amp;$AF49))</f>
        <v/>
      </c>
      <c r="AI49" s="99" t="str">
        <f>IF(ISTEXT($AF49),"",COUNT($AG$10:$AG49))</f>
        <v/>
      </c>
      <c r="AJ49" s="89"/>
      <c r="AK49" s="96" t="str">
        <f>IF(ISBLANK(Liga_Descoba!$F49),"",IF(Liga_Descoba!$F50&lt;&gt;Liga_Descoba!$F49,Liga_Descoba!$F49,""))</f>
        <v/>
      </c>
      <c r="AL49" s="97" t="str">
        <f>IF(ISTEXT($AF49),"",(G49 - SUM(AR$10:AR48))/COUNTIF(Liga_Descoba!$F$10:$F$304,"="&amp;$AK49))</f>
        <v/>
      </c>
      <c r="AM49" s="97" t="str">
        <f>IF(ISTEXT($AF49),"",(H49 - SUM(AS$10:AS48))/COUNTIF(Liga_Descoba!$F$10:$F$304,"="&amp;$AK49))</f>
        <v/>
      </c>
      <c r="AN49" s="99" t="str">
        <f>IF(ISTEXT($AF49),"",COUNT($AG$10:$AG49))</f>
        <v/>
      </c>
      <c r="AO49" s="81"/>
      <c r="AP49" s="89"/>
      <c r="AQ49" s="96" t="str">
        <f>IF(ISBLANK(Liga_Descoba!$F49),"",IF(Liga_Descoba!$F50&lt;&gt;Liga_Descoba!$F49,Liga_Descoba!$F49,""))</f>
        <v/>
      </c>
      <c r="AR49" s="97" t="str">
        <f>IF(ISTEXT($AQ49),"",G49-SUM(AR$10:AR48))</f>
        <v/>
      </c>
      <c r="AS49" s="97" t="str">
        <f>IF(ISTEXT($AQ49),"",H49-SUM(AS$10:AS48))</f>
        <v/>
      </c>
      <c r="AT49" s="89"/>
      <c r="AU49" s="89"/>
      <c r="AV49" s="96"/>
      <c r="AW49" s="97"/>
      <c r="AX49" s="97"/>
      <c r="AY49" s="96"/>
      <c r="AZ49" s="89"/>
      <c r="BA49" s="89"/>
      <c r="BB49" s="96"/>
      <c r="BC49" s="97"/>
      <c r="BD49" s="97"/>
      <c r="BE49" s="96"/>
      <c r="BF49" s="89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</row>
    <row r="50" spans="1:77">
      <c r="A50" s="36"/>
      <c r="B50" s="94" t="str">
        <f>IF(ISBLANK(Liga_Descoba!$C50),"",Liga_Descoba!$C50)</f>
        <v/>
      </c>
      <c r="C50" s="97" t="str">
        <f>IF(ISTEXT($B50),"",_xlfn.SWITCH(Liga_Descoba!AH50,$D$3,$D$2,$E$3,$E$2,$F$3,$F$2,$D$6,$D$5,$E$6,$E$5,$I$5,$D$2,$I$6,$D$2,$I$4,$D$2))</f>
        <v/>
      </c>
      <c r="D50" s="97" t="str">
        <f>IF(ISTEXT($B50),"",_xlfn.SWITCH(Liga_Descoba!AI50,$D$3,$D$2,$E$3,$E$2,$F$3,$F$2,$D$6,$D$5,$E$6,$E$5,$I$5,$D$2,$I$6,$D$2,$I$4,$D$2))</f>
        <v/>
      </c>
      <c r="E50" s="80"/>
      <c r="F50" s="80"/>
      <c r="G50" s="97" t="str">
        <f>IF(ISNUMBER($B50),G49+Liga_Descoba!AH50,"")</f>
        <v/>
      </c>
      <c r="H50" s="97" t="str">
        <f>IF(ISNUMBER($B50),H49+Liga_Descoba!AI50,"")</f>
        <v/>
      </c>
      <c r="I50" s="36"/>
      <c r="J50" s="80"/>
      <c r="K50" s="97" t="str">
        <f>IF(ISNUMBER(Liga_Descoba!D50),Liga_Descoba!D50,"")</f>
        <v/>
      </c>
      <c r="L50" s="97" t="str">
        <f>IF(ISNUMBER(Liga_Descoba!E50),Liga_Descoba!E50,"")</f>
        <v/>
      </c>
      <c r="M50" s="36"/>
      <c r="N50" s="80"/>
      <c r="O50" s="97" t="str">
        <f>IF(ISNUMBER($B50),K50+O49,"")</f>
        <v/>
      </c>
      <c r="P50" s="97" t="str">
        <f>IF(ISNUMBER($B50),L50+P49,"")</f>
        <v/>
      </c>
      <c r="Q50" s="89"/>
      <c r="R50" s="95"/>
      <c r="S50" s="97" t="str">
        <f>IF(ISNUMBER($B50),O50/COUNTA(O$10:O50),"")</f>
        <v/>
      </c>
      <c r="T50" s="97" t="str">
        <f>IF(ISNUMBER($B50),P50/COUNTA(P$10:P50),"")</f>
        <v/>
      </c>
      <c r="U50" s="89"/>
      <c r="V50" s="95"/>
      <c r="W50" s="97" t="str">
        <f>IF(ISNUMBER($B50),SQRT(VAR(K$10:K50)),"")</f>
        <v/>
      </c>
      <c r="X50" s="97" t="str">
        <f>IF(ISNUMBER($B50),SQRT(VAR(L$10:L50)),"")</f>
        <v/>
      </c>
      <c r="Y50" s="89"/>
      <c r="Z50" s="89"/>
      <c r="AA50" s="96" t="str">
        <f>IF(ISBLANK(Liga_Descoba!$F50),"",IF(Liga_Descoba!$F51&lt;&gt;Liga_Descoba!$F50,Liga_Descoba!$F50,""))</f>
        <v/>
      </c>
      <c r="AB50" s="97" t="str">
        <f>IF(ISTEXT($AA50),"",O50-SUM(AB$10:AB49))</f>
        <v/>
      </c>
      <c r="AC50" s="97" t="str">
        <f>IF(ISTEXT($AA50),"",P50-SUM(AC$10:AC49))</f>
        <v/>
      </c>
      <c r="AD50" s="89"/>
      <c r="AE50" s="89"/>
      <c r="AF50" s="96" t="str">
        <f>IF(ISBLANK(Liga_Descoba!$F50),"",IF(Liga_Descoba!$F51&lt;&gt;Liga_Descoba!$F50,Liga_Descoba!$F50,""))</f>
        <v/>
      </c>
      <c r="AG50" s="97" t="str">
        <f>IF(ISTEXT($AF50),"",(O50 - SUM(AB$10:AB49))/COUNTIF(Liga_Descoba!$F$10:$F$304,"="&amp;$AF50))</f>
        <v/>
      </c>
      <c r="AH50" s="97" t="str">
        <f>IF(ISTEXT($AF50),"",(P50 - SUM(AC$10:AC49))/COUNTIF(Liga_Descoba!$F$10:$F$304,"="&amp;$AF50))</f>
        <v/>
      </c>
      <c r="AI50" s="99" t="str">
        <f>IF(ISTEXT($AF50),"",COUNT($AG$10:$AG50))</f>
        <v/>
      </c>
      <c r="AJ50" s="89"/>
      <c r="AK50" s="96" t="str">
        <f>IF(ISBLANK(Liga_Descoba!$F50),"",IF(Liga_Descoba!$F51&lt;&gt;Liga_Descoba!$F50,Liga_Descoba!$F50,""))</f>
        <v/>
      </c>
      <c r="AL50" s="97" t="str">
        <f>IF(ISTEXT($AF50),"",(G50 - SUM(AR$10:AR49))/COUNTIF(Liga_Descoba!$F$10:$F$304,"="&amp;$AK50))</f>
        <v/>
      </c>
      <c r="AM50" s="97" t="str">
        <f>IF(ISTEXT($AF50),"",(H50 - SUM(AS$10:AS49))/COUNTIF(Liga_Descoba!$F$10:$F$304,"="&amp;$AK50))</f>
        <v/>
      </c>
      <c r="AN50" s="99" t="str">
        <f>IF(ISTEXT($AF50),"",COUNT($AG$10:$AG50))</f>
        <v/>
      </c>
      <c r="AO50" s="81"/>
      <c r="AP50" s="89"/>
      <c r="AQ50" s="96" t="str">
        <f>IF(ISBLANK(Liga_Descoba!$F50),"",IF(Liga_Descoba!$F51&lt;&gt;Liga_Descoba!$F50,Liga_Descoba!$F50,""))</f>
        <v/>
      </c>
      <c r="AR50" s="97" t="str">
        <f>IF(ISTEXT($AQ50),"",G50-SUM(AR$10:AR49))</f>
        <v/>
      </c>
      <c r="AS50" s="97" t="str">
        <f>IF(ISTEXT($AQ50),"",H50-SUM(AS$10:AS49))</f>
        <v/>
      </c>
      <c r="AT50" s="89"/>
      <c r="AU50" s="89"/>
      <c r="AV50" s="96"/>
      <c r="AW50" s="97"/>
      <c r="AX50" s="97"/>
      <c r="AY50" s="96"/>
      <c r="AZ50" s="89"/>
      <c r="BA50" s="89"/>
      <c r="BB50" s="96"/>
      <c r="BC50" s="97"/>
      <c r="BD50" s="97"/>
      <c r="BE50" s="96"/>
      <c r="BF50" s="89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</row>
    <row r="51" spans="1:77">
      <c r="A51" s="36"/>
      <c r="B51" s="94" t="str">
        <f>IF(ISBLANK(Liga_Descoba!$C51),"",Liga_Descoba!$C51)</f>
        <v/>
      </c>
      <c r="C51" s="97" t="str">
        <f>IF(ISTEXT($B51),"",_xlfn.SWITCH(Liga_Descoba!AH51,$D$3,$D$2,$E$3,$E$2,$F$3,$F$2,$D$6,$D$5,$E$6,$E$5,$I$5,$D$2,$I$6,$D$2,$I$4,$D$2))</f>
        <v/>
      </c>
      <c r="D51" s="97" t="str">
        <f>IF(ISTEXT($B51),"",_xlfn.SWITCH(Liga_Descoba!AI51,$D$3,$D$2,$E$3,$E$2,$F$3,$F$2,$D$6,$D$5,$E$6,$E$5,$I$5,$D$2,$I$6,$D$2,$I$4,$D$2))</f>
        <v/>
      </c>
      <c r="E51" s="80"/>
      <c r="F51" s="80"/>
      <c r="G51" s="97" t="str">
        <f>IF(ISNUMBER($B51),G50+Liga_Descoba!AH51,"")</f>
        <v/>
      </c>
      <c r="H51" s="97" t="str">
        <f>IF(ISNUMBER($B51),H50+Liga_Descoba!AI51,"")</f>
        <v/>
      </c>
      <c r="I51" s="36"/>
      <c r="J51" s="80"/>
      <c r="K51" s="97" t="str">
        <f>IF(ISNUMBER(Liga_Descoba!D51),Liga_Descoba!D51,"")</f>
        <v/>
      </c>
      <c r="L51" s="97" t="str">
        <f>IF(ISNUMBER(Liga_Descoba!E51),Liga_Descoba!E51,"")</f>
        <v/>
      </c>
      <c r="M51" s="36"/>
      <c r="N51" s="80"/>
      <c r="O51" s="97" t="str">
        <f>IF(ISNUMBER($B51),K51+O50,"")</f>
        <v/>
      </c>
      <c r="P51" s="97" t="str">
        <f>IF(ISNUMBER($B51),L51+P50,"")</f>
        <v/>
      </c>
      <c r="Q51" s="89"/>
      <c r="R51" s="95"/>
      <c r="S51" s="97" t="str">
        <f>IF(ISNUMBER($B51),O51/COUNTA(O$10:O51),"")</f>
        <v/>
      </c>
      <c r="T51" s="97" t="str">
        <f>IF(ISNUMBER($B51),P51/COUNTA(P$10:P51),"")</f>
        <v/>
      </c>
      <c r="U51" s="89"/>
      <c r="V51" s="95"/>
      <c r="W51" s="97" t="str">
        <f>IF(ISNUMBER($B51),SQRT(VAR(K$10:K51)),"")</f>
        <v/>
      </c>
      <c r="X51" s="97" t="str">
        <f>IF(ISNUMBER($B51),SQRT(VAR(L$10:L51)),"")</f>
        <v/>
      </c>
      <c r="Y51" s="89"/>
      <c r="Z51" s="89"/>
      <c r="AA51" s="96" t="str">
        <f>IF(ISBLANK(Liga_Descoba!$F51),"",IF(Liga_Descoba!$F52&lt;&gt;Liga_Descoba!$F51,Liga_Descoba!$F51,""))</f>
        <v/>
      </c>
      <c r="AB51" s="97" t="str">
        <f>IF(ISTEXT($AA51),"",O51-SUM(AB$10:AB50))</f>
        <v/>
      </c>
      <c r="AC51" s="97" t="str">
        <f>IF(ISTEXT($AA51),"",P51-SUM(AC$10:AC50))</f>
        <v/>
      </c>
      <c r="AD51" s="89"/>
      <c r="AE51" s="89"/>
      <c r="AF51" s="96" t="str">
        <f>IF(ISBLANK(Liga_Descoba!$F51),"",IF(Liga_Descoba!$F52&lt;&gt;Liga_Descoba!$F51,Liga_Descoba!$F51,""))</f>
        <v/>
      </c>
      <c r="AG51" s="97" t="str">
        <f>IF(ISTEXT($AF51),"",(O51 - SUM(AB$10:AB50))/COUNTIF(Liga_Descoba!$F$10:$F$304,"="&amp;$AF51))</f>
        <v/>
      </c>
      <c r="AH51" s="97" t="str">
        <f>IF(ISTEXT($AF51),"",(P51 - SUM(AC$10:AC50))/COUNTIF(Liga_Descoba!$F$10:$F$304,"="&amp;$AF51))</f>
        <v/>
      </c>
      <c r="AI51" s="99" t="str">
        <f>IF(ISTEXT($AF51),"",COUNT($AG$10:$AG51))</f>
        <v/>
      </c>
      <c r="AJ51" s="89"/>
      <c r="AK51" s="96" t="str">
        <f>IF(ISBLANK(Liga_Descoba!$F51),"",IF(Liga_Descoba!$F52&lt;&gt;Liga_Descoba!$F51,Liga_Descoba!$F51,""))</f>
        <v/>
      </c>
      <c r="AL51" s="97" t="str">
        <f>IF(ISTEXT($AF51),"",(G51 - SUM(AR$10:AR50))/COUNTIF(Liga_Descoba!$F$10:$F$304,"="&amp;$AK51))</f>
        <v/>
      </c>
      <c r="AM51" s="97" t="str">
        <f>IF(ISTEXT($AF51),"",(H51 - SUM(AS$10:AS50))/COUNTIF(Liga_Descoba!$F$10:$F$304,"="&amp;$AK51))</f>
        <v/>
      </c>
      <c r="AN51" s="99" t="str">
        <f>IF(ISTEXT($AF51),"",COUNT($AG$10:$AG51))</f>
        <v/>
      </c>
      <c r="AO51" s="81"/>
      <c r="AP51" s="89"/>
      <c r="AQ51" s="96" t="str">
        <f>IF(ISBLANK(Liga_Descoba!$F51),"",IF(Liga_Descoba!$F52&lt;&gt;Liga_Descoba!$F51,Liga_Descoba!$F51,""))</f>
        <v/>
      </c>
      <c r="AR51" s="97" t="str">
        <f>IF(ISTEXT($AQ51),"",G51-SUM(AR$10:AR50))</f>
        <v/>
      </c>
      <c r="AS51" s="97" t="str">
        <f>IF(ISTEXT($AQ51),"",H51-SUM(AS$10:AS50))</f>
        <v/>
      </c>
      <c r="AT51" s="89"/>
      <c r="AU51" s="89"/>
      <c r="AV51" s="96"/>
      <c r="AW51" s="97"/>
      <c r="AX51" s="97"/>
      <c r="AY51" s="96"/>
      <c r="AZ51" s="89"/>
      <c r="BA51" s="89"/>
      <c r="BB51" s="96"/>
      <c r="BC51" s="97"/>
      <c r="BD51" s="97"/>
      <c r="BE51" s="96"/>
      <c r="BF51" s="89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</row>
    <row r="52" spans="1:77">
      <c r="A52" s="36"/>
      <c r="B52" s="94" t="str">
        <f>IF(ISBLANK(Liga_Descoba!$C52),"",Liga_Descoba!$C52)</f>
        <v/>
      </c>
      <c r="C52" s="97" t="str">
        <f>IF(ISTEXT($B52),"",_xlfn.SWITCH(Liga_Descoba!AH52,$D$3,$D$2,$E$3,$E$2,$F$3,$F$2,$D$6,$D$5,$E$6,$E$5,$I$5,$D$2,$I$6,$D$2,$I$4,$D$2))</f>
        <v/>
      </c>
      <c r="D52" s="97" t="str">
        <f>IF(ISTEXT($B52),"",_xlfn.SWITCH(Liga_Descoba!AI52,$D$3,$D$2,$E$3,$E$2,$F$3,$F$2,$D$6,$D$5,$E$6,$E$5,$I$5,$D$2,$I$6,$D$2,$I$4,$D$2))</f>
        <v/>
      </c>
      <c r="E52" s="80"/>
      <c r="F52" s="80"/>
      <c r="G52" s="97" t="str">
        <f>IF(ISNUMBER($B52),G51+Liga_Descoba!AH52,"")</f>
        <v/>
      </c>
      <c r="H52" s="97" t="str">
        <f>IF(ISNUMBER($B52),H51+Liga_Descoba!AI52,"")</f>
        <v/>
      </c>
      <c r="I52" s="36"/>
      <c r="J52" s="80"/>
      <c r="K52" s="97" t="str">
        <f>IF(ISNUMBER(Liga_Descoba!D52),Liga_Descoba!D52,"")</f>
        <v/>
      </c>
      <c r="L52" s="97" t="str">
        <f>IF(ISNUMBER(Liga_Descoba!E52),Liga_Descoba!E52,"")</f>
        <v/>
      </c>
      <c r="M52" s="36"/>
      <c r="N52" s="80"/>
      <c r="O52" s="97" t="str">
        <f>IF(ISNUMBER($B52),K52+O51,"")</f>
        <v/>
      </c>
      <c r="P52" s="97" t="str">
        <f>IF(ISNUMBER($B52),L52+P51,"")</f>
        <v/>
      </c>
      <c r="Q52" s="89"/>
      <c r="R52" s="95"/>
      <c r="S52" s="97" t="str">
        <f>IF(ISNUMBER($B52),O52/COUNTA(O$10:O52),"")</f>
        <v/>
      </c>
      <c r="T52" s="97" t="str">
        <f>IF(ISNUMBER($B52),P52/COUNTA(P$10:P52),"")</f>
        <v/>
      </c>
      <c r="U52" s="89"/>
      <c r="V52" s="95"/>
      <c r="W52" s="97" t="str">
        <f>IF(ISNUMBER($B52),SQRT(VAR(K$10:K52)),"")</f>
        <v/>
      </c>
      <c r="X52" s="97" t="str">
        <f>IF(ISNUMBER($B52),SQRT(VAR(L$10:L52)),"")</f>
        <v/>
      </c>
      <c r="Y52" s="89"/>
      <c r="Z52" s="89"/>
      <c r="AA52" s="96" t="str">
        <f>IF(ISBLANK(Liga_Descoba!$F52),"",IF(Liga_Descoba!$F53&lt;&gt;Liga_Descoba!$F52,Liga_Descoba!$F52,""))</f>
        <v/>
      </c>
      <c r="AB52" s="97" t="str">
        <f>IF(ISTEXT($AA52),"",O52-SUM(AB$10:AB51))</f>
        <v/>
      </c>
      <c r="AC52" s="97" t="str">
        <f>IF(ISTEXT($AA52),"",P52-SUM(AC$10:AC51))</f>
        <v/>
      </c>
      <c r="AD52" s="89"/>
      <c r="AE52" s="89"/>
      <c r="AF52" s="96" t="str">
        <f>IF(ISBLANK(Liga_Descoba!$F52),"",IF(Liga_Descoba!$F53&lt;&gt;Liga_Descoba!$F52,Liga_Descoba!$F52,""))</f>
        <v/>
      </c>
      <c r="AG52" s="97" t="str">
        <f>IF(ISTEXT($AF52),"",(O52 - SUM(AB$10:AB51))/COUNTIF(Liga_Descoba!$F$10:$F$304,"="&amp;$AF52))</f>
        <v/>
      </c>
      <c r="AH52" s="97" t="str">
        <f>IF(ISTEXT($AF52),"",(P52 - SUM(AC$10:AC51))/COUNTIF(Liga_Descoba!$F$10:$F$304,"="&amp;$AF52))</f>
        <v/>
      </c>
      <c r="AI52" s="99" t="str">
        <f>IF(ISTEXT($AF52),"",COUNT($AG$10:$AG52))</f>
        <v/>
      </c>
      <c r="AJ52" s="89"/>
      <c r="AK52" s="96" t="str">
        <f>IF(ISBLANK(Liga_Descoba!$F52),"",IF(Liga_Descoba!$F53&lt;&gt;Liga_Descoba!$F52,Liga_Descoba!$F52,""))</f>
        <v/>
      </c>
      <c r="AL52" s="97" t="str">
        <f>IF(ISTEXT($AF52),"",(G52 - SUM(AR$10:AR51))/COUNTIF(Liga_Descoba!$F$10:$F$304,"="&amp;$AK52))</f>
        <v/>
      </c>
      <c r="AM52" s="97" t="str">
        <f>IF(ISTEXT($AF52),"",(H52 - SUM(AS$10:AS51))/COUNTIF(Liga_Descoba!$F$10:$F$304,"="&amp;$AK52))</f>
        <v/>
      </c>
      <c r="AN52" s="99" t="str">
        <f>IF(ISTEXT($AF52),"",COUNT($AG$10:$AG52))</f>
        <v/>
      </c>
      <c r="AO52" s="81"/>
      <c r="AP52" s="89"/>
      <c r="AQ52" s="96" t="str">
        <f>IF(ISBLANK(Liga_Descoba!$F52),"",IF(Liga_Descoba!$F53&lt;&gt;Liga_Descoba!$F52,Liga_Descoba!$F52,""))</f>
        <v/>
      </c>
      <c r="AR52" s="97" t="str">
        <f>IF(ISTEXT($AQ52),"",G52-SUM(AR$10:AR51))</f>
        <v/>
      </c>
      <c r="AS52" s="97" t="str">
        <f>IF(ISTEXT($AQ52),"",H52-SUM(AS$10:AS51))</f>
        <v/>
      </c>
      <c r="AT52" s="89"/>
      <c r="AU52" s="89"/>
      <c r="AV52" s="96"/>
      <c r="AW52" s="97"/>
      <c r="AX52" s="97"/>
      <c r="AY52" s="96"/>
      <c r="AZ52" s="89"/>
      <c r="BA52" s="89"/>
      <c r="BB52" s="96"/>
      <c r="BC52" s="97"/>
      <c r="BD52" s="97"/>
      <c r="BE52" s="96"/>
      <c r="BF52" s="89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</row>
    <row r="53" spans="1:77">
      <c r="A53" s="36"/>
      <c r="B53" s="94" t="str">
        <f>IF(ISBLANK(Liga_Descoba!$C53),"",Liga_Descoba!$C53)</f>
        <v/>
      </c>
      <c r="C53" s="97" t="str">
        <f>IF(ISTEXT($B53),"",_xlfn.SWITCH(Liga_Descoba!AH53,$D$3,$D$2,$E$3,$E$2,$F$3,$F$2,$D$6,$D$5,$E$6,$E$5,$I$5,$D$2,$I$6,$D$2,$I$4,$D$2))</f>
        <v/>
      </c>
      <c r="D53" s="97" t="str">
        <f>IF(ISTEXT($B53),"",_xlfn.SWITCH(Liga_Descoba!AI53,$D$3,$D$2,$E$3,$E$2,$F$3,$F$2,$D$6,$D$5,$E$6,$E$5,$I$5,$D$2,$I$6,$D$2,$I$4,$D$2))</f>
        <v/>
      </c>
      <c r="E53" s="80"/>
      <c r="F53" s="80"/>
      <c r="G53" s="97" t="str">
        <f>IF(ISNUMBER($B53),G52+Liga_Descoba!AH53,"")</f>
        <v/>
      </c>
      <c r="H53" s="97" t="str">
        <f>IF(ISNUMBER($B53),H52+Liga_Descoba!AI53,"")</f>
        <v/>
      </c>
      <c r="I53" s="36"/>
      <c r="J53" s="80"/>
      <c r="K53" s="97" t="str">
        <f>IF(ISNUMBER(Liga_Descoba!D53),Liga_Descoba!D53,"")</f>
        <v/>
      </c>
      <c r="L53" s="97" t="str">
        <f>IF(ISNUMBER(Liga_Descoba!E53),Liga_Descoba!E53,"")</f>
        <v/>
      </c>
      <c r="M53" s="36"/>
      <c r="N53" s="80"/>
      <c r="O53" s="97" t="str">
        <f>IF(ISNUMBER($B53),K53+O52,"")</f>
        <v/>
      </c>
      <c r="P53" s="97" t="str">
        <f>IF(ISNUMBER($B53),L53+P52,"")</f>
        <v/>
      </c>
      <c r="Q53" s="89"/>
      <c r="R53" s="95"/>
      <c r="S53" s="97" t="str">
        <f>IF(ISNUMBER($B53),O53/COUNTA(O$10:O53),"")</f>
        <v/>
      </c>
      <c r="T53" s="97" t="str">
        <f>IF(ISNUMBER($B53),P53/COUNTA(P$10:P53),"")</f>
        <v/>
      </c>
      <c r="U53" s="89"/>
      <c r="V53" s="95"/>
      <c r="W53" s="97" t="str">
        <f>IF(ISNUMBER($B53),SQRT(VAR(K$10:K53)),"")</f>
        <v/>
      </c>
      <c r="X53" s="97" t="str">
        <f>IF(ISNUMBER($B53),SQRT(VAR(L$10:L53)),"")</f>
        <v/>
      </c>
      <c r="Y53" s="89"/>
      <c r="Z53" s="89"/>
      <c r="AA53" s="96" t="str">
        <f>IF(ISBLANK(Liga_Descoba!$F53),"",IF(Liga_Descoba!$F54&lt;&gt;Liga_Descoba!$F53,Liga_Descoba!$F53,""))</f>
        <v/>
      </c>
      <c r="AB53" s="97" t="str">
        <f>IF(ISTEXT($AA53),"",O53-SUM(AB$10:AB52))</f>
        <v/>
      </c>
      <c r="AC53" s="97" t="str">
        <f>IF(ISTEXT($AA53),"",P53-SUM(AC$10:AC52))</f>
        <v/>
      </c>
      <c r="AD53" s="89"/>
      <c r="AE53" s="89"/>
      <c r="AF53" s="96" t="str">
        <f>IF(ISBLANK(Liga_Descoba!$F53),"",IF(Liga_Descoba!$F54&lt;&gt;Liga_Descoba!$F53,Liga_Descoba!$F53,""))</f>
        <v/>
      </c>
      <c r="AG53" s="97" t="str">
        <f>IF(ISTEXT($AF53),"",(O53 - SUM(AB$10:AB52))/COUNTIF(Liga_Descoba!$F$10:$F$304,"="&amp;$AF53))</f>
        <v/>
      </c>
      <c r="AH53" s="97" t="str">
        <f>IF(ISTEXT($AF53),"",(P53 - SUM(AC$10:AC52))/COUNTIF(Liga_Descoba!$F$10:$F$304,"="&amp;$AF53))</f>
        <v/>
      </c>
      <c r="AI53" s="99" t="str">
        <f>IF(ISTEXT($AF53),"",COUNT($AG$10:$AG53))</f>
        <v/>
      </c>
      <c r="AJ53" s="89"/>
      <c r="AK53" s="96" t="str">
        <f>IF(ISBLANK(Liga_Descoba!$F53),"",IF(Liga_Descoba!$F54&lt;&gt;Liga_Descoba!$F53,Liga_Descoba!$F53,""))</f>
        <v/>
      </c>
      <c r="AL53" s="97" t="str">
        <f>IF(ISTEXT($AF53),"",(G53 - SUM(AR$10:AR52))/COUNTIF(Liga_Descoba!$F$10:$F$304,"="&amp;$AK53))</f>
        <v/>
      </c>
      <c r="AM53" s="97" t="str">
        <f>IF(ISTEXT($AF53),"",(H53 - SUM(AS$10:AS52))/COUNTIF(Liga_Descoba!$F$10:$F$304,"="&amp;$AK53))</f>
        <v/>
      </c>
      <c r="AN53" s="99" t="str">
        <f>IF(ISTEXT($AF53),"",COUNT($AG$10:$AG53))</f>
        <v/>
      </c>
      <c r="AO53" s="81"/>
      <c r="AP53" s="89"/>
      <c r="AQ53" s="96" t="str">
        <f>IF(ISBLANK(Liga_Descoba!$F53),"",IF(Liga_Descoba!$F54&lt;&gt;Liga_Descoba!$F53,Liga_Descoba!$F53,""))</f>
        <v/>
      </c>
      <c r="AR53" s="97" t="str">
        <f>IF(ISTEXT($AQ53),"",G53-SUM(AR$10:AR52))</f>
        <v/>
      </c>
      <c r="AS53" s="97" t="str">
        <f>IF(ISTEXT($AQ53),"",H53-SUM(AS$10:AS52))</f>
        <v/>
      </c>
      <c r="AT53" s="89"/>
      <c r="AU53" s="89"/>
      <c r="AV53" s="96"/>
      <c r="AW53" s="97"/>
      <c r="AX53" s="97"/>
      <c r="AY53" s="96"/>
      <c r="AZ53" s="89"/>
      <c r="BA53" s="89"/>
      <c r="BB53" s="96"/>
      <c r="BC53" s="97"/>
      <c r="BD53" s="97"/>
      <c r="BE53" s="96"/>
      <c r="BF53" s="89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</row>
    <row r="54" spans="1:77">
      <c r="A54" s="36"/>
      <c r="B54" s="94" t="str">
        <f>IF(ISBLANK(Liga_Descoba!$C54),"",Liga_Descoba!$C54)</f>
        <v/>
      </c>
      <c r="C54" s="97" t="str">
        <f>IF(ISTEXT($B54),"",_xlfn.SWITCH(Liga_Descoba!AH54,$D$3,$D$2,$E$3,$E$2,$F$3,$F$2,$D$6,$D$5,$E$6,$E$5,$I$5,$D$2,$I$6,$D$2,$I$4,$D$2))</f>
        <v/>
      </c>
      <c r="D54" s="97" t="str">
        <f>IF(ISTEXT($B54),"",_xlfn.SWITCH(Liga_Descoba!AI54,$D$3,$D$2,$E$3,$E$2,$F$3,$F$2,$D$6,$D$5,$E$6,$E$5,$I$5,$D$2,$I$6,$D$2,$I$4,$D$2))</f>
        <v/>
      </c>
      <c r="E54" s="80"/>
      <c r="F54" s="80"/>
      <c r="G54" s="97" t="str">
        <f>IF(ISNUMBER($B54),G53+Liga_Descoba!AH54,"")</f>
        <v/>
      </c>
      <c r="H54" s="97" t="str">
        <f>IF(ISNUMBER($B54),H53+Liga_Descoba!AI54,"")</f>
        <v/>
      </c>
      <c r="I54" s="36"/>
      <c r="J54" s="80"/>
      <c r="K54" s="97" t="str">
        <f>IF(ISNUMBER(Liga_Descoba!D54),Liga_Descoba!D54,"")</f>
        <v/>
      </c>
      <c r="L54" s="97" t="str">
        <f>IF(ISNUMBER(Liga_Descoba!E54),Liga_Descoba!E54,"")</f>
        <v/>
      </c>
      <c r="M54" s="36"/>
      <c r="N54" s="80"/>
      <c r="O54" s="97" t="str">
        <f>IF(ISNUMBER($B54),K54+O53,"")</f>
        <v/>
      </c>
      <c r="P54" s="97" t="str">
        <f>IF(ISNUMBER($B54),L54+P53,"")</f>
        <v/>
      </c>
      <c r="Q54" s="89"/>
      <c r="R54" s="95"/>
      <c r="S54" s="97" t="str">
        <f>IF(ISNUMBER($B54),O54/COUNTA(O$10:O54),"")</f>
        <v/>
      </c>
      <c r="T54" s="97" t="str">
        <f>IF(ISNUMBER($B54),P54/COUNTA(P$10:P54),"")</f>
        <v/>
      </c>
      <c r="U54" s="89"/>
      <c r="V54" s="95"/>
      <c r="W54" s="97" t="str">
        <f>IF(ISNUMBER($B54),SQRT(VAR(K$10:K54)),"")</f>
        <v/>
      </c>
      <c r="X54" s="97" t="str">
        <f>IF(ISNUMBER($B54),SQRT(VAR(L$10:L54)),"")</f>
        <v/>
      </c>
      <c r="Y54" s="89"/>
      <c r="Z54" s="89"/>
      <c r="AA54" s="96" t="str">
        <f>IF(ISBLANK(Liga_Descoba!$F54),"",IF(Liga_Descoba!$F55&lt;&gt;Liga_Descoba!$F54,Liga_Descoba!$F54,""))</f>
        <v/>
      </c>
      <c r="AB54" s="97" t="str">
        <f>IF(ISTEXT($AA54),"",O54-SUM(AB$10:AB53))</f>
        <v/>
      </c>
      <c r="AC54" s="97" t="str">
        <f>IF(ISTEXT($AA54),"",P54-SUM(AC$10:AC53))</f>
        <v/>
      </c>
      <c r="AD54" s="89"/>
      <c r="AE54" s="89"/>
      <c r="AF54" s="96" t="str">
        <f>IF(ISBLANK(Liga_Descoba!$F54),"",IF(Liga_Descoba!$F55&lt;&gt;Liga_Descoba!$F54,Liga_Descoba!$F54,""))</f>
        <v/>
      </c>
      <c r="AG54" s="97" t="str">
        <f>IF(ISTEXT($AF54),"",(O54 - SUM(AB$10:AB53))/COUNTIF(Liga_Descoba!$F$10:$F$304,"="&amp;$AF54))</f>
        <v/>
      </c>
      <c r="AH54" s="97" t="str">
        <f>IF(ISTEXT($AF54),"",(P54 - SUM(AC$10:AC53))/COUNTIF(Liga_Descoba!$F$10:$F$304,"="&amp;$AF54))</f>
        <v/>
      </c>
      <c r="AI54" s="99" t="str">
        <f>IF(ISTEXT($AF54),"",COUNT($AG$10:$AG54))</f>
        <v/>
      </c>
      <c r="AJ54" s="89"/>
      <c r="AK54" s="96" t="str">
        <f>IF(ISBLANK(Liga_Descoba!$F54),"",IF(Liga_Descoba!$F55&lt;&gt;Liga_Descoba!$F54,Liga_Descoba!$F54,""))</f>
        <v/>
      </c>
      <c r="AL54" s="97" t="str">
        <f>IF(ISTEXT($AF54),"",(G54 - SUM(AR$10:AR53))/COUNTIF(Liga_Descoba!$F$10:$F$304,"="&amp;$AK54))</f>
        <v/>
      </c>
      <c r="AM54" s="97" t="str">
        <f>IF(ISTEXT($AF54),"",(H54 - SUM(AS$10:AS53))/COUNTIF(Liga_Descoba!$F$10:$F$304,"="&amp;$AK54))</f>
        <v/>
      </c>
      <c r="AN54" s="99" t="str">
        <f>IF(ISTEXT($AF54),"",COUNT($AG$10:$AG54))</f>
        <v/>
      </c>
      <c r="AO54" s="81"/>
      <c r="AP54" s="89"/>
      <c r="AQ54" s="96" t="str">
        <f>IF(ISBLANK(Liga_Descoba!$F54),"",IF(Liga_Descoba!$F55&lt;&gt;Liga_Descoba!$F54,Liga_Descoba!$F54,""))</f>
        <v/>
      </c>
      <c r="AR54" s="97" t="str">
        <f>IF(ISTEXT($AQ54),"",G54-SUM(AR$10:AR53))</f>
        <v/>
      </c>
      <c r="AS54" s="97" t="str">
        <f>IF(ISTEXT($AQ54),"",H54-SUM(AS$10:AS53))</f>
        <v/>
      </c>
      <c r="AT54" s="89"/>
      <c r="AU54" s="89"/>
      <c r="AV54" s="96"/>
      <c r="AW54" s="97"/>
      <c r="AX54" s="97"/>
      <c r="AY54" s="96"/>
      <c r="AZ54" s="89"/>
      <c r="BA54" s="89"/>
      <c r="BB54" s="96"/>
      <c r="BC54" s="97"/>
      <c r="BD54" s="97"/>
      <c r="BE54" s="96"/>
      <c r="BF54" s="89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</row>
    <row r="55" spans="1:77">
      <c r="A55" s="36"/>
      <c r="B55" s="94" t="str">
        <f>IF(ISBLANK(Liga_Descoba!$C55),"",Liga_Descoba!$C55)</f>
        <v/>
      </c>
      <c r="C55" s="97" t="str">
        <f>IF(ISTEXT($B55),"",_xlfn.SWITCH(Liga_Descoba!AH55,$D$3,$D$2,$E$3,$E$2,$F$3,$F$2,$D$6,$D$5,$E$6,$E$5,$I$5,$D$2,$I$6,$D$2,$I$4,$D$2))</f>
        <v/>
      </c>
      <c r="D55" s="97" t="str">
        <f>IF(ISTEXT($B55),"",_xlfn.SWITCH(Liga_Descoba!AI55,$D$3,$D$2,$E$3,$E$2,$F$3,$F$2,$D$6,$D$5,$E$6,$E$5,$I$5,$D$2,$I$6,$D$2,$I$4,$D$2))</f>
        <v/>
      </c>
      <c r="E55" s="80"/>
      <c r="F55" s="80"/>
      <c r="G55" s="97" t="str">
        <f>IF(ISNUMBER($B55),G54+Liga_Descoba!AH55,"")</f>
        <v/>
      </c>
      <c r="H55" s="97" t="str">
        <f>IF(ISNUMBER($B55),H54+Liga_Descoba!AI55,"")</f>
        <v/>
      </c>
      <c r="I55" s="36"/>
      <c r="J55" s="80"/>
      <c r="K55" s="97" t="str">
        <f>IF(ISNUMBER(Liga_Descoba!D55),Liga_Descoba!D55,"")</f>
        <v/>
      </c>
      <c r="L55" s="97" t="str">
        <f>IF(ISNUMBER(Liga_Descoba!E55),Liga_Descoba!E55,"")</f>
        <v/>
      </c>
      <c r="M55" s="36"/>
      <c r="N55" s="80"/>
      <c r="O55" s="97" t="str">
        <f>IF(ISNUMBER($B55),K55+O54,"")</f>
        <v/>
      </c>
      <c r="P55" s="97" t="str">
        <f>IF(ISNUMBER($B55),L55+P54,"")</f>
        <v/>
      </c>
      <c r="Q55" s="89"/>
      <c r="R55" s="95"/>
      <c r="S55" s="97" t="str">
        <f>IF(ISNUMBER($B55),O55/COUNTA(O$10:O55),"")</f>
        <v/>
      </c>
      <c r="T55" s="97" t="str">
        <f>IF(ISNUMBER($B55),P55/COUNTA(P$10:P55),"")</f>
        <v/>
      </c>
      <c r="U55" s="89"/>
      <c r="V55" s="95"/>
      <c r="W55" s="97" t="str">
        <f>IF(ISNUMBER($B55),SQRT(VAR(K$10:K55)),"")</f>
        <v/>
      </c>
      <c r="X55" s="97" t="str">
        <f>IF(ISNUMBER($B55),SQRT(VAR(L$10:L55)),"")</f>
        <v/>
      </c>
      <c r="Y55" s="89"/>
      <c r="Z55" s="89"/>
      <c r="AA55" s="96" t="str">
        <f>IF(ISBLANK(Liga_Descoba!$F55),"",IF(Liga_Descoba!$F56&lt;&gt;Liga_Descoba!$F55,Liga_Descoba!$F55,""))</f>
        <v/>
      </c>
      <c r="AB55" s="97" t="str">
        <f>IF(ISTEXT($AA55),"",O55-SUM(AB$10:AB54))</f>
        <v/>
      </c>
      <c r="AC55" s="97" t="str">
        <f>IF(ISTEXT($AA55),"",P55-SUM(AC$10:AC54))</f>
        <v/>
      </c>
      <c r="AD55" s="89"/>
      <c r="AE55" s="89"/>
      <c r="AF55" s="96" t="str">
        <f>IF(ISBLANK(Liga_Descoba!$F55),"",IF(Liga_Descoba!$F56&lt;&gt;Liga_Descoba!$F55,Liga_Descoba!$F55,""))</f>
        <v/>
      </c>
      <c r="AG55" s="97" t="str">
        <f>IF(ISTEXT($AF55),"",(O55 - SUM(AB$10:AB54))/COUNTIF(Liga_Descoba!$F$10:$F$304,"="&amp;$AF55))</f>
        <v/>
      </c>
      <c r="AH55" s="97" t="str">
        <f>IF(ISTEXT($AF55),"",(P55 - SUM(AC$10:AC54))/COUNTIF(Liga_Descoba!$F$10:$F$304,"="&amp;$AF55))</f>
        <v/>
      </c>
      <c r="AI55" s="99" t="str">
        <f>IF(ISTEXT($AF55),"",COUNT($AG$10:$AG55))</f>
        <v/>
      </c>
      <c r="AJ55" s="89"/>
      <c r="AK55" s="96" t="str">
        <f>IF(ISBLANK(Liga_Descoba!$F55),"",IF(Liga_Descoba!$F56&lt;&gt;Liga_Descoba!$F55,Liga_Descoba!$F55,""))</f>
        <v/>
      </c>
      <c r="AL55" s="97" t="str">
        <f>IF(ISTEXT($AF55),"",(G55 - SUM(AR$10:AR54))/COUNTIF(Liga_Descoba!$F$10:$F$304,"="&amp;$AK55))</f>
        <v/>
      </c>
      <c r="AM55" s="97" t="str">
        <f>IF(ISTEXT($AF55),"",(H55 - SUM(AS$10:AS54))/COUNTIF(Liga_Descoba!$F$10:$F$304,"="&amp;$AK55))</f>
        <v/>
      </c>
      <c r="AN55" s="99" t="str">
        <f>IF(ISTEXT($AF55),"",COUNT($AG$10:$AG55))</f>
        <v/>
      </c>
      <c r="AO55" s="81"/>
      <c r="AP55" s="89"/>
      <c r="AQ55" s="96" t="str">
        <f>IF(ISBLANK(Liga_Descoba!$F55),"",IF(Liga_Descoba!$F56&lt;&gt;Liga_Descoba!$F55,Liga_Descoba!$F55,""))</f>
        <v/>
      </c>
      <c r="AR55" s="97" t="str">
        <f>IF(ISTEXT($AQ55),"",G55-SUM(AR$10:AR54))</f>
        <v/>
      </c>
      <c r="AS55" s="97" t="str">
        <f>IF(ISTEXT($AQ55),"",H55-SUM(AS$10:AS54))</f>
        <v/>
      </c>
      <c r="AT55" s="89"/>
      <c r="AU55" s="89"/>
      <c r="AV55" s="96"/>
      <c r="AW55" s="97"/>
      <c r="AX55" s="97"/>
      <c r="AY55" s="96"/>
      <c r="AZ55" s="89"/>
      <c r="BA55" s="89"/>
      <c r="BB55" s="96"/>
      <c r="BC55" s="97"/>
      <c r="BD55" s="97"/>
      <c r="BE55" s="96"/>
      <c r="BF55" s="89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</row>
    <row r="56" spans="1:77">
      <c r="A56" s="36"/>
      <c r="B56" s="94" t="str">
        <f>IF(ISBLANK(Liga_Descoba!$C56),"",Liga_Descoba!$C56)</f>
        <v/>
      </c>
      <c r="C56" s="97" t="str">
        <f>IF(ISTEXT($B56),"",_xlfn.SWITCH(Liga_Descoba!AH56,$D$3,$D$2,$E$3,$E$2,$F$3,$F$2,$D$6,$D$5,$E$6,$E$5,$I$5,$D$2,$I$6,$D$2,$I$4,$D$2))</f>
        <v/>
      </c>
      <c r="D56" s="97" t="str">
        <f>IF(ISTEXT($B56),"",_xlfn.SWITCH(Liga_Descoba!AI56,$D$3,$D$2,$E$3,$E$2,$F$3,$F$2,$D$6,$D$5,$E$6,$E$5,$I$5,$D$2,$I$6,$D$2,$I$4,$D$2))</f>
        <v/>
      </c>
      <c r="E56" s="80"/>
      <c r="F56" s="80"/>
      <c r="G56" s="97" t="str">
        <f>IF(ISNUMBER($B56),G55+Liga_Descoba!AH56,"")</f>
        <v/>
      </c>
      <c r="H56" s="97" t="str">
        <f>IF(ISNUMBER($B56),H55+Liga_Descoba!AI56,"")</f>
        <v/>
      </c>
      <c r="I56" s="36"/>
      <c r="J56" s="80"/>
      <c r="K56" s="97" t="str">
        <f>IF(ISNUMBER(Liga_Descoba!D56),Liga_Descoba!D56,"")</f>
        <v/>
      </c>
      <c r="L56" s="97" t="str">
        <f>IF(ISNUMBER(Liga_Descoba!E56),Liga_Descoba!E56,"")</f>
        <v/>
      </c>
      <c r="M56" s="36"/>
      <c r="N56" s="80"/>
      <c r="O56" s="97" t="str">
        <f>IF(ISNUMBER($B56),K56+O55,"")</f>
        <v/>
      </c>
      <c r="P56" s="97" t="str">
        <f>IF(ISNUMBER($B56),L56+P55,"")</f>
        <v/>
      </c>
      <c r="Q56" s="89"/>
      <c r="R56" s="95"/>
      <c r="S56" s="97" t="str">
        <f>IF(ISNUMBER($B56),O56/COUNTA(O$10:O56),"")</f>
        <v/>
      </c>
      <c r="T56" s="97" t="str">
        <f>IF(ISNUMBER($B56),P56/COUNTA(P$10:P56),"")</f>
        <v/>
      </c>
      <c r="U56" s="89"/>
      <c r="V56" s="95"/>
      <c r="W56" s="97" t="str">
        <f>IF(ISNUMBER($B56),SQRT(VAR(K$10:K56)),"")</f>
        <v/>
      </c>
      <c r="X56" s="97" t="str">
        <f>IF(ISNUMBER($B56),SQRT(VAR(L$10:L56)),"")</f>
        <v/>
      </c>
      <c r="Y56" s="89"/>
      <c r="Z56" s="89"/>
      <c r="AA56" s="96" t="str">
        <f>IF(ISBLANK(Liga_Descoba!$F56),"",IF(Liga_Descoba!$F57&lt;&gt;Liga_Descoba!$F56,Liga_Descoba!$F56,""))</f>
        <v/>
      </c>
      <c r="AB56" s="97" t="str">
        <f>IF(ISTEXT($AA56),"",O56-SUM(AB$10:AB55))</f>
        <v/>
      </c>
      <c r="AC56" s="97" t="str">
        <f>IF(ISTEXT($AA56),"",P56-SUM(AC$10:AC55))</f>
        <v/>
      </c>
      <c r="AD56" s="89"/>
      <c r="AE56" s="89"/>
      <c r="AF56" s="96" t="str">
        <f>IF(ISBLANK(Liga_Descoba!$F56),"",IF(Liga_Descoba!$F57&lt;&gt;Liga_Descoba!$F56,Liga_Descoba!$F56,""))</f>
        <v/>
      </c>
      <c r="AG56" s="97" t="str">
        <f>IF(ISTEXT($AF56),"",(O56 - SUM(AB$10:AB55))/COUNTIF(Liga_Descoba!$F$10:$F$304,"="&amp;$AF56))</f>
        <v/>
      </c>
      <c r="AH56" s="97" t="str">
        <f>IF(ISTEXT($AF56),"",(P56 - SUM(AC$10:AC55))/COUNTIF(Liga_Descoba!$F$10:$F$304,"="&amp;$AF56))</f>
        <v/>
      </c>
      <c r="AI56" s="99" t="str">
        <f>IF(ISTEXT($AF56),"",COUNT($AG$10:$AG56))</f>
        <v/>
      </c>
      <c r="AJ56" s="89"/>
      <c r="AK56" s="96" t="str">
        <f>IF(ISBLANK(Liga_Descoba!$F56),"",IF(Liga_Descoba!$F57&lt;&gt;Liga_Descoba!$F56,Liga_Descoba!$F56,""))</f>
        <v/>
      </c>
      <c r="AL56" s="97" t="str">
        <f>IF(ISTEXT($AF56),"",(G56 - SUM(AR$10:AR55))/COUNTIF(Liga_Descoba!$F$10:$F$304,"="&amp;$AK56))</f>
        <v/>
      </c>
      <c r="AM56" s="97" t="str">
        <f>IF(ISTEXT($AF56),"",(H56 - SUM(AS$10:AS55))/COUNTIF(Liga_Descoba!$F$10:$F$304,"="&amp;$AK56))</f>
        <v/>
      </c>
      <c r="AN56" s="99" t="str">
        <f>IF(ISTEXT($AF56),"",COUNT($AG$10:$AG56))</f>
        <v/>
      </c>
      <c r="AO56" s="81"/>
      <c r="AP56" s="89"/>
      <c r="AQ56" s="96" t="str">
        <f>IF(ISBLANK(Liga_Descoba!$F56),"",IF(Liga_Descoba!$F57&lt;&gt;Liga_Descoba!$F56,Liga_Descoba!$F56,""))</f>
        <v/>
      </c>
      <c r="AR56" s="97" t="str">
        <f>IF(ISTEXT($AQ56),"",G56-SUM(AR$10:AR55))</f>
        <v/>
      </c>
      <c r="AS56" s="97" t="str">
        <f>IF(ISTEXT($AQ56),"",H56-SUM(AS$10:AS55))</f>
        <v/>
      </c>
      <c r="AT56" s="89"/>
      <c r="AU56" s="89"/>
      <c r="AV56" s="96"/>
      <c r="AW56" s="97"/>
      <c r="AX56" s="97"/>
      <c r="AY56" s="96"/>
      <c r="AZ56" s="89"/>
      <c r="BA56" s="89"/>
      <c r="BB56" s="96"/>
      <c r="BC56" s="97"/>
      <c r="BD56" s="97"/>
      <c r="BE56" s="96"/>
      <c r="BF56" s="89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</row>
    <row r="57" spans="1:77">
      <c r="A57" s="36"/>
      <c r="B57" s="94" t="str">
        <f>IF(ISBLANK(Liga_Descoba!$C57),"",Liga_Descoba!$C57)</f>
        <v/>
      </c>
      <c r="C57" s="97" t="str">
        <f>IF(ISTEXT($B57),"",_xlfn.SWITCH(Liga_Descoba!AH57,$D$3,$D$2,$E$3,$E$2,$F$3,$F$2,$D$6,$D$5,$E$6,$E$5,$I$5,$D$2,$I$6,$D$2,$I$4,$D$2))</f>
        <v/>
      </c>
      <c r="D57" s="97" t="str">
        <f>IF(ISTEXT($B57),"",_xlfn.SWITCH(Liga_Descoba!AI57,$D$3,$D$2,$E$3,$E$2,$F$3,$F$2,$D$6,$D$5,$E$6,$E$5,$I$5,$D$2,$I$6,$D$2,$I$4,$D$2))</f>
        <v/>
      </c>
      <c r="E57" s="80"/>
      <c r="F57" s="80"/>
      <c r="G57" s="97" t="str">
        <f>IF(ISNUMBER($B57),G56+Liga_Descoba!AH57,"")</f>
        <v/>
      </c>
      <c r="H57" s="97" t="str">
        <f>IF(ISNUMBER($B57),H56+Liga_Descoba!AI57,"")</f>
        <v/>
      </c>
      <c r="I57" s="36"/>
      <c r="J57" s="80"/>
      <c r="K57" s="97" t="str">
        <f>IF(ISNUMBER(Liga_Descoba!D57),Liga_Descoba!D57,"")</f>
        <v/>
      </c>
      <c r="L57" s="97" t="str">
        <f>IF(ISNUMBER(Liga_Descoba!E57),Liga_Descoba!E57,"")</f>
        <v/>
      </c>
      <c r="M57" s="36"/>
      <c r="N57" s="80"/>
      <c r="O57" s="97" t="str">
        <f>IF(ISNUMBER($B57),K57+O56,"")</f>
        <v/>
      </c>
      <c r="P57" s="97" t="str">
        <f>IF(ISNUMBER($B57),L57+P56,"")</f>
        <v/>
      </c>
      <c r="Q57" s="89"/>
      <c r="R57" s="95"/>
      <c r="S57" s="97" t="str">
        <f>IF(ISNUMBER($B57),O57/COUNTA(O$10:O57),"")</f>
        <v/>
      </c>
      <c r="T57" s="97" t="str">
        <f>IF(ISNUMBER($B57),P57/COUNTA(P$10:P57),"")</f>
        <v/>
      </c>
      <c r="U57" s="89"/>
      <c r="V57" s="95"/>
      <c r="W57" s="97" t="str">
        <f>IF(ISNUMBER($B57),SQRT(VAR(K$10:K57)),"")</f>
        <v/>
      </c>
      <c r="X57" s="97" t="str">
        <f>IF(ISNUMBER($B57),SQRT(VAR(L$10:L57)),"")</f>
        <v/>
      </c>
      <c r="Y57" s="89"/>
      <c r="Z57" s="89"/>
      <c r="AA57" s="96" t="str">
        <f>IF(ISBLANK(Liga_Descoba!$F57),"",IF(Liga_Descoba!$F58&lt;&gt;Liga_Descoba!$F57,Liga_Descoba!$F57,""))</f>
        <v/>
      </c>
      <c r="AB57" s="97" t="str">
        <f>IF(ISTEXT($AA57),"",O57-SUM(AB$10:AB56))</f>
        <v/>
      </c>
      <c r="AC57" s="97" t="str">
        <f>IF(ISTEXT($AA57),"",P57-SUM(AC$10:AC56))</f>
        <v/>
      </c>
      <c r="AD57" s="89"/>
      <c r="AE57" s="89"/>
      <c r="AF57" s="96" t="str">
        <f>IF(ISBLANK(Liga_Descoba!$F57),"",IF(Liga_Descoba!$F58&lt;&gt;Liga_Descoba!$F57,Liga_Descoba!$F57,""))</f>
        <v/>
      </c>
      <c r="AG57" s="97" t="str">
        <f>IF(ISTEXT($AF57),"",(O57 - SUM(AB$10:AB56))/COUNTIF(Liga_Descoba!$F$10:$F$304,"="&amp;$AF57))</f>
        <v/>
      </c>
      <c r="AH57" s="97" t="str">
        <f>IF(ISTEXT($AF57),"",(P57 - SUM(AC$10:AC56))/COUNTIF(Liga_Descoba!$F$10:$F$304,"="&amp;$AF57))</f>
        <v/>
      </c>
      <c r="AI57" s="99" t="str">
        <f>IF(ISTEXT($AF57),"",COUNT($AG$10:$AG57))</f>
        <v/>
      </c>
      <c r="AJ57" s="89"/>
      <c r="AK57" s="96" t="str">
        <f>IF(ISBLANK(Liga_Descoba!$F57),"",IF(Liga_Descoba!$F58&lt;&gt;Liga_Descoba!$F57,Liga_Descoba!$F57,""))</f>
        <v/>
      </c>
      <c r="AL57" s="97" t="str">
        <f>IF(ISTEXT($AF57),"",(G57 - SUM(AR$10:AR56))/COUNTIF(Liga_Descoba!$F$10:$F$304,"="&amp;$AK57))</f>
        <v/>
      </c>
      <c r="AM57" s="97" t="str">
        <f>IF(ISTEXT($AF57),"",(H57 - SUM(AS$10:AS56))/COUNTIF(Liga_Descoba!$F$10:$F$304,"="&amp;$AK57))</f>
        <v/>
      </c>
      <c r="AN57" s="99" t="str">
        <f>IF(ISTEXT($AF57),"",COUNT($AG$10:$AG57))</f>
        <v/>
      </c>
      <c r="AO57" s="81"/>
      <c r="AP57" s="89"/>
      <c r="AQ57" s="96" t="str">
        <f>IF(ISBLANK(Liga_Descoba!$F57),"",IF(Liga_Descoba!$F58&lt;&gt;Liga_Descoba!$F57,Liga_Descoba!$F57,""))</f>
        <v/>
      </c>
      <c r="AR57" s="97" t="str">
        <f>IF(ISTEXT($AQ57),"",G57-SUM(AR$10:AR56))</f>
        <v/>
      </c>
      <c r="AS57" s="97" t="str">
        <f>IF(ISTEXT($AQ57),"",H57-SUM(AS$10:AS56))</f>
        <v/>
      </c>
      <c r="AT57" s="89"/>
      <c r="AU57" s="89"/>
      <c r="AV57" s="96"/>
      <c r="AW57" s="97"/>
      <c r="AX57" s="97"/>
      <c r="AY57" s="96"/>
      <c r="AZ57" s="89"/>
      <c r="BA57" s="89"/>
      <c r="BB57" s="96"/>
      <c r="BC57" s="97"/>
      <c r="BD57" s="97"/>
      <c r="BE57" s="96"/>
      <c r="BF57" s="89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</row>
    <row r="58" spans="1:77">
      <c r="A58" s="36"/>
      <c r="B58" s="94" t="str">
        <f>IF(ISBLANK(Liga_Descoba!$C58),"",Liga_Descoba!$C58)</f>
        <v/>
      </c>
      <c r="C58" s="97" t="str">
        <f>IF(ISTEXT($B58),"",_xlfn.SWITCH(Liga_Descoba!AH58,$D$3,$D$2,$E$3,$E$2,$F$3,$F$2,$D$6,$D$5,$E$6,$E$5,$I$5,$D$2,$I$6,$D$2,$I$4,$D$2))</f>
        <v/>
      </c>
      <c r="D58" s="97" t="str">
        <f>IF(ISTEXT($B58),"",_xlfn.SWITCH(Liga_Descoba!AI58,$D$3,$D$2,$E$3,$E$2,$F$3,$F$2,$D$6,$D$5,$E$6,$E$5,$I$5,$D$2,$I$6,$D$2,$I$4,$D$2))</f>
        <v/>
      </c>
      <c r="E58" s="80"/>
      <c r="F58" s="80"/>
      <c r="G58" s="97" t="str">
        <f>IF(ISNUMBER($B58),G57+Liga_Descoba!AH58,"")</f>
        <v/>
      </c>
      <c r="H58" s="97" t="str">
        <f>IF(ISNUMBER($B58),H57+Liga_Descoba!AI58,"")</f>
        <v/>
      </c>
      <c r="I58" s="36"/>
      <c r="J58" s="80"/>
      <c r="K58" s="97" t="str">
        <f>IF(ISNUMBER(Liga_Descoba!D58),Liga_Descoba!D58,"")</f>
        <v/>
      </c>
      <c r="L58" s="97" t="str">
        <f>IF(ISNUMBER(Liga_Descoba!E58),Liga_Descoba!E58,"")</f>
        <v/>
      </c>
      <c r="M58" s="36"/>
      <c r="N58" s="80"/>
      <c r="O58" s="97" t="str">
        <f>IF(ISNUMBER($B58),K58+O57,"")</f>
        <v/>
      </c>
      <c r="P58" s="97" t="str">
        <f>IF(ISNUMBER($B58),L58+P57,"")</f>
        <v/>
      </c>
      <c r="Q58" s="89"/>
      <c r="R58" s="95"/>
      <c r="S58" s="97" t="str">
        <f>IF(ISNUMBER($B58),O58/COUNTA(O$10:O58),"")</f>
        <v/>
      </c>
      <c r="T58" s="97" t="str">
        <f>IF(ISNUMBER($B58),P58/COUNTA(P$10:P58),"")</f>
        <v/>
      </c>
      <c r="U58" s="89"/>
      <c r="V58" s="95"/>
      <c r="W58" s="97" t="str">
        <f>IF(ISNUMBER($B58),SQRT(VAR(K$10:K58)),"")</f>
        <v/>
      </c>
      <c r="X58" s="97" t="str">
        <f>IF(ISNUMBER($B58),SQRT(VAR(L$10:L58)),"")</f>
        <v/>
      </c>
      <c r="Y58" s="89"/>
      <c r="Z58" s="89"/>
      <c r="AA58" s="96" t="str">
        <f>IF(ISBLANK(Liga_Descoba!$F58),"",IF(Liga_Descoba!$F59&lt;&gt;Liga_Descoba!$F58,Liga_Descoba!$F58,""))</f>
        <v/>
      </c>
      <c r="AB58" s="97" t="str">
        <f>IF(ISTEXT($AA58),"",O58-SUM(AB$10:AB57))</f>
        <v/>
      </c>
      <c r="AC58" s="97" t="str">
        <f>IF(ISTEXT($AA58),"",P58-SUM(AC$10:AC57))</f>
        <v/>
      </c>
      <c r="AD58" s="89"/>
      <c r="AE58" s="89"/>
      <c r="AF58" s="96" t="str">
        <f>IF(ISBLANK(Liga_Descoba!$F58),"",IF(Liga_Descoba!$F59&lt;&gt;Liga_Descoba!$F58,Liga_Descoba!$F58,""))</f>
        <v/>
      </c>
      <c r="AG58" s="97" t="str">
        <f>IF(ISTEXT($AF58),"",(O58 - SUM(AB$10:AB57))/COUNTIF(Liga_Descoba!$F$10:$F$304,"="&amp;$AF58))</f>
        <v/>
      </c>
      <c r="AH58" s="97" t="str">
        <f>IF(ISTEXT($AF58),"",(P58 - SUM(AC$10:AC57))/COUNTIF(Liga_Descoba!$F$10:$F$304,"="&amp;$AF58))</f>
        <v/>
      </c>
      <c r="AI58" s="99" t="str">
        <f>IF(ISTEXT($AF58),"",COUNT($AG$10:$AG58))</f>
        <v/>
      </c>
      <c r="AJ58" s="89"/>
      <c r="AK58" s="96" t="str">
        <f>IF(ISBLANK(Liga_Descoba!$F58),"",IF(Liga_Descoba!$F59&lt;&gt;Liga_Descoba!$F58,Liga_Descoba!$F58,""))</f>
        <v/>
      </c>
      <c r="AL58" s="97" t="str">
        <f>IF(ISTEXT($AF58),"",(G58 - SUM(AR$10:AR57))/COUNTIF(Liga_Descoba!$F$10:$F$304,"="&amp;$AK58))</f>
        <v/>
      </c>
      <c r="AM58" s="97" t="str">
        <f>IF(ISTEXT($AF58),"",(H58 - SUM(AS$10:AS57))/COUNTIF(Liga_Descoba!$F$10:$F$304,"="&amp;$AK58))</f>
        <v/>
      </c>
      <c r="AN58" s="99" t="str">
        <f>IF(ISTEXT($AF58),"",COUNT($AG$10:$AG58))</f>
        <v/>
      </c>
      <c r="AO58" s="81"/>
      <c r="AP58" s="89"/>
      <c r="AQ58" s="96" t="str">
        <f>IF(ISBLANK(Liga_Descoba!$F58),"",IF(Liga_Descoba!$F59&lt;&gt;Liga_Descoba!$F58,Liga_Descoba!$F58,""))</f>
        <v/>
      </c>
      <c r="AR58" s="97" t="str">
        <f>IF(ISTEXT($AQ58),"",G58-SUM(AR$10:AR57))</f>
        <v/>
      </c>
      <c r="AS58" s="97" t="str">
        <f>IF(ISTEXT($AQ58),"",H58-SUM(AS$10:AS57))</f>
        <v/>
      </c>
      <c r="AT58" s="89"/>
      <c r="AU58" s="89"/>
      <c r="AV58" s="96"/>
      <c r="AW58" s="97"/>
      <c r="AX58" s="97"/>
      <c r="AY58" s="96"/>
      <c r="AZ58" s="89"/>
      <c r="BA58" s="89"/>
      <c r="BB58" s="96"/>
      <c r="BC58" s="97"/>
      <c r="BD58" s="97"/>
      <c r="BE58" s="96"/>
      <c r="BF58" s="89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</row>
    <row r="59" spans="1:77">
      <c r="A59" s="36"/>
      <c r="B59" s="94" t="str">
        <f>IF(ISBLANK(Liga_Descoba!$C59),"",Liga_Descoba!$C59)</f>
        <v/>
      </c>
      <c r="C59" s="97" t="str">
        <f>IF(ISTEXT($B59),"",_xlfn.SWITCH(Liga_Descoba!AH59,$D$3,$D$2,$E$3,$E$2,$F$3,$F$2,$D$6,$D$5,$E$6,$E$5,$I$5,$D$2,$I$6,$D$2,$I$4,$D$2))</f>
        <v/>
      </c>
      <c r="D59" s="97" t="str">
        <f>IF(ISTEXT($B59),"",_xlfn.SWITCH(Liga_Descoba!AI59,$D$3,$D$2,$E$3,$E$2,$F$3,$F$2,$D$6,$D$5,$E$6,$E$5,$I$5,$D$2,$I$6,$D$2,$I$4,$D$2))</f>
        <v/>
      </c>
      <c r="E59" s="80"/>
      <c r="F59" s="80"/>
      <c r="G59" s="97" t="str">
        <f>IF(ISNUMBER($B59),G58+Liga_Descoba!AH59,"")</f>
        <v/>
      </c>
      <c r="H59" s="97" t="str">
        <f>IF(ISNUMBER($B59),H58+Liga_Descoba!AI59,"")</f>
        <v/>
      </c>
      <c r="I59" s="36"/>
      <c r="J59" s="80"/>
      <c r="K59" s="97" t="str">
        <f>IF(ISNUMBER(Liga_Descoba!D59),Liga_Descoba!D59,"")</f>
        <v/>
      </c>
      <c r="L59" s="97" t="str">
        <f>IF(ISNUMBER(Liga_Descoba!E59),Liga_Descoba!E59,"")</f>
        <v/>
      </c>
      <c r="M59" s="36"/>
      <c r="N59" s="80"/>
      <c r="O59" s="97" t="str">
        <f>IF(ISNUMBER($B59),K59+O58,"")</f>
        <v/>
      </c>
      <c r="P59" s="97" t="str">
        <f>IF(ISNUMBER($B59),L59+P58,"")</f>
        <v/>
      </c>
      <c r="Q59" s="89"/>
      <c r="R59" s="95"/>
      <c r="S59" s="97" t="str">
        <f>IF(ISNUMBER($B59),O59/COUNTA(O$10:O59),"")</f>
        <v/>
      </c>
      <c r="T59" s="97" t="str">
        <f>IF(ISNUMBER($B59),P59/COUNTA(P$10:P59),"")</f>
        <v/>
      </c>
      <c r="U59" s="89"/>
      <c r="V59" s="95"/>
      <c r="W59" s="97" t="str">
        <f>IF(ISNUMBER($B59),SQRT(VAR(K$10:K59)),"")</f>
        <v/>
      </c>
      <c r="X59" s="97" t="str">
        <f>IF(ISNUMBER($B59),SQRT(VAR(L$10:L59)),"")</f>
        <v/>
      </c>
      <c r="Y59" s="89"/>
      <c r="Z59" s="89"/>
      <c r="AA59" s="96" t="str">
        <f>IF(ISBLANK(Liga_Descoba!$F59),"",IF(Liga_Descoba!$F60&lt;&gt;Liga_Descoba!$F59,Liga_Descoba!$F59,""))</f>
        <v/>
      </c>
      <c r="AB59" s="97" t="str">
        <f>IF(ISTEXT($AA59),"",O59-SUM(AB$10:AB58))</f>
        <v/>
      </c>
      <c r="AC59" s="97" t="str">
        <f>IF(ISTEXT($AA59),"",P59-SUM(AC$10:AC58))</f>
        <v/>
      </c>
      <c r="AD59" s="89"/>
      <c r="AE59" s="89"/>
      <c r="AF59" s="96" t="str">
        <f>IF(ISBLANK(Liga_Descoba!$F59),"",IF(Liga_Descoba!$F60&lt;&gt;Liga_Descoba!$F59,Liga_Descoba!$F59,""))</f>
        <v/>
      </c>
      <c r="AG59" s="97" t="str">
        <f>IF(ISTEXT($AF59),"",(O59 - SUM(AB$10:AB58))/COUNTIF(Liga_Descoba!$F$10:$F$304,"="&amp;$AF59))</f>
        <v/>
      </c>
      <c r="AH59" s="97" t="str">
        <f>IF(ISTEXT($AF59),"",(P59 - SUM(AC$10:AC58))/COUNTIF(Liga_Descoba!$F$10:$F$304,"="&amp;$AF59))</f>
        <v/>
      </c>
      <c r="AI59" s="99" t="str">
        <f>IF(ISTEXT($AF59),"",COUNT($AG$10:$AG59))</f>
        <v/>
      </c>
      <c r="AJ59" s="89"/>
      <c r="AK59" s="96" t="str">
        <f>IF(ISBLANK(Liga_Descoba!$F59),"",IF(Liga_Descoba!$F60&lt;&gt;Liga_Descoba!$F59,Liga_Descoba!$F59,""))</f>
        <v/>
      </c>
      <c r="AL59" s="97" t="str">
        <f>IF(ISTEXT($AF59),"",(G59 - SUM(AR$10:AR58))/COUNTIF(Liga_Descoba!$F$10:$F$304,"="&amp;$AK59))</f>
        <v/>
      </c>
      <c r="AM59" s="97" t="str">
        <f>IF(ISTEXT($AF59),"",(H59 - SUM(AS$10:AS58))/COUNTIF(Liga_Descoba!$F$10:$F$304,"="&amp;$AK59))</f>
        <v/>
      </c>
      <c r="AN59" s="99" t="str">
        <f>IF(ISTEXT($AF59),"",COUNT($AG$10:$AG59))</f>
        <v/>
      </c>
      <c r="AO59" s="81"/>
      <c r="AP59" s="89"/>
      <c r="AQ59" s="96" t="str">
        <f>IF(ISBLANK(Liga_Descoba!$F59),"",IF(Liga_Descoba!$F60&lt;&gt;Liga_Descoba!$F59,Liga_Descoba!$F59,""))</f>
        <v/>
      </c>
      <c r="AR59" s="97" t="str">
        <f>IF(ISTEXT($AQ59),"",G59-SUM(AR$10:AR58))</f>
        <v/>
      </c>
      <c r="AS59" s="97" t="str">
        <f>IF(ISTEXT($AQ59),"",H59-SUM(AS$10:AS58))</f>
        <v/>
      </c>
      <c r="AT59" s="89"/>
      <c r="AU59" s="89"/>
      <c r="AV59" s="96"/>
      <c r="AW59" s="97"/>
      <c r="AX59" s="97"/>
      <c r="AY59" s="96"/>
      <c r="AZ59" s="89"/>
      <c r="BA59" s="89"/>
      <c r="BB59" s="96"/>
      <c r="BC59" s="97"/>
      <c r="BD59" s="97"/>
      <c r="BE59" s="96"/>
      <c r="BF59" s="89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</row>
    <row r="60" spans="1:77">
      <c r="A60" s="36"/>
      <c r="B60" s="94" t="str">
        <f>IF(ISBLANK(Liga_Descoba!$C60),"",Liga_Descoba!$C60)</f>
        <v/>
      </c>
      <c r="C60" s="97" t="str">
        <f>IF(ISTEXT($B60),"",_xlfn.SWITCH(Liga_Descoba!AH60,$D$3,$D$2,$E$3,$E$2,$F$3,$F$2,$D$6,$D$5,$E$6,$E$5,$I$5,$D$2,$I$6,$D$2,$I$4,$D$2))</f>
        <v/>
      </c>
      <c r="D60" s="97" t="str">
        <f>IF(ISTEXT($B60),"",_xlfn.SWITCH(Liga_Descoba!AI60,$D$3,$D$2,$E$3,$E$2,$F$3,$F$2,$D$6,$D$5,$E$6,$E$5,$I$5,$D$2,$I$6,$D$2,$I$4,$D$2))</f>
        <v/>
      </c>
      <c r="E60" s="80"/>
      <c r="F60" s="80"/>
      <c r="G60" s="97" t="str">
        <f>IF(ISNUMBER($B60),G59+Liga_Descoba!AH60,"")</f>
        <v/>
      </c>
      <c r="H60" s="97" t="str">
        <f>IF(ISNUMBER($B60),H59+Liga_Descoba!AI60,"")</f>
        <v/>
      </c>
      <c r="I60" s="36"/>
      <c r="J60" s="80"/>
      <c r="K60" s="97" t="str">
        <f>IF(ISNUMBER(Liga_Descoba!D60),Liga_Descoba!D60,"")</f>
        <v/>
      </c>
      <c r="L60" s="97" t="str">
        <f>IF(ISNUMBER(Liga_Descoba!E60),Liga_Descoba!E60,"")</f>
        <v/>
      </c>
      <c r="M60" s="36"/>
      <c r="N60" s="80"/>
      <c r="O60" s="97" t="str">
        <f>IF(ISNUMBER($B60),K60+O59,"")</f>
        <v/>
      </c>
      <c r="P60" s="97" t="str">
        <f>IF(ISNUMBER($B60),L60+P59,"")</f>
        <v/>
      </c>
      <c r="Q60" s="89"/>
      <c r="R60" s="95"/>
      <c r="S60" s="97" t="str">
        <f>IF(ISNUMBER($B60),O60/COUNTA(O$10:O60),"")</f>
        <v/>
      </c>
      <c r="T60" s="97" t="str">
        <f>IF(ISNUMBER($B60),P60/COUNTA(P$10:P60),"")</f>
        <v/>
      </c>
      <c r="U60" s="89"/>
      <c r="V60" s="95"/>
      <c r="W60" s="97" t="str">
        <f>IF(ISNUMBER($B60),SQRT(VAR(K$10:K60)),"")</f>
        <v/>
      </c>
      <c r="X60" s="97" t="str">
        <f>IF(ISNUMBER($B60),SQRT(VAR(L$10:L60)),"")</f>
        <v/>
      </c>
      <c r="Y60" s="89"/>
      <c r="Z60" s="89"/>
      <c r="AA60" s="96" t="str">
        <f>IF(ISBLANK(Liga_Descoba!$F60),"",IF(Liga_Descoba!$F61&lt;&gt;Liga_Descoba!$F60,Liga_Descoba!$F60,""))</f>
        <v/>
      </c>
      <c r="AB60" s="97" t="str">
        <f>IF(ISTEXT($AA60),"",O60-SUM(AB$10:AB59))</f>
        <v/>
      </c>
      <c r="AC60" s="97" t="str">
        <f>IF(ISTEXT($AA60),"",P60-SUM(AC$10:AC59))</f>
        <v/>
      </c>
      <c r="AD60" s="89"/>
      <c r="AE60" s="89"/>
      <c r="AF60" s="96" t="str">
        <f>IF(ISBLANK(Liga_Descoba!$F60),"",IF(Liga_Descoba!$F61&lt;&gt;Liga_Descoba!$F60,Liga_Descoba!$F60,""))</f>
        <v/>
      </c>
      <c r="AG60" s="97" t="str">
        <f>IF(ISTEXT($AF60),"",(O60 - SUM(AB$10:AB59))/COUNTIF(Liga_Descoba!$F$10:$F$304,"="&amp;$AF60))</f>
        <v/>
      </c>
      <c r="AH60" s="97" t="str">
        <f>IF(ISTEXT($AF60),"",(P60 - SUM(AC$10:AC59))/COUNTIF(Liga_Descoba!$F$10:$F$304,"="&amp;$AF60))</f>
        <v/>
      </c>
      <c r="AI60" s="99" t="str">
        <f>IF(ISTEXT($AF60),"",COUNT($AG$10:$AG60))</f>
        <v/>
      </c>
      <c r="AJ60" s="89"/>
      <c r="AK60" s="96" t="str">
        <f>IF(ISBLANK(Liga_Descoba!$F60),"",IF(Liga_Descoba!$F61&lt;&gt;Liga_Descoba!$F60,Liga_Descoba!$F60,""))</f>
        <v/>
      </c>
      <c r="AL60" s="97" t="str">
        <f>IF(ISTEXT($AF60),"",(G60 - SUM(AR$10:AR59))/COUNTIF(Liga_Descoba!$F$10:$F$304,"="&amp;$AK60))</f>
        <v/>
      </c>
      <c r="AM60" s="97" t="str">
        <f>IF(ISTEXT($AF60),"",(H60 - SUM(AS$10:AS59))/COUNTIF(Liga_Descoba!$F$10:$F$304,"="&amp;$AK60))</f>
        <v/>
      </c>
      <c r="AN60" s="99" t="str">
        <f>IF(ISTEXT($AF60),"",COUNT($AG$10:$AG60))</f>
        <v/>
      </c>
      <c r="AO60" s="81"/>
      <c r="AP60" s="89"/>
      <c r="AQ60" s="96" t="str">
        <f>IF(ISBLANK(Liga_Descoba!$F60),"",IF(Liga_Descoba!$F61&lt;&gt;Liga_Descoba!$F60,Liga_Descoba!$F60,""))</f>
        <v/>
      </c>
      <c r="AR60" s="97" t="str">
        <f>IF(ISTEXT($AQ60),"",G60-SUM(AR$10:AR59))</f>
        <v/>
      </c>
      <c r="AS60" s="97" t="str">
        <f>IF(ISTEXT($AQ60),"",H60-SUM(AS$10:AS59))</f>
        <v/>
      </c>
      <c r="AT60" s="89"/>
      <c r="AU60" s="89"/>
      <c r="AV60" s="96"/>
      <c r="AW60" s="97"/>
      <c r="AX60" s="97"/>
      <c r="AY60" s="96"/>
      <c r="AZ60" s="89"/>
      <c r="BA60" s="89"/>
      <c r="BB60" s="96"/>
      <c r="BC60" s="97"/>
      <c r="BD60" s="97"/>
      <c r="BE60" s="96"/>
      <c r="BF60" s="89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</row>
    <row r="61" spans="1:77">
      <c r="A61" s="36"/>
      <c r="B61" s="94" t="str">
        <f>IF(ISBLANK(Liga_Descoba!$C61),"",Liga_Descoba!$C61)</f>
        <v/>
      </c>
      <c r="C61" s="97" t="str">
        <f>IF(ISTEXT($B61),"",_xlfn.SWITCH(Liga_Descoba!AH61,$D$3,$D$2,$E$3,$E$2,$F$3,$F$2,$D$6,$D$5,$E$6,$E$5,$I$5,$D$2,$I$6,$D$2,$I$4,$D$2))</f>
        <v/>
      </c>
      <c r="D61" s="97" t="str">
        <f>IF(ISTEXT($B61),"",_xlfn.SWITCH(Liga_Descoba!AI61,$D$3,$D$2,$E$3,$E$2,$F$3,$F$2,$D$6,$D$5,$E$6,$E$5,$I$5,$D$2,$I$6,$D$2,$I$4,$D$2))</f>
        <v/>
      </c>
      <c r="E61" s="80"/>
      <c r="F61" s="80"/>
      <c r="G61" s="97" t="str">
        <f>IF(ISNUMBER($B61),G60+Liga_Descoba!AH61,"")</f>
        <v/>
      </c>
      <c r="H61" s="97" t="str">
        <f>IF(ISNUMBER($B61),H60+Liga_Descoba!AI61,"")</f>
        <v/>
      </c>
      <c r="I61" s="36"/>
      <c r="J61" s="80"/>
      <c r="K61" s="97" t="str">
        <f>IF(ISNUMBER(Liga_Descoba!D61),Liga_Descoba!D61,"")</f>
        <v/>
      </c>
      <c r="L61" s="97" t="str">
        <f>IF(ISNUMBER(Liga_Descoba!E61),Liga_Descoba!E61,"")</f>
        <v/>
      </c>
      <c r="M61" s="36"/>
      <c r="N61" s="80"/>
      <c r="O61" s="97" t="str">
        <f>IF(ISNUMBER($B61),K61+O60,"")</f>
        <v/>
      </c>
      <c r="P61" s="97" t="str">
        <f>IF(ISNUMBER($B61),L61+P60,"")</f>
        <v/>
      </c>
      <c r="Q61" s="89"/>
      <c r="R61" s="95"/>
      <c r="S61" s="97" t="str">
        <f>IF(ISNUMBER($B61),O61/COUNTA(O$10:O61),"")</f>
        <v/>
      </c>
      <c r="T61" s="97" t="str">
        <f>IF(ISNUMBER($B61),P61/COUNTA(P$10:P61),"")</f>
        <v/>
      </c>
      <c r="U61" s="89"/>
      <c r="V61" s="95"/>
      <c r="W61" s="97" t="str">
        <f>IF(ISNUMBER($B61),SQRT(VAR(K$10:K61)),"")</f>
        <v/>
      </c>
      <c r="X61" s="97" t="str">
        <f>IF(ISNUMBER($B61),SQRT(VAR(L$10:L61)),"")</f>
        <v/>
      </c>
      <c r="Y61" s="89"/>
      <c r="Z61" s="89"/>
      <c r="AA61" s="96" t="str">
        <f>IF(ISBLANK(Liga_Descoba!$F61),"",IF(Liga_Descoba!$F62&lt;&gt;Liga_Descoba!$F61,Liga_Descoba!$F61,""))</f>
        <v/>
      </c>
      <c r="AB61" s="97" t="str">
        <f>IF(ISTEXT($AA61),"",O61-SUM(AB$10:AB60))</f>
        <v/>
      </c>
      <c r="AC61" s="97" t="str">
        <f>IF(ISTEXT($AA61),"",P61-SUM(AC$10:AC60))</f>
        <v/>
      </c>
      <c r="AD61" s="89"/>
      <c r="AE61" s="89"/>
      <c r="AF61" s="96" t="str">
        <f>IF(ISBLANK(Liga_Descoba!$F61),"",IF(Liga_Descoba!$F62&lt;&gt;Liga_Descoba!$F61,Liga_Descoba!$F61,""))</f>
        <v/>
      </c>
      <c r="AG61" s="97" t="str">
        <f>IF(ISTEXT($AF61),"",(O61 - SUM(AB$10:AB60))/COUNTIF(Liga_Descoba!$F$10:$F$304,"="&amp;$AF61))</f>
        <v/>
      </c>
      <c r="AH61" s="97" t="str">
        <f>IF(ISTEXT($AF61),"",(P61 - SUM(AC$10:AC60))/COUNTIF(Liga_Descoba!$F$10:$F$304,"="&amp;$AF61))</f>
        <v/>
      </c>
      <c r="AI61" s="99" t="str">
        <f>IF(ISTEXT($AF61),"",COUNT($AG$10:$AG61))</f>
        <v/>
      </c>
      <c r="AJ61" s="89"/>
      <c r="AK61" s="96" t="str">
        <f>IF(ISBLANK(Liga_Descoba!$F61),"",IF(Liga_Descoba!$F62&lt;&gt;Liga_Descoba!$F61,Liga_Descoba!$F61,""))</f>
        <v/>
      </c>
      <c r="AL61" s="97" t="str">
        <f>IF(ISTEXT($AF61),"",(G61 - SUM(AR$10:AR60))/COUNTIF(Liga_Descoba!$F$10:$F$304,"="&amp;$AK61))</f>
        <v/>
      </c>
      <c r="AM61" s="97" t="str">
        <f>IF(ISTEXT($AF61),"",(H61 - SUM(AS$10:AS60))/COUNTIF(Liga_Descoba!$F$10:$F$304,"="&amp;$AK61))</f>
        <v/>
      </c>
      <c r="AN61" s="99" t="str">
        <f>IF(ISTEXT($AF61),"",COUNT($AG$10:$AG61))</f>
        <v/>
      </c>
      <c r="AO61" s="81"/>
      <c r="AP61" s="89"/>
      <c r="AQ61" s="96" t="str">
        <f>IF(ISBLANK(Liga_Descoba!$F61),"",IF(Liga_Descoba!$F62&lt;&gt;Liga_Descoba!$F61,Liga_Descoba!$F61,""))</f>
        <v/>
      </c>
      <c r="AR61" s="97" t="str">
        <f>IF(ISTEXT($AQ61),"",G61-SUM(AR$10:AR60))</f>
        <v/>
      </c>
      <c r="AS61" s="97" t="str">
        <f>IF(ISTEXT($AQ61),"",H61-SUM(AS$10:AS60))</f>
        <v/>
      </c>
      <c r="AT61" s="89"/>
      <c r="AU61" s="89"/>
      <c r="AV61" s="96"/>
      <c r="AW61" s="97"/>
      <c r="AX61" s="97"/>
      <c r="AY61" s="96"/>
      <c r="AZ61" s="89"/>
      <c r="BA61" s="89"/>
      <c r="BB61" s="96"/>
      <c r="BC61" s="97"/>
      <c r="BD61" s="97"/>
      <c r="BE61" s="96"/>
      <c r="BF61" s="89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</row>
    <row r="62" spans="1:77">
      <c r="A62" s="36"/>
      <c r="B62" s="94" t="str">
        <f>IF(ISBLANK(Liga_Descoba!$C62),"",Liga_Descoba!$C62)</f>
        <v/>
      </c>
      <c r="C62" s="97" t="str">
        <f>IF(ISTEXT($B62),"",_xlfn.SWITCH(Liga_Descoba!AH62,$D$3,$D$2,$E$3,$E$2,$F$3,$F$2,$D$6,$D$5,$E$6,$E$5,$I$5,$D$2,$I$6,$D$2,$I$4,$D$2))</f>
        <v/>
      </c>
      <c r="D62" s="97" t="str">
        <f>IF(ISTEXT($B62),"",_xlfn.SWITCH(Liga_Descoba!AI62,$D$3,$D$2,$E$3,$E$2,$F$3,$F$2,$D$6,$D$5,$E$6,$E$5,$I$5,$D$2,$I$6,$D$2,$I$4,$D$2))</f>
        <v/>
      </c>
      <c r="E62" s="80"/>
      <c r="F62" s="80"/>
      <c r="G62" s="97" t="str">
        <f>IF(ISNUMBER($B62),G61+Liga_Descoba!AH62,"")</f>
        <v/>
      </c>
      <c r="H62" s="97" t="str">
        <f>IF(ISNUMBER($B62),H61+Liga_Descoba!AI62,"")</f>
        <v/>
      </c>
      <c r="I62" s="36"/>
      <c r="J62" s="80"/>
      <c r="K62" s="97" t="str">
        <f>IF(ISNUMBER(Liga_Descoba!D62),Liga_Descoba!D62,"")</f>
        <v/>
      </c>
      <c r="L62" s="97" t="str">
        <f>IF(ISNUMBER(Liga_Descoba!E62),Liga_Descoba!E62,"")</f>
        <v/>
      </c>
      <c r="M62" s="36"/>
      <c r="N62" s="80"/>
      <c r="O62" s="97" t="str">
        <f>IF(ISNUMBER($B62),K62+O61,"")</f>
        <v/>
      </c>
      <c r="P62" s="97" t="str">
        <f>IF(ISNUMBER($B62),L62+P61,"")</f>
        <v/>
      </c>
      <c r="Q62" s="89"/>
      <c r="R62" s="95"/>
      <c r="S62" s="97" t="str">
        <f>IF(ISNUMBER($B62),O62/COUNTA(O$10:O62),"")</f>
        <v/>
      </c>
      <c r="T62" s="97" t="str">
        <f>IF(ISNUMBER($B62),P62/COUNTA(P$10:P62),"")</f>
        <v/>
      </c>
      <c r="U62" s="89"/>
      <c r="V62" s="95"/>
      <c r="W62" s="97" t="str">
        <f>IF(ISNUMBER($B62),SQRT(VAR(K$10:K62)),"")</f>
        <v/>
      </c>
      <c r="X62" s="97" t="str">
        <f>IF(ISNUMBER($B62),SQRT(VAR(L$10:L62)),"")</f>
        <v/>
      </c>
      <c r="Y62" s="89"/>
      <c r="Z62" s="89"/>
      <c r="AA62" s="96" t="str">
        <f>IF(ISBLANK(Liga_Descoba!$F62),"",IF(Liga_Descoba!$F63&lt;&gt;Liga_Descoba!$F62,Liga_Descoba!$F62,""))</f>
        <v/>
      </c>
      <c r="AB62" s="97" t="str">
        <f>IF(ISTEXT($AA62),"",O62-SUM(AB$10:AB61))</f>
        <v/>
      </c>
      <c r="AC62" s="97" t="str">
        <f>IF(ISTEXT($AA62),"",P62-SUM(AC$10:AC61))</f>
        <v/>
      </c>
      <c r="AD62" s="89"/>
      <c r="AE62" s="89"/>
      <c r="AF62" s="96" t="str">
        <f>IF(ISBLANK(Liga_Descoba!$F62),"",IF(Liga_Descoba!$F63&lt;&gt;Liga_Descoba!$F62,Liga_Descoba!$F62,""))</f>
        <v/>
      </c>
      <c r="AG62" s="97" t="str">
        <f>IF(ISTEXT($AF62),"",(O62 - SUM(AB$10:AB61))/COUNTIF(Liga_Descoba!$F$10:$F$304,"="&amp;$AF62))</f>
        <v/>
      </c>
      <c r="AH62" s="97" t="str">
        <f>IF(ISTEXT($AF62),"",(P62 - SUM(AC$10:AC61))/COUNTIF(Liga_Descoba!$F$10:$F$304,"="&amp;$AF62))</f>
        <v/>
      </c>
      <c r="AI62" s="99" t="str">
        <f>IF(ISTEXT($AF62),"",COUNT($AG$10:$AG62))</f>
        <v/>
      </c>
      <c r="AJ62" s="89"/>
      <c r="AK62" s="96" t="str">
        <f>IF(ISBLANK(Liga_Descoba!$F62),"",IF(Liga_Descoba!$F63&lt;&gt;Liga_Descoba!$F62,Liga_Descoba!$F62,""))</f>
        <v/>
      </c>
      <c r="AL62" s="97" t="str">
        <f>IF(ISTEXT($AF62),"",(G62 - SUM(AR$10:AR61))/COUNTIF(Liga_Descoba!$F$10:$F$304,"="&amp;$AK62))</f>
        <v/>
      </c>
      <c r="AM62" s="97" t="str">
        <f>IF(ISTEXT($AF62),"",(H62 - SUM(AS$10:AS61))/COUNTIF(Liga_Descoba!$F$10:$F$304,"="&amp;$AK62))</f>
        <v/>
      </c>
      <c r="AN62" s="99" t="str">
        <f>IF(ISTEXT($AF62),"",COUNT($AG$10:$AG62))</f>
        <v/>
      </c>
      <c r="AO62" s="81"/>
      <c r="AP62" s="89"/>
      <c r="AQ62" s="96" t="str">
        <f>IF(ISBLANK(Liga_Descoba!$F62),"",IF(Liga_Descoba!$F63&lt;&gt;Liga_Descoba!$F62,Liga_Descoba!$F62,""))</f>
        <v/>
      </c>
      <c r="AR62" s="97" t="str">
        <f>IF(ISTEXT($AQ62),"",G62-SUM(AR$10:AR61))</f>
        <v/>
      </c>
      <c r="AS62" s="97" t="str">
        <f>IF(ISTEXT($AQ62),"",H62-SUM(AS$10:AS61))</f>
        <v/>
      </c>
      <c r="AT62" s="89"/>
      <c r="AU62" s="89"/>
      <c r="AV62" s="96"/>
      <c r="AW62" s="97"/>
      <c r="AX62" s="97"/>
      <c r="AY62" s="96"/>
      <c r="AZ62" s="89"/>
      <c r="BA62" s="89"/>
      <c r="BB62" s="96"/>
      <c r="BC62" s="97"/>
      <c r="BD62" s="97"/>
      <c r="BE62" s="96"/>
      <c r="BF62" s="89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</row>
    <row r="63" spans="1:77">
      <c r="A63" s="36"/>
      <c r="B63" s="94" t="str">
        <f>IF(ISBLANK(Liga_Descoba!$C63),"",Liga_Descoba!$C63)</f>
        <v/>
      </c>
      <c r="C63" s="97" t="str">
        <f>IF(ISTEXT($B63),"",_xlfn.SWITCH(Liga_Descoba!AH63,$D$3,$D$2,$E$3,$E$2,$F$3,$F$2,$D$6,$D$5,$E$6,$E$5,$I$5,$D$2,$I$6,$D$2,$I$4,$D$2))</f>
        <v/>
      </c>
      <c r="D63" s="97" t="str">
        <f>IF(ISTEXT($B63),"",_xlfn.SWITCH(Liga_Descoba!AI63,$D$3,$D$2,$E$3,$E$2,$F$3,$F$2,$D$6,$D$5,$E$6,$E$5,$I$5,$D$2,$I$6,$D$2,$I$4,$D$2))</f>
        <v/>
      </c>
      <c r="E63" s="80"/>
      <c r="F63" s="80"/>
      <c r="G63" s="97" t="str">
        <f>IF(ISNUMBER($B63),G62+Liga_Descoba!AH63,"")</f>
        <v/>
      </c>
      <c r="H63" s="97" t="str">
        <f>IF(ISNUMBER($B63),H62+Liga_Descoba!AI63,"")</f>
        <v/>
      </c>
      <c r="I63" s="36"/>
      <c r="J63" s="80"/>
      <c r="K63" s="97" t="str">
        <f>IF(ISNUMBER(Liga_Descoba!D63),Liga_Descoba!D63,"")</f>
        <v/>
      </c>
      <c r="L63" s="97" t="str">
        <f>IF(ISNUMBER(Liga_Descoba!E63),Liga_Descoba!E63,"")</f>
        <v/>
      </c>
      <c r="M63" s="36"/>
      <c r="N63" s="80"/>
      <c r="O63" s="97" t="str">
        <f>IF(ISNUMBER($B63),K63+O62,"")</f>
        <v/>
      </c>
      <c r="P63" s="97" t="str">
        <f>IF(ISNUMBER($B63),L63+P62,"")</f>
        <v/>
      </c>
      <c r="Q63" s="89"/>
      <c r="R63" s="95"/>
      <c r="S63" s="97" t="str">
        <f>IF(ISNUMBER($B63),O63/COUNTA(O$10:O63),"")</f>
        <v/>
      </c>
      <c r="T63" s="97" t="str">
        <f>IF(ISNUMBER($B63),P63/COUNTA(P$10:P63),"")</f>
        <v/>
      </c>
      <c r="U63" s="89"/>
      <c r="V63" s="95"/>
      <c r="W63" s="97" t="str">
        <f>IF(ISNUMBER($B63),SQRT(VAR(K$10:K63)),"")</f>
        <v/>
      </c>
      <c r="X63" s="97" t="str">
        <f>IF(ISNUMBER($B63),SQRT(VAR(L$10:L63)),"")</f>
        <v/>
      </c>
      <c r="Y63" s="89"/>
      <c r="Z63" s="89"/>
      <c r="AA63" s="96" t="str">
        <f>IF(ISBLANK(Liga_Descoba!$F63),"",IF(Liga_Descoba!$F64&lt;&gt;Liga_Descoba!$F63,Liga_Descoba!$F63,""))</f>
        <v/>
      </c>
      <c r="AB63" s="97" t="str">
        <f>IF(ISTEXT($AA63),"",O63-SUM(AB$10:AB62))</f>
        <v/>
      </c>
      <c r="AC63" s="97" t="str">
        <f>IF(ISTEXT($AA63),"",P63-SUM(AC$10:AC62))</f>
        <v/>
      </c>
      <c r="AD63" s="89"/>
      <c r="AE63" s="89"/>
      <c r="AF63" s="96" t="str">
        <f>IF(ISBLANK(Liga_Descoba!$F63),"",IF(Liga_Descoba!$F64&lt;&gt;Liga_Descoba!$F63,Liga_Descoba!$F63,""))</f>
        <v/>
      </c>
      <c r="AG63" s="97" t="str">
        <f>IF(ISTEXT($AF63),"",(O63 - SUM(AB$10:AB62))/COUNTIF(Liga_Descoba!$F$10:$F$304,"="&amp;$AF63))</f>
        <v/>
      </c>
      <c r="AH63" s="97" t="str">
        <f>IF(ISTEXT($AF63),"",(P63 - SUM(AC$10:AC62))/COUNTIF(Liga_Descoba!$F$10:$F$304,"="&amp;$AF63))</f>
        <v/>
      </c>
      <c r="AI63" s="99" t="str">
        <f>IF(ISTEXT($AF63),"",COUNT($AG$10:$AG63))</f>
        <v/>
      </c>
      <c r="AJ63" s="89"/>
      <c r="AK63" s="96" t="str">
        <f>IF(ISBLANK(Liga_Descoba!$F63),"",IF(Liga_Descoba!$F64&lt;&gt;Liga_Descoba!$F63,Liga_Descoba!$F63,""))</f>
        <v/>
      </c>
      <c r="AL63" s="97" t="str">
        <f>IF(ISTEXT($AF63),"",(G63 - SUM(AR$10:AR62))/COUNTIF(Liga_Descoba!$F$10:$F$304,"="&amp;$AK63))</f>
        <v/>
      </c>
      <c r="AM63" s="97" t="str">
        <f>IF(ISTEXT($AF63),"",(H63 - SUM(AS$10:AS62))/COUNTIF(Liga_Descoba!$F$10:$F$304,"="&amp;$AK63))</f>
        <v/>
      </c>
      <c r="AN63" s="99" t="str">
        <f>IF(ISTEXT($AF63),"",COUNT($AG$10:$AG63))</f>
        <v/>
      </c>
      <c r="AO63" s="81"/>
      <c r="AP63" s="89"/>
      <c r="AQ63" s="96" t="str">
        <f>IF(ISBLANK(Liga_Descoba!$F63),"",IF(Liga_Descoba!$F64&lt;&gt;Liga_Descoba!$F63,Liga_Descoba!$F63,""))</f>
        <v/>
      </c>
      <c r="AR63" s="97" t="str">
        <f>IF(ISTEXT($AQ63),"",G63-SUM(AR$10:AR62))</f>
        <v/>
      </c>
      <c r="AS63" s="97" t="str">
        <f>IF(ISTEXT($AQ63),"",H63-SUM(AS$10:AS62))</f>
        <v/>
      </c>
      <c r="AT63" s="89"/>
      <c r="AU63" s="89"/>
      <c r="AV63" s="96"/>
      <c r="AW63" s="97"/>
      <c r="AX63" s="97"/>
      <c r="AY63" s="96"/>
      <c r="AZ63" s="89"/>
      <c r="BA63" s="89"/>
      <c r="BB63" s="96"/>
      <c r="BC63" s="97"/>
      <c r="BD63" s="97"/>
      <c r="BE63" s="96"/>
      <c r="BF63" s="89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</row>
    <row r="64" spans="1:77">
      <c r="A64" s="36"/>
      <c r="B64" s="94" t="str">
        <f>IF(ISBLANK(Liga_Descoba!$C64),"",Liga_Descoba!$C64)</f>
        <v/>
      </c>
      <c r="C64" s="97" t="str">
        <f>IF(ISTEXT($B64),"",_xlfn.SWITCH(Liga_Descoba!AH64,$D$3,$D$2,$E$3,$E$2,$F$3,$F$2,$D$6,$D$5,$E$6,$E$5,$I$5,$D$2,$I$6,$D$2,$I$4,$D$2))</f>
        <v/>
      </c>
      <c r="D64" s="97" t="str">
        <f>IF(ISTEXT($B64),"",_xlfn.SWITCH(Liga_Descoba!AI64,$D$3,$D$2,$E$3,$E$2,$F$3,$F$2,$D$6,$D$5,$E$6,$E$5,$I$5,$D$2,$I$6,$D$2,$I$4,$D$2))</f>
        <v/>
      </c>
      <c r="E64" s="80"/>
      <c r="F64" s="80"/>
      <c r="G64" s="97" t="str">
        <f>IF(ISNUMBER($B64),G63+Liga_Descoba!AH64,"")</f>
        <v/>
      </c>
      <c r="H64" s="97" t="str">
        <f>IF(ISNUMBER($B64),H63+Liga_Descoba!AI64,"")</f>
        <v/>
      </c>
      <c r="I64" s="36"/>
      <c r="J64" s="80"/>
      <c r="K64" s="97" t="str">
        <f>IF(ISNUMBER(Liga_Descoba!D64),Liga_Descoba!D64,"")</f>
        <v/>
      </c>
      <c r="L64" s="97" t="str">
        <f>IF(ISNUMBER(Liga_Descoba!E64),Liga_Descoba!E64,"")</f>
        <v/>
      </c>
      <c r="M64" s="36"/>
      <c r="N64" s="80"/>
      <c r="O64" s="97" t="str">
        <f>IF(ISNUMBER($B64),K64+O63,"")</f>
        <v/>
      </c>
      <c r="P64" s="97" t="str">
        <f>IF(ISNUMBER($B64),L64+P63,"")</f>
        <v/>
      </c>
      <c r="Q64" s="89"/>
      <c r="R64" s="95"/>
      <c r="S64" s="97" t="str">
        <f>IF(ISNUMBER($B64),O64/COUNTA(O$10:O64),"")</f>
        <v/>
      </c>
      <c r="T64" s="97" t="str">
        <f>IF(ISNUMBER($B64),P64/COUNTA(P$10:P64),"")</f>
        <v/>
      </c>
      <c r="U64" s="89"/>
      <c r="V64" s="95"/>
      <c r="W64" s="97" t="str">
        <f>IF(ISNUMBER($B64),SQRT(VAR(K$10:K64)),"")</f>
        <v/>
      </c>
      <c r="X64" s="97" t="str">
        <f>IF(ISNUMBER($B64),SQRT(VAR(L$10:L64)),"")</f>
        <v/>
      </c>
      <c r="Y64" s="89"/>
      <c r="Z64" s="89"/>
      <c r="AA64" s="96" t="str">
        <f>IF(ISBLANK(Liga_Descoba!$F64),"",IF(Liga_Descoba!$F65&lt;&gt;Liga_Descoba!$F64,Liga_Descoba!$F64,""))</f>
        <v/>
      </c>
      <c r="AB64" s="97" t="str">
        <f>IF(ISTEXT($AA64),"",O64-SUM(AB$10:AB63))</f>
        <v/>
      </c>
      <c r="AC64" s="97" t="str">
        <f>IF(ISTEXT($AA64),"",P64-SUM(AC$10:AC63))</f>
        <v/>
      </c>
      <c r="AD64" s="89"/>
      <c r="AE64" s="89"/>
      <c r="AF64" s="96" t="str">
        <f>IF(ISBLANK(Liga_Descoba!$F64),"",IF(Liga_Descoba!$F65&lt;&gt;Liga_Descoba!$F64,Liga_Descoba!$F64,""))</f>
        <v/>
      </c>
      <c r="AG64" s="97" t="str">
        <f>IF(ISTEXT($AF64),"",(O64 - SUM(AB$10:AB63))/COUNTIF(Liga_Descoba!$F$10:$F$304,"="&amp;$AF64))</f>
        <v/>
      </c>
      <c r="AH64" s="97" t="str">
        <f>IF(ISTEXT($AF64),"",(P64 - SUM(AC$10:AC63))/COUNTIF(Liga_Descoba!$F$10:$F$304,"="&amp;$AF64))</f>
        <v/>
      </c>
      <c r="AI64" s="99" t="str">
        <f>IF(ISTEXT($AF64),"",COUNT($AG$10:$AG64))</f>
        <v/>
      </c>
      <c r="AJ64" s="89"/>
      <c r="AK64" s="96" t="str">
        <f>IF(ISBLANK(Liga_Descoba!$F64),"",IF(Liga_Descoba!$F65&lt;&gt;Liga_Descoba!$F64,Liga_Descoba!$F64,""))</f>
        <v/>
      </c>
      <c r="AL64" s="97" t="str">
        <f>IF(ISTEXT($AF64),"",(G64 - SUM(AR$10:AR63))/COUNTIF(Liga_Descoba!$F$10:$F$304,"="&amp;$AK64))</f>
        <v/>
      </c>
      <c r="AM64" s="97" t="str">
        <f>IF(ISTEXT($AF64),"",(H64 - SUM(AS$10:AS63))/COUNTIF(Liga_Descoba!$F$10:$F$304,"="&amp;$AK64))</f>
        <v/>
      </c>
      <c r="AN64" s="99" t="str">
        <f>IF(ISTEXT($AF64),"",COUNT($AG$10:$AG64))</f>
        <v/>
      </c>
      <c r="AO64" s="81"/>
      <c r="AP64" s="89"/>
      <c r="AQ64" s="96" t="str">
        <f>IF(ISBLANK(Liga_Descoba!$F64),"",IF(Liga_Descoba!$F65&lt;&gt;Liga_Descoba!$F64,Liga_Descoba!$F64,""))</f>
        <v/>
      </c>
      <c r="AR64" s="97" t="str">
        <f>IF(ISTEXT($AQ64),"",G64-SUM(AR$10:AR63))</f>
        <v/>
      </c>
      <c r="AS64" s="97" t="str">
        <f>IF(ISTEXT($AQ64),"",H64-SUM(AS$10:AS63))</f>
        <v/>
      </c>
      <c r="AT64" s="89"/>
      <c r="AU64" s="89"/>
      <c r="AV64" s="96"/>
      <c r="AW64" s="97"/>
      <c r="AX64" s="97"/>
      <c r="AY64" s="96"/>
      <c r="AZ64" s="89"/>
      <c r="BA64" s="89"/>
      <c r="BB64" s="96"/>
      <c r="BC64" s="97"/>
      <c r="BD64" s="97"/>
      <c r="BE64" s="96"/>
      <c r="BF64" s="89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</row>
    <row r="65" spans="1:77">
      <c r="A65" s="36"/>
      <c r="B65" s="94" t="str">
        <f>IF(ISBLANK(Liga_Descoba!$C65),"",Liga_Descoba!$C65)</f>
        <v/>
      </c>
      <c r="C65" s="97" t="str">
        <f>IF(ISTEXT($B65),"",_xlfn.SWITCH(Liga_Descoba!AH65,$D$3,$D$2,$E$3,$E$2,$F$3,$F$2,$D$6,$D$5,$E$6,$E$5,$I$5,$D$2,$I$6,$D$2,$I$4,$D$2))</f>
        <v/>
      </c>
      <c r="D65" s="97" t="str">
        <f>IF(ISTEXT($B65),"",_xlfn.SWITCH(Liga_Descoba!AI65,$D$3,$D$2,$E$3,$E$2,$F$3,$F$2,$D$6,$D$5,$E$6,$E$5,$I$5,$D$2,$I$6,$D$2,$I$4,$D$2))</f>
        <v/>
      </c>
      <c r="E65" s="80"/>
      <c r="F65" s="80"/>
      <c r="G65" s="97" t="str">
        <f>IF(ISNUMBER($B65),G64+Liga_Descoba!AH65,"")</f>
        <v/>
      </c>
      <c r="H65" s="97" t="str">
        <f>IF(ISNUMBER($B65),H64+Liga_Descoba!AI65,"")</f>
        <v/>
      </c>
      <c r="I65" s="36"/>
      <c r="J65" s="80"/>
      <c r="K65" s="97" t="str">
        <f>IF(ISNUMBER(Liga_Descoba!D65),Liga_Descoba!D65,"")</f>
        <v/>
      </c>
      <c r="L65" s="97" t="str">
        <f>IF(ISNUMBER(Liga_Descoba!E65),Liga_Descoba!E65,"")</f>
        <v/>
      </c>
      <c r="M65" s="36"/>
      <c r="N65" s="80"/>
      <c r="O65" s="97" t="str">
        <f>IF(ISNUMBER($B65),K65+O64,"")</f>
        <v/>
      </c>
      <c r="P65" s="97" t="str">
        <f>IF(ISNUMBER($B65),L65+P64,"")</f>
        <v/>
      </c>
      <c r="Q65" s="89"/>
      <c r="R65" s="95"/>
      <c r="S65" s="97" t="str">
        <f>IF(ISNUMBER($B65),O65/COUNTA(O$10:O65),"")</f>
        <v/>
      </c>
      <c r="T65" s="97" t="str">
        <f>IF(ISNUMBER($B65),P65/COUNTA(P$10:P65),"")</f>
        <v/>
      </c>
      <c r="U65" s="89"/>
      <c r="V65" s="95"/>
      <c r="W65" s="97" t="str">
        <f>IF(ISNUMBER($B65),SQRT(VAR(K$10:K65)),"")</f>
        <v/>
      </c>
      <c r="X65" s="97" t="str">
        <f>IF(ISNUMBER($B65),SQRT(VAR(L$10:L65)),"")</f>
        <v/>
      </c>
      <c r="Y65" s="89"/>
      <c r="Z65" s="89"/>
      <c r="AA65" s="96" t="str">
        <f>IF(ISBLANK(Liga_Descoba!$F65),"",IF(Liga_Descoba!$F66&lt;&gt;Liga_Descoba!$F65,Liga_Descoba!$F65,""))</f>
        <v/>
      </c>
      <c r="AB65" s="97" t="str">
        <f>IF(ISTEXT($AA65),"",O65-SUM(AB$10:AB64))</f>
        <v/>
      </c>
      <c r="AC65" s="97" t="str">
        <f>IF(ISTEXT($AA65),"",P65-SUM(AC$10:AC64))</f>
        <v/>
      </c>
      <c r="AD65" s="89"/>
      <c r="AE65" s="89"/>
      <c r="AF65" s="96" t="str">
        <f>IF(ISBLANK(Liga_Descoba!$F65),"",IF(Liga_Descoba!$F66&lt;&gt;Liga_Descoba!$F65,Liga_Descoba!$F65,""))</f>
        <v/>
      </c>
      <c r="AG65" s="97" t="str">
        <f>IF(ISTEXT($AF65),"",(O65 - SUM(AB$10:AB64))/COUNTIF(Liga_Descoba!$F$10:$F$304,"="&amp;$AF65))</f>
        <v/>
      </c>
      <c r="AH65" s="97" t="str">
        <f>IF(ISTEXT($AF65),"",(P65 - SUM(AC$10:AC64))/COUNTIF(Liga_Descoba!$F$10:$F$304,"="&amp;$AF65))</f>
        <v/>
      </c>
      <c r="AI65" s="99" t="str">
        <f>IF(ISTEXT($AF65),"",COUNT($AG$10:$AG65))</f>
        <v/>
      </c>
      <c r="AJ65" s="89"/>
      <c r="AK65" s="96" t="str">
        <f>IF(ISBLANK(Liga_Descoba!$F65),"",IF(Liga_Descoba!$F66&lt;&gt;Liga_Descoba!$F65,Liga_Descoba!$F65,""))</f>
        <v/>
      </c>
      <c r="AL65" s="97" t="str">
        <f>IF(ISTEXT($AF65),"",(G65 - SUM(AR$10:AR64))/COUNTIF(Liga_Descoba!$F$10:$F$304,"="&amp;$AK65))</f>
        <v/>
      </c>
      <c r="AM65" s="97" t="str">
        <f>IF(ISTEXT($AF65),"",(H65 - SUM(AS$10:AS64))/COUNTIF(Liga_Descoba!$F$10:$F$304,"="&amp;$AK65))</f>
        <v/>
      </c>
      <c r="AN65" s="99" t="str">
        <f>IF(ISTEXT($AF65),"",COUNT($AG$10:$AG65))</f>
        <v/>
      </c>
      <c r="AO65" s="81"/>
      <c r="AP65" s="89"/>
      <c r="AQ65" s="96" t="str">
        <f>IF(ISBLANK(Liga_Descoba!$F65),"",IF(Liga_Descoba!$F66&lt;&gt;Liga_Descoba!$F65,Liga_Descoba!$F65,""))</f>
        <v/>
      </c>
      <c r="AR65" s="97" t="str">
        <f>IF(ISTEXT($AQ65),"",G65-SUM(AR$10:AR64))</f>
        <v/>
      </c>
      <c r="AS65" s="97" t="str">
        <f>IF(ISTEXT($AQ65),"",H65-SUM(AS$10:AS64))</f>
        <v/>
      </c>
      <c r="AT65" s="89"/>
      <c r="AU65" s="89"/>
      <c r="AV65" s="96"/>
      <c r="AW65" s="97"/>
      <c r="AX65" s="97"/>
      <c r="AY65" s="96"/>
      <c r="AZ65" s="89"/>
      <c r="BA65" s="89"/>
      <c r="BB65" s="96"/>
      <c r="BC65" s="97"/>
      <c r="BD65" s="97"/>
      <c r="BE65" s="96"/>
      <c r="BF65" s="89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</row>
    <row r="66" spans="1:77">
      <c r="A66" s="36"/>
      <c r="B66" s="94" t="str">
        <f>IF(ISBLANK(Liga_Descoba!$C66),"",Liga_Descoba!$C66)</f>
        <v/>
      </c>
      <c r="C66" s="97" t="str">
        <f>IF(ISTEXT($B66),"",_xlfn.SWITCH(Liga_Descoba!AH66,$D$3,$D$2,$E$3,$E$2,$F$3,$F$2,$D$6,$D$5,$E$6,$E$5,$I$5,$D$2,$I$6,$D$2,$I$4,$D$2))</f>
        <v/>
      </c>
      <c r="D66" s="97" t="str">
        <f>IF(ISTEXT($B66),"",_xlfn.SWITCH(Liga_Descoba!AI66,$D$3,$D$2,$E$3,$E$2,$F$3,$F$2,$D$6,$D$5,$E$6,$E$5,$I$5,$D$2,$I$6,$D$2,$I$4,$D$2))</f>
        <v/>
      </c>
      <c r="E66" s="80"/>
      <c r="F66" s="80"/>
      <c r="G66" s="97" t="str">
        <f>IF(ISNUMBER($B66),G65+Liga_Descoba!AH66,"")</f>
        <v/>
      </c>
      <c r="H66" s="97" t="str">
        <f>IF(ISNUMBER($B66),H65+Liga_Descoba!AI66,"")</f>
        <v/>
      </c>
      <c r="I66" s="36"/>
      <c r="J66" s="80"/>
      <c r="K66" s="97" t="str">
        <f>IF(ISNUMBER(Liga_Descoba!D66),Liga_Descoba!D66,"")</f>
        <v/>
      </c>
      <c r="L66" s="97" t="str">
        <f>IF(ISNUMBER(Liga_Descoba!E66),Liga_Descoba!E66,"")</f>
        <v/>
      </c>
      <c r="M66" s="36"/>
      <c r="N66" s="80"/>
      <c r="O66" s="97" t="str">
        <f>IF(ISNUMBER($B66),K66+O65,"")</f>
        <v/>
      </c>
      <c r="P66" s="97" t="str">
        <f>IF(ISNUMBER($B66),L66+P65,"")</f>
        <v/>
      </c>
      <c r="Q66" s="89"/>
      <c r="R66" s="95"/>
      <c r="S66" s="97" t="str">
        <f>IF(ISNUMBER($B66),O66/COUNTA(O$10:O66),"")</f>
        <v/>
      </c>
      <c r="T66" s="97" t="str">
        <f>IF(ISNUMBER($B66),P66/COUNTA(P$10:P66),"")</f>
        <v/>
      </c>
      <c r="U66" s="89"/>
      <c r="V66" s="95"/>
      <c r="W66" s="97" t="str">
        <f>IF(ISNUMBER($B66),SQRT(VAR(K$10:K66)),"")</f>
        <v/>
      </c>
      <c r="X66" s="97" t="str">
        <f>IF(ISNUMBER($B66),SQRT(VAR(L$10:L66)),"")</f>
        <v/>
      </c>
      <c r="Y66" s="89"/>
      <c r="Z66" s="89"/>
      <c r="AA66" s="96" t="str">
        <f>IF(ISBLANK(Liga_Descoba!$F66),"",IF(Liga_Descoba!$F67&lt;&gt;Liga_Descoba!$F66,Liga_Descoba!$F66,""))</f>
        <v/>
      </c>
      <c r="AB66" s="97" t="str">
        <f>IF(ISTEXT($AA66),"",O66-SUM(AB$10:AB65))</f>
        <v/>
      </c>
      <c r="AC66" s="97" t="str">
        <f>IF(ISTEXT($AA66),"",P66-SUM(AC$10:AC65))</f>
        <v/>
      </c>
      <c r="AD66" s="89"/>
      <c r="AE66" s="89"/>
      <c r="AF66" s="96" t="str">
        <f>IF(ISBLANK(Liga_Descoba!$F66),"",IF(Liga_Descoba!$F67&lt;&gt;Liga_Descoba!$F66,Liga_Descoba!$F66,""))</f>
        <v/>
      </c>
      <c r="AG66" s="97" t="str">
        <f>IF(ISTEXT($AF66),"",(O66 - SUM(AB$10:AB65))/COUNTIF(Liga_Descoba!$F$10:$F$304,"="&amp;$AF66))</f>
        <v/>
      </c>
      <c r="AH66" s="97" t="str">
        <f>IF(ISTEXT($AF66),"",(P66 - SUM(AC$10:AC65))/COUNTIF(Liga_Descoba!$F$10:$F$304,"="&amp;$AF66))</f>
        <v/>
      </c>
      <c r="AI66" s="99" t="str">
        <f>IF(ISTEXT($AF66),"",COUNT($AG$10:$AG66))</f>
        <v/>
      </c>
      <c r="AJ66" s="89"/>
      <c r="AK66" s="96" t="str">
        <f>IF(ISBLANK(Liga_Descoba!$F66),"",IF(Liga_Descoba!$F67&lt;&gt;Liga_Descoba!$F66,Liga_Descoba!$F66,""))</f>
        <v/>
      </c>
      <c r="AL66" s="97" t="str">
        <f>IF(ISTEXT($AF66),"",(G66 - SUM(AR$10:AR65))/COUNTIF(Liga_Descoba!$F$10:$F$304,"="&amp;$AK66))</f>
        <v/>
      </c>
      <c r="AM66" s="97" t="str">
        <f>IF(ISTEXT($AF66),"",(H66 - SUM(AS$10:AS65))/COUNTIF(Liga_Descoba!$F$10:$F$304,"="&amp;$AK66))</f>
        <v/>
      </c>
      <c r="AN66" s="99" t="str">
        <f>IF(ISTEXT($AF66),"",COUNT($AG$10:$AG66))</f>
        <v/>
      </c>
      <c r="AO66" s="81"/>
      <c r="AP66" s="89"/>
      <c r="AQ66" s="96" t="str">
        <f>IF(ISBLANK(Liga_Descoba!$F66),"",IF(Liga_Descoba!$F67&lt;&gt;Liga_Descoba!$F66,Liga_Descoba!$F66,""))</f>
        <v/>
      </c>
      <c r="AR66" s="97" t="str">
        <f>IF(ISTEXT($AQ66),"",G66-SUM(AR$10:AR65))</f>
        <v/>
      </c>
      <c r="AS66" s="97" t="str">
        <f>IF(ISTEXT($AQ66),"",H66-SUM(AS$10:AS65))</f>
        <v/>
      </c>
      <c r="AT66" s="89"/>
      <c r="AU66" s="89"/>
      <c r="AV66" s="96"/>
      <c r="AW66" s="97"/>
      <c r="AX66" s="97"/>
      <c r="AY66" s="96"/>
      <c r="AZ66" s="89"/>
      <c r="BA66" s="89"/>
      <c r="BB66" s="96"/>
      <c r="BC66" s="97"/>
      <c r="BD66" s="97"/>
      <c r="BE66" s="96"/>
      <c r="BF66" s="89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</row>
    <row r="67" spans="1:77">
      <c r="A67" s="36"/>
      <c r="B67" s="94" t="str">
        <f>IF(ISBLANK(Liga_Descoba!$C67),"",Liga_Descoba!$C67)</f>
        <v/>
      </c>
      <c r="C67" s="97" t="str">
        <f>IF(ISTEXT($B67),"",_xlfn.SWITCH(Liga_Descoba!AH67,$D$3,$D$2,$E$3,$E$2,$F$3,$F$2,$D$6,$D$5,$E$6,$E$5,$I$5,$D$2,$I$6,$D$2,$I$4,$D$2))</f>
        <v/>
      </c>
      <c r="D67" s="97" t="str">
        <f>IF(ISTEXT($B67),"",_xlfn.SWITCH(Liga_Descoba!AI67,$D$3,$D$2,$E$3,$E$2,$F$3,$F$2,$D$6,$D$5,$E$6,$E$5,$I$5,$D$2,$I$6,$D$2,$I$4,$D$2))</f>
        <v/>
      </c>
      <c r="E67" s="80"/>
      <c r="F67" s="80"/>
      <c r="G67" s="97" t="str">
        <f>IF(ISNUMBER($B67),G66+Liga_Descoba!AH67,"")</f>
        <v/>
      </c>
      <c r="H67" s="97" t="str">
        <f>IF(ISNUMBER($B67),H66+Liga_Descoba!AI67,"")</f>
        <v/>
      </c>
      <c r="I67" s="36"/>
      <c r="J67" s="80"/>
      <c r="K67" s="97" t="str">
        <f>IF(ISNUMBER(Liga_Descoba!D67),Liga_Descoba!D67,"")</f>
        <v/>
      </c>
      <c r="L67" s="97" t="str">
        <f>IF(ISNUMBER(Liga_Descoba!E67),Liga_Descoba!E67,"")</f>
        <v/>
      </c>
      <c r="M67" s="36"/>
      <c r="N67" s="80"/>
      <c r="O67" s="97" t="str">
        <f>IF(ISNUMBER($B67),K67+O66,"")</f>
        <v/>
      </c>
      <c r="P67" s="97" t="str">
        <f>IF(ISNUMBER($B67),L67+P66,"")</f>
        <v/>
      </c>
      <c r="Q67" s="89"/>
      <c r="R67" s="95"/>
      <c r="S67" s="97" t="str">
        <f>IF(ISNUMBER($B67),O67/COUNTA(O$10:O67),"")</f>
        <v/>
      </c>
      <c r="T67" s="97" t="str">
        <f>IF(ISNUMBER($B67),P67/COUNTA(P$10:P67),"")</f>
        <v/>
      </c>
      <c r="U67" s="89"/>
      <c r="V67" s="95"/>
      <c r="W67" s="97" t="str">
        <f>IF(ISNUMBER($B67),SQRT(VAR(K$10:K67)),"")</f>
        <v/>
      </c>
      <c r="X67" s="97" t="str">
        <f>IF(ISNUMBER($B67),SQRT(VAR(L$10:L67)),"")</f>
        <v/>
      </c>
      <c r="Y67" s="89"/>
      <c r="Z67" s="89"/>
      <c r="AA67" s="96" t="str">
        <f>IF(ISBLANK(Liga_Descoba!$F67),"",IF(Liga_Descoba!$F68&lt;&gt;Liga_Descoba!$F67,Liga_Descoba!$F67,""))</f>
        <v/>
      </c>
      <c r="AB67" s="97" t="str">
        <f>IF(ISTEXT($AA67),"",O67-SUM(AB$10:AB66))</f>
        <v/>
      </c>
      <c r="AC67" s="97" t="str">
        <f>IF(ISTEXT($AA67),"",P67-SUM(AC$10:AC66))</f>
        <v/>
      </c>
      <c r="AD67" s="89"/>
      <c r="AE67" s="89"/>
      <c r="AF67" s="96" t="str">
        <f>IF(ISBLANK(Liga_Descoba!$F67),"",IF(Liga_Descoba!$F68&lt;&gt;Liga_Descoba!$F67,Liga_Descoba!$F67,""))</f>
        <v/>
      </c>
      <c r="AG67" s="97" t="str">
        <f>IF(ISTEXT($AF67),"",(O67 - SUM(AB$10:AB66))/COUNTIF(Liga_Descoba!$F$10:$F$304,"="&amp;$AF67))</f>
        <v/>
      </c>
      <c r="AH67" s="97" t="str">
        <f>IF(ISTEXT($AF67),"",(P67 - SUM(AC$10:AC66))/COUNTIF(Liga_Descoba!$F$10:$F$304,"="&amp;$AF67))</f>
        <v/>
      </c>
      <c r="AI67" s="99" t="str">
        <f>IF(ISTEXT($AF67),"",COUNT($AG$10:$AG67))</f>
        <v/>
      </c>
      <c r="AJ67" s="89"/>
      <c r="AK67" s="96" t="str">
        <f>IF(ISBLANK(Liga_Descoba!$F67),"",IF(Liga_Descoba!$F68&lt;&gt;Liga_Descoba!$F67,Liga_Descoba!$F67,""))</f>
        <v/>
      </c>
      <c r="AL67" s="97" t="str">
        <f>IF(ISTEXT($AF67),"",(G67 - SUM(AR$10:AR66))/COUNTIF(Liga_Descoba!$F$10:$F$304,"="&amp;$AK67))</f>
        <v/>
      </c>
      <c r="AM67" s="97" t="str">
        <f>IF(ISTEXT($AF67),"",(H67 - SUM(AS$10:AS66))/COUNTIF(Liga_Descoba!$F$10:$F$304,"="&amp;$AK67))</f>
        <v/>
      </c>
      <c r="AN67" s="99" t="str">
        <f>IF(ISTEXT($AF67),"",COUNT($AG$10:$AG67))</f>
        <v/>
      </c>
      <c r="AO67" s="81"/>
      <c r="AP67" s="89"/>
      <c r="AQ67" s="96" t="str">
        <f>IF(ISBLANK(Liga_Descoba!$F67),"",IF(Liga_Descoba!$F68&lt;&gt;Liga_Descoba!$F67,Liga_Descoba!$F67,""))</f>
        <v/>
      </c>
      <c r="AR67" s="97" t="str">
        <f>IF(ISTEXT($AQ67),"",G67-SUM(AR$10:AR66))</f>
        <v/>
      </c>
      <c r="AS67" s="97" t="str">
        <f>IF(ISTEXT($AQ67),"",H67-SUM(AS$10:AS66))</f>
        <v/>
      </c>
      <c r="AT67" s="89"/>
      <c r="AU67" s="89"/>
      <c r="AV67" s="96"/>
      <c r="AW67" s="97"/>
      <c r="AX67" s="97"/>
      <c r="AY67" s="96"/>
      <c r="AZ67" s="89"/>
      <c r="BA67" s="89"/>
      <c r="BB67" s="96"/>
      <c r="BC67" s="97"/>
      <c r="BD67" s="97"/>
      <c r="BE67" s="96"/>
      <c r="BF67" s="89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</row>
    <row r="68" spans="1:77">
      <c r="A68" s="36"/>
      <c r="B68" s="94" t="str">
        <f>IF(ISBLANK(Liga_Descoba!$C68),"",Liga_Descoba!$C68)</f>
        <v/>
      </c>
      <c r="C68" s="97" t="str">
        <f>IF(ISTEXT($B68),"",_xlfn.SWITCH(Liga_Descoba!AH68,$D$3,$D$2,$E$3,$E$2,$F$3,$F$2,$D$6,$D$5,$E$6,$E$5,$I$5,$D$2,$I$6,$D$2,$I$4,$D$2))</f>
        <v/>
      </c>
      <c r="D68" s="97" t="str">
        <f>IF(ISTEXT($B68),"",_xlfn.SWITCH(Liga_Descoba!AI68,$D$3,$D$2,$E$3,$E$2,$F$3,$F$2,$D$6,$D$5,$E$6,$E$5,$I$5,$D$2,$I$6,$D$2,$I$4,$D$2))</f>
        <v/>
      </c>
      <c r="E68" s="80"/>
      <c r="F68" s="80"/>
      <c r="G68" s="97" t="str">
        <f>IF(ISNUMBER($B68),G67+Liga_Descoba!AH68,"")</f>
        <v/>
      </c>
      <c r="H68" s="97" t="str">
        <f>IF(ISNUMBER($B68),H67+Liga_Descoba!AI68,"")</f>
        <v/>
      </c>
      <c r="I68" s="36"/>
      <c r="J68" s="80"/>
      <c r="K68" s="97" t="str">
        <f>IF(ISNUMBER(Liga_Descoba!D68),Liga_Descoba!D68,"")</f>
        <v/>
      </c>
      <c r="L68" s="97" t="str">
        <f>IF(ISNUMBER(Liga_Descoba!E68),Liga_Descoba!E68,"")</f>
        <v/>
      </c>
      <c r="M68" s="36"/>
      <c r="N68" s="80"/>
      <c r="O68" s="97" t="str">
        <f>IF(ISNUMBER($B68),K68+O67,"")</f>
        <v/>
      </c>
      <c r="P68" s="97" t="str">
        <f>IF(ISNUMBER($B68),L68+P67,"")</f>
        <v/>
      </c>
      <c r="Q68" s="89"/>
      <c r="R68" s="95"/>
      <c r="S68" s="97" t="str">
        <f>IF(ISNUMBER($B68),O68/COUNTA(O$10:O68),"")</f>
        <v/>
      </c>
      <c r="T68" s="97" t="str">
        <f>IF(ISNUMBER($B68),P68/COUNTA(P$10:P68),"")</f>
        <v/>
      </c>
      <c r="U68" s="89"/>
      <c r="V68" s="95"/>
      <c r="W68" s="97" t="str">
        <f>IF(ISNUMBER($B68),SQRT(VAR(K$10:K68)),"")</f>
        <v/>
      </c>
      <c r="X68" s="97" t="str">
        <f>IF(ISNUMBER($B68),SQRT(VAR(L$10:L68)),"")</f>
        <v/>
      </c>
      <c r="Y68" s="89"/>
      <c r="Z68" s="89"/>
      <c r="AA68" s="96" t="str">
        <f>IF(ISBLANK(Liga_Descoba!$F68),"",IF(Liga_Descoba!$F69&lt;&gt;Liga_Descoba!$F68,Liga_Descoba!$F68,""))</f>
        <v/>
      </c>
      <c r="AB68" s="97" t="str">
        <f>IF(ISTEXT($AA68),"",O68-SUM(AB$10:AB67))</f>
        <v/>
      </c>
      <c r="AC68" s="97" t="str">
        <f>IF(ISTEXT($AA68),"",P68-SUM(AC$10:AC67))</f>
        <v/>
      </c>
      <c r="AD68" s="89"/>
      <c r="AE68" s="89"/>
      <c r="AF68" s="96" t="str">
        <f>IF(ISBLANK(Liga_Descoba!$F68),"",IF(Liga_Descoba!$F69&lt;&gt;Liga_Descoba!$F68,Liga_Descoba!$F68,""))</f>
        <v/>
      </c>
      <c r="AG68" s="97" t="str">
        <f>IF(ISTEXT($AF68),"",(O68 - SUM(AB$10:AB67))/COUNTIF(Liga_Descoba!$F$10:$F$304,"="&amp;$AF68))</f>
        <v/>
      </c>
      <c r="AH68" s="97" t="str">
        <f>IF(ISTEXT($AF68),"",(P68 - SUM(AC$10:AC67))/COUNTIF(Liga_Descoba!$F$10:$F$304,"="&amp;$AF68))</f>
        <v/>
      </c>
      <c r="AI68" s="99" t="str">
        <f>IF(ISTEXT($AF68),"",COUNT($AG$10:$AG68))</f>
        <v/>
      </c>
      <c r="AJ68" s="89"/>
      <c r="AK68" s="96" t="str">
        <f>IF(ISBLANK(Liga_Descoba!$F68),"",IF(Liga_Descoba!$F69&lt;&gt;Liga_Descoba!$F68,Liga_Descoba!$F68,""))</f>
        <v/>
      </c>
      <c r="AL68" s="97" t="str">
        <f>IF(ISTEXT($AF68),"",(G68 - SUM(AR$10:AR67))/COUNTIF(Liga_Descoba!$F$10:$F$304,"="&amp;$AK68))</f>
        <v/>
      </c>
      <c r="AM68" s="97" t="str">
        <f>IF(ISTEXT($AF68),"",(H68 - SUM(AS$10:AS67))/COUNTIF(Liga_Descoba!$F$10:$F$304,"="&amp;$AK68))</f>
        <v/>
      </c>
      <c r="AN68" s="99" t="str">
        <f>IF(ISTEXT($AF68),"",COUNT($AG$10:$AG68))</f>
        <v/>
      </c>
      <c r="AO68" s="81"/>
      <c r="AP68" s="89"/>
      <c r="AQ68" s="96" t="str">
        <f>IF(ISBLANK(Liga_Descoba!$F68),"",IF(Liga_Descoba!$F69&lt;&gt;Liga_Descoba!$F68,Liga_Descoba!$F68,""))</f>
        <v/>
      </c>
      <c r="AR68" s="97" t="str">
        <f>IF(ISTEXT($AQ68),"",G68-SUM(AR$10:AR67))</f>
        <v/>
      </c>
      <c r="AS68" s="97" t="str">
        <f>IF(ISTEXT($AQ68),"",H68-SUM(AS$10:AS67))</f>
        <v/>
      </c>
      <c r="AT68" s="89"/>
      <c r="AU68" s="89"/>
      <c r="AV68" s="96"/>
      <c r="AW68" s="97"/>
      <c r="AX68" s="97"/>
      <c r="AY68" s="96"/>
      <c r="AZ68" s="89"/>
      <c r="BA68" s="89"/>
      <c r="BB68" s="96"/>
      <c r="BC68" s="97"/>
      <c r="BD68" s="97"/>
      <c r="BE68" s="96"/>
      <c r="BF68" s="89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</row>
    <row r="69" spans="1:77">
      <c r="A69" s="36"/>
      <c r="B69" s="94" t="str">
        <f>IF(ISBLANK(Liga_Descoba!$C69),"",Liga_Descoba!$C69)</f>
        <v/>
      </c>
      <c r="C69" s="97" t="str">
        <f>IF(ISTEXT($B69),"",_xlfn.SWITCH(Liga_Descoba!AH69,$D$3,$D$2,$E$3,$E$2,$F$3,$F$2,$D$6,$D$5,$E$6,$E$5,$I$5,$D$2,$I$6,$D$2,$I$4,$D$2))</f>
        <v/>
      </c>
      <c r="D69" s="97" t="str">
        <f>IF(ISTEXT($B69),"",_xlfn.SWITCH(Liga_Descoba!AI69,$D$3,$D$2,$E$3,$E$2,$F$3,$F$2,$D$6,$D$5,$E$6,$E$5,$I$5,$D$2,$I$6,$D$2,$I$4,$D$2))</f>
        <v/>
      </c>
      <c r="E69" s="80"/>
      <c r="F69" s="80"/>
      <c r="G69" s="97" t="str">
        <f>IF(ISNUMBER($B69),G68+Liga_Descoba!AH69,"")</f>
        <v/>
      </c>
      <c r="H69" s="97" t="str">
        <f>IF(ISNUMBER($B69),H68+Liga_Descoba!AI69,"")</f>
        <v/>
      </c>
      <c r="I69" s="36"/>
      <c r="J69" s="80"/>
      <c r="K69" s="97" t="str">
        <f>IF(ISNUMBER(Liga_Descoba!D69),Liga_Descoba!D69,"")</f>
        <v/>
      </c>
      <c r="L69" s="97" t="str">
        <f>IF(ISNUMBER(Liga_Descoba!E69),Liga_Descoba!E69,"")</f>
        <v/>
      </c>
      <c r="M69" s="36"/>
      <c r="N69" s="80"/>
      <c r="O69" s="97" t="str">
        <f>IF(ISNUMBER($B69),K69+O68,"")</f>
        <v/>
      </c>
      <c r="P69" s="97" t="str">
        <f>IF(ISNUMBER($B69),L69+P68,"")</f>
        <v/>
      </c>
      <c r="Q69" s="89"/>
      <c r="R69" s="95"/>
      <c r="S69" s="97" t="str">
        <f>IF(ISNUMBER($B69),O69/COUNTA(O$10:O69),"")</f>
        <v/>
      </c>
      <c r="T69" s="97" t="str">
        <f>IF(ISNUMBER($B69),P69/COUNTA(P$10:P69),"")</f>
        <v/>
      </c>
      <c r="U69" s="89"/>
      <c r="V69" s="95"/>
      <c r="W69" s="97" t="str">
        <f>IF(ISNUMBER($B69),SQRT(VAR(K$10:K69)),"")</f>
        <v/>
      </c>
      <c r="X69" s="97" t="str">
        <f>IF(ISNUMBER($B69),SQRT(VAR(L$10:L69)),"")</f>
        <v/>
      </c>
      <c r="Y69" s="89"/>
      <c r="Z69" s="89"/>
      <c r="AA69" s="96" t="str">
        <f>IF(ISBLANK(Liga_Descoba!$F69),"",IF(Liga_Descoba!$F70&lt;&gt;Liga_Descoba!$F69,Liga_Descoba!$F69,""))</f>
        <v/>
      </c>
      <c r="AB69" s="97" t="str">
        <f>IF(ISTEXT($AA69),"",O69-SUM(AB$10:AB68))</f>
        <v/>
      </c>
      <c r="AC69" s="97" t="str">
        <f>IF(ISTEXT($AA69),"",P69-SUM(AC$10:AC68))</f>
        <v/>
      </c>
      <c r="AD69" s="89"/>
      <c r="AE69" s="89"/>
      <c r="AF69" s="96" t="str">
        <f>IF(ISBLANK(Liga_Descoba!$F69),"",IF(Liga_Descoba!$F70&lt;&gt;Liga_Descoba!$F69,Liga_Descoba!$F69,""))</f>
        <v/>
      </c>
      <c r="AG69" s="97" t="str">
        <f>IF(ISTEXT($AF69),"",(O69 - SUM(AB$10:AB68))/COUNTIF(Liga_Descoba!$F$10:$F$304,"="&amp;$AF69))</f>
        <v/>
      </c>
      <c r="AH69" s="97" t="str">
        <f>IF(ISTEXT($AF69),"",(P69 - SUM(AC$10:AC68))/COUNTIF(Liga_Descoba!$F$10:$F$304,"="&amp;$AF69))</f>
        <v/>
      </c>
      <c r="AI69" s="99" t="str">
        <f>IF(ISTEXT($AF69),"",COUNT($AG$10:$AG69))</f>
        <v/>
      </c>
      <c r="AJ69" s="89"/>
      <c r="AK69" s="96" t="str">
        <f>IF(ISBLANK(Liga_Descoba!$F69),"",IF(Liga_Descoba!$F70&lt;&gt;Liga_Descoba!$F69,Liga_Descoba!$F69,""))</f>
        <v/>
      </c>
      <c r="AL69" s="97" t="str">
        <f>IF(ISTEXT($AF69),"",(G69 - SUM(AR$10:AR68))/COUNTIF(Liga_Descoba!$F$10:$F$304,"="&amp;$AK69))</f>
        <v/>
      </c>
      <c r="AM69" s="97" t="str">
        <f>IF(ISTEXT($AF69),"",(H69 - SUM(AS$10:AS68))/COUNTIF(Liga_Descoba!$F$10:$F$304,"="&amp;$AK69))</f>
        <v/>
      </c>
      <c r="AN69" s="99" t="str">
        <f>IF(ISTEXT($AF69),"",COUNT($AG$10:$AG69))</f>
        <v/>
      </c>
      <c r="AO69" s="81"/>
      <c r="AP69" s="89"/>
      <c r="AQ69" s="96" t="str">
        <f>IF(ISBLANK(Liga_Descoba!$F69),"",IF(Liga_Descoba!$F70&lt;&gt;Liga_Descoba!$F69,Liga_Descoba!$F69,""))</f>
        <v/>
      </c>
      <c r="AR69" s="97" t="str">
        <f>IF(ISTEXT($AQ69),"",G69-SUM(AR$10:AR68))</f>
        <v/>
      </c>
      <c r="AS69" s="97" t="str">
        <f>IF(ISTEXT($AQ69),"",H69-SUM(AS$10:AS68))</f>
        <v/>
      </c>
      <c r="AT69" s="89"/>
      <c r="AU69" s="89"/>
      <c r="AV69" s="96"/>
      <c r="AW69" s="97"/>
      <c r="AX69" s="97"/>
      <c r="AY69" s="96"/>
      <c r="AZ69" s="89"/>
      <c r="BA69" s="89"/>
      <c r="BB69" s="96"/>
      <c r="BC69" s="97"/>
      <c r="BD69" s="97"/>
      <c r="BE69" s="96"/>
      <c r="BF69" s="89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</row>
    <row r="70" spans="1:77">
      <c r="A70" s="36"/>
      <c r="B70" s="94" t="str">
        <f>IF(ISBLANK(Liga_Descoba!$C70),"",Liga_Descoba!$C70)</f>
        <v/>
      </c>
      <c r="C70" s="97" t="str">
        <f>IF(ISTEXT($B70),"",_xlfn.SWITCH(Liga_Descoba!AH70,$D$3,$D$2,$E$3,$E$2,$F$3,$F$2,$D$6,$D$5,$E$6,$E$5,$I$5,$D$2,$I$6,$D$2,$I$4,$D$2))</f>
        <v/>
      </c>
      <c r="D70" s="97" t="str">
        <f>IF(ISTEXT($B70),"",_xlfn.SWITCH(Liga_Descoba!AI70,$D$3,$D$2,$E$3,$E$2,$F$3,$F$2,$D$6,$D$5,$E$6,$E$5,$I$5,$D$2,$I$6,$D$2,$I$4,$D$2))</f>
        <v/>
      </c>
      <c r="E70" s="80"/>
      <c r="F70" s="80"/>
      <c r="G70" s="97" t="str">
        <f>IF(ISNUMBER($B70),G69+Liga_Descoba!AH70,"")</f>
        <v/>
      </c>
      <c r="H70" s="97" t="str">
        <f>IF(ISNUMBER($B70),H69+Liga_Descoba!AI70,"")</f>
        <v/>
      </c>
      <c r="I70" s="36"/>
      <c r="J70" s="80"/>
      <c r="K70" s="97" t="str">
        <f>IF(ISNUMBER(Liga_Descoba!D70),Liga_Descoba!D70,"")</f>
        <v/>
      </c>
      <c r="L70" s="97" t="str">
        <f>IF(ISNUMBER(Liga_Descoba!E70),Liga_Descoba!E70,"")</f>
        <v/>
      </c>
      <c r="M70" s="36"/>
      <c r="N70" s="80"/>
      <c r="O70" s="97" t="str">
        <f>IF(ISNUMBER($B70),K70+O69,"")</f>
        <v/>
      </c>
      <c r="P70" s="97" t="str">
        <f>IF(ISNUMBER($B70),L70+P69,"")</f>
        <v/>
      </c>
      <c r="Q70" s="89"/>
      <c r="R70" s="95"/>
      <c r="S70" s="97" t="str">
        <f>IF(ISNUMBER($B70),O70/COUNTA(O$10:O70),"")</f>
        <v/>
      </c>
      <c r="T70" s="97" t="str">
        <f>IF(ISNUMBER($B70),P70/COUNTA(P$10:P70),"")</f>
        <v/>
      </c>
      <c r="U70" s="89"/>
      <c r="V70" s="95"/>
      <c r="W70" s="97" t="str">
        <f>IF(ISNUMBER($B70),SQRT(VAR(K$10:K70)),"")</f>
        <v/>
      </c>
      <c r="X70" s="97" t="str">
        <f>IF(ISNUMBER($B70),SQRT(VAR(L$10:L70)),"")</f>
        <v/>
      </c>
      <c r="Y70" s="89"/>
      <c r="Z70" s="89"/>
      <c r="AA70" s="96" t="str">
        <f>IF(ISBLANK(Liga_Descoba!$F70),"",IF(Liga_Descoba!$F71&lt;&gt;Liga_Descoba!$F70,Liga_Descoba!$F70,""))</f>
        <v/>
      </c>
      <c r="AB70" s="97" t="str">
        <f>IF(ISTEXT($AA70),"",O70-SUM(AB$10:AB69))</f>
        <v/>
      </c>
      <c r="AC70" s="97" t="str">
        <f>IF(ISTEXT($AA70),"",P70-SUM(AC$10:AC69))</f>
        <v/>
      </c>
      <c r="AD70" s="89"/>
      <c r="AE70" s="89"/>
      <c r="AF70" s="96" t="str">
        <f>IF(ISBLANK(Liga_Descoba!$F70),"",IF(Liga_Descoba!$F71&lt;&gt;Liga_Descoba!$F70,Liga_Descoba!$F70,""))</f>
        <v/>
      </c>
      <c r="AG70" s="97" t="str">
        <f>IF(ISTEXT($AF70),"",(O70 - SUM(AB$10:AB69))/COUNTIF(Liga_Descoba!$F$10:$F$304,"="&amp;$AF70))</f>
        <v/>
      </c>
      <c r="AH70" s="97" t="str">
        <f>IF(ISTEXT($AF70),"",(P70 - SUM(AC$10:AC69))/COUNTIF(Liga_Descoba!$F$10:$F$304,"="&amp;$AF70))</f>
        <v/>
      </c>
      <c r="AI70" s="99" t="str">
        <f>IF(ISTEXT($AF70),"",COUNT($AG$10:$AG70))</f>
        <v/>
      </c>
      <c r="AJ70" s="89"/>
      <c r="AK70" s="96" t="str">
        <f>IF(ISBLANK(Liga_Descoba!$F70),"",IF(Liga_Descoba!$F71&lt;&gt;Liga_Descoba!$F70,Liga_Descoba!$F70,""))</f>
        <v/>
      </c>
      <c r="AL70" s="97" t="str">
        <f>IF(ISTEXT($AF70),"",(G70 - SUM(AR$10:AR69))/COUNTIF(Liga_Descoba!$F$10:$F$304,"="&amp;$AK70))</f>
        <v/>
      </c>
      <c r="AM70" s="97" t="str">
        <f>IF(ISTEXT($AF70),"",(H70 - SUM(AS$10:AS69))/COUNTIF(Liga_Descoba!$F$10:$F$304,"="&amp;$AK70))</f>
        <v/>
      </c>
      <c r="AN70" s="99" t="str">
        <f>IF(ISTEXT($AF70),"",COUNT($AG$10:$AG70))</f>
        <v/>
      </c>
      <c r="AO70" s="81"/>
      <c r="AP70" s="89"/>
      <c r="AQ70" s="96" t="str">
        <f>IF(ISBLANK(Liga_Descoba!$F70),"",IF(Liga_Descoba!$F71&lt;&gt;Liga_Descoba!$F70,Liga_Descoba!$F70,""))</f>
        <v/>
      </c>
      <c r="AR70" s="97" t="str">
        <f>IF(ISTEXT($AQ70),"",G70-SUM(AR$10:AR69))</f>
        <v/>
      </c>
      <c r="AS70" s="97" t="str">
        <f>IF(ISTEXT($AQ70),"",H70-SUM(AS$10:AS69))</f>
        <v/>
      </c>
      <c r="AT70" s="89"/>
      <c r="AU70" s="89"/>
      <c r="AV70" s="96"/>
      <c r="AW70" s="97"/>
      <c r="AX70" s="97"/>
      <c r="AY70" s="96"/>
      <c r="AZ70" s="89"/>
      <c r="BA70" s="89"/>
      <c r="BB70" s="96"/>
      <c r="BC70" s="97"/>
      <c r="BD70" s="97"/>
      <c r="BE70" s="96"/>
      <c r="BF70" s="89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</row>
    <row r="71" spans="1:77">
      <c r="A71" s="36"/>
      <c r="B71" s="94" t="str">
        <f>IF(ISBLANK(Liga_Descoba!$C71),"",Liga_Descoba!$C71)</f>
        <v/>
      </c>
      <c r="C71" s="97" t="str">
        <f>IF(ISTEXT($B71),"",_xlfn.SWITCH(Liga_Descoba!AH71,$D$3,$D$2,$E$3,$E$2,$F$3,$F$2,$D$6,$D$5,$E$6,$E$5,$I$5,$D$2,$I$6,$D$2,$I$4,$D$2))</f>
        <v/>
      </c>
      <c r="D71" s="97" t="str">
        <f>IF(ISTEXT($B71),"",_xlfn.SWITCH(Liga_Descoba!AI71,$D$3,$D$2,$E$3,$E$2,$F$3,$F$2,$D$6,$D$5,$E$6,$E$5,$I$5,$D$2,$I$6,$D$2,$I$4,$D$2))</f>
        <v/>
      </c>
      <c r="E71" s="80"/>
      <c r="F71" s="80"/>
      <c r="G71" s="97" t="str">
        <f>IF(ISNUMBER($B71),G70+Liga_Descoba!AH71,"")</f>
        <v/>
      </c>
      <c r="H71" s="97" t="str">
        <f>IF(ISNUMBER($B71),H70+Liga_Descoba!AI71,"")</f>
        <v/>
      </c>
      <c r="I71" s="36"/>
      <c r="J71" s="80"/>
      <c r="K71" s="97" t="str">
        <f>IF(ISNUMBER(Liga_Descoba!D71),Liga_Descoba!D71,"")</f>
        <v/>
      </c>
      <c r="L71" s="97" t="str">
        <f>IF(ISNUMBER(Liga_Descoba!E71),Liga_Descoba!E71,"")</f>
        <v/>
      </c>
      <c r="M71" s="36"/>
      <c r="N71" s="80"/>
      <c r="O71" s="97" t="str">
        <f>IF(ISNUMBER($B71),K71+O70,"")</f>
        <v/>
      </c>
      <c r="P71" s="97" t="str">
        <f>IF(ISNUMBER($B71),L71+P70,"")</f>
        <v/>
      </c>
      <c r="Q71" s="89"/>
      <c r="R71" s="95"/>
      <c r="S71" s="97" t="str">
        <f>IF(ISNUMBER($B71),O71/COUNTA(O$10:O71),"")</f>
        <v/>
      </c>
      <c r="T71" s="97" t="str">
        <f>IF(ISNUMBER($B71),P71/COUNTA(P$10:P71),"")</f>
        <v/>
      </c>
      <c r="U71" s="89"/>
      <c r="V71" s="95"/>
      <c r="W71" s="97" t="str">
        <f>IF(ISNUMBER($B71),SQRT(VAR(K$10:K71)),"")</f>
        <v/>
      </c>
      <c r="X71" s="97" t="str">
        <f>IF(ISNUMBER($B71),SQRT(VAR(L$10:L71)),"")</f>
        <v/>
      </c>
      <c r="Y71" s="89"/>
      <c r="Z71" s="89"/>
      <c r="AA71" s="96" t="str">
        <f>IF(ISBLANK(Liga_Descoba!$F71),"",IF(Liga_Descoba!$F72&lt;&gt;Liga_Descoba!$F71,Liga_Descoba!$F71,""))</f>
        <v/>
      </c>
      <c r="AB71" s="97" t="str">
        <f>IF(ISTEXT($AA71),"",O71-SUM(AB$10:AB70))</f>
        <v/>
      </c>
      <c r="AC71" s="97" t="str">
        <f>IF(ISTEXT($AA71),"",P71-SUM(AC$10:AC70))</f>
        <v/>
      </c>
      <c r="AD71" s="89"/>
      <c r="AE71" s="89"/>
      <c r="AF71" s="96" t="str">
        <f>IF(ISBLANK(Liga_Descoba!$F71),"",IF(Liga_Descoba!$F72&lt;&gt;Liga_Descoba!$F71,Liga_Descoba!$F71,""))</f>
        <v/>
      </c>
      <c r="AG71" s="97" t="str">
        <f>IF(ISTEXT($AF71),"",(O71 - SUM(AB$10:AB70))/COUNTIF(Liga_Descoba!$F$10:$F$304,"="&amp;$AF71))</f>
        <v/>
      </c>
      <c r="AH71" s="97" t="str">
        <f>IF(ISTEXT($AF71),"",(P71 - SUM(AC$10:AC70))/COUNTIF(Liga_Descoba!$F$10:$F$304,"="&amp;$AF71))</f>
        <v/>
      </c>
      <c r="AI71" s="99" t="str">
        <f>IF(ISTEXT($AF71),"",COUNT($AG$10:$AG71))</f>
        <v/>
      </c>
      <c r="AJ71" s="89"/>
      <c r="AK71" s="96" t="str">
        <f>IF(ISBLANK(Liga_Descoba!$F71),"",IF(Liga_Descoba!$F72&lt;&gt;Liga_Descoba!$F71,Liga_Descoba!$F71,""))</f>
        <v/>
      </c>
      <c r="AL71" s="97" t="str">
        <f>IF(ISTEXT($AF71),"",(G71 - SUM(AR$10:AR70))/COUNTIF(Liga_Descoba!$F$10:$F$304,"="&amp;$AK71))</f>
        <v/>
      </c>
      <c r="AM71" s="97" t="str">
        <f>IF(ISTEXT($AF71),"",(H71 - SUM(AS$10:AS70))/COUNTIF(Liga_Descoba!$F$10:$F$304,"="&amp;$AK71))</f>
        <v/>
      </c>
      <c r="AN71" s="99" t="str">
        <f>IF(ISTEXT($AF71),"",COUNT($AG$10:$AG71))</f>
        <v/>
      </c>
      <c r="AO71" s="81"/>
      <c r="AP71" s="89"/>
      <c r="AQ71" s="96" t="str">
        <f>IF(ISBLANK(Liga_Descoba!$F71),"",IF(Liga_Descoba!$F72&lt;&gt;Liga_Descoba!$F71,Liga_Descoba!$F71,""))</f>
        <v/>
      </c>
      <c r="AR71" s="97" t="str">
        <f>IF(ISTEXT($AQ71),"",G71-SUM(AR$10:AR70))</f>
        <v/>
      </c>
      <c r="AS71" s="97" t="str">
        <f>IF(ISTEXT($AQ71),"",H71-SUM(AS$10:AS70))</f>
        <v/>
      </c>
      <c r="AT71" s="89"/>
      <c r="AU71" s="89"/>
      <c r="AV71" s="96"/>
      <c r="AW71" s="97"/>
      <c r="AX71" s="97"/>
      <c r="AY71" s="96"/>
      <c r="AZ71" s="89"/>
      <c r="BA71" s="89"/>
      <c r="BB71" s="96"/>
      <c r="BC71" s="97"/>
      <c r="BD71" s="97"/>
      <c r="BE71" s="96"/>
      <c r="BF71" s="89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</row>
    <row r="72" spans="1:77">
      <c r="A72" s="36"/>
      <c r="B72" s="94" t="str">
        <f>IF(ISBLANK(Liga_Descoba!$C72),"",Liga_Descoba!$C72)</f>
        <v/>
      </c>
      <c r="C72" s="97" t="str">
        <f>IF(ISTEXT($B72),"",_xlfn.SWITCH(Liga_Descoba!AH72,$D$3,$D$2,$E$3,$E$2,$F$3,$F$2,$D$6,$D$5,$E$6,$E$5,$I$5,$D$2,$I$6,$D$2,$I$4,$D$2))</f>
        <v/>
      </c>
      <c r="D72" s="97" t="str">
        <f>IF(ISTEXT($B72),"",_xlfn.SWITCH(Liga_Descoba!AI72,$D$3,$D$2,$E$3,$E$2,$F$3,$F$2,$D$6,$D$5,$E$6,$E$5,$I$5,$D$2,$I$6,$D$2,$I$4,$D$2))</f>
        <v/>
      </c>
      <c r="E72" s="80"/>
      <c r="F72" s="80"/>
      <c r="G72" s="97" t="str">
        <f>IF(ISNUMBER($B72),G71+Liga_Descoba!AH72,"")</f>
        <v/>
      </c>
      <c r="H72" s="97" t="str">
        <f>IF(ISNUMBER($B72),H71+Liga_Descoba!AI72,"")</f>
        <v/>
      </c>
      <c r="I72" s="36"/>
      <c r="J72" s="80"/>
      <c r="K72" s="97" t="str">
        <f>IF(ISNUMBER(Liga_Descoba!D72),Liga_Descoba!D72,"")</f>
        <v/>
      </c>
      <c r="L72" s="97" t="str">
        <f>IF(ISNUMBER(Liga_Descoba!E72),Liga_Descoba!E72,"")</f>
        <v/>
      </c>
      <c r="M72" s="36"/>
      <c r="N72" s="80"/>
      <c r="O72" s="97" t="str">
        <f>IF(ISNUMBER($B72),K72+O71,"")</f>
        <v/>
      </c>
      <c r="P72" s="97" t="str">
        <f>IF(ISNUMBER($B72),L72+P71,"")</f>
        <v/>
      </c>
      <c r="Q72" s="89"/>
      <c r="R72" s="95"/>
      <c r="S72" s="97" t="str">
        <f>IF(ISNUMBER($B72),O72/COUNTA(O$10:O72),"")</f>
        <v/>
      </c>
      <c r="T72" s="97" t="str">
        <f>IF(ISNUMBER($B72),P72/COUNTA(P$10:P72),"")</f>
        <v/>
      </c>
      <c r="U72" s="89"/>
      <c r="V72" s="95"/>
      <c r="W72" s="97" t="str">
        <f>IF(ISNUMBER($B72),SQRT(VAR(K$10:K72)),"")</f>
        <v/>
      </c>
      <c r="X72" s="97" t="str">
        <f>IF(ISNUMBER($B72),SQRT(VAR(L$10:L72)),"")</f>
        <v/>
      </c>
      <c r="Y72" s="89"/>
      <c r="Z72" s="89"/>
      <c r="AA72" s="96" t="str">
        <f>IF(ISBLANK(Liga_Descoba!$F72),"",IF(Liga_Descoba!$F73&lt;&gt;Liga_Descoba!$F72,Liga_Descoba!$F72,""))</f>
        <v/>
      </c>
      <c r="AB72" s="97" t="str">
        <f>IF(ISTEXT($AA72),"",O72-SUM(AB$10:AB71))</f>
        <v/>
      </c>
      <c r="AC72" s="97" t="str">
        <f>IF(ISTEXT($AA72),"",P72-SUM(AC$10:AC71))</f>
        <v/>
      </c>
      <c r="AD72" s="89"/>
      <c r="AE72" s="89"/>
      <c r="AF72" s="96" t="str">
        <f>IF(ISBLANK(Liga_Descoba!$F72),"",IF(Liga_Descoba!$F73&lt;&gt;Liga_Descoba!$F72,Liga_Descoba!$F72,""))</f>
        <v/>
      </c>
      <c r="AG72" s="97" t="str">
        <f>IF(ISTEXT($AF72),"",(O72 - SUM(AB$10:AB71))/COUNTIF(Liga_Descoba!$F$10:$F$304,"="&amp;$AF72))</f>
        <v/>
      </c>
      <c r="AH72" s="97" t="str">
        <f>IF(ISTEXT($AF72),"",(P72 - SUM(AC$10:AC71))/COUNTIF(Liga_Descoba!$F$10:$F$304,"="&amp;$AF72))</f>
        <v/>
      </c>
      <c r="AI72" s="99" t="str">
        <f>IF(ISTEXT($AF72),"",COUNT($AG$10:$AG72))</f>
        <v/>
      </c>
      <c r="AJ72" s="89"/>
      <c r="AK72" s="96" t="str">
        <f>IF(ISBLANK(Liga_Descoba!$F72),"",IF(Liga_Descoba!$F73&lt;&gt;Liga_Descoba!$F72,Liga_Descoba!$F72,""))</f>
        <v/>
      </c>
      <c r="AL72" s="97" t="str">
        <f>IF(ISTEXT($AF72),"",(G72 - SUM(AR$10:AR71))/COUNTIF(Liga_Descoba!$F$10:$F$304,"="&amp;$AK72))</f>
        <v/>
      </c>
      <c r="AM72" s="97" t="str">
        <f>IF(ISTEXT($AF72),"",(H72 - SUM(AS$10:AS71))/COUNTIF(Liga_Descoba!$F$10:$F$304,"="&amp;$AK72))</f>
        <v/>
      </c>
      <c r="AN72" s="99" t="str">
        <f>IF(ISTEXT($AF72),"",COUNT($AG$10:$AG72))</f>
        <v/>
      </c>
      <c r="AO72" s="81"/>
      <c r="AP72" s="89"/>
      <c r="AQ72" s="96" t="str">
        <f>IF(ISBLANK(Liga_Descoba!$F72),"",IF(Liga_Descoba!$F73&lt;&gt;Liga_Descoba!$F72,Liga_Descoba!$F72,""))</f>
        <v/>
      </c>
      <c r="AR72" s="97" t="str">
        <f>IF(ISTEXT($AQ72),"",G72-SUM(AR$10:AR71))</f>
        <v/>
      </c>
      <c r="AS72" s="97" t="str">
        <f>IF(ISTEXT($AQ72),"",H72-SUM(AS$10:AS71))</f>
        <v/>
      </c>
      <c r="AT72" s="89"/>
      <c r="AU72" s="89"/>
      <c r="AV72" s="96"/>
      <c r="AW72" s="97"/>
      <c r="AX72" s="97"/>
      <c r="AY72" s="96"/>
      <c r="AZ72" s="89"/>
      <c r="BA72" s="89"/>
      <c r="BB72" s="96"/>
      <c r="BC72" s="97"/>
      <c r="BD72" s="97"/>
      <c r="BE72" s="96"/>
      <c r="BF72" s="89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</row>
    <row r="73" spans="1:77">
      <c r="A73" s="36"/>
      <c r="B73" s="94" t="str">
        <f>IF(ISBLANK(Liga_Descoba!$C73),"",Liga_Descoba!$C73)</f>
        <v/>
      </c>
      <c r="C73" s="97" t="str">
        <f>IF(ISTEXT($B73),"",_xlfn.SWITCH(Liga_Descoba!AH73,$D$3,$D$2,$E$3,$E$2,$F$3,$F$2,$D$6,$D$5,$E$6,$E$5,$I$5,$D$2,$I$6,$D$2,$I$4,$D$2))</f>
        <v/>
      </c>
      <c r="D73" s="97" t="str">
        <f>IF(ISTEXT($B73),"",_xlfn.SWITCH(Liga_Descoba!AI73,$D$3,$D$2,$E$3,$E$2,$F$3,$F$2,$D$6,$D$5,$E$6,$E$5,$I$5,$D$2,$I$6,$D$2,$I$4,$D$2))</f>
        <v/>
      </c>
      <c r="E73" s="80"/>
      <c r="F73" s="80"/>
      <c r="G73" s="97" t="str">
        <f>IF(ISNUMBER($B73),G72+Liga_Descoba!AH73,"")</f>
        <v/>
      </c>
      <c r="H73" s="97" t="str">
        <f>IF(ISNUMBER($B73),H72+Liga_Descoba!AI73,"")</f>
        <v/>
      </c>
      <c r="I73" s="36"/>
      <c r="J73" s="80"/>
      <c r="K73" s="97" t="str">
        <f>IF(ISNUMBER(Liga_Descoba!D73),Liga_Descoba!D73,"")</f>
        <v/>
      </c>
      <c r="L73" s="97" t="str">
        <f>IF(ISNUMBER(Liga_Descoba!E73),Liga_Descoba!E73,"")</f>
        <v/>
      </c>
      <c r="M73" s="36"/>
      <c r="N73" s="80"/>
      <c r="O73" s="97" t="str">
        <f>IF(ISNUMBER($B73),K73+O72,"")</f>
        <v/>
      </c>
      <c r="P73" s="97" t="str">
        <f>IF(ISNUMBER($B73),L73+P72,"")</f>
        <v/>
      </c>
      <c r="Q73" s="89"/>
      <c r="R73" s="95"/>
      <c r="S73" s="97" t="str">
        <f>IF(ISNUMBER($B73),O73/COUNTA(O$10:O73),"")</f>
        <v/>
      </c>
      <c r="T73" s="97" t="str">
        <f>IF(ISNUMBER($B73),P73/COUNTA(P$10:P73),"")</f>
        <v/>
      </c>
      <c r="U73" s="89"/>
      <c r="V73" s="95"/>
      <c r="W73" s="97" t="str">
        <f>IF(ISNUMBER($B73),SQRT(VAR(K$10:K73)),"")</f>
        <v/>
      </c>
      <c r="X73" s="97" t="str">
        <f>IF(ISNUMBER($B73),SQRT(VAR(L$10:L73)),"")</f>
        <v/>
      </c>
      <c r="Y73" s="89"/>
      <c r="Z73" s="89"/>
      <c r="AA73" s="96" t="str">
        <f>IF(ISBLANK(Liga_Descoba!$F73),"",IF(Liga_Descoba!$F74&lt;&gt;Liga_Descoba!$F73,Liga_Descoba!$F73,""))</f>
        <v/>
      </c>
      <c r="AB73" s="97" t="str">
        <f>IF(ISTEXT($AA73),"",O73-SUM(AB$10:AB72))</f>
        <v/>
      </c>
      <c r="AC73" s="97" t="str">
        <f>IF(ISTEXT($AA73),"",P73-SUM(AC$10:AC72))</f>
        <v/>
      </c>
      <c r="AD73" s="89"/>
      <c r="AE73" s="89"/>
      <c r="AF73" s="96" t="str">
        <f>IF(ISBLANK(Liga_Descoba!$F73),"",IF(Liga_Descoba!$F74&lt;&gt;Liga_Descoba!$F73,Liga_Descoba!$F73,""))</f>
        <v/>
      </c>
      <c r="AG73" s="97" t="str">
        <f>IF(ISTEXT($AF73),"",(O73 - SUM(AB$10:AB72))/COUNTIF(Liga_Descoba!$F$10:$F$304,"="&amp;$AF73))</f>
        <v/>
      </c>
      <c r="AH73" s="97" t="str">
        <f>IF(ISTEXT($AF73),"",(P73 - SUM(AC$10:AC72))/COUNTIF(Liga_Descoba!$F$10:$F$304,"="&amp;$AF73))</f>
        <v/>
      </c>
      <c r="AI73" s="99" t="str">
        <f>IF(ISTEXT($AF73),"",COUNT($AG$10:$AG73))</f>
        <v/>
      </c>
      <c r="AJ73" s="89"/>
      <c r="AK73" s="96" t="str">
        <f>IF(ISBLANK(Liga_Descoba!$F73),"",IF(Liga_Descoba!$F74&lt;&gt;Liga_Descoba!$F73,Liga_Descoba!$F73,""))</f>
        <v/>
      </c>
      <c r="AL73" s="97" t="str">
        <f>IF(ISTEXT($AF73),"",(G73 - SUM(AR$10:AR72))/COUNTIF(Liga_Descoba!$F$10:$F$304,"="&amp;$AK73))</f>
        <v/>
      </c>
      <c r="AM73" s="97" t="str">
        <f>IF(ISTEXT($AF73),"",(H73 - SUM(AS$10:AS72))/COUNTIF(Liga_Descoba!$F$10:$F$304,"="&amp;$AK73))</f>
        <v/>
      </c>
      <c r="AN73" s="99" t="str">
        <f>IF(ISTEXT($AF73),"",COUNT($AG$10:$AG73))</f>
        <v/>
      </c>
      <c r="AO73" s="81"/>
      <c r="AP73" s="89"/>
      <c r="AQ73" s="96" t="str">
        <f>IF(ISBLANK(Liga_Descoba!$F73),"",IF(Liga_Descoba!$F74&lt;&gt;Liga_Descoba!$F73,Liga_Descoba!$F73,""))</f>
        <v/>
      </c>
      <c r="AR73" s="97" t="str">
        <f>IF(ISTEXT($AQ73),"",G73-SUM(AR$10:AR72))</f>
        <v/>
      </c>
      <c r="AS73" s="97" t="str">
        <f>IF(ISTEXT($AQ73),"",H73-SUM(AS$10:AS72))</f>
        <v/>
      </c>
      <c r="AT73" s="89"/>
      <c r="AU73" s="89"/>
      <c r="AV73" s="96"/>
      <c r="AW73" s="97"/>
      <c r="AX73" s="97"/>
      <c r="AY73" s="96"/>
      <c r="AZ73" s="89"/>
      <c r="BA73" s="89"/>
      <c r="BB73" s="96"/>
      <c r="BC73" s="97"/>
      <c r="BD73" s="97"/>
      <c r="BE73" s="96"/>
      <c r="BF73" s="89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</row>
    <row r="74" spans="1:77">
      <c r="A74" s="36"/>
      <c r="B74" s="94" t="str">
        <f>IF(ISBLANK(Liga_Descoba!$C74),"",Liga_Descoba!$C74)</f>
        <v/>
      </c>
      <c r="C74" s="97" t="str">
        <f>IF(ISTEXT($B74),"",_xlfn.SWITCH(Liga_Descoba!AH74,$D$3,$D$2,$E$3,$E$2,$F$3,$F$2,$D$6,$D$5,$E$6,$E$5,$I$5,$D$2,$I$6,$D$2,$I$4,$D$2))</f>
        <v/>
      </c>
      <c r="D74" s="97" t="str">
        <f>IF(ISTEXT($B74),"",_xlfn.SWITCH(Liga_Descoba!AI74,$D$3,$D$2,$E$3,$E$2,$F$3,$F$2,$D$6,$D$5,$E$6,$E$5,$I$5,$D$2,$I$6,$D$2,$I$4,$D$2))</f>
        <v/>
      </c>
      <c r="E74" s="80"/>
      <c r="F74" s="80"/>
      <c r="G74" s="97" t="str">
        <f>IF(ISNUMBER($B74),G73+Liga_Descoba!AH74,"")</f>
        <v/>
      </c>
      <c r="H74" s="97" t="str">
        <f>IF(ISNUMBER($B74),H73+Liga_Descoba!AI74,"")</f>
        <v/>
      </c>
      <c r="I74" s="36"/>
      <c r="J74" s="80"/>
      <c r="K74" s="97" t="str">
        <f>IF(ISNUMBER(Liga_Descoba!D74),Liga_Descoba!D74,"")</f>
        <v/>
      </c>
      <c r="L74" s="97" t="str">
        <f>IF(ISNUMBER(Liga_Descoba!E74),Liga_Descoba!E74,"")</f>
        <v/>
      </c>
      <c r="M74" s="36"/>
      <c r="N74" s="80"/>
      <c r="O74" s="97" t="str">
        <f>IF(ISNUMBER($B74),K74+O73,"")</f>
        <v/>
      </c>
      <c r="P74" s="97" t="str">
        <f>IF(ISNUMBER($B74),L74+P73,"")</f>
        <v/>
      </c>
      <c r="Q74" s="89"/>
      <c r="R74" s="95"/>
      <c r="S74" s="97" t="str">
        <f>IF(ISNUMBER($B74),O74/COUNTA(O$10:O74),"")</f>
        <v/>
      </c>
      <c r="T74" s="97" t="str">
        <f>IF(ISNUMBER($B74),P74/COUNTA(P$10:P74),"")</f>
        <v/>
      </c>
      <c r="U74" s="89"/>
      <c r="V74" s="95"/>
      <c r="W74" s="97" t="str">
        <f>IF(ISNUMBER($B74),SQRT(VAR(K$10:K74)),"")</f>
        <v/>
      </c>
      <c r="X74" s="97" t="str">
        <f>IF(ISNUMBER($B74),SQRT(VAR(L$10:L74)),"")</f>
        <v/>
      </c>
      <c r="Y74" s="89"/>
      <c r="Z74" s="89"/>
      <c r="AA74" s="96" t="str">
        <f>IF(ISBLANK(Liga_Descoba!$F74),"",IF(Liga_Descoba!$F75&lt;&gt;Liga_Descoba!$F74,Liga_Descoba!$F74,""))</f>
        <v/>
      </c>
      <c r="AB74" s="97" t="str">
        <f>IF(ISTEXT($AA74),"",O74-SUM(AB$10:AB73))</f>
        <v/>
      </c>
      <c r="AC74" s="97" t="str">
        <f>IF(ISTEXT($AA74),"",P74-SUM(AC$10:AC73))</f>
        <v/>
      </c>
      <c r="AD74" s="89"/>
      <c r="AE74" s="89"/>
      <c r="AF74" s="96" t="str">
        <f>IF(ISBLANK(Liga_Descoba!$F74),"",IF(Liga_Descoba!$F75&lt;&gt;Liga_Descoba!$F74,Liga_Descoba!$F74,""))</f>
        <v/>
      </c>
      <c r="AG74" s="97" t="str">
        <f>IF(ISTEXT($AF74),"",(O74 - SUM(AB$10:AB73))/COUNTIF(Liga_Descoba!$F$10:$F$304,"="&amp;$AF74))</f>
        <v/>
      </c>
      <c r="AH74" s="97" t="str">
        <f>IF(ISTEXT($AF74),"",(P74 - SUM(AC$10:AC73))/COUNTIF(Liga_Descoba!$F$10:$F$304,"="&amp;$AF74))</f>
        <v/>
      </c>
      <c r="AI74" s="99" t="str">
        <f>IF(ISTEXT($AF74),"",COUNT($AG$10:$AG74))</f>
        <v/>
      </c>
      <c r="AJ74" s="89"/>
      <c r="AK74" s="96" t="str">
        <f>IF(ISBLANK(Liga_Descoba!$F74),"",IF(Liga_Descoba!$F75&lt;&gt;Liga_Descoba!$F74,Liga_Descoba!$F74,""))</f>
        <v/>
      </c>
      <c r="AL74" s="97" t="str">
        <f>IF(ISTEXT($AF74),"",(G74 - SUM(AR$10:AR73))/COUNTIF(Liga_Descoba!$F$10:$F$304,"="&amp;$AK74))</f>
        <v/>
      </c>
      <c r="AM74" s="97" t="str">
        <f>IF(ISTEXT($AF74),"",(H74 - SUM(AS$10:AS73))/COUNTIF(Liga_Descoba!$F$10:$F$304,"="&amp;$AK74))</f>
        <v/>
      </c>
      <c r="AN74" s="99" t="str">
        <f>IF(ISTEXT($AF74),"",COUNT($AG$10:$AG74))</f>
        <v/>
      </c>
      <c r="AO74" s="81"/>
      <c r="AP74" s="89"/>
      <c r="AQ74" s="96" t="str">
        <f>IF(ISBLANK(Liga_Descoba!$F74),"",IF(Liga_Descoba!$F75&lt;&gt;Liga_Descoba!$F74,Liga_Descoba!$F74,""))</f>
        <v/>
      </c>
      <c r="AR74" s="97" t="str">
        <f>IF(ISTEXT($AQ74),"",G74-SUM(AR$10:AR73))</f>
        <v/>
      </c>
      <c r="AS74" s="97" t="str">
        <f>IF(ISTEXT($AQ74),"",H74-SUM(AS$10:AS73))</f>
        <v/>
      </c>
      <c r="AT74" s="89"/>
      <c r="AU74" s="89"/>
      <c r="AV74" s="96"/>
      <c r="AW74" s="97"/>
      <c r="AX74" s="97"/>
      <c r="AY74" s="96"/>
      <c r="AZ74" s="89"/>
      <c r="BA74" s="89"/>
      <c r="BB74" s="96"/>
      <c r="BC74" s="97"/>
      <c r="BD74" s="97"/>
      <c r="BE74" s="96"/>
      <c r="BF74" s="89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</row>
    <row r="75" spans="1:77">
      <c r="A75" s="36"/>
      <c r="B75" s="94" t="str">
        <f>IF(ISBLANK(Liga_Descoba!$C75),"",Liga_Descoba!$C75)</f>
        <v/>
      </c>
      <c r="C75" s="97" t="str">
        <f>IF(ISTEXT($B75),"",_xlfn.SWITCH(Liga_Descoba!AH75,$D$3,$D$2,$E$3,$E$2,$F$3,$F$2,$D$6,$D$5,$E$6,$E$5,$I$5,$D$2,$I$6,$D$2,$I$4,$D$2))</f>
        <v/>
      </c>
      <c r="D75" s="97" t="str">
        <f>IF(ISTEXT($B75),"",_xlfn.SWITCH(Liga_Descoba!AI75,$D$3,$D$2,$E$3,$E$2,$F$3,$F$2,$D$6,$D$5,$E$6,$E$5,$I$5,$D$2,$I$6,$D$2,$I$4,$D$2))</f>
        <v/>
      </c>
      <c r="E75" s="80"/>
      <c r="F75" s="80"/>
      <c r="G75" s="97" t="str">
        <f>IF(ISNUMBER($B75),G74+Liga_Descoba!AH75,"")</f>
        <v/>
      </c>
      <c r="H75" s="97" t="str">
        <f>IF(ISNUMBER($B75),H74+Liga_Descoba!AI75,"")</f>
        <v/>
      </c>
      <c r="I75" s="36"/>
      <c r="J75" s="80"/>
      <c r="K75" s="97" t="str">
        <f>IF(ISNUMBER(Liga_Descoba!D75),Liga_Descoba!D75,"")</f>
        <v/>
      </c>
      <c r="L75" s="97" t="str">
        <f>IF(ISNUMBER(Liga_Descoba!E75),Liga_Descoba!E75,"")</f>
        <v/>
      </c>
      <c r="M75" s="36"/>
      <c r="N75" s="80"/>
      <c r="O75" s="97" t="str">
        <f>IF(ISNUMBER($B75),K75+O74,"")</f>
        <v/>
      </c>
      <c r="P75" s="97" t="str">
        <f>IF(ISNUMBER($B75),L75+P74,"")</f>
        <v/>
      </c>
      <c r="Q75" s="89"/>
      <c r="R75" s="95"/>
      <c r="S75" s="97" t="str">
        <f>IF(ISNUMBER($B75),O75/COUNTA(O$10:O75),"")</f>
        <v/>
      </c>
      <c r="T75" s="97" t="str">
        <f>IF(ISNUMBER($B75),P75/COUNTA(P$10:P75),"")</f>
        <v/>
      </c>
      <c r="U75" s="89"/>
      <c r="V75" s="95"/>
      <c r="W75" s="97" t="str">
        <f>IF(ISNUMBER($B75),SQRT(VAR(K$10:K75)),"")</f>
        <v/>
      </c>
      <c r="X75" s="97" t="str">
        <f>IF(ISNUMBER($B75),SQRT(VAR(L$10:L75)),"")</f>
        <v/>
      </c>
      <c r="Y75" s="89"/>
      <c r="Z75" s="89"/>
      <c r="AA75" s="96" t="str">
        <f>IF(ISBLANK(Liga_Descoba!$F75),"",IF(Liga_Descoba!$F76&lt;&gt;Liga_Descoba!$F75,Liga_Descoba!$F75,""))</f>
        <v/>
      </c>
      <c r="AB75" s="97" t="str">
        <f>IF(ISTEXT($AA75),"",O75-SUM(AB$10:AB74))</f>
        <v/>
      </c>
      <c r="AC75" s="97" t="str">
        <f>IF(ISTEXT($AA75),"",P75-SUM(AC$10:AC74))</f>
        <v/>
      </c>
      <c r="AD75" s="89"/>
      <c r="AE75" s="89"/>
      <c r="AF75" s="96" t="str">
        <f>IF(ISBLANK(Liga_Descoba!$F75),"",IF(Liga_Descoba!$F76&lt;&gt;Liga_Descoba!$F75,Liga_Descoba!$F75,""))</f>
        <v/>
      </c>
      <c r="AG75" s="97" t="str">
        <f>IF(ISTEXT($AF75),"",(O75 - SUM(AB$10:AB74))/COUNTIF(Liga_Descoba!$F$10:$F$304,"="&amp;$AF75))</f>
        <v/>
      </c>
      <c r="AH75" s="97" t="str">
        <f>IF(ISTEXT($AF75),"",(P75 - SUM(AC$10:AC74))/COUNTIF(Liga_Descoba!$F$10:$F$304,"="&amp;$AF75))</f>
        <v/>
      </c>
      <c r="AI75" s="99" t="str">
        <f>IF(ISTEXT($AF75),"",COUNT($AG$10:$AG75))</f>
        <v/>
      </c>
      <c r="AJ75" s="89"/>
      <c r="AK75" s="96" t="str">
        <f>IF(ISBLANK(Liga_Descoba!$F75),"",IF(Liga_Descoba!$F76&lt;&gt;Liga_Descoba!$F75,Liga_Descoba!$F75,""))</f>
        <v/>
      </c>
      <c r="AL75" s="97" t="str">
        <f>IF(ISTEXT($AF75),"",(G75 - SUM(AR$10:AR74))/COUNTIF(Liga_Descoba!$F$10:$F$304,"="&amp;$AK75))</f>
        <v/>
      </c>
      <c r="AM75" s="97" t="str">
        <f>IF(ISTEXT($AF75),"",(H75 - SUM(AS$10:AS74))/COUNTIF(Liga_Descoba!$F$10:$F$304,"="&amp;$AK75))</f>
        <v/>
      </c>
      <c r="AN75" s="99" t="str">
        <f>IF(ISTEXT($AF75),"",COUNT($AG$10:$AG75))</f>
        <v/>
      </c>
      <c r="AO75" s="81"/>
      <c r="AP75" s="89"/>
      <c r="AQ75" s="96" t="str">
        <f>IF(ISBLANK(Liga_Descoba!$F75),"",IF(Liga_Descoba!$F76&lt;&gt;Liga_Descoba!$F75,Liga_Descoba!$F75,""))</f>
        <v/>
      </c>
      <c r="AR75" s="97" t="str">
        <f>IF(ISTEXT($AQ75),"",G75-SUM(AR$10:AR74))</f>
        <v/>
      </c>
      <c r="AS75" s="97" t="str">
        <f>IF(ISTEXT($AQ75),"",H75-SUM(AS$10:AS74))</f>
        <v/>
      </c>
      <c r="AT75" s="89"/>
      <c r="AU75" s="89"/>
      <c r="AV75" s="96"/>
      <c r="AW75" s="97"/>
      <c r="AX75" s="97"/>
      <c r="AY75" s="96"/>
      <c r="AZ75" s="89"/>
      <c r="BA75" s="89"/>
      <c r="BB75" s="96"/>
      <c r="BC75" s="97"/>
      <c r="BD75" s="97"/>
      <c r="BE75" s="96"/>
      <c r="BF75" s="89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</row>
    <row r="76" spans="1:77">
      <c r="A76" s="36"/>
      <c r="B76" s="94" t="str">
        <f>IF(ISBLANK(Liga_Descoba!$C76),"",Liga_Descoba!$C76)</f>
        <v/>
      </c>
      <c r="C76" s="97" t="str">
        <f>IF(ISTEXT($B76),"",_xlfn.SWITCH(Liga_Descoba!AH76,$D$3,$D$2,$E$3,$E$2,$F$3,$F$2,$D$6,$D$5,$E$6,$E$5,$I$5,$D$2,$I$6,$D$2,$I$4,$D$2))</f>
        <v/>
      </c>
      <c r="D76" s="97" t="str">
        <f>IF(ISTEXT($B76),"",_xlfn.SWITCH(Liga_Descoba!AI76,$D$3,$D$2,$E$3,$E$2,$F$3,$F$2,$D$6,$D$5,$E$6,$E$5,$I$5,$D$2,$I$6,$D$2,$I$4,$D$2))</f>
        <v/>
      </c>
      <c r="E76" s="80"/>
      <c r="F76" s="80"/>
      <c r="G76" s="97" t="str">
        <f>IF(ISNUMBER($B76),G75+Liga_Descoba!AH76,"")</f>
        <v/>
      </c>
      <c r="H76" s="97" t="str">
        <f>IF(ISNUMBER($B76),H75+Liga_Descoba!AI76,"")</f>
        <v/>
      </c>
      <c r="I76" s="36"/>
      <c r="J76" s="80"/>
      <c r="K76" s="97" t="str">
        <f>IF(ISNUMBER(Liga_Descoba!D76),Liga_Descoba!D76,"")</f>
        <v/>
      </c>
      <c r="L76" s="97" t="str">
        <f>IF(ISNUMBER(Liga_Descoba!E76),Liga_Descoba!E76,"")</f>
        <v/>
      </c>
      <c r="M76" s="36"/>
      <c r="N76" s="80"/>
      <c r="O76" s="97" t="str">
        <f>IF(ISNUMBER($B76),K76+O75,"")</f>
        <v/>
      </c>
      <c r="P76" s="97" t="str">
        <f>IF(ISNUMBER($B76),L76+P75,"")</f>
        <v/>
      </c>
      <c r="Q76" s="89"/>
      <c r="R76" s="95"/>
      <c r="S76" s="97" t="str">
        <f>IF(ISNUMBER($B76),O76/COUNTA(O$10:O76),"")</f>
        <v/>
      </c>
      <c r="T76" s="97" t="str">
        <f>IF(ISNUMBER($B76),P76/COUNTA(P$10:P76),"")</f>
        <v/>
      </c>
      <c r="U76" s="89"/>
      <c r="V76" s="95"/>
      <c r="W76" s="97" t="str">
        <f>IF(ISNUMBER($B76),SQRT(VAR(K$10:K76)),"")</f>
        <v/>
      </c>
      <c r="X76" s="97" t="str">
        <f>IF(ISNUMBER($B76),SQRT(VAR(L$10:L76)),"")</f>
        <v/>
      </c>
      <c r="Y76" s="89"/>
      <c r="Z76" s="89"/>
      <c r="AA76" s="96" t="str">
        <f>IF(ISBLANK(Liga_Descoba!$F76),"",IF(Liga_Descoba!$F77&lt;&gt;Liga_Descoba!$F76,Liga_Descoba!$F76,""))</f>
        <v/>
      </c>
      <c r="AB76" s="97" t="str">
        <f>IF(ISTEXT($AA76),"",O76-SUM(AB$10:AB75))</f>
        <v/>
      </c>
      <c r="AC76" s="97" t="str">
        <f>IF(ISTEXT($AA76),"",P76-SUM(AC$10:AC75))</f>
        <v/>
      </c>
      <c r="AD76" s="89"/>
      <c r="AE76" s="89"/>
      <c r="AF76" s="96" t="str">
        <f>IF(ISBLANK(Liga_Descoba!$F76),"",IF(Liga_Descoba!$F77&lt;&gt;Liga_Descoba!$F76,Liga_Descoba!$F76,""))</f>
        <v/>
      </c>
      <c r="AG76" s="97" t="str">
        <f>IF(ISTEXT($AF76),"",(O76 - SUM(AB$10:AB75))/COUNTIF(Liga_Descoba!$F$10:$F$304,"="&amp;$AF76))</f>
        <v/>
      </c>
      <c r="AH76" s="97" t="str">
        <f>IF(ISTEXT($AF76),"",(P76 - SUM(AC$10:AC75))/COUNTIF(Liga_Descoba!$F$10:$F$304,"="&amp;$AF76))</f>
        <v/>
      </c>
      <c r="AI76" s="99" t="str">
        <f>IF(ISTEXT($AF76),"",COUNT($AG$10:$AG76))</f>
        <v/>
      </c>
      <c r="AJ76" s="89"/>
      <c r="AK76" s="96" t="str">
        <f>IF(ISBLANK(Liga_Descoba!$F76),"",IF(Liga_Descoba!$F77&lt;&gt;Liga_Descoba!$F76,Liga_Descoba!$F76,""))</f>
        <v/>
      </c>
      <c r="AL76" s="97" t="str">
        <f>IF(ISTEXT($AF76),"",(G76 - SUM(AR$10:AR75))/COUNTIF(Liga_Descoba!$F$10:$F$304,"="&amp;$AK76))</f>
        <v/>
      </c>
      <c r="AM76" s="97" t="str">
        <f>IF(ISTEXT($AF76),"",(H76 - SUM(AS$10:AS75))/COUNTIF(Liga_Descoba!$F$10:$F$304,"="&amp;$AK76))</f>
        <v/>
      </c>
      <c r="AN76" s="99" t="str">
        <f>IF(ISTEXT($AF76),"",COUNT($AG$10:$AG76))</f>
        <v/>
      </c>
      <c r="AO76" s="81"/>
      <c r="AP76" s="89"/>
      <c r="AQ76" s="96" t="str">
        <f>IF(ISBLANK(Liga_Descoba!$F76),"",IF(Liga_Descoba!$F77&lt;&gt;Liga_Descoba!$F76,Liga_Descoba!$F76,""))</f>
        <v/>
      </c>
      <c r="AR76" s="97" t="str">
        <f>IF(ISTEXT($AQ76),"",G76-SUM(AR$10:AR75))</f>
        <v/>
      </c>
      <c r="AS76" s="97" t="str">
        <f>IF(ISTEXT($AQ76),"",H76-SUM(AS$10:AS75))</f>
        <v/>
      </c>
      <c r="AT76" s="89"/>
      <c r="AU76" s="89"/>
      <c r="AV76" s="96"/>
      <c r="AW76" s="97"/>
      <c r="AX76" s="97"/>
      <c r="AY76" s="96"/>
      <c r="AZ76" s="89"/>
      <c r="BA76" s="89"/>
      <c r="BB76" s="96"/>
      <c r="BC76" s="97"/>
      <c r="BD76" s="97"/>
      <c r="BE76" s="96"/>
      <c r="BF76" s="89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</row>
    <row r="77" spans="1:77">
      <c r="A77" s="36"/>
      <c r="B77" s="94" t="str">
        <f>IF(ISBLANK(Liga_Descoba!$C77),"",Liga_Descoba!$C77)</f>
        <v/>
      </c>
      <c r="C77" s="97" t="str">
        <f>IF(ISTEXT($B77),"",_xlfn.SWITCH(Liga_Descoba!AH77,$D$3,$D$2,$E$3,$E$2,$F$3,$F$2,$D$6,$D$5,$E$6,$E$5,$I$5,$D$2,$I$6,$D$2,$I$4,$D$2))</f>
        <v/>
      </c>
      <c r="D77" s="97" t="str">
        <f>IF(ISTEXT($B77),"",_xlfn.SWITCH(Liga_Descoba!AI77,$D$3,$D$2,$E$3,$E$2,$F$3,$F$2,$D$6,$D$5,$E$6,$E$5,$I$5,$D$2,$I$6,$D$2,$I$4,$D$2))</f>
        <v/>
      </c>
      <c r="E77" s="80"/>
      <c r="F77" s="80"/>
      <c r="G77" s="97" t="str">
        <f>IF(ISNUMBER($B77),G76+Liga_Descoba!AH77,"")</f>
        <v/>
      </c>
      <c r="H77" s="97" t="str">
        <f>IF(ISNUMBER($B77),H76+Liga_Descoba!AI77,"")</f>
        <v/>
      </c>
      <c r="I77" s="36"/>
      <c r="J77" s="80"/>
      <c r="K77" s="97" t="str">
        <f>IF(ISNUMBER(Liga_Descoba!D77),Liga_Descoba!D77,"")</f>
        <v/>
      </c>
      <c r="L77" s="97" t="str">
        <f>IF(ISNUMBER(Liga_Descoba!E77),Liga_Descoba!E77,"")</f>
        <v/>
      </c>
      <c r="M77" s="36"/>
      <c r="N77" s="80"/>
      <c r="O77" s="97" t="str">
        <f>IF(ISNUMBER($B77),K77+O76,"")</f>
        <v/>
      </c>
      <c r="P77" s="97" t="str">
        <f>IF(ISNUMBER($B77),L77+P76,"")</f>
        <v/>
      </c>
      <c r="Q77" s="89"/>
      <c r="R77" s="95"/>
      <c r="S77" s="97" t="str">
        <f>IF(ISNUMBER($B77),O77/COUNTA(O$10:O77),"")</f>
        <v/>
      </c>
      <c r="T77" s="97" t="str">
        <f>IF(ISNUMBER($B77),P77/COUNTA(P$10:P77),"")</f>
        <v/>
      </c>
      <c r="U77" s="89"/>
      <c r="V77" s="95"/>
      <c r="W77" s="97" t="str">
        <f>IF(ISNUMBER($B77),SQRT(VAR(K$10:K77)),"")</f>
        <v/>
      </c>
      <c r="X77" s="97" t="str">
        <f>IF(ISNUMBER($B77),SQRT(VAR(L$10:L77)),"")</f>
        <v/>
      </c>
      <c r="Y77" s="89"/>
      <c r="Z77" s="89"/>
      <c r="AA77" s="96" t="str">
        <f>IF(ISBLANK(Liga_Descoba!$F77),"",IF(Liga_Descoba!$F78&lt;&gt;Liga_Descoba!$F77,Liga_Descoba!$F77,""))</f>
        <v/>
      </c>
      <c r="AB77" s="97" t="str">
        <f>IF(ISTEXT($AA77),"",O77-SUM(AB$10:AB76))</f>
        <v/>
      </c>
      <c r="AC77" s="97" t="str">
        <f>IF(ISTEXT($AA77),"",P77-SUM(AC$10:AC76))</f>
        <v/>
      </c>
      <c r="AD77" s="89"/>
      <c r="AE77" s="89"/>
      <c r="AF77" s="96" t="str">
        <f>IF(ISBLANK(Liga_Descoba!$F77),"",IF(Liga_Descoba!$F78&lt;&gt;Liga_Descoba!$F77,Liga_Descoba!$F77,""))</f>
        <v/>
      </c>
      <c r="AG77" s="97" t="str">
        <f>IF(ISTEXT($AF77),"",(O77 - SUM(AB$10:AB76))/COUNTIF(Liga_Descoba!$F$10:$F$304,"="&amp;$AF77))</f>
        <v/>
      </c>
      <c r="AH77" s="97" t="str">
        <f>IF(ISTEXT($AF77),"",(P77 - SUM(AC$10:AC76))/COUNTIF(Liga_Descoba!$F$10:$F$304,"="&amp;$AF77))</f>
        <v/>
      </c>
      <c r="AI77" s="99" t="str">
        <f>IF(ISTEXT($AF77),"",COUNT($AG$10:$AG77))</f>
        <v/>
      </c>
      <c r="AJ77" s="89"/>
      <c r="AK77" s="96" t="str">
        <f>IF(ISBLANK(Liga_Descoba!$F77),"",IF(Liga_Descoba!$F78&lt;&gt;Liga_Descoba!$F77,Liga_Descoba!$F77,""))</f>
        <v/>
      </c>
      <c r="AL77" s="97" t="str">
        <f>IF(ISTEXT($AF77),"",(G77 - SUM(AR$10:AR76))/COUNTIF(Liga_Descoba!$F$10:$F$304,"="&amp;$AK77))</f>
        <v/>
      </c>
      <c r="AM77" s="97" t="str">
        <f>IF(ISTEXT($AF77),"",(H77 - SUM(AS$10:AS76))/COUNTIF(Liga_Descoba!$F$10:$F$304,"="&amp;$AK77))</f>
        <v/>
      </c>
      <c r="AN77" s="99" t="str">
        <f>IF(ISTEXT($AF77),"",COUNT($AG$10:$AG77))</f>
        <v/>
      </c>
      <c r="AO77" s="81"/>
      <c r="AP77" s="89"/>
      <c r="AQ77" s="96" t="str">
        <f>IF(ISBLANK(Liga_Descoba!$F77),"",IF(Liga_Descoba!$F78&lt;&gt;Liga_Descoba!$F77,Liga_Descoba!$F77,""))</f>
        <v/>
      </c>
      <c r="AR77" s="97" t="str">
        <f>IF(ISTEXT($AQ77),"",G77-SUM(AR$10:AR76))</f>
        <v/>
      </c>
      <c r="AS77" s="97" t="str">
        <f>IF(ISTEXT($AQ77),"",H77-SUM(AS$10:AS76))</f>
        <v/>
      </c>
      <c r="AT77" s="89"/>
      <c r="AU77" s="89"/>
      <c r="AV77" s="96"/>
      <c r="AW77" s="97"/>
      <c r="AX77" s="97"/>
      <c r="AY77" s="96"/>
      <c r="AZ77" s="89"/>
      <c r="BA77" s="89"/>
      <c r="BB77" s="96"/>
      <c r="BC77" s="97"/>
      <c r="BD77" s="97"/>
      <c r="BE77" s="96"/>
      <c r="BF77" s="89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</row>
    <row r="78" spans="1:77">
      <c r="A78" s="36"/>
      <c r="B78" s="94" t="str">
        <f>IF(ISBLANK(Liga_Descoba!$C78),"",Liga_Descoba!$C78)</f>
        <v/>
      </c>
      <c r="C78" s="97" t="str">
        <f>IF(ISTEXT($B78),"",_xlfn.SWITCH(Liga_Descoba!AH78,$D$3,$D$2,$E$3,$E$2,$F$3,$F$2,$D$6,$D$5,$E$6,$E$5,$I$5,$D$2,$I$6,$D$2,$I$4,$D$2))</f>
        <v/>
      </c>
      <c r="D78" s="97" t="str">
        <f>IF(ISTEXT($B78),"",_xlfn.SWITCH(Liga_Descoba!AI78,$D$3,$D$2,$E$3,$E$2,$F$3,$F$2,$D$6,$D$5,$E$6,$E$5,$I$5,$D$2,$I$6,$D$2,$I$4,$D$2))</f>
        <v/>
      </c>
      <c r="E78" s="80"/>
      <c r="F78" s="80"/>
      <c r="G78" s="97" t="str">
        <f>IF(ISNUMBER($B78),G77+Liga_Descoba!AH78,"")</f>
        <v/>
      </c>
      <c r="H78" s="97" t="str">
        <f>IF(ISNUMBER($B78),H77+Liga_Descoba!AI78,"")</f>
        <v/>
      </c>
      <c r="I78" s="36"/>
      <c r="J78" s="80"/>
      <c r="K78" s="97" t="str">
        <f>IF(ISNUMBER(Liga_Descoba!D78),Liga_Descoba!D78,"")</f>
        <v/>
      </c>
      <c r="L78" s="97" t="str">
        <f>IF(ISNUMBER(Liga_Descoba!E78),Liga_Descoba!E78,"")</f>
        <v/>
      </c>
      <c r="M78" s="36"/>
      <c r="N78" s="80"/>
      <c r="O78" s="97" t="str">
        <f>IF(ISNUMBER($B78),K78+O77,"")</f>
        <v/>
      </c>
      <c r="P78" s="97" t="str">
        <f>IF(ISNUMBER($B78),L78+P77,"")</f>
        <v/>
      </c>
      <c r="Q78" s="89"/>
      <c r="R78" s="95"/>
      <c r="S78" s="97" t="str">
        <f>IF(ISNUMBER($B78),O78/COUNTA(O$10:O78),"")</f>
        <v/>
      </c>
      <c r="T78" s="97" t="str">
        <f>IF(ISNUMBER($B78),P78/COUNTA(P$10:P78),"")</f>
        <v/>
      </c>
      <c r="U78" s="89"/>
      <c r="V78" s="95"/>
      <c r="W78" s="97" t="str">
        <f>IF(ISNUMBER($B78),SQRT(VAR(K$10:K78)),"")</f>
        <v/>
      </c>
      <c r="X78" s="97" t="str">
        <f>IF(ISNUMBER($B78),SQRT(VAR(L$10:L78)),"")</f>
        <v/>
      </c>
      <c r="Y78" s="89"/>
      <c r="Z78" s="89"/>
      <c r="AA78" s="96" t="str">
        <f>IF(ISBLANK(Liga_Descoba!$F78),"",IF(Liga_Descoba!$F79&lt;&gt;Liga_Descoba!$F78,Liga_Descoba!$F78,""))</f>
        <v/>
      </c>
      <c r="AB78" s="97" t="str">
        <f>IF(ISTEXT($AA78),"",O78-SUM(AB$10:AB77))</f>
        <v/>
      </c>
      <c r="AC78" s="97" t="str">
        <f>IF(ISTEXT($AA78),"",P78-SUM(AC$10:AC77))</f>
        <v/>
      </c>
      <c r="AD78" s="89"/>
      <c r="AE78" s="89"/>
      <c r="AF78" s="96" t="str">
        <f>IF(ISBLANK(Liga_Descoba!$F78),"",IF(Liga_Descoba!$F79&lt;&gt;Liga_Descoba!$F78,Liga_Descoba!$F78,""))</f>
        <v/>
      </c>
      <c r="AG78" s="97" t="str">
        <f>IF(ISTEXT($AF78),"",(O78 - SUM(AB$10:AB77))/COUNTIF(Liga_Descoba!$F$10:$F$304,"="&amp;$AF78))</f>
        <v/>
      </c>
      <c r="AH78" s="97" t="str">
        <f>IF(ISTEXT($AF78),"",(P78 - SUM(AC$10:AC77))/COUNTIF(Liga_Descoba!$F$10:$F$304,"="&amp;$AF78))</f>
        <v/>
      </c>
      <c r="AI78" s="99" t="str">
        <f>IF(ISTEXT($AF78),"",COUNT($AG$10:$AG78))</f>
        <v/>
      </c>
      <c r="AJ78" s="89"/>
      <c r="AK78" s="96" t="str">
        <f>IF(ISBLANK(Liga_Descoba!$F78),"",IF(Liga_Descoba!$F79&lt;&gt;Liga_Descoba!$F78,Liga_Descoba!$F78,""))</f>
        <v/>
      </c>
      <c r="AL78" s="97" t="str">
        <f>IF(ISTEXT($AF78),"",(G78 - SUM(AR$10:AR77))/COUNTIF(Liga_Descoba!$F$10:$F$304,"="&amp;$AK78))</f>
        <v/>
      </c>
      <c r="AM78" s="97" t="str">
        <f>IF(ISTEXT($AF78),"",(H78 - SUM(AS$10:AS77))/COUNTIF(Liga_Descoba!$F$10:$F$304,"="&amp;$AK78))</f>
        <v/>
      </c>
      <c r="AN78" s="99" t="str">
        <f>IF(ISTEXT($AF78),"",COUNT($AG$10:$AG78))</f>
        <v/>
      </c>
      <c r="AO78" s="81"/>
      <c r="AP78" s="89"/>
      <c r="AQ78" s="96" t="str">
        <f>IF(ISBLANK(Liga_Descoba!$F78),"",IF(Liga_Descoba!$F79&lt;&gt;Liga_Descoba!$F78,Liga_Descoba!$F78,""))</f>
        <v/>
      </c>
      <c r="AR78" s="97" t="str">
        <f>IF(ISTEXT($AQ78),"",G78-SUM(AR$10:AR77))</f>
        <v/>
      </c>
      <c r="AS78" s="97" t="str">
        <f>IF(ISTEXT($AQ78),"",H78-SUM(AS$10:AS77))</f>
        <v/>
      </c>
      <c r="AT78" s="89"/>
      <c r="AU78" s="89"/>
      <c r="AV78" s="96"/>
      <c r="AW78" s="97"/>
      <c r="AX78" s="97"/>
      <c r="AY78" s="96"/>
      <c r="AZ78" s="89"/>
      <c r="BA78" s="89"/>
      <c r="BB78" s="96"/>
      <c r="BC78" s="97"/>
      <c r="BD78" s="97"/>
      <c r="BE78" s="96"/>
      <c r="BF78" s="89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</row>
    <row r="79" spans="1:77">
      <c r="A79" s="36"/>
      <c r="B79" s="94" t="str">
        <f>IF(ISBLANK(Liga_Descoba!$C79),"",Liga_Descoba!$C79)</f>
        <v/>
      </c>
      <c r="C79" s="97" t="str">
        <f>IF(ISTEXT($B79),"",_xlfn.SWITCH(Liga_Descoba!AH79,$D$3,$D$2,$E$3,$E$2,$F$3,$F$2,$D$6,$D$5,$E$6,$E$5,$I$5,$D$2,$I$6,$D$2,$I$4,$D$2))</f>
        <v/>
      </c>
      <c r="D79" s="97" t="str">
        <f>IF(ISTEXT($B79),"",_xlfn.SWITCH(Liga_Descoba!AI79,$D$3,$D$2,$E$3,$E$2,$F$3,$F$2,$D$6,$D$5,$E$6,$E$5,$I$5,$D$2,$I$6,$D$2,$I$4,$D$2))</f>
        <v/>
      </c>
      <c r="E79" s="80"/>
      <c r="F79" s="80"/>
      <c r="G79" s="97" t="str">
        <f>IF(ISNUMBER($B79),G78+Liga_Descoba!AH79,"")</f>
        <v/>
      </c>
      <c r="H79" s="97" t="str">
        <f>IF(ISNUMBER($B79),H78+Liga_Descoba!AI79,"")</f>
        <v/>
      </c>
      <c r="I79" s="36"/>
      <c r="J79" s="80"/>
      <c r="K79" s="97" t="str">
        <f>IF(ISNUMBER(Liga_Descoba!D79),Liga_Descoba!D79,"")</f>
        <v/>
      </c>
      <c r="L79" s="97" t="str">
        <f>IF(ISNUMBER(Liga_Descoba!E79),Liga_Descoba!E79,"")</f>
        <v/>
      </c>
      <c r="M79" s="36"/>
      <c r="N79" s="80"/>
      <c r="O79" s="97" t="str">
        <f>IF(ISNUMBER($B79),K79+O78,"")</f>
        <v/>
      </c>
      <c r="P79" s="97" t="str">
        <f>IF(ISNUMBER($B79),L79+P78,"")</f>
        <v/>
      </c>
      <c r="Q79" s="89"/>
      <c r="R79" s="95"/>
      <c r="S79" s="97" t="str">
        <f>IF(ISNUMBER($B79),O79/COUNTA(O$10:O79),"")</f>
        <v/>
      </c>
      <c r="T79" s="97" t="str">
        <f>IF(ISNUMBER($B79),P79/COUNTA(P$10:P79),"")</f>
        <v/>
      </c>
      <c r="U79" s="89"/>
      <c r="V79" s="95"/>
      <c r="W79" s="97" t="str">
        <f>IF(ISNUMBER($B79),SQRT(VAR(K$10:K79)),"")</f>
        <v/>
      </c>
      <c r="X79" s="97" t="str">
        <f>IF(ISNUMBER($B79),SQRT(VAR(L$10:L79)),"")</f>
        <v/>
      </c>
      <c r="Y79" s="89"/>
      <c r="Z79" s="89"/>
      <c r="AA79" s="96" t="str">
        <f>IF(ISBLANK(Liga_Descoba!$F79),"",IF(Liga_Descoba!$F80&lt;&gt;Liga_Descoba!$F79,Liga_Descoba!$F79,""))</f>
        <v/>
      </c>
      <c r="AB79" s="97" t="str">
        <f>IF(ISTEXT($AA79),"",O79-SUM(AB$10:AB78))</f>
        <v/>
      </c>
      <c r="AC79" s="97" t="str">
        <f>IF(ISTEXT($AA79),"",P79-SUM(AC$10:AC78))</f>
        <v/>
      </c>
      <c r="AD79" s="89"/>
      <c r="AE79" s="89"/>
      <c r="AF79" s="96" t="str">
        <f>IF(ISBLANK(Liga_Descoba!$F79),"",IF(Liga_Descoba!$F80&lt;&gt;Liga_Descoba!$F79,Liga_Descoba!$F79,""))</f>
        <v/>
      </c>
      <c r="AG79" s="97" t="str">
        <f>IF(ISTEXT($AF79),"",(O79 - SUM(AB$10:AB78))/COUNTIF(Liga_Descoba!$F$10:$F$304,"="&amp;$AF79))</f>
        <v/>
      </c>
      <c r="AH79" s="97" t="str">
        <f>IF(ISTEXT($AF79),"",(P79 - SUM(AC$10:AC78))/COUNTIF(Liga_Descoba!$F$10:$F$304,"="&amp;$AF79))</f>
        <v/>
      </c>
      <c r="AI79" s="99" t="str">
        <f>IF(ISTEXT($AF79),"",COUNT($AG$10:$AG79))</f>
        <v/>
      </c>
      <c r="AJ79" s="89"/>
      <c r="AK79" s="96" t="str">
        <f>IF(ISBLANK(Liga_Descoba!$F79),"",IF(Liga_Descoba!$F80&lt;&gt;Liga_Descoba!$F79,Liga_Descoba!$F79,""))</f>
        <v/>
      </c>
      <c r="AL79" s="97" t="str">
        <f>IF(ISTEXT($AF79),"",(G79 - SUM(AR$10:AR78))/COUNTIF(Liga_Descoba!$F$10:$F$304,"="&amp;$AK79))</f>
        <v/>
      </c>
      <c r="AM79" s="97" t="str">
        <f>IF(ISTEXT($AF79),"",(H79 - SUM(AS$10:AS78))/COUNTIF(Liga_Descoba!$F$10:$F$304,"="&amp;$AK79))</f>
        <v/>
      </c>
      <c r="AN79" s="99" t="str">
        <f>IF(ISTEXT($AF79),"",COUNT($AG$10:$AG79))</f>
        <v/>
      </c>
      <c r="AO79" s="81"/>
      <c r="AP79" s="89"/>
      <c r="AQ79" s="96" t="str">
        <f>IF(ISBLANK(Liga_Descoba!$F79),"",IF(Liga_Descoba!$F80&lt;&gt;Liga_Descoba!$F79,Liga_Descoba!$F79,""))</f>
        <v/>
      </c>
      <c r="AR79" s="97" t="str">
        <f>IF(ISTEXT($AQ79),"",G79-SUM(AR$10:AR78))</f>
        <v/>
      </c>
      <c r="AS79" s="97" t="str">
        <f>IF(ISTEXT($AQ79),"",H79-SUM(AS$10:AS78))</f>
        <v/>
      </c>
      <c r="AT79" s="89"/>
      <c r="AU79" s="89"/>
      <c r="AV79" s="96"/>
      <c r="AW79" s="97"/>
      <c r="AX79" s="97"/>
      <c r="AY79" s="96"/>
      <c r="AZ79" s="89"/>
      <c r="BA79" s="89"/>
      <c r="BB79" s="96"/>
      <c r="BC79" s="97"/>
      <c r="BD79" s="97"/>
      <c r="BE79" s="96"/>
      <c r="BF79" s="89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</row>
    <row r="80" spans="1:77">
      <c r="A80" s="36"/>
      <c r="B80" s="94" t="str">
        <f>IF(ISBLANK(Liga_Descoba!$C80),"",Liga_Descoba!$C80)</f>
        <v/>
      </c>
      <c r="C80" s="97" t="str">
        <f>IF(ISTEXT($B80),"",_xlfn.SWITCH(Liga_Descoba!AH80,$D$3,$D$2,$E$3,$E$2,$F$3,$F$2,$D$6,$D$5,$E$6,$E$5,$I$5,$D$2,$I$6,$D$2,$I$4,$D$2))</f>
        <v/>
      </c>
      <c r="D80" s="97" t="str">
        <f>IF(ISTEXT($B80),"",_xlfn.SWITCH(Liga_Descoba!AI80,$D$3,$D$2,$E$3,$E$2,$F$3,$F$2,$D$6,$D$5,$E$6,$E$5,$I$5,$D$2,$I$6,$D$2,$I$4,$D$2))</f>
        <v/>
      </c>
      <c r="E80" s="80"/>
      <c r="F80" s="80"/>
      <c r="G80" s="97" t="str">
        <f>IF(ISNUMBER($B80),G79+Liga_Descoba!AH80,"")</f>
        <v/>
      </c>
      <c r="H80" s="97" t="str">
        <f>IF(ISNUMBER($B80),H79+Liga_Descoba!AI80,"")</f>
        <v/>
      </c>
      <c r="I80" s="36"/>
      <c r="J80" s="80"/>
      <c r="K80" s="97" t="str">
        <f>IF(ISNUMBER(Liga_Descoba!D80),Liga_Descoba!D80,"")</f>
        <v/>
      </c>
      <c r="L80" s="97" t="str">
        <f>IF(ISNUMBER(Liga_Descoba!E80),Liga_Descoba!E80,"")</f>
        <v/>
      </c>
      <c r="M80" s="36"/>
      <c r="N80" s="80"/>
      <c r="O80" s="97" t="str">
        <f>IF(ISNUMBER($B80),K80+O79,"")</f>
        <v/>
      </c>
      <c r="P80" s="97" t="str">
        <f>IF(ISNUMBER($B80),L80+P79,"")</f>
        <v/>
      </c>
      <c r="Q80" s="89"/>
      <c r="R80" s="95"/>
      <c r="S80" s="97" t="str">
        <f>IF(ISNUMBER($B80),O80/COUNTA(O$10:O80),"")</f>
        <v/>
      </c>
      <c r="T80" s="97" t="str">
        <f>IF(ISNUMBER($B80),P80/COUNTA(P$10:P80),"")</f>
        <v/>
      </c>
      <c r="U80" s="89"/>
      <c r="V80" s="95"/>
      <c r="W80" s="97" t="str">
        <f>IF(ISNUMBER($B80),SQRT(VAR(K$10:K80)),"")</f>
        <v/>
      </c>
      <c r="X80" s="97" t="str">
        <f>IF(ISNUMBER($B80),SQRT(VAR(L$10:L80)),"")</f>
        <v/>
      </c>
      <c r="Y80" s="89"/>
      <c r="Z80" s="89"/>
      <c r="AA80" s="96" t="str">
        <f>IF(ISBLANK(Liga_Descoba!$F80),"",IF(Liga_Descoba!$F81&lt;&gt;Liga_Descoba!$F80,Liga_Descoba!$F80,""))</f>
        <v/>
      </c>
      <c r="AB80" s="97" t="str">
        <f>IF(ISTEXT($AA80),"",O80-SUM(AB$10:AB79))</f>
        <v/>
      </c>
      <c r="AC80" s="97" t="str">
        <f>IF(ISTEXT($AA80),"",P80-SUM(AC$10:AC79))</f>
        <v/>
      </c>
      <c r="AD80" s="89"/>
      <c r="AE80" s="89"/>
      <c r="AF80" s="96" t="str">
        <f>IF(ISBLANK(Liga_Descoba!$F80),"",IF(Liga_Descoba!$F81&lt;&gt;Liga_Descoba!$F80,Liga_Descoba!$F80,""))</f>
        <v/>
      </c>
      <c r="AG80" s="97" t="str">
        <f>IF(ISTEXT($AF80),"",(O80 - SUM(AB$10:AB79))/COUNTIF(Liga_Descoba!$F$10:$F$304,"="&amp;$AF80))</f>
        <v/>
      </c>
      <c r="AH80" s="97" t="str">
        <f>IF(ISTEXT($AF80),"",(P80 - SUM(AC$10:AC79))/COUNTIF(Liga_Descoba!$F$10:$F$304,"="&amp;$AF80))</f>
        <v/>
      </c>
      <c r="AI80" s="99" t="str">
        <f>IF(ISTEXT($AF80),"",COUNT($AG$10:$AG80))</f>
        <v/>
      </c>
      <c r="AJ80" s="89"/>
      <c r="AK80" s="96" t="str">
        <f>IF(ISBLANK(Liga_Descoba!$F80),"",IF(Liga_Descoba!$F81&lt;&gt;Liga_Descoba!$F80,Liga_Descoba!$F80,""))</f>
        <v/>
      </c>
      <c r="AL80" s="97" t="str">
        <f>IF(ISTEXT($AF80),"",(G80 - SUM(AR$10:AR79))/COUNTIF(Liga_Descoba!$F$10:$F$304,"="&amp;$AK80))</f>
        <v/>
      </c>
      <c r="AM80" s="97" t="str">
        <f>IF(ISTEXT($AF80),"",(H80 - SUM(AS$10:AS79))/COUNTIF(Liga_Descoba!$F$10:$F$304,"="&amp;$AK80))</f>
        <v/>
      </c>
      <c r="AN80" s="99" t="str">
        <f>IF(ISTEXT($AF80),"",COUNT($AG$10:$AG80))</f>
        <v/>
      </c>
      <c r="AO80" s="81"/>
      <c r="AP80" s="89"/>
      <c r="AQ80" s="96" t="str">
        <f>IF(ISBLANK(Liga_Descoba!$F80),"",IF(Liga_Descoba!$F81&lt;&gt;Liga_Descoba!$F80,Liga_Descoba!$F80,""))</f>
        <v/>
      </c>
      <c r="AR80" s="97" t="str">
        <f>IF(ISTEXT($AQ80),"",G80-SUM(AR$10:AR79))</f>
        <v/>
      </c>
      <c r="AS80" s="97" t="str">
        <f>IF(ISTEXT($AQ80),"",H80-SUM(AS$10:AS79))</f>
        <v/>
      </c>
      <c r="AT80" s="89"/>
      <c r="AU80" s="89"/>
      <c r="AV80" s="96"/>
      <c r="AW80" s="97"/>
      <c r="AX80" s="97"/>
      <c r="AY80" s="96"/>
      <c r="AZ80" s="89"/>
      <c r="BA80" s="89"/>
      <c r="BB80" s="96"/>
      <c r="BC80" s="97"/>
      <c r="BD80" s="97"/>
      <c r="BE80" s="96"/>
      <c r="BF80" s="89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</row>
    <row r="81" spans="1:77">
      <c r="A81" s="36"/>
      <c r="B81" s="94" t="str">
        <f>IF(ISBLANK(Liga_Descoba!$C81),"",Liga_Descoba!$C81)</f>
        <v/>
      </c>
      <c r="C81" s="97" t="str">
        <f>IF(ISTEXT($B81),"",_xlfn.SWITCH(Liga_Descoba!AH81,$D$3,$D$2,$E$3,$E$2,$F$3,$F$2,$D$6,$D$5,$E$6,$E$5,$I$5,$D$2,$I$6,$D$2,$I$4,$D$2))</f>
        <v/>
      </c>
      <c r="D81" s="97" t="str">
        <f>IF(ISTEXT($B81),"",_xlfn.SWITCH(Liga_Descoba!AI81,$D$3,$D$2,$E$3,$E$2,$F$3,$F$2,$D$6,$D$5,$E$6,$E$5,$I$5,$D$2,$I$6,$D$2,$I$4,$D$2))</f>
        <v/>
      </c>
      <c r="E81" s="80"/>
      <c r="F81" s="80"/>
      <c r="G81" s="97" t="str">
        <f>IF(ISNUMBER($B81),G80+Liga_Descoba!AH81,"")</f>
        <v/>
      </c>
      <c r="H81" s="97" t="str">
        <f>IF(ISNUMBER($B81),H80+Liga_Descoba!AI81,"")</f>
        <v/>
      </c>
      <c r="I81" s="36"/>
      <c r="J81" s="80"/>
      <c r="K81" s="97" t="str">
        <f>IF(ISNUMBER(Liga_Descoba!D81),Liga_Descoba!D81,"")</f>
        <v/>
      </c>
      <c r="L81" s="97" t="str">
        <f>IF(ISNUMBER(Liga_Descoba!E81),Liga_Descoba!E81,"")</f>
        <v/>
      </c>
      <c r="M81" s="36"/>
      <c r="N81" s="80"/>
      <c r="O81" s="97" t="str">
        <f>IF(ISNUMBER($B81),K81+O80,"")</f>
        <v/>
      </c>
      <c r="P81" s="97" t="str">
        <f>IF(ISNUMBER($B81),L81+P80,"")</f>
        <v/>
      </c>
      <c r="Q81" s="89"/>
      <c r="R81" s="95"/>
      <c r="S81" s="97" t="str">
        <f>IF(ISNUMBER($B81),O81/COUNTA(O$10:O81),"")</f>
        <v/>
      </c>
      <c r="T81" s="97" t="str">
        <f>IF(ISNUMBER($B81),P81/COUNTA(P$10:P81),"")</f>
        <v/>
      </c>
      <c r="U81" s="89"/>
      <c r="V81" s="95"/>
      <c r="W81" s="97" t="str">
        <f>IF(ISNUMBER($B81),SQRT(VAR(K$10:K81)),"")</f>
        <v/>
      </c>
      <c r="X81" s="97" t="str">
        <f>IF(ISNUMBER($B81),SQRT(VAR(L$10:L81)),"")</f>
        <v/>
      </c>
      <c r="Y81" s="89"/>
      <c r="Z81" s="89"/>
      <c r="AA81" s="96" t="str">
        <f>IF(ISBLANK(Liga_Descoba!$F81),"",IF(Liga_Descoba!$F82&lt;&gt;Liga_Descoba!$F81,Liga_Descoba!$F81,""))</f>
        <v/>
      </c>
      <c r="AB81" s="97" t="str">
        <f>IF(ISTEXT($AA81),"",O81-SUM(AB$10:AB80))</f>
        <v/>
      </c>
      <c r="AC81" s="97" t="str">
        <f>IF(ISTEXT($AA81),"",P81-SUM(AC$10:AC80))</f>
        <v/>
      </c>
      <c r="AD81" s="89"/>
      <c r="AE81" s="89"/>
      <c r="AF81" s="96" t="str">
        <f>IF(ISBLANK(Liga_Descoba!$F81),"",IF(Liga_Descoba!$F82&lt;&gt;Liga_Descoba!$F81,Liga_Descoba!$F81,""))</f>
        <v/>
      </c>
      <c r="AG81" s="97" t="str">
        <f>IF(ISTEXT($AF81),"",(O81 - SUM(AB$10:AB80))/COUNTIF(Liga_Descoba!$F$10:$F$304,"="&amp;$AF81))</f>
        <v/>
      </c>
      <c r="AH81" s="97" t="str">
        <f>IF(ISTEXT($AF81),"",(P81 - SUM(AC$10:AC80))/COUNTIF(Liga_Descoba!$F$10:$F$304,"="&amp;$AF81))</f>
        <v/>
      </c>
      <c r="AI81" s="99" t="str">
        <f>IF(ISTEXT($AF81),"",COUNT($AG$10:$AG81))</f>
        <v/>
      </c>
      <c r="AJ81" s="89"/>
      <c r="AK81" s="96" t="str">
        <f>IF(ISBLANK(Liga_Descoba!$F81),"",IF(Liga_Descoba!$F82&lt;&gt;Liga_Descoba!$F81,Liga_Descoba!$F81,""))</f>
        <v/>
      </c>
      <c r="AL81" s="97" t="str">
        <f>IF(ISTEXT($AF81),"",(G81 - SUM(AR$10:AR80))/COUNTIF(Liga_Descoba!$F$10:$F$304,"="&amp;$AK81))</f>
        <v/>
      </c>
      <c r="AM81" s="97" t="str">
        <f>IF(ISTEXT($AF81),"",(H81 - SUM(AS$10:AS80))/COUNTIF(Liga_Descoba!$F$10:$F$304,"="&amp;$AK81))</f>
        <v/>
      </c>
      <c r="AN81" s="99" t="str">
        <f>IF(ISTEXT($AF81),"",COUNT($AG$10:$AG81))</f>
        <v/>
      </c>
      <c r="AO81" s="81"/>
      <c r="AP81" s="89"/>
      <c r="AQ81" s="96" t="str">
        <f>IF(ISBLANK(Liga_Descoba!$F81),"",IF(Liga_Descoba!$F82&lt;&gt;Liga_Descoba!$F81,Liga_Descoba!$F81,""))</f>
        <v/>
      </c>
      <c r="AR81" s="97" t="str">
        <f>IF(ISTEXT($AQ81),"",G81-SUM(AR$10:AR80))</f>
        <v/>
      </c>
      <c r="AS81" s="97" t="str">
        <f>IF(ISTEXT($AQ81),"",H81-SUM(AS$10:AS80))</f>
        <v/>
      </c>
      <c r="AT81" s="89"/>
      <c r="AU81" s="89"/>
      <c r="AV81" s="96"/>
      <c r="AW81" s="97"/>
      <c r="AX81" s="97"/>
      <c r="AY81" s="96"/>
      <c r="AZ81" s="89"/>
      <c r="BA81" s="89"/>
      <c r="BB81" s="96"/>
      <c r="BC81" s="97"/>
      <c r="BD81" s="97"/>
      <c r="BE81" s="96"/>
      <c r="BF81" s="89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</row>
    <row r="82" spans="1:77">
      <c r="A82" s="36"/>
      <c r="B82" s="94" t="str">
        <f>IF(ISBLANK(Liga_Descoba!$C82),"",Liga_Descoba!$C82)</f>
        <v/>
      </c>
      <c r="C82" s="97" t="str">
        <f>IF(ISTEXT($B82),"",_xlfn.SWITCH(Liga_Descoba!AH82,$D$3,$D$2,$E$3,$E$2,$F$3,$F$2,$D$6,$D$5,$E$6,$E$5,$I$5,$D$2,$I$6,$D$2,$I$4,$D$2))</f>
        <v/>
      </c>
      <c r="D82" s="97" t="str">
        <f>IF(ISTEXT($B82),"",_xlfn.SWITCH(Liga_Descoba!AI82,$D$3,$D$2,$E$3,$E$2,$F$3,$F$2,$D$6,$D$5,$E$6,$E$5,$I$5,$D$2,$I$6,$D$2,$I$4,$D$2))</f>
        <v/>
      </c>
      <c r="E82" s="80"/>
      <c r="F82" s="80"/>
      <c r="G82" s="97" t="str">
        <f>IF(ISNUMBER($B82),G81+Liga_Descoba!AH82,"")</f>
        <v/>
      </c>
      <c r="H82" s="97" t="str">
        <f>IF(ISNUMBER($B82),H81+Liga_Descoba!AI82,"")</f>
        <v/>
      </c>
      <c r="I82" s="36"/>
      <c r="J82" s="80"/>
      <c r="K82" s="97" t="str">
        <f>IF(ISNUMBER(Liga_Descoba!D82),Liga_Descoba!D82,"")</f>
        <v/>
      </c>
      <c r="L82" s="97" t="str">
        <f>IF(ISNUMBER(Liga_Descoba!E82),Liga_Descoba!E82,"")</f>
        <v/>
      </c>
      <c r="M82" s="36"/>
      <c r="N82" s="80"/>
      <c r="O82" s="97" t="str">
        <f>IF(ISNUMBER($B82),K82+O81,"")</f>
        <v/>
      </c>
      <c r="P82" s="97" t="str">
        <f>IF(ISNUMBER($B82),L82+P81,"")</f>
        <v/>
      </c>
      <c r="Q82" s="89"/>
      <c r="R82" s="95"/>
      <c r="S82" s="97" t="str">
        <f>IF(ISNUMBER($B82),O82/COUNTA(O$10:O82),"")</f>
        <v/>
      </c>
      <c r="T82" s="97" t="str">
        <f>IF(ISNUMBER($B82),P82/COUNTA(P$10:P82),"")</f>
        <v/>
      </c>
      <c r="U82" s="89"/>
      <c r="V82" s="95"/>
      <c r="W82" s="97" t="str">
        <f>IF(ISNUMBER($B82),SQRT(VAR(K$10:K82)),"")</f>
        <v/>
      </c>
      <c r="X82" s="97" t="str">
        <f>IF(ISNUMBER($B82),SQRT(VAR(L$10:L82)),"")</f>
        <v/>
      </c>
      <c r="Y82" s="89"/>
      <c r="Z82" s="89"/>
      <c r="AA82" s="96" t="str">
        <f>IF(ISBLANK(Liga_Descoba!$F82),"",IF(Liga_Descoba!$F83&lt;&gt;Liga_Descoba!$F82,Liga_Descoba!$F82,""))</f>
        <v/>
      </c>
      <c r="AB82" s="97" t="str">
        <f>IF(ISTEXT($AA82),"",O82-SUM(AB$10:AB81))</f>
        <v/>
      </c>
      <c r="AC82" s="97" t="str">
        <f>IF(ISTEXT($AA82),"",P82-SUM(AC$10:AC81))</f>
        <v/>
      </c>
      <c r="AD82" s="89"/>
      <c r="AE82" s="89"/>
      <c r="AF82" s="96" t="str">
        <f>IF(ISBLANK(Liga_Descoba!$F82),"",IF(Liga_Descoba!$F83&lt;&gt;Liga_Descoba!$F82,Liga_Descoba!$F82,""))</f>
        <v/>
      </c>
      <c r="AG82" s="97" t="str">
        <f>IF(ISTEXT($AF82),"",(O82 - SUM(AB$10:AB81))/COUNTIF(Liga_Descoba!$F$10:$F$304,"="&amp;$AF82))</f>
        <v/>
      </c>
      <c r="AH82" s="97" t="str">
        <f>IF(ISTEXT($AF82),"",(P82 - SUM(AC$10:AC81))/COUNTIF(Liga_Descoba!$F$10:$F$304,"="&amp;$AF82))</f>
        <v/>
      </c>
      <c r="AI82" s="99" t="str">
        <f>IF(ISTEXT($AF82),"",COUNT($AG$10:$AG82))</f>
        <v/>
      </c>
      <c r="AJ82" s="89"/>
      <c r="AK82" s="96" t="str">
        <f>IF(ISBLANK(Liga_Descoba!$F82),"",IF(Liga_Descoba!$F83&lt;&gt;Liga_Descoba!$F82,Liga_Descoba!$F82,""))</f>
        <v/>
      </c>
      <c r="AL82" s="97" t="str">
        <f>IF(ISTEXT($AF82),"",(G82 - SUM(AR$10:AR81))/COUNTIF(Liga_Descoba!$F$10:$F$304,"="&amp;$AK82))</f>
        <v/>
      </c>
      <c r="AM82" s="97" t="str">
        <f>IF(ISTEXT($AF82),"",(H82 - SUM(AS$10:AS81))/COUNTIF(Liga_Descoba!$F$10:$F$304,"="&amp;$AK82))</f>
        <v/>
      </c>
      <c r="AN82" s="99" t="str">
        <f>IF(ISTEXT($AF82),"",COUNT($AG$10:$AG82))</f>
        <v/>
      </c>
      <c r="AO82" s="81"/>
      <c r="AP82" s="89"/>
      <c r="AQ82" s="96" t="str">
        <f>IF(ISBLANK(Liga_Descoba!$F82),"",IF(Liga_Descoba!$F83&lt;&gt;Liga_Descoba!$F82,Liga_Descoba!$F82,""))</f>
        <v/>
      </c>
      <c r="AR82" s="97" t="str">
        <f>IF(ISTEXT($AQ82),"",G82-SUM(AR$10:AR81))</f>
        <v/>
      </c>
      <c r="AS82" s="97" t="str">
        <f>IF(ISTEXT($AQ82),"",H82-SUM(AS$10:AS81))</f>
        <v/>
      </c>
      <c r="AT82" s="89"/>
      <c r="AU82" s="89"/>
      <c r="AV82" s="96"/>
      <c r="AW82" s="97"/>
      <c r="AX82" s="97"/>
      <c r="AY82" s="96"/>
      <c r="AZ82" s="89"/>
      <c r="BA82" s="89"/>
      <c r="BB82" s="96"/>
      <c r="BC82" s="97"/>
      <c r="BD82" s="97"/>
      <c r="BE82" s="96"/>
      <c r="BF82" s="89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</row>
    <row r="83" spans="1:77">
      <c r="A83" s="36"/>
      <c r="B83" s="94" t="str">
        <f>IF(ISBLANK(Liga_Descoba!$C83),"",Liga_Descoba!$C83)</f>
        <v/>
      </c>
      <c r="C83" s="97" t="str">
        <f>IF(ISTEXT($B83),"",_xlfn.SWITCH(Liga_Descoba!AH83,$D$3,$D$2,$E$3,$E$2,$F$3,$F$2,$D$6,$D$5,$E$6,$E$5,$I$5,$D$2,$I$6,$D$2,$I$4,$D$2))</f>
        <v/>
      </c>
      <c r="D83" s="97" t="str">
        <f>IF(ISTEXT($B83),"",_xlfn.SWITCH(Liga_Descoba!AI83,$D$3,$D$2,$E$3,$E$2,$F$3,$F$2,$D$6,$D$5,$E$6,$E$5,$I$5,$D$2,$I$6,$D$2,$I$4,$D$2))</f>
        <v/>
      </c>
      <c r="E83" s="80"/>
      <c r="F83" s="80"/>
      <c r="G83" s="97" t="str">
        <f>IF(ISNUMBER($B83),G82+Liga_Descoba!AH83,"")</f>
        <v/>
      </c>
      <c r="H83" s="97" t="str">
        <f>IF(ISNUMBER($B83),H82+Liga_Descoba!AI83,"")</f>
        <v/>
      </c>
      <c r="I83" s="36"/>
      <c r="J83" s="80"/>
      <c r="K83" s="97" t="str">
        <f>IF(ISNUMBER(Liga_Descoba!D83),Liga_Descoba!D83,"")</f>
        <v/>
      </c>
      <c r="L83" s="97" t="str">
        <f>IF(ISNUMBER(Liga_Descoba!E83),Liga_Descoba!E83,"")</f>
        <v/>
      </c>
      <c r="M83" s="36"/>
      <c r="N83" s="80"/>
      <c r="O83" s="97" t="str">
        <f>IF(ISNUMBER($B83),K83+O82,"")</f>
        <v/>
      </c>
      <c r="P83" s="97" t="str">
        <f>IF(ISNUMBER($B83),L83+P82,"")</f>
        <v/>
      </c>
      <c r="Q83" s="89"/>
      <c r="R83" s="95"/>
      <c r="S83" s="97" t="str">
        <f>IF(ISNUMBER($B83),O83/COUNTA(O$10:O83),"")</f>
        <v/>
      </c>
      <c r="T83" s="97" t="str">
        <f>IF(ISNUMBER($B83),P83/COUNTA(P$10:P83),"")</f>
        <v/>
      </c>
      <c r="U83" s="89"/>
      <c r="V83" s="95"/>
      <c r="W83" s="97" t="str">
        <f>IF(ISNUMBER($B83),SQRT(VAR(K$10:K83)),"")</f>
        <v/>
      </c>
      <c r="X83" s="97" t="str">
        <f>IF(ISNUMBER($B83),SQRT(VAR(L$10:L83)),"")</f>
        <v/>
      </c>
      <c r="Y83" s="89"/>
      <c r="Z83" s="89"/>
      <c r="AA83" s="96" t="str">
        <f>IF(ISBLANK(Liga_Descoba!$F83),"",IF(Liga_Descoba!$F84&lt;&gt;Liga_Descoba!$F83,Liga_Descoba!$F83,""))</f>
        <v/>
      </c>
      <c r="AB83" s="97" t="str">
        <f>IF(ISTEXT($AA83),"",O83-SUM(AB$10:AB82))</f>
        <v/>
      </c>
      <c r="AC83" s="97" t="str">
        <f>IF(ISTEXT($AA83),"",P83-SUM(AC$10:AC82))</f>
        <v/>
      </c>
      <c r="AD83" s="89"/>
      <c r="AE83" s="89"/>
      <c r="AF83" s="96" t="str">
        <f>IF(ISBLANK(Liga_Descoba!$F83),"",IF(Liga_Descoba!$F84&lt;&gt;Liga_Descoba!$F83,Liga_Descoba!$F83,""))</f>
        <v/>
      </c>
      <c r="AG83" s="97" t="str">
        <f>IF(ISTEXT($AF83),"",(O83 - SUM(AB$10:AB82))/COUNTIF(Liga_Descoba!$F$10:$F$304,"="&amp;$AF83))</f>
        <v/>
      </c>
      <c r="AH83" s="97" t="str">
        <f>IF(ISTEXT($AF83),"",(P83 - SUM(AC$10:AC82))/COUNTIF(Liga_Descoba!$F$10:$F$304,"="&amp;$AF83))</f>
        <v/>
      </c>
      <c r="AI83" s="99" t="str">
        <f>IF(ISTEXT($AF83),"",COUNT($AG$10:$AG83))</f>
        <v/>
      </c>
      <c r="AJ83" s="89"/>
      <c r="AK83" s="96" t="str">
        <f>IF(ISBLANK(Liga_Descoba!$F83),"",IF(Liga_Descoba!$F84&lt;&gt;Liga_Descoba!$F83,Liga_Descoba!$F83,""))</f>
        <v/>
      </c>
      <c r="AL83" s="97" t="str">
        <f>IF(ISTEXT($AF83),"",(G83 - SUM(AR$10:AR82))/COUNTIF(Liga_Descoba!$F$10:$F$304,"="&amp;$AK83))</f>
        <v/>
      </c>
      <c r="AM83" s="97" t="str">
        <f>IF(ISTEXT($AF83),"",(H83 - SUM(AS$10:AS82))/COUNTIF(Liga_Descoba!$F$10:$F$304,"="&amp;$AK83))</f>
        <v/>
      </c>
      <c r="AN83" s="99" t="str">
        <f>IF(ISTEXT($AF83),"",COUNT($AG$10:$AG83))</f>
        <v/>
      </c>
      <c r="AO83" s="81"/>
      <c r="AP83" s="89"/>
      <c r="AQ83" s="96" t="str">
        <f>IF(ISBLANK(Liga_Descoba!$F83),"",IF(Liga_Descoba!$F84&lt;&gt;Liga_Descoba!$F83,Liga_Descoba!$F83,""))</f>
        <v/>
      </c>
      <c r="AR83" s="97" t="str">
        <f>IF(ISTEXT($AQ83),"",G83-SUM(AR$10:AR82))</f>
        <v/>
      </c>
      <c r="AS83" s="97" t="str">
        <f>IF(ISTEXT($AQ83),"",H83-SUM(AS$10:AS82))</f>
        <v/>
      </c>
      <c r="AT83" s="89"/>
      <c r="AU83" s="89"/>
      <c r="AV83" s="96"/>
      <c r="AW83" s="97"/>
      <c r="AX83" s="97"/>
      <c r="AY83" s="96"/>
      <c r="AZ83" s="89"/>
      <c r="BA83" s="89"/>
      <c r="BB83" s="96"/>
      <c r="BC83" s="97"/>
      <c r="BD83" s="97"/>
      <c r="BE83" s="96"/>
      <c r="BF83" s="89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</row>
    <row r="84" spans="1:77">
      <c r="A84" s="36"/>
      <c r="B84" s="94" t="str">
        <f>IF(ISBLANK(Liga_Descoba!$C84),"",Liga_Descoba!$C84)</f>
        <v/>
      </c>
      <c r="C84" s="97" t="str">
        <f>IF(ISTEXT($B84),"",_xlfn.SWITCH(Liga_Descoba!AH84,$D$3,$D$2,$E$3,$E$2,$F$3,$F$2,$D$6,$D$5,$E$6,$E$5,$I$5,$D$2,$I$6,$D$2,$I$4,$D$2))</f>
        <v/>
      </c>
      <c r="D84" s="97" t="str">
        <f>IF(ISTEXT($B84),"",_xlfn.SWITCH(Liga_Descoba!AI84,$D$3,$D$2,$E$3,$E$2,$F$3,$F$2,$D$6,$D$5,$E$6,$E$5,$I$5,$D$2,$I$6,$D$2,$I$4,$D$2))</f>
        <v/>
      </c>
      <c r="E84" s="80"/>
      <c r="F84" s="80"/>
      <c r="G84" s="97" t="str">
        <f>IF(ISNUMBER($B84),G83+Liga_Descoba!AH84,"")</f>
        <v/>
      </c>
      <c r="H84" s="97" t="str">
        <f>IF(ISNUMBER($B84),H83+Liga_Descoba!AI84,"")</f>
        <v/>
      </c>
      <c r="I84" s="36"/>
      <c r="J84" s="80"/>
      <c r="K84" s="97" t="str">
        <f>IF(ISNUMBER(Liga_Descoba!D84),Liga_Descoba!D84,"")</f>
        <v/>
      </c>
      <c r="L84" s="97" t="str">
        <f>IF(ISNUMBER(Liga_Descoba!E84),Liga_Descoba!E84,"")</f>
        <v/>
      </c>
      <c r="M84" s="36"/>
      <c r="N84" s="80"/>
      <c r="O84" s="97" t="str">
        <f>IF(ISNUMBER($B84),K84+O83,"")</f>
        <v/>
      </c>
      <c r="P84" s="97" t="str">
        <f>IF(ISNUMBER($B84),L84+P83,"")</f>
        <v/>
      </c>
      <c r="Q84" s="89"/>
      <c r="R84" s="95"/>
      <c r="S84" s="97" t="str">
        <f>IF(ISNUMBER($B84),O84/COUNTA(O$10:O84),"")</f>
        <v/>
      </c>
      <c r="T84" s="97" t="str">
        <f>IF(ISNUMBER($B84),P84/COUNTA(P$10:P84),"")</f>
        <v/>
      </c>
      <c r="U84" s="89"/>
      <c r="V84" s="95"/>
      <c r="W84" s="97" t="str">
        <f>IF(ISNUMBER($B84),SQRT(VAR(K$10:K84)),"")</f>
        <v/>
      </c>
      <c r="X84" s="97" t="str">
        <f>IF(ISNUMBER($B84),SQRT(VAR(L$10:L84)),"")</f>
        <v/>
      </c>
      <c r="Y84" s="89"/>
      <c r="Z84" s="89"/>
      <c r="AA84" s="96" t="str">
        <f>IF(ISBLANK(Liga_Descoba!$F84),"",IF(Liga_Descoba!$F85&lt;&gt;Liga_Descoba!$F84,Liga_Descoba!$F84,""))</f>
        <v/>
      </c>
      <c r="AB84" s="97" t="str">
        <f>IF(ISTEXT($AA84),"",O84-SUM(AB$10:AB83))</f>
        <v/>
      </c>
      <c r="AC84" s="97" t="str">
        <f>IF(ISTEXT($AA84),"",P84-SUM(AC$10:AC83))</f>
        <v/>
      </c>
      <c r="AD84" s="89"/>
      <c r="AE84" s="89"/>
      <c r="AF84" s="96" t="str">
        <f>IF(ISBLANK(Liga_Descoba!$F84),"",IF(Liga_Descoba!$F85&lt;&gt;Liga_Descoba!$F84,Liga_Descoba!$F84,""))</f>
        <v/>
      </c>
      <c r="AG84" s="97" t="str">
        <f>IF(ISTEXT($AF84),"",(O84 - SUM(AB$10:AB83))/COUNTIF(Liga_Descoba!$F$10:$F$304,"="&amp;$AF84))</f>
        <v/>
      </c>
      <c r="AH84" s="97" t="str">
        <f>IF(ISTEXT($AF84),"",(P84 - SUM(AC$10:AC83))/COUNTIF(Liga_Descoba!$F$10:$F$304,"="&amp;$AF84))</f>
        <v/>
      </c>
      <c r="AI84" s="99" t="str">
        <f>IF(ISTEXT($AF84),"",COUNT($AG$10:$AG84))</f>
        <v/>
      </c>
      <c r="AJ84" s="89"/>
      <c r="AK84" s="96" t="str">
        <f>IF(ISBLANK(Liga_Descoba!$F84),"",IF(Liga_Descoba!$F85&lt;&gt;Liga_Descoba!$F84,Liga_Descoba!$F84,""))</f>
        <v/>
      </c>
      <c r="AL84" s="97" t="str">
        <f>IF(ISTEXT($AF84),"",(G84 - SUM(AR$10:AR83))/COUNTIF(Liga_Descoba!$F$10:$F$304,"="&amp;$AK84))</f>
        <v/>
      </c>
      <c r="AM84" s="97" t="str">
        <f>IF(ISTEXT($AF84),"",(H84 - SUM(AS$10:AS83))/COUNTIF(Liga_Descoba!$F$10:$F$304,"="&amp;$AK84))</f>
        <v/>
      </c>
      <c r="AN84" s="99" t="str">
        <f>IF(ISTEXT($AF84),"",COUNT($AG$10:$AG84))</f>
        <v/>
      </c>
      <c r="AO84" s="81"/>
      <c r="AP84" s="89"/>
      <c r="AQ84" s="96" t="str">
        <f>IF(ISBLANK(Liga_Descoba!$F84),"",IF(Liga_Descoba!$F85&lt;&gt;Liga_Descoba!$F84,Liga_Descoba!$F84,""))</f>
        <v/>
      </c>
      <c r="AR84" s="97" t="str">
        <f>IF(ISTEXT($AQ84),"",G84-SUM(AR$10:AR83))</f>
        <v/>
      </c>
      <c r="AS84" s="97" t="str">
        <f>IF(ISTEXT($AQ84),"",H84-SUM(AS$10:AS83))</f>
        <v/>
      </c>
      <c r="AT84" s="89"/>
      <c r="AU84" s="89"/>
      <c r="AV84" s="96"/>
      <c r="AW84" s="97"/>
      <c r="AX84" s="97"/>
      <c r="AY84" s="96"/>
      <c r="AZ84" s="89"/>
      <c r="BA84" s="89"/>
      <c r="BB84" s="96"/>
      <c r="BC84" s="97"/>
      <c r="BD84" s="97"/>
      <c r="BE84" s="96"/>
      <c r="BF84" s="89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</row>
    <row r="85" spans="1:77">
      <c r="A85" s="36"/>
      <c r="B85" s="94" t="str">
        <f>IF(ISBLANK(Liga_Descoba!$C85),"",Liga_Descoba!$C85)</f>
        <v/>
      </c>
      <c r="C85" s="97" t="str">
        <f>IF(ISTEXT($B85),"",_xlfn.SWITCH(Liga_Descoba!AH85,$D$3,$D$2,$E$3,$E$2,$F$3,$F$2,$D$6,$D$5,$E$6,$E$5,$I$5,$D$2,$I$6,$D$2,$I$4,$D$2))</f>
        <v/>
      </c>
      <c r="D85" s="97" t="str">
        <f>IF(ISTEXT($B85),"",_xlfn.SWITCH(Liga_Descoba!AI85,$D$3,$D$2,$E$3,$E$2,$F$3,$F$2,$D$6,$D$5,$E$6,$E$5,$I$5,$D$2,$I$6,$D$2,$I$4,$D$2))</f>
        <v/>
      </c>
      <c r="E85" s="80"/>
      <c r="F85" s="80"/>
      <c r="G85" s="97" t="str">
        <f>IF(ISNUMBER($B85),G84+Liga_Descoba!AH85,"")</f>
        <v/>
      </c>
      <c r="H85" s="97" t="str">
        <f>IF(ISNUMBER($B85),H84+Liga_Descoba!AI85,"")</f>
        <v/>
      </c>
      <c r="I85" s="36"/>
      <c r="J85" s="80"/>
      <c r="K85" s="97" t="str">
        <f>IF(ISNUMBER(Liga_Descoba!D85),Liga_Descoba!D85,"")</f>
        <v/>
      </c>
      <c r="L85" s="97" t="str">
        <f>IF(ISNUMBER(Liga_Descoba!E85),Liga_Descoba!E85,"")</f>
        <v/>
      </c>
      <c r="M85" s="36"/>
      <c r="N85" s="80"/>
      <c r="O85" s="97" t="str">
        <f>IF(ISNUMBER($B85),K85+O84,"")</f>
        <v/>
      </c>
      <c r="P85" s="97" t="str">
        <f>IF(ISNUMBER($B85),L85+P84,"")</f>
        <v/>
      </c>
      <c r="Q85" s="89"/>
      <c r="R85" s="95"/>
      <c r="S85" s="97" t="str">
        <f>IF(ISNUMBER($B85),O85/COUNTA(O$10:O85),"")</f>
        <v/>
      </c>
      <c r="T85" s="97" t="str">
        <f>IF(ISNUMBER($B85),P85/COUNTA(P$10:P85),"")</f>
        <v/>
      </c>
      <c r="U85" s="89"/>
      <c r="V85" s="95"/>
      <c r="W85" s="97" t="str">
        <f>IF(ISNUMBER($B85),SQRT(VAR(K$10:K85)),"")</f>
        <v/>
      </c>
      <c r="X85" s="97" t="str">
        <f>IF(ISNUMBER($B85),SQRT(VAR(L$10:L85)),"")</f>
        <v/>
      </c>
      <c r="Y85" s="89"/>
      <c r="Z85" s="89"/>
      <c r="AA85" s="96" t="str">
        <f>IF(ISBLANK(Liga_Descoba!$F85),"",IF(Liga_Descoba!$F86&lt;&gt;Liga_Descoba!$F85,Liga_Descoba!$F85,""))</f>
        <v/>
      </c>
      <c r="AB85" s="97" t="str">
        <f>IF(ISTEXT($AA85),"",O85-SUM(AB$10:AB84))</f>
        <v/>
      </c>
      <c r="AC85" s="97" t="str">
        <f>IF(ISTEXT($AA85),"",P85-SUM(AC$10:AC84))</f>
        <v/>
      </c>
      <c r="AD85" s="89"/>
      <c r="AE85" s="89"/>
      <c r="AF85" s="96" t="str">
        <f>IF(ISBLANK(Liga_Descoba!$F85),"",IF(Liga_Descoba!$F86&lt;&gt;Liga_Descoba!$F85,Liga_Descoba!$F85,""))</f>
        <v/>
      </c>
      <c r="AG85" s="97" t="str">
        <f>IF(ISTEXT($AF85),"",(O85 - SUM(AB$10:AB84))/COUNTIF(Liga_Descoba!$F$10:$F$304,"="&amp;$AF85))</f>
        <v/>
      </c>
      <c r="AH85" s="97" t="str">
        <f>IF(ISTEXT($AF85),"",(P85 - SUM(AC$10:AC84))/COUNTIF(Liga_Descoba!$F$10:$F$304,"="&amp;$AF85))</f>
        <v/>
      </c>
      <c r="AI85" s="99" t="str">
        <f>IF(ISTEXT($AF85),"",COUNT($AG$10:$AG85))</f>
        <v/>
      </c>
      <c r="AJ85" s="89"/>
      <c r="AK85" s="96" t="str">
        <f>IF(ISBLANK(Liga_Descoba!$F85),"",IF(Liga_Descoba!$F86&lt;&gt;Liga_Descoba!$F85,Liga_Descoba!$F85,""))</f>
        <v/>
      </c>
      <c r="AL85" s="97" t="str">
        <f>IF(ISTEXT($AF85),"",(G85 - SUM(AR$10:AR84))/COUNTIF(Liga_Descoba!$F$10:$F$304,"="&amp;$AK85))</f>
        <v/>
      </c>
      <c r="AM85" s="97" t="str">
        <f>IF(ISTEXT($AF85),"",(H85 - SUM(AS$10:AS84))/COUNTIF(Liga_Descoba!$F$10:$F$304,"="&amp;$AK85))</f>
        <v/>
      </c>
      <c r="AN85" s="99" t="str">
        <f>IF(ISTEXT($AF85),"",COUNT($AG$10:$AG85))</f>
        <v/>
      </c>
      <c r="AO85" s="81"/>
      <c r="AP85" s="89"/>
      <c r="AQ85" s="96" t="str">
        <f>IF(ISBLANK(Liga_Descoba!$F85),"",IF(Liga_Descoba!$F86&lt;&gt;Liga_Descoba!$F85,Liga_Descoba!$F85,""))</f>
        <v/>
      </c>
      <c r="AR85" s="97" t="str">
        <f>IF(ISTEXT($AQ85),"",G85-SUM(AR$10:AR84))</f>
        <v/>
      </c>
      <c r="AS85" s="97" t="str">
        <f>IF(ISTEXT($AQ85),"",H85-SUM(AS$10:AS84))</f>
        <v/>
      </c>
      <c r="AT85" s="89"/>
      <c r="AU85" s="89"/>
      <c r="AV85" s="96"/>
      <c r="AW85" s="97"/>
      <c r="AX85" s="97"/>
      <c r="AY85" s="96"/>
      <c r="AZ85" s="89"/>
      <c r="BA85" s="89"/>
      <c r="BB85" s="96"/>
      <c r="BC85" s="97"/>
      <c r="BD85" s="97"/>
      <c r="BE85" s="96"/>
      <c r="BF85" s="89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</row>
    <row r="86" spans="1:77">
      <c r="A86" s="36"/>
      <c r="B86" s="94" t="str">
        <f>IF(ISBLANK(Liga_Descoba!$C86),"",Liga_Descoba!$C86)</f>
        <v/>
      </c>
      <c r="C86" s="97" t="str">
        <f>IF(ISTEXT($B86),"",_xlfn.SWITCH(Liga_Descoba!AH86,$D$3,$D$2,$E$3,$E$2,$F$3,$F$2,$D$6,$D$5,$E$6,$E$5,$I$5,$D$2,$I$6,$D$2,$I$4,$D$2))</f>
        <v/>
      </c>
      <c r="D86" s="97" t="str">
        <f>IF(ISTEXT($B86),"",_xlfn.SWITCH(Liga_Descoba!AI86,$D$3,$D$2,$E$3,$E$2,$F$3,$F$2,$D$6,$D$5,$E$6,$E$5,$I$5,$D$2,$I$6,$D$2,$I$4,$D$2))</f>
        <v/>
      </c>
      <c r="E86" s="80"/>
      <c r="F86" s="80"/>
      <c r="G86" s="97" t="str">
        <f>IF(ISNUMBER($B86),G85+Liga_Descoba!AH86,"")</f>
        <v/>
      </c>
      <c r="H86" s="97" t="str">
        <f>IF(ISNUMBER($B86),H85+Liga_Descoba!AI86,"")</f>
        <v/>
      </c>
      <c r="I86" s="36"/>
      <c r="J86" s="80"/>
      <c r="K86" s="97" t="str">
        <f>IF(ISNUMBER(Liga_Descoba!D86),Liga_Descoba!D86,"")</f>
        <v/>
      </c>
      <c r="L86" s="97" t="str">
        <f>IF(ISNUMBER(Liga_Descoba!E86),Liga_Descoba!E86,"")</f>
        <v/>
      </c>
      <c r="M86" s="36"/>
      <c r="N86" s="80"/>
      <c r="O86" s="97" t="str">
        <f>IF(ISNUMBER($B86),K86+O85,"")</f>
        <v/>
      </c>
      <c r="P86" s="97" t="str">
        <f>IF(ISNUMBER($B86),L86+P85,"")</f>
        <v/>
      </c>
      <c r="Q86" s="89"/>
      <c r="R86" s="95"/>
      <c r="S86" s="97" t="str">
        <f>IF(ISNUMBER($B86),O86/COUNTA(O$10:O86),"")</f>
        <v/>
      </c>
      <c r="T86" s="97" t="str">
        <f>IF(ISNUMBER($B86),P86/COUNTA(P$10:P86),"")</f>
        <v/>
      </c>
      <c r="U86" s="89"/>
      <c r="V86" s="95"/>
      <c r="W86" s="97" t="str">
        <f>IF(ISNUMBER($B86),SQRT(VAR(K$10:K86)),"")</f>
        <v/>
      </c>
      <c r="X86" s="97" t="str">
        <f>IF(ISNUMBER($B86),SQRT(VAR(L$10:L86)),"")</f>
        <v/>
      </c>
      <c r="Y86" s="89"/>
      <c r="Z86" s="89"/>
      <c r="AA86" s="96" t="str">
        <f>IF(ISBLANK(Liga_Descoba!$F86),"",IF(Liga_Descoba!$F87&lt;&gt;Liga_Descoba!$F86,Liga_Descoba!$F86,""))</f>
        <v/>
      </c>
      <c r="AB86" s="97" t="str">
        <f>IF(ISTEXT($AA86),"",O86-SUM(AB$10:AB85))</f>
        <v/>
      </c>
      <c r="AC86" s="97" t="str">
        <f>IF(ISTEXT($AA86),"",P86-SUM(AC$10:AC85))</f>
        <v/>
      </c>
      <c r="AD86" s="89"/>
      <c r="AE86" s="89"/>
      <c r="AF86" s="96" t="str">
        <f>IF(ISBLANK(Liga_Descoba!$F86),"",IF(Liga_Descoba!$F87&lt;&gt;Liga_Descoba!$F86,Liga_Descoba!$F86,""))</f>
        <v/>
      </c>
      <c r="AG86" s="97" t="str">
        <f>IF(ISTEXT($AF86),"",(O86 - SUM(AB$10:AB85))/COUNTIF(Liga_Descoba!$F$10:$F$304,"="&amp;$AF86))</f>
        <v/>
      </c>
      <c r="AH86" s="97" t="str">
        <f>IF(ISTEXT($AF86),"",(P86 - SUM(AC$10:AC85))/COUNTIF(Liga_Descoba!$F$10:$F$304,"="&amp;$AF86))</f>
        <v/>
      </c>
      <c r="AI86" s="99" t="str">
        <f>IF(ISTEXT($AF86),"",COUNT($AG$10:$AG86))</f>
        <v/>
      </c>
      <c r="AJ86" s="89"/>
      <c r="AK86" s="96" t="str">
        <f>IF(ISBLANK(Liga_Descoba!$F86),"",IF(Liga_Descoba!$F87&lt;&gt;Liga_Descoba!$F86,Liga_Descoba!$F86,""))</f>
        <v/>
      </c>
      <c r="AL86" s="97" t="str">
        <f>IF(ISTEXT($AF86),"",(G86 - SUM(AR$10:AR85))/COUNTIF(Liga_Descoba!$F$10:$F$304,"="&amp;$AK86))</f>
        <v/>
      </c>
      <c r="AM86" s="97" t="str">
        <f>IF(ISTEXT($AF86),"",(H86 - SUM(AS$10:AS85))/COUNTIF(Liga_Descoba!$F$10:$F$304,"="&amp;$AK86))</f>
        <v/>
      </c>
      <c r="AN86" s="99" t="str">
        <f>IF(ISTEXT($AF86),"",COUNT($AG$10:$AG86))</f>
        <v/>
      </c>
      <c r="AO86" s="81"/>
      <c r="AP86" s="89"/>
      <c r="AQ86" s="96" t="str">
        <f>IF(ISBLANK(Liga_Descoba!$F86),"",IF(Liga_Descoba!$F87&lt;&gt;Liga_Descoba!$F86,Liga_Descoba!$F86,""))</f>
        <v/>
      </c>
      <c r="AR86" s="97" t="str">
        <f>IF(ISTEXT($AQ86),"",G86-SUM(AR$10:AR85))</f>
        <v/>
      </c>
      <c r="AS86" s="97" t="str">
        <f>IF(ISTEXT($AQ86),"",H86-SUM(AS$10:AS85))</f>
        <v/>
      </c>
      <c r="AT86" s="89"/>
      <c r="AU86" s="89"/>
      <c r="AV86" s="96"/>
      <c r="AW86" s="97"/>
      <c r="AX86" s="97"/>
      <c r="AY86" s="96"/>
      <c r="AZ86" s="89"/>
      <c r="BA86" s="89"/>
      <c r="BB86" s="96"/>
      <c r="BC86" s="97"/>
      <c r="BD86" s="97"/>
      <c r="BE86" s="96"/>
      <c r="BF86" s="89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</row>
    <row r="87" spans="1:77">
      <c r="A87" s="36"/>
      <c r="B87" s="94" t="str">
        <f>IF(ISBLANK(Liga_Descoba!$C87),"",Liga_Descoba!$C87)</f>
        <v/>
      </c>
      <c r="C87" s="97" t="str">
        <f>IF(ISTEXT($B87),"",_xlfn.SWITCH(Liga_Descoba!AH87,$D$3,$D$2,$E$3,$E$2,$F$3,$F$2,$D$6,$D$5,$E$6,$E$5,$I$5,$D$2,$I$6,$D$2,$I$4,$D$2))</f>
        <v/>
      </c>
      <c r="D87" s="97" t="str">
        <f>IF(ISTEXT($B87),"",_xlfn.SWITCH(Liga_Descoba!AI87,$D$3,$D$2,$E$3,$E$2,$F$3,$F$2,$D$6,$D$5,$E$6,$E$5,$I$5,$D$2,$I$6,$D$2,$I$4,$D$2))</f>
        <v/>
      </c>
      <c r="E87" s="80"/>
      <c r="F87" s="80"/>
      <c r="G87" s="97" t="str">
        <f>IF(ISNUMBER($B87),G86+Liga_Descoba!AH87,"")</f>
        <v/>
      </c>
      <c r="H87" s="97" t="str">
        <f>IF(ISNUMBER($B87),H86+Liga_Descoba!AI87,"")</f>
        <v/>
      </c>
      <c r="I87" s="36"/>
      <c r="J87" s="80"/>
      <c r="K87" s="97" t="str">
        <f>IF(ISNUMBER(Liga_Descoba!D87),Liga_Descoba!D87,"")</f>
        <v/>
      </c>
      <c r="L87" s="97" t="str">
        <f>IF(ISNUMBER(Liga_Descoba!E87),Liga_Descoba!E87,"")</f>
        <v/>
      </c>
      <c r="M87" s="36"/>
      <c r="N87" s="80"/>
      <c r="O87" s="97" t="str">
        <f>IF(ISNUMBER($B87),K87+O86,"")</f>
        <v/>
      </c>
      <c r="P87" s="97" t="str">
        <f>IF(ISNUMBER($B87),L87+P86,"")</f>
        <v/>
      </c>
      <c r="Q87" s="89"/>
      <c r="R87" s="95"/>
      <c r="S87" s="97" t="str">
        <f>IF(ISNUMBER($B87),O87/COUNTA(O$10:O87),"")</f>
        <v/>
      </c>
      <c r="T87" s="97" t="str">
        <f>IF(ISNUMBER($B87),P87/COUNTA(P$10:P87),"")</f>
        <v/>
      </c>
      <c r="U87" s="89"/>
      <c r="V87" s="95"/>
      <c r="W87" s="97" t="str">
        <f>IF(ISNUMBER($B87),SQRT(VAR(K$10:K87)),"")</f>
        <v/>
      </c>
      <c r="X87" s="97" t="str">
        <f>IF(ISNUMBER($B87),SQRT(VAR(L$10:L87)),"")</f>
        <v/>
      </c>
      <c r="Y87" s="89"/>
      <c r="Z87" s="89"/>
      <c r="AA87" s="96" t="str">
        <f>IF(ISBLANK(Liga_Descoba!$F87),"",IF(Liga_Descoba!$F88&lt;&gt;Liga_Descoba!$F87,Liga_Descoba!$F87,""))</f>
        <v/>
      </c>
      <c r="AB87" s="97" t="str">
        <f>IF(ISTEXT($AA87),"",O87-SUM(AB$10:AB86))</f>
        <v/>
      </c>
      <c r="AC87" s="97" t="str">
        <f>IF(ISTEXT($AA87),"",P87-SUM(AC$10:AC86))</f>
        <v/>
      </c>
      <c r="AD87" s="89"/>
      <c r="AE87" s="89"/>
      <c r="AF87" s="96" t="str">
        <f>IF(ISBLANK(Liga_Descoba!$F87),"",IF(Liga_Descoba!$F88&lt;&gt;Liga_Descoba!$F87,Liga_Descoba!$F87,""))</f>
        <v/>
      </c>
      <c r="AG87" s="97" t="str">
        <f>IF(ISTEXT($AF87),"",(O87 - SUM(AB$10:AB86))/COUNTIF(Liga_Descoba!$F$10:$F$304,"="&amp;$AF87))</f>
        <v/>
      </c>
      <c r="AH87" s="97" t="str">
        <f>IF(ISTEXT($AF87),"",(P87 - SUM(AC$10:AC86))/COUNTIF(Liga_Descoba!$F$10:$F$304,"="&amp;$AF87))</f>
        <v/>
      </c>
      <c r="AI87" s="99" t="str">
        <f>IF(ISTEXT($AF87),"",COUNT($AG$10:$AG87))</f>
        <v/>
      </c>
      <c r="AJ87" s="89"/>
      <c r="AK87" s="96" t="str">
        <f>IF(ISBLANK(Liga_Descoba!$F87),"",IF(Liga_Descoba!$F88&lt;&gt;Liga_Descoba!$F87,Liga_Descoba!$F87,""))</f>
        <v/>
      </c>
      <c r="AL87" s="97" t="str">
        <f>IF(ISTEXT($AF87),"",(G87 - SUM(AR$10:AR86))/COUNTIF(Liga_Descoba!$F$10:$F$304,"="&amp;$AK87))</f>
        <v/>
      </c>
      <c r="AM87" s="97" t="str">
        <f>IF(ISTEXT($AF87),"",(H87 - SUM(AS$10:AS86))/COUNTIF(Liga_Descoba!$F$10:$F$304,"="&amp;$AK87))</f>
        <v/>
      </c>
      <c r="AN87" s="99" t="str">
        <f>IF(ISTEXT($AF87),"",COUNT($AG$10:$AG87))</f>
        <v/>
      </c>
      <c r="AO87" s="81"/>
      <c r="AP87" s="89"/>
      <c r="AQ87" s="96" t="str">
        <f>IF(ISBLANK(Liga_Descoba!$F87),"",IF(Liga_Descoba!$F88&lt;&gt;Liga_Descoba!$F87,Liga_Descoba!$F87,""))</f>
        <v/>
      </c>
      <c r="AR87" s="97" t="str">
        <f>IF(ISTEXT($AQ87),"",G87-SUM(AR$10:AR86))</f>
        <v/>
      </c>
      <c r="AS87" s="97" t="str">
        <f>IF(ISTEXT($AQ87),"",H87-SUM(AS$10:AS86))</f>
        <v/>
      </c>
      <c r="AT87" s="89"/>
      <c r="AU87" s="89"/>
      <c r="AV87" s="96"/>
      <c r="AW87" s="97"/>
      <c r="AX87" s="97"/>
      <c r="AY87" s="96"/>
      <c r="AZ87" s="89"/>
      <c r="BA87" s="89"/>
      <c r="BB87" s="96"/>
      <c r="BC87" s="97"/>
      <c r="BD87" s="97"/>
      <c r="BE87" s="96"/>
      <c r="BF87" s="89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</row>
    <row r="88" spans="1:77">
      <c r="A88" s="36"/>
      <c r="B88" s="94" t="str">
        <f>IF(ISBLANK(Liga_Descoba!$C88),"",Liga_Descoba!$C88)</f>
        <v/>
      </c>
      <c r="C88" s="97" t="str">
        <f>IF(ISTEXT($B88),"",_xlfn.SWITCH(Liga_Descoba!AH88,$D$3,$D$2,$E$3,$E$2,$F$3,$F$2,$D$6,$D$5,$E$6,$E$5,$I$5,$D$2,$I$6,$D$2,$I$4,$D$2))</f>
        <v/>
      </c>
      <c r="D88" s="97" t="str">
        <f>IF(ISTEXT($B88),"",_xlfn.SWITCH(Liga_Descoba!AI88,$D$3,$D$2,$E$3,$E$2,$F$3,$F$2,$D$6,$D$5,$E$6,$E$5,$I$5,$D$2,$I$6,$D$2,$I$4,$D$2))</f>
        <v/>
      </c>
      <c r="E88" s="80"/>
      <c r="F88" s="80"/>
      <c r="G88" s="97" t="str">
        <f>IF(ISNUMBER($B88),G87+Liga_Descoba!AH88,"")</f>
        <v/>
      </c>
      <c r="H88" s="97" t="str">
        <f>IF(ISNUMBER($B88),H87+Liga_Descoba!AI88,"")</f>
        <v/>
      </c>
      <c r="I88" s="36"/>
      <c r="J88" s="80"/>
      <c r="K88" s="97" t="str">
        <f>IF(ISNUMBER(Liga_Descoba!D88),Liga_Descoba!D88,"")</f>
        <v/>
      </c>
      <c r="L88" s="97" t="str">
        <f>IF(ISNUMBER(Liga_Descoba!E88),Liga_Descoba!E88,"")</f>
        <v/>
      </c>
      <c r="M88" s="36"/>
      <c r="N88" s="80"/>
      <c r="O88" s="97" t="str">
        <f>IF(ISNUMBER($B88),K88+O87,"")</f>
        <v/>
      </c>
      <c r="P88" s="97" t="str">
        <f>IF(ISNUMBER($B88),L88+P87,"")</f>
        <v/>
      </c>
      <c r="Q88" s="89"/>
      <c r="R88" s="95"/>
      <c r="S88" s="97" t="str">
        <f>IF(ISNUMBER($B88),O88/COUNTA(O$10:O88),"")</f>
        <v/>
      </c>
      <c r="T88" s="97" t="str">
        <f>IF(ISNUMBER($B88),P88/COUNTA(P$10:P88),"")</f>
        <v/>
      </c>
      <c r="U88" s="89"/>
      <c r="V88" s="95"/>
      <c r="W88" s="97" t="str">
        <f>IF(ISNUMBER($B88),SQRT(VAR(K$10:K88)),"")</f>
        <v/>
      </c>
      <c r="X88" s="97" t="str">
        <f>IF(ISNUMBER($B88),SQRT(VAR(L$10:L88)),"")</f>
        <v/>
      </c>
      <c r="Y88" s="89"/>
      <c r="Z88" s="89"/>
      <c r="AA88" s="96" t="str">
        <f>IF(ISBLANK(Liga_Descoba!$F88),"",IF(Liga_Descoba!$F89&lt;&gt;Liga_Descoba!$F88,Liga_Descoba!$F88,""))</f>
        <v/>
      </c>
      <c r="AB88" s="97" t="str">
        <f>IF(ISTEXT($AA88),"",O88-SUM(AB$10:AB87))</f>
        <v/>
      </c>
      <c r="AC88" s="97" t="str">
        <f>IF(ISTEXT($AA88),"",P88-SUM(AC$10:AC87))</f>
        <v/>
      </c>
      <c r="AD88" s="89"/>
      <c r="AE88" s="89"/>
      <c r="AF88" s="96" t="str">
        <f>IF(ISBLANK(Liga_Descoba!$F88),"",IF(Liga_Descoba!$F89&lt;&gt;Liga_Descoba!$F88,Liga_Descoba!$F88,""))</f>
        <v/>
      </c>
      <c r="AG88" s="97" t="str">
        <f>IF(ISTEXT($AF88),"",(O88 - SUM(AB$10:AB87))/COUNTIF(Liga_Descoba!$F$10:$F$304,"="&amp;$AF88))</f>
        <v/>
      </c>
      <c r="AH88" s="97" t="str">
        <f>IF(ISTEXT($AF88),"",(P88 - SUM(AC$10:AC87))/COUNTIF(Liga_Descoba!$F$10:$F$304,"="&amp;$AF88))</f>
        <v/>
      </c>
      <c r="AI88" s="99" t="str">
        <f>IF(ISTEXT($AF88),"",COUNT($AG$10:$AG88))</f>
        <v/>
      </c>
      <c r="AJ88" s="89"/>
      <c r="AK88" s="96" t="str">
        <f>IF(ISBLANK(Liga_Descoba!$F88),"",IF(Liga_Descoba!$F89&lt;&gt;Liga_Descoba!$F88,Liga_Descoba!$F88,""))</f>
        <v/>
      </c>
      <c r="AL88" s="97" t="str">
        <f>IF(ISTEXT($AF88),"",(G88 - SUM(AR$10:AR87))/COUNTIF(Liga_Descoba!$F$10:$F$304,"="&amp;$AK88))</f>
        <v/>
      </c>
      <c r="AM88" s="97" t="str">
        <f>IF(ISTEXT($AF88),"",(H88 - SUM(AS$10:AS87))/COUNTIF(Liga_Descoba!$F$10:$F$304,"="&amp;$AK88))</f>
        <v/>
      </c>
      <c r="AN88" s="99" t="str">
        <f>IF(ISTEXT($AF88),"",COUNT($AG$10:$AG88))</f>
        <v/>
      </c>
      <c r="AO88" s="81"/>
      <c r="AP88" s="89"/>
      <c r="AQ88" s="96" t="str">
        <f>IF(ISBLANK(Liga_Descoba!$F88),"",IF(Liga_Descoba!$F89&lt;&gt;Liga_Descoba!$F88,Liga_Descoba!$F88,""))</f>
        <v/>
      </c>
      <c r="AR88" s="97" t="str">
        <f>IF(ISTEXT($AQ88),"",G88-SUM(AR$10:AR87))</f>
        <v/>
      </c>
      <c r="AS88" s="97" t="str">
        <f>IF(ISTEXT($AQ88),"",H88-SUM(AS$10:AS87))</f>
        <v/>
      </c>
      <c r="AT88" s="89"/>
      <c r="AU88" s="89"/>
      <c r="AV88" s="96"/>
      <c r="AW88" s="97"/>
      <c r="AX88" s="97"/>
      <c r="AY88" s="96"/>
      <c r="AZ88" s="89"/>
      <c r="BA88" s="89"/>
      <c r="BB88" s="96"/>
      <c r="BC88" s="97"/>
      <c r="BD88" s="97"/>
      <c r="BE88" s="96"/>
      <c r="BF88" s="89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</row>
    <row r="89" spans="1:77">
      <c r="A89" s="36"/>
      <c r="B89" s="94" t="str">
        <f>IF(ISBLANK(Liga_Descoba!$C89),"",Liga_Descoba!$C89)</f>
        <v/>
      </c>
      <c r="C89" s="97" t="str">
        <f>IF(ISTEXT($B89),"",_xlfn.SWITCH(Liga_Descoba!AH89,$D$3,$D$2,$E$3,$E$2,$F$3,$F$2,$D$6,$D$5,$E$6,$E$5,$I$5,$D$2,$I$6,$D$2,$I$4,$D$2))</f>
        <v/>
      </c>
      <c r="D89" s="97" t="str">
        <f>IF(ISTEXT($B89),"",_xlfn.SWITCH(Liga_Descoba!AI89,$D$3,$D$2,$E$3,$E$2,$F$3,$F$2,$D$6,$D$5,$E$6,$E$5,$I$5,$D$2,$I$6,$D$2,$I$4,$D$2))</f>
        <v/>
      </c>
      <c r="E89" s="80"/>
      <c r="F89" s="80"/>
      <c r="G89" s="97" t="str">
        <f>IF(ISNUMBER($B89),G88+Liga_Descoba!AH89,"")</f>
        <v/>
      </c>
      <c r="H89" s="97" t="str">
        <f>IF(ISNUMBER($B89),H88+Liga_Descoba!AI89,"")</f>
        <v/>
      </c>
      <c r="I89" s="36"/>
      <c r="J89" s="80"/>
      <c r="K89" s="97" t="str">
        <f>IF(ISNUMBER(Liga_Descoba!D89),Liga_Descoba!D89,"")</f>
        <v/>
      </c>
      <c r="L89" s="97" t="str">
        <f>IF(ISNUMBER(Liga_Descoba!E89),Liga_Descoba!E89,"")</f>
        <v/>
      </c>
      <c r="M89" s="36"/>
      <c r="N89" s="80"/>
      <c r="O89" s="97" t="str">
        <f>IF(ISNUMBER($B89),K89+O88,"")</f>
        <v/>
      </c>
      <c r="P89" s="97" t="str">
        <f>IF(ISNUMBER($B89),L89+P88,"")</f>
        <v/>
      </c>
      <c r="Q89" s="89"/>
      <c r="R89" s="95"/>
      <c r="S89" s="97" t="str">
        <f>IF(ISNUMBER($B89),O89/COUNTA(O$10:O89),"")</f>
        <v/>
      </c>
      <c r="T89" s="97" t="str">
        <f>IF(ISNUMBER($B89),P89/COUNTA(P$10:P89),"")</f>
        <v/>
      </c>
      <c r="U89" s="89"/>
      <c r="V89" s="95"/>
      <c r="W89" s="97" t="str">
        <f>IF(ISNUMBER($B89),SQRT(VAR(K$10:K89)),"")</f>
        <v/>
      </c>
      <c r="X89" s="97" t="str">
        <f>IF(ISNUMBER($B89),SQRT(VAR(L$10:L89)),"")</f>
        <v/>
      </c>
      <c r="Y89" s="89"/>
      <c r="Z89" s="89"/>
      <c r="AA89" s="96" t="str">
        <f>IF(ISBLANK(Liga_Descoba!$F89),"",IF(Liga_Descoba!$F90&lt;&gt;Liga_Descoba!$F89,Liga_Descoba!$F89,""))</f>
        <v/>
      </c>
      <c r="AB89" s="97" t="str">
        <f>IF(ISTEXT($AA89),"",O89-SUM(AB$10:AB88))</f>
        <v/>
      </c>
      <c r="AC89" s="97" t="str">
        <f>IF(ISTEXT($AA89),"",P89-SUM(AC$10:AC88))</f>
        <v/>
      </c>
      <c r="AD89" s="89"/>
      <c r="AE89" s="89"/>
      <c r="AF89" s="96" t="str">
        <f>IF(ISBLANK(Liga_Descoba!$F89),"",IF(Liga_Descoba!$F90&lt;&gt;Liga_Descoba!$F89,Liga_Descoba!$F89,""))</f>
        <v/>
      </c>
      <c r="AG89" s="97" t="str">
        <f>IF(ISTEXT($AF89),"",(O89 - SUM(AB$10:AB88))/COUNTIF(Liga_Descoba!$F$10:$F$304,"="&amp;$AF89))</f>
        <v/>
      </c>
      <c r="AH89" s="97" t="str">
        <f>IF(ISTEXT($AF89),"",(P89 - SUM(AC$10:AC88))/COUNTIF(Liga_Descoba!$F$10:$F$304,"="&amp;$AF89))</f>
        <v/>
      </c>
      <c r="AI89" s="99" t="str">
        <f>IF(ISTEXT($AF89),"",COUNT($AG$10:$AG89))</f>
        <v/>
      </c>
      <c r="AJ89" s="89"/>
      <c r="AK89" s="96" t="str">
        <f>IF(ISBLANK(Liga_Descoba!$F89),"",IF(Liga_Descoba!$F90&lt;&gt;Liga_Descoba!$F89,Liga_Descoba!$F89,""))</f>
        <v/>
      </c>
      <c r="AL89" s="97" t="str">
        <f>IF(ISTEXT($AF89),"",(G89 - SUM(AR$10:AR88))/COUNTIF(Liga_Descoba!$F$10:$F$304,"="&amp;$AK89))</f>
        <v/>
      </c>
      <c r="AM89" s="97" t="str">
        <f>IF(ISTEXT($AF89),"",(H89 - SUM(AS$10:AS88))/COUNTIF(Liga_Descoba!$F$10:$F$304,"="&amp;$AK89))</f>
        <v/>
      </c>
      <c r="AN89" s="99" t="str">
        <f>IF(ISTEXT($AF89),"",COUNT($AG$10:$AG89))</f>
        <v/>
      </c>
      <c r="AO89" s="81"/>
      <c r="AP89" s="89"/>
      <c r="AQ89" s="96" t="str">
        <f>IF(ISBLANK(Liga_Descoba!$F89),"",IF(Liga_Descoba!$F90&lt;&gt;Liga_Descoba!$F89,Liga_Descoba!$F89,""))</f>
        <v/>
      </c>
      <c r="AR89" s="97" t="str">
        <f>IF(ISTEXT($AQ89),"",G89-SUM(AR$10:AR88))</f>
        <v/>
      </c>
      <c r="AS89" s="97" t="str">
        <f>IF(ISTEXT($AQ89),"",H89-SUM(AS$10:AS88))</f>
        <v/>
      </c>
      <c r="AT89" s="89"/>
      <c r="AU89" s="89"/>
      <c r="AV89" s="96"/>
      <c r="AW89" s="97"/>
      <c r="AX89" s="97"/>
      <c r="AY89" s="96"/>
      <c r="AZ89" s="89"/>
      <c r="BA89" s="89"/>
      <c r="BB89" s="96"/>
      <c r="BC89" s="97"/>
      <c r="BD89" s="97"/>
      <c r="BE89" s="96"/>
      <c r="BF89" s="89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</row>
    <row r="90" spans="1:77">
      <c r="A90" s="36"/>
      <c r="B90" s="94" t="str">
        <f>IF(ISBLANK(Liga_Descoba!$C90),"",Liga_Descoba!$C90)</f>
        <v/>
      </c>
      <c r="C90" s="97" t="str">
        <f>IF(ISTEXT($B90),"",_xlfn.SWITCH(Liga_Descoba!AH90,$D$3,$D$2,$E$3,$E$2,$F$3,$F$2,$D$6,$D$5,$E$6,$E$5,$I$5,$D$2,$I$6,$D$2,$I$4,$D$2))</f>
        <v/>
      </c>
      <c r="D90" s="97" t="str">
        <f>IF(ISTEXT($B90),"",_xlfn.SWITCH(Liga_Descoba!AI90,$D$3,$D$2,$E$3,$E$2,$F$3,$F$2,$D$6,$D$5,$E$6,$E$5,$I$5,$D$2,$I$6,$D$2,$I$4,$D$2))</f>
        <v/>
      </c>
      <c r="E90" s="80"/>
      <c r="F90" s="80"/>
      <c r="G90" s="97" t="str">
        <f>IF(ISNUMBER($B90),G89+Liga_Descoba!AH90,"")</f>
        <v/>
      </c>
      <c r="H90" s="97" t="str">
        <f>IF(ISNUMBER($B90),H89+Liga_Descoba!AI90,"")</f>
        <v/>
      </c>
      <c r="I90" s="36"/>
      <c r="J90" s="80"/>
      <c r="K90" s="97" t="str">
        <f>IF(ISNUMBER(Liga_Descoba!D90),Liga_Descoba!D90,"")</f>
        <v/>
      </c>
      <c r="L90" s="97" t="str">
        <f>IF(ISNUMBER(Liga_Descoba!E90),Liga_Descoba!E90,"")</f>
        <v/>
      </c>
      <c r="M90" s="36"/>
      <c r="N90" s="80"/>
      <c r="O90" s="97" t="str">
        <f>IF(ISNUMBER($B90),K90+O89,"")</f>
        <v/>
      </c>
      <c r="P90" s="97" t="str">
        <f>IF(ISNUMBER($B90),L90+P89,"")</f>
        <v/>
      </c>
      <c r="Q90" s="89"/>
      <c r="R90" s="95"/>
      <c r="S90" s="97" t="str">
        <f>IF(ISNUMBER($B90),O90/COUNTA(O$10:O90),"")</f>
        <v/>
      </c>
      <c r="T90" s="97" t="str">
        <f>IF(ISNUMBER($B90),P90/COUNTA(P$10:P90),"")</f>
        <v/>
      </c>
      <c r="U90" s="89"/>
      <c r="V90" s="95"/>
      <c r="W90" s="97" t="str">
        <f>IF(ISNUMBER($B90),SQRT(VAR(K$10:K90)),"")</f>
        <v/>
      </c>
      <c r="X90" s="97" t="str">
        <f>IF(ISNUMBER($B90),SQRT(VAR(L$10:L90)),"")</f>
        <v/>
      </c>
      <c r="Y90" s="89"/>
      <c r="Z90" s="89"/>
      <c r="AA90" s="96" t="str">
        <f>IF(ISBLANK(Liga_Descoba!$F90),"",IF(Liga_Descoba!$F91&lt;&gt;Liga_Descoba!$F90,Liga_Descoba!$F90,""))</f>
        <v/>
      </c>
      <c r="AB90" s="97" t="str">
        <f>IF(ISTEXT($AA90),"",O90-SUM(AB$10:AB89))</f>
        <v/>
      </c>
      <c r="AC90" s="97" t="str">
        <f>IF(ISTEXT($AA90),"",P90-SUM(AC$10:AC89))</f>
        <v/>
      </c>
      <c r="AD90" s="89"/>
      <c r="AE90" s="89"/>
      <c r="AF90" s="96" t="str">
        <f>IF(ISBLANK(Liga_Descoba!$F90),"",IF(Liga_Descoba!$F91&lt;&gt;Liga_Descoba!$F90,Liga_Descoba!$F90,""))</f>
        <v/>
      </c>
      <c r="AG90" s="97" t="str">
        <f>IF(ISTEXT($AF90),"",(O90 - SUM(AB$10:AB89))/COUNTIF(Liga_Descoba!$F$10:$F$304,"="&amp;$AF90))</f>
        <v/>
      </c>
      <c r="AH90" s="97" t="str">
        <f>IF(ISTEXT($AF90),"",(P90 - SUM(AC$10:AC89))/COUNTIF(Liga_Descoba!$F$10:$F$304,"="&amp;$AF90))</f>
        <v/>
      </c>
      <c r="AI90" s="99" t="str">
        <f>IF(ISTEXT($AF90),"",COUNT($AG$10:$AG90))</f>
        <v/>
      </c>
      <c r="AJ90" s="89"/>
      <c r="AK90" s="96" t="str">
        <f>IF(ISBLANK(Liga_Descoba!$F90),"",IF(Liga_Descoba!$F91&lt;&gt;Liga_Descoba!$F90,Liga_Descoba!$F90,""))</f>
        <v/>
      </c>
      <c r="AL90" s="97" t="str">
        <f>IF(ISTEXT($AF90),"",(G90 - SUM(AR$10:AR89))/COUNTIF(Liga_Descoba!$F$10:$F$304,"="&amp;$AK90))</f>
        <v/>
      </c>
      <c r="AM90" s="97" t="str">
        <f>IF(ISTEXT($AF90),"",(H90 - SUM(AS$10:AS89))/COUNTIF(Liga_Descoba!$F$10:$F$304,"="&amp;$AK90))</f>
        <v/>
      </c>
      <c r="AN90" s="99" t="str">
        <f>IF(ISTEXT($AF90),"",COUNT($AG$10:$AG90))</f>
        <v/>
      </c>
      <c r="AO90" s="81"/>
      <c r="AP90" s="89"/>
      <c r="AQ90" s="96" t="str">
        <f>IF(ISBLANK(Liga_Descoba!$F90),"",IF(Liga_Descoba!$F91&lt;&gt;Liga_Descoba!$F90,Liga_Descoba!$F90,""))</f>
        <v/>
      </c>
      <c r="AR90" s="97" t="str">
        <f>IF(ISTEXT($AQ90),"",G90-SUM(AR$10:AR89))</f>
        <v/>
      </c>
      <c r="AS90" s="97" t="str">
        <f>IF(ISTEXT($AQ90),"",H90-SUM(AS$10:AS89))</f>
        <v/>
      </c>
      <c r="AT90" s="89"/>
      <c r="AU90" s="89"/>
      <c r="AV90" s="96"/>
      <c r="AW90" s="97"/>
      <c r="AX90" s="97"/>
      <c r="AY90" s="96"/>
      <c r="AZ90" s="89"/>
      <c r="BA90" s="89"/>
      <c r="BB90" s="96"/>
      <c r="BC90" s="97"/>
      <c r="BD90" s="97"/>
      <c r="BE90" s="96"/>
      <c r="BF90" s="89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</row>
    <row r="91" spans="1:77">
      <c r="A91" s="36"/>
      <c r="B91" s="94" t="str">
        <f>IF(ISBLANK(Liga_Descoba!$C91),"",Liga_Descoba!$C91)</f>
        <v/>
      </c>
      <c r="C91" s="97" t="str">
        <f>IF(ISTEXT($B91),"",_xlfn.SWITCH(Liga_Descoba!AH91,$D$3,$D$2,$E$3,$E$2,$F$3,$F$2,$D$6,$D$5,$E$6,$E$5,$I$5,$D$2,$I$6,$D$2,$I$4,$D$2))</f>
        <v/>
      </c>
      <c r="D91" s="97" t="str">
        <f>IF(ISTEXT($B91),"",_xlfn.SWITCH(Liga_Descoba!AI91,$D$3,$D$2,$E$3,$E$2,$F$3,$F$2,$D$6,$D$5,$E$6,$E$5,$I$5,$D$2,$I$6,$D$2,$I$4,$D$2))</f>
        <v/>
      </c>
      <c r="E91" s="80"/>
      <c r="F91" s="80"/>
      <c r="G91" s="97" t="str">
        <f>IF(ISNUMBER($B91),G90+Liga_Descoba!AH91,"")</f>
        <v/>
      </c>
      <c r="H91" s="97" t="str">
        <f>IF(ISNUMBER($B91),H90+Liga_Descoba!AI91,"")</f>
        <v/>
      </c>
      <c r="I91" s="36"/>
      <c r="J91" s="80"/>
      <c r="K91" s="97" t="str">
        <f>IF(ISNUMBER(Liga_Descoba!D91),Liga_Descoba!D91,"")</f>
        <v/>
      </c>
      <c r="L91" s="97" t="str">
        <f>IF(ISNUMBER(Liga_Descoba!E91),Liga_Descoba!E91,"")</f>
        <v/>
      </c>
      <c r="M91" s="36"/>
      <c r="N91" s="80"/>
      <c r="O91" s="97" t="str">
        <f>IF(ISNUMBER($B91),K91+O90,"")</f>
        <v/>
      </c>
      <c r="P91" s="97" t="str">
        <f>IF(ISNUMBER($B91),L91+P90,"")</f>
        <v/>
      </c>
      <c r="Q91" s="89"/>
      <c r="R91" s="95"/>
      <c r="S91" s="97" t="str">
        <f>IF(ISNUMBER($B91),O91/COUNTA(O$10:O91),"")</f>
        <v/>
      </c>
      <c r="T91" s="97" t="str">
        <f>IF(ISNUMBER($B91),P91/COUNTA(P$10:P91),"")</f>
        <v/>
      </c>
      <c r="U91" s="89"/>
      <c r="V91" s="95"/>
      <c r="W91" s="97" t="str">
        <f>IF(ISNUMBER($B91),SQRT(VAR(K$10:K91)),"")</f>
        <v/>
      </c>
      <c r="X91" s="97" t="str">
        <f>IF(ISNUMBER($B91),SQRT(VAR(L$10:L91)),"")</f>
        <v/>
      </c>
      <c r="Y91" s="89"/>
      <c r="Z91" s="89"/>
      <c r="AA91" s="96" t="str">
        <f>IF(ISBLANK(Liga_Descoba!$F91),"",IF(Liga_Descoba!$F92&lt;&gt;Liga_Descoba!$F91,Liga_Descoba!$F91,""))</f>
        <v/>
      </c>
      <c r="AB91" s="97" t="str">
        <f>IF(ISTEXT($AA91),"",O91-SUM(AB$10:AB90))</f>
        <v/>
      </c>
      <c r="AC91" s="97" t="str">
        <f>IF(ISTEXT($AA91),"",P91-SUM(AC$10:AC90))</f>
        <v/>
      </c>
      <c r="AD91" s="89"/>
      <c r="AE91" s="89"/>
      <c r="AF91" s="96" t="str">
        <f>IF(ISBLANK(Liga_Descoba!$F91),"",IF(Liga_Descoba!$F92&lt;&gt;Liga_Descoba!$F91,Liga_Descoba!$F91,""))</f>
        <v/>
      </c>
      <c r="AG91" s="97" t="str">
        <f>IF(ISTEXT($AF91),"",(O91 - SUM(AB$10:AB90))/COUNTIF(Liga_Descoba!$F$10:$F$304,"="&amp;$AF91))</f>
        <v/>
      </c>
      <c r="AH91" s="97" t="str">
        <f>IF(ISTEXT($AF91),"",(P91 - SUM(AC$10:AC90))/COUNTIF(Liga_Descoba!$F$10:$F$304,"="&amp;$AF91))</f>
        <v/>
      </c>
      <c r="AI91" s="99" t="str">
        <f>IF(ISTEXT($AF91),"",COUNT($AG$10:$AG91))</f>
        <v/>
      </c>
      <c r="AJ91" s="89"/>
      <c r="AK91" s="96" t="str">
        <f>IF(ISBLANK(Liga_Descoba!$F91),"",IF(Liga_Descoba!$F92&lt;&gt;Liga_Descoba!$F91,Liga_Descoba!$F91,""))</f>
        <v/>
      </c>
      <c r="AL91" s="97" t="str">
        <f>IF(ISTEXT($AF91),"",(G91 - SUM(AR$10:AR90))/COUNTIF(Liga_Descoba!$F$10:$F$304,"="&amp;$AK91))</f>
        <v/>
      </c>
      <c r="AM91" s="97" t="str">
        <f>IF(ISTEXT($AF91),"",(H91 - SUM(AS$10:AS90))/COUNTIF(Liga_Descoba!$F$10:$F$304,"="&amp;$AK91))</f>
        <v/>
      </c>
      <c r="AN91" s="99" t="str">
        <f>IF(ISTEXT($AF91),"",COUNT($AG$10:$AG91))</f>
        <v/>
      </c>
      <c r="AO91" s="81"/>
      <c r="AP91" s="89"/>
      <c r="AQ91" s="96" t="str">
        <f>IF(ISBLANK(Liga_Descoba!$F91),"",IF(Liga_Descoba!$F92&lt;&gt;Liga_Descoba!$F91,Liga_Descoba!$F91,""))</f>
        <v/>
      </c>
      <c r="AR91" s="97" t="str">
        <f>IF(ISTEXT($AQ91),"",G91-SUM(AR$10:AR90))</f>
        <v/>
      </c>
      <c r="AS91" s="97" t="str">
        <f>IF(ISTEXT($AQ91),"",H91-SUM(AS$10:AS90))</f>
        <v/>
      </c>
      <c r="AT91" s="89"/>
      <c r="AU91" s="89"/>
      <c r="AV91" s="96"/>
      <c r="AW91" s="97"/>
      <c r="AX91" s="97"/>
      <c r="AY91" s="96"/>
      <c r="AZ91" s="89"/>
      <c r="BA91" s="89"/>
      <c r="BB91" s="96"/>
      <c r="BC91" s="97"/>
      <c r="BD91" s="97"/>
      <c r="BE91" s="96"/>
      <c r="BF91" s="89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</row>
    <row r="92" spans="1:77">
      <c r="A92" s="36"/>
      <c r="B92" s="94" t="str">
        <f>IF(ISBLANK(Liga_Descoba!$C92),"",Liga_Descoba!$C92)</f>
        <v/>
      </c>
      <c r="C92" s="97" t="str">
        <f>IF(ISTEXT($B92),"",_xlfn.SWITCH(Liga_Descoba!AH92,$D$3,$D$2,$E$3,$E$2,$F$3,$F$2,$D$6,$D$5,$E$6,$E$5,$I$5,$D$2,$I$6,$D$2,$I$4,$D$2))</f>
        <v/>
      </c>
      <c r="D92" s="97" t="str">
        <f>IF(ISTEXT($B92),"",_xlfn.SWITCH(Liga_Descoba!AI92,$D$3,$D$2,$E$3,$E$2,$F$3,$F$2,$D$6,$D$5,$E$6,$E$5,$I$5,$D$2,$I$6,$D$2,$I$4,$D$2))</f>
        <v/>
      </c>
      <c r="E92" s="80"/>
      <c r="F92" s="80"/>
      <c r="G92" s="97" t="str">
        <f>IF(ISNUMBER($B92),G91+Liga_Descoba!AH92,"")</f>
        <v/>
      </c>
      <c r="H92" s="97" t="str">
        <f>IF(ISNUMBER($B92),H91+Liga_Descoba!AI92,"")</f>
        <v/>
      </c>
      <c r="I92" s="36"/>
      <c r="J92" s="80"/>
      <c r="K92" s="97" t="str">
        <f>IF(ISNUMBER(Liga_Descoba!D92),Liga_Descoba!D92,"")</f>
        <v/>
      </c>
      <c r="L92" s="97" t="str">
        <f>IF(ISNUMBER(Liga_Descoba!E92),Liga_Descoba!E92,"")</f>
        <v/>
      </c>
      <c r="M92" s="36"/>
      <c r="N92" s="80"/>
      <c r="O92" s="97" t="str">
        <f>IF(ISNUMBER($B92),K92+O91,"")</f>
        <v/>
      </c>
      <c r="P92" s="97" t="str">
        <f>IF(ISNUMBER($B92),L92+P91,"")</f>
        <v/>
      </c>
      <c r="Q92" s="89"/>
      <c r="R92" s="95"/>
      <c r="S92" s="97" t="str">
        <f>IF(ISNUMBER($B92),O92/COUNTA(O$10:O92),"")</f>
        <v/>
      </c>
      <c r="T92" s="97" t="str">
        <f>IF(ISNUMBER($B92),P92/COUNTA(P$10:P92),"")</f>
        <v/>
      </c>
      <c r="U92" s="89"/>
      <c r="V92" s="95"/>
      <c r="W92" s="97" t="str">
        <f>IF(ISNUMBER($B92),SQRT(VAR(K$10:K92)),"")</f>
        <v/>
      </c>
      <c r="X92" s="97" t="str">
        <f>IF(ISNUMBER($B92),SQRT(VAR(L$10:L92)),"")</f>
        <v/>
      </c>
      <c r="Y92" s="89"/>
      <c r="Z92" s="89"/>
      <c r="AA92" s="96" t="str">
        <f>IF(ISBLANK(Liga_Descoba!$F92),"",IF(Liga_Descoba!$F93&lt;&gt;Liga_Descoba!$F92,Liga_Descoba!$F92,""))</f>
        <v/>
      </c>
      <c r="AB92" s="97" t="str">
        <f>IF(ISTEXT($AA92),"",O92-SUM(AB$10:AB91))</f>
        <v/>
      </c>
      <c r="AC92" s="97" t="str">
        <f>IF(ISTEXT($AA92),"",P92-SUM(AC$10:AC91))</f>
        <v/>
      </c>
      <c r="AD92" s="89"/>
      <c r="AE92" s="89"/>
      <c r="AF92" s="96" t="str">
        <f>IF(ISBLANK(Liga_Descoba!$F92),"",IF(Liga_Descoba!$F93&lt;&gt;Liga_Descoba!$F92,Liga_Descoba!$F92,""))</f>
        <v/>
      </c>
      <c r="AG92" s="97" t="str">
        <f>IF(ISTEXT($AF92),"",(O92 - SUM(AB$10:AB91))/COUNTIF(Liga_Descoba!$F$10:$F$304,"="&amp;$AF92))</f>
        <v/>
      </c>
      <c r="AH92" s="97" t="str">
        <f>IF(ISTEXT($AF92),"",(P92 - SUM(AC$10:AC91))/COUNTIF(Liga_Descoba!$F$10:$F$304,"="&amp;$AF92))</f>
        <v/>
      </c>
      <c r="AI92" s="99" t="str">
        <f>IF(ISTEXT($AF92),"",COUNT($AG$10:$AG92))</f>
        <v/>
      </c>
      <c r="AJ92" s="89"/>
      <c r="AK92" s="96" t="str">
        <f>IF(ISBLANK(Liga_Descoba!$F92),"",IF(Liga_Descoba!$F93&lt;&gt;Liga_Descoba!$F92,Liga_Descoba!$F92,""))</f>
        <v/>
      </c>
      <c r="AL92" s="97" t="str">
        <f>IF(ISTEXT($AF92),"",(G92 - SUM(AR$10:AR91))/COUNTIF(Liga_Descoba!$F$10:$F$304,"="&amp;$AK92))</f>
        <v/>
      </c>
      <c r="AM92" s="97" t="str">
        <f>IF(ISTEXT($AF92),"",(H92 - SUM(AS$10:AS91))/COUNTIF(Liga_Descoba!$F$10:$F$304,"="&amp;$AK92))</f>
        <v/>
      </c>
      <c r="AN92" s="99" t="str">
        <f>IF(ISTEXT($AF92),"",COUNT($AG$10:$AG92))</f>
        <v/>
      </c>
      <c r="AO92" s="81"/>
      <c r="AP92" s="89"/>
      <c r="AQ92" s="96" t="str">
        <f>IF(ISBLANK(Liga_Descoba!$F92),"",IF(Liga_Descoba!$F93&lt;&gt;Liga_Descoba!$F92,Liga_Descoba!$F92,""))</f>
        <v/>
      </c>
      <c r="AR92" s="97" t="str">
        <f>IF(ISTEXT($AQ92),"",G92-SUM(AR$10:AR91))</f>
        <v/>
      </c>
      <c r="AS92" s="97" t="str">
        <f>IF(ISTEXT($AQ92),"",H92-SUM(AS$10:AS91))</f>
        <v/>
      </c>
      <c r="AT92" s="89"/>
      <c r="AU92" s="89"/>
      <c r="AV92" s="96"/>
      <c r="AW92" s="97"/>
      <c r="AX92" s="97"/>
      <c r="AY92" s="96"/>
      <c r="AZ92" s="89"/>
      <c r="BA92" s="89"/>
      <c r="BB92" s="96"/>
      <c r="BC92" s="97"/>
      <c r="BD92" s="97"/>
      <c r="BE92" s="96"/>
      <c r="BF92" s="89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</row>
    <row r="93" spans="1:77">
      <c r="A93" s="36"/>
      <c r="B93" s="94" t="str">
        <f>IF(ISBLANK(Liga_Descoba!$C93),"",Liga_Descoba!$C93)</f>
        <v/>
      </c>
      <c r="C93" s="97" t="str">
        <f>IF(ISTEXT($B93),"",_xlfn.SWITCH(Liga_Descoba!AH93,$D$3,$D$2,$E$3,$E$2,$F$3,$F$2,$D$6,$D$5,$E$6,$E$5,$I$5,$D$2,$I$6,$D$2,$I$4,$D$2))</f>
        <v/>
      </c>
      <c r="D93" s="97" t="str">
        <f>IF(ISTEXT($B93),"",_xlfn.SWITCH(Liga_Descoba!AI93,$D$3,$D$2,$E$3,$E$2,$F$3,$F$2,$D$6,$D$5,$E$6,$E$5,$I$5,$D$2,$I$6,$D$2,$I$4,$D$2))</f>
        <v/>
      </c>
      <c r="E93" s="80"/>
      <c r="F93" s="80"/>
      <c r="G93" s="97" t="str">
        <f>IF(ISNUMBER($B93),G92+Liga_Descoba!AH93,"")</f>
        <v/>
      </c>
      <c r="H93" s="97" t="str">
        <f>IF(ISNUMBER($B93),H92+Liga_Descoba!AI93,"")</f>
        <v/>
      </c>
      <c r="I93" s="36"/>
      <c r="J93" s="80"/>
      <c r="K93" s="97" t="str">
        <f>IF(ISNUMBER(Liga_Descoba!D93),Liga_Descoba!D93,"")</f>
        <v/>
      </c>
      <c r="L93" s="97" t="str">
        <f>IF(ISNUMBER(Liga_Descoba!E93),Liga_Descoba!E93,"")</f>
        <v/>
      </c>
      <c r="M93" s="36"/>
      <c r="N93" s="80"/>
      <c r="O93" s="97" t="str">
        <f>IF(ISNUMBER($B93),K93+O92,"")</f>
        <v/>
      </c>
      <c r="P93" s="97" t="str">
        <f>IF(ISNUMBER($B93),L93+P92,"")</f>
        <v/>
      </c>
      <c r="Q93" s="89"/>
      <c r="R93" s="95"/>
      <c r="S93" s="97" t="str">
        <f>IF(ISNUMBER($B93),O93/COUNTA(O$10:O93),"")</f>
        <v/>
      </c>
      <c r="T93" s="97" t="str">
        <f>IF(ISNUMBER($B93),P93/COUNTA(P$10:P93),"")</f>
        <v/>
      </c>
      <c r="U93" s="89"/>
      <c r="V93" s="95"/>
      <c r="W93" s="97" t="str">
        <f>IF(ISNUMBER($B93),SQRT(VAR(K$10:K93)),"")</f>
        <v/>
      </c>
      <c r="X93" s="97" t="str">
        <f>IF(ISNUMBER($B93),SQRT(VAR(L$10:L93)),"")</f>
        <v/>
      </c>
      <c r="Y93" s="89"/>
      <c r="Z93" s="89"/>
      <c r="AA93" s="96" t="str">
        <f>IF(ISBLANK(Liga_Descoba!$F93),"",IF(Liga_Descoba!$F94&lt;&gt;Liga_Descoba!$F93,Liga_Descoba!$F93,""))</f>
        <v/>
      </c>
      <c r="AB93" s="97" t="str">
        <f>IF(ISTEXT($AA93),"",O93-SUM(AB$10:AB92))</f>
        <v/>
      </c>
      <c r="AC93" s="97" t="str">
        <f>IF(ISTEXT($AA93),"",P93-SUM(AC$10:AC92))</f>
        <v/>
      </c>
      <c r="AD93" s="89"/>
      <c r="AE93" s="89"/>
      <c r="AF93" s="96" t="str">
        <f>IF(ISBLANK(Liga_Descoba!$F93),"",IF(Liga_Descoba!$F94&lt;&gt;Liga_Descoba!$F93,Liga_Descoba!$F93,""))</f>
        <v/>
      </c>
      <c r="AG93" s="97" t="str">
        <f>IF(ISTEXT($AF93),"",(O93 - SUM(AB$10:AB92))/COUNTIF(Liga_Descoba!$F$10:$F$304,"="&amp;$AF93))</f>
        <v/>
      </c>
      <c r="AH93" s="97" t="str">
        <f>IF(ISTEXT($AF93),"",(P93 - SUM(AC$10:AC92))/COUNTIF(Liga_Descoba!$F$10:$F$304,"="&amp;$AF93))</f>
        <v/>
      </c>
      <c r="AI93" s="99" t="str">
        <f>IF(ISTEXT($AF93),"",COUNT($AG$10:$AG93))</f>
        <v/>
      </c>
      <c r="AJ93" s="89"/>
      <c r="AK93" s="96" t="str">
        <f>IF(ISBLANK(Liga_Descoba!$F93),"",IF(Liga_Descoba!$F94&lt;&gt;Liga_Descoba!$F93,Liga_Descoba!$F93,""))</f>
        <v/>
      </c>
      <c r="AL93" s="97" t="str">
        <f>IF(ISTEXT($AF93),"",(G93 - SUM(AR$10:AR92))/COUNTIF(Liga_Descoba!$F$10:$F$304,"="&amp;$AK93))</f>
        <v/>
      </c>
      <c r="AM93" s="97" t="str">
        <f>IF(ISTEXT($AF93),"",(H93 - SUM(AS$10:AS92))/COUNTIF(Liga_Descoba!$F$10:$F$304,"="&amp;$AK93))</f>
        <v/>
      </c>
      <c r="AN93" s="99" t="str">
        <f>IF(ISTEXT($AF93),"",COUNT($AG$10:$AG93))</f>
        <v/>
      </c>
      <c r="AO93" s="81"/>
      <c r="AP93" s="89"/>
      <c r="AQ93" s="96" t="str">
        <f>IF(ISBLANK(Liga_Descoba!$F93),"",IF(Liga_Descoba!$F94&lt;&gt;Liga_Descoba!$F93,Liga_Descoba!$F93,""))</f>
        <v/>
      </c>
      <c r="AR93" s="97" t="str">
        <f>IF(ISTEXT($AQ93),"",G93-SUM(AR$10:AR92))</f>
        <v/>
      </c>
      <c r="AS93" s="97" t="str">
        <f>IF(ISTEXT($AQ93),"",H93-SUM(AS$10:AS92))</f>
        <v/>
      </c>
      <c r="AT93" s="89"/>
      <c r="AU93" s="89"/>
      <c r="AV93" s="96"/>
      <c r="AW93" s="97"/>
      <c r="AX93" s="97"/>
      <c r="AY93" s="96"/>
      <c r="AZ93" s="89"/>
      <c r="BA93" s="89"/>
      <c r="BB93" s="96"/>
      <c r="BC93" s="97"/>
      <c r="BD93" s="97"/>
      <c r="BE93" s="96"/>
      <c r="BF93" s="89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</row>
    <row r="94" spans="1:77">
      <c r="A94" s="36"/>
      <c r="B94" s="94" t="str">
        <f>IF(ISBLANK(Liga_Descoba!$C94),"",Liga_Descoba!$C94)</f>
        <v/>
      </c>
      <c r="C94" s="97" t="str">
        <f>IF(ISTEXT($B94),"",_xlfn.SWITCH(Liga_Descoba!AH94,$D$3,$D$2,$E$3,$E$2,$F$3,$F$2,$D$6,$D$5,$E$6,$E$5,$I$5,$D$2,$I$6,$D$2,$I$4,$D$2))</f>
        <v/>
      </c>
      <c r="D94" s="97" t="str">
        <f>IF(ISTEXT($B94),"",_xlfn.SWITCH(Liga_Descoba!AI94,$D$3,$D$2,$E$3,$E$2,$F$3,$F$2,$D$6,$D$5,$E$6,$E$5,$I$5,$D$2,$I$6,$D$2,$I$4,$D$2))</f>
        <v/>
      </c>
      <c r="E94" s="80"/>
      <c r="F94" s="80"/>
      <c r="G94" s="97" t="str">
        <f>IF(ISNUMBER($B94),G93+Liga_Descoba!AH94,"")</f>
        <v/>
      </c>
      <c r="H94" s="97" t="str">
        <f>IF(ISNUMBER($B94),H93+Liga_Descoba!AI94,"")</f>
        <v/>
      </c>
      <c r="I94" s="36"/>
      <c r="J94" s="80"/>
      <c r="K94" s="97" t="str">
        <f>IF(ISNUMBER(Liga_Descoba!D94),Liga_Descoba!D94,"")</f>
        <v/>
      </c>
      <c r="L94" s="97" t="str">
        <f>IF(ISNUMBER(Liga_Descoba!E94),Liga_Descoba!E94,"")</f>
        <v/>
      </c>
      <c r="M94" s="36"/>
      <c r="N94" s="80"/>
      <c r="O94" s="97" t="str">
        <f>IF(ISNUMBER($B94),K94+O93,"")</f>
        <v/>
      </c>
      <c r="P94" s="97" t="str">
        <f>IF(ISNUMBER($B94),L94+P93,"")</f>
        <v/>
      </c>
      <c r="Q94" s="89"/>
      <c r="R94" s="95"/>
      <c r="S94" s="97" t="str">
        <f>IF(ISNUMBER($B94),O94/COUNTA(O$10:O94),"")</f>
        <v/>
      </c>
      <c r="T94" s="97" t="str">
        <f>IF(ISNUMBER($B94),P94/COUNTA(P$10:P94),"")</f>
        <v/>
      </c>
      <c r="U94" s="89"/>
      <c r="V94" s="95"/>
      <c r="W94" s="97" t="str">
        <f>IF(ISNUMBER($B94),SQRT(VAR(K$10:K94)),"")</f>
        <v/>
      </c>
      <c r="X94" s="97" t="str">
        <f>IF(ISNUMBER($B94),SQRT(VAR(L$10:L94)),"")</f>
        <v/>
      </c>
      <c r="Y94" s="89"/>
      <c r="Z94" s="89"/>
      <c r="AA94" s="96" t="str">
        <f>IF(ISBLANK(Liga_Descoba!$F94),"",IF(Liga_Descoba!$F95&lt;&gt;Liga_Descoba!$F94,Liga_Descoba!$F94,""))</f>
        <v/>
      </c>
      <c r="AB94" s="97" t="str">
        <f>IF(ISTEXT($AA94),"",O94-SUM(AB$10:AB93))</f>
        <v/>
      </c>
      <c r="AC94" s="97" t="str">
        <f>IF(ISTEXT($AA94),"",P94-SUM(AC$10:AC93))</f>
        <v/>
      </c>
      <c r="AD94" s="89"/>
      <c r="AE94" s="89"/>
      <c r="AF94" s="96" t="str">
        <f>IF(ISBLANK(Liga_Descoba!$F94),"",IF(Liga_Descoba!$F95&lt;&gt;Liga_Descoba!$F94,Liga_Descoba!$F94,""))</f>
        <v/>
      </c>
      <c r="AG94" s="97" t="str">
        <f>IF(ISTEXT($AF94),"",(O94 - SUM(AB$10:AB93))/COUNTIF(Liga_Descoba!$F$10:$F$304,"="&amp;$AF94))</f>
        <v/>
      </c>
      <c r="AH94" s="97" t="str">
        <f>IF(ISTEXT($AF94),"",(P94 - SUM(AC$10:AC93))/COUNTIF(Liga_Descoba!$F$10:$F$304,"="&amp;$AF94))</f>
        <v/>
      </c>
      <c r="AI94" s="99" t="str">
        <f>IF(ISTEXT($AF94),"",COUNT($AG$10:$AG94))</f>
        <v/>
      </c>
      <c r="AJ94" s="89"/>
      <c r="AK94" s="96" t="str">
        <f>IF(ISBLANK(Liga_Descoba!$F94),"",IF(Liga_Descoba!$F95&lt;&gt;Liga_Descoba!$F94,Liga_Descoba!$F94,""))</f>
        <v/>
      </c>
      <c r="AL94" s="97" t="str">
        <f>IF(ISTEXT($AF94),"",(G94 - SUM(AR$10:AR93))/COUNTIF(Liga_Descoba!$F$10:$F$304,"="&amp;$AK94))</f>
        <v/>
      </c>
      <c r="AM94" s="97" t="str">
        <f>IF(ISTEXT($AF94),"",(H94 - SUM(AS$10:AS93))/COUNTIF(Liga_Descoba!$F$10:$F$304,"="&amp;$AK94))</f>
        <v/>
      </c>
      <c r="AN94" s="99" t="str">
        <f>IF(ISTEXT($AF94),"",COUNT($AG$10:$AG94))</f>
        <v/>
      </c>
      <c r="AO94" s="81"/>
      <c r="AP94" s="89"/>
      <c r="AQ94" s="96" t="str">
        <f>IF(ISBLANK(Liga_Descoba!$F94),"",IF(Liga_Descoba!$F95&lt;&gt;Liga_Descoba!$F94,Liga_Descoba!$F94,""))</f>
        <v/>
      </c>
      <c r="AR94" s="97" t="str">
        <f>IF(ISTEXT($AQ94),"",G94-SUM(AR$10:AR93))</f>
        <v/>
      </c>
      <c r="AS94" s="97" t="str">
        <f>IF(ISTEXT($AQ94),"",H94-SUM(AS$10:AS93))</f>
        <v/>
      </c>
      <c r="AT94" s="89"/>
      <c r="AU94" s="89"/>
      <c r="AV94" s="96"/>
      <c r="AW94" s="97"/>
      <c r="AX94" s="97"/>
      <c r="AY94" s="96"/>
      <c r="AZ94" s="89"/>
      <c r="BA94" s="89"/>
      <c r="BB94" s="96"/>
      <c r="BC94" s="97"/>
      <c r="BD94" s="97"/>
      <c r="BE94" s="96"/>
      <c r="BF94" s="89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</row>
    <row r="95" spans="1:77">
      <c r="A95" s="36"/>
      <c r="B95" s="94" t="str">
        <f>IF(ISBLANK(Liga_Descoba!$C95),"",Liga_Descoba!$C95)</f>
        <v/>
      </c>
      <c r="C95" s="97" t="str">
        <f>IF(ISTEXT($B95),"",_xlfn.SWITCH(Liga_Descoba!AH95,$D$3,$D$2,$E$3,$E$2,$F$3,$F$2,$D$6,$D$5,$E$6,$E$5,$I$5,$D$2,$I$6,$D$2,$I$4,$D$2))</f>
        <v/>
      </c>
      <c r="D95" s="97" t="str">
        <f>IF(ISTEXT($B95),"",_xlfn.SWITCH(Liga_Descoba!AI95,$D$3,$D$2,$E$3,$E$2,$F$3,$F$2,$D$6,$D$5,$E$6,$E$5,$I$5,$D$2,$I$6,$D$2,$I$4,$D$2))</f>
        <v/>
      </c>
      <c r="E95" s="80"/>
      <c r="F95" s="80"/>
      <c r="G95" s="97" t="str">
        <f>IF(ISNUMBER($B95),G94+Liga_Descoba!AH95,"")</f>
        <v/>
      </c>
      <c r="H95" s="97" t="str">
        <f>IF(ISNUMBER($B95),H94+Liga_Descoba!AI95,"")</f>
        <v/>
      </c>
      <c r="I95" s="36"/>
      <c r="J95" s="80"/>
      <c r="K95" s="97" t="str">
        <f>IF(ISNUMBER(Liga_Descoba!D95),Liga_Descoba!D95,"")</f>
        <v/>
      </c>
      <c r="L95" s="97" t="str">
        <f>IF(ISNUMBER(Liga_Descoba!E95),Liga_Descoba!E95,"")</f>
        <v/>
      </c>
      <c r="M95" s="36"/>
      <c r="N95" s="80"/>
      <c r="O95" s="97" t="str">
        <f>IF(ISNUMBER($B95),K95+O94,"")</f>
        <v/>
      </c>
      <c r="P95" s="97" t="str">
        <f>IF(ISNUMBER($B95),L95+P94,"")</f>
        <v/>
      </c>
      <c r="Q95" s="89"/>
      <c r="R95" s="95"/>
      <c r="S95" s="97" t="str">
        <f>IF(ISNUMBER($B95),O95/COUNTA(O$10:O95),"")</f>
        <v/>
      </c>
      <c r="T95" s="97" t="str">
        <f>IF(ISNUMBER($B95),P95/COUNTA(P$10:P95),"")</f>
        <v/>
      </c>
      <c r="U95" s="89"/>
      <c r="V95" s="95"/>
      <c r="W95" s="97" t="str">
        <f>IF(ISNUMBER($B95),SQRT(VAR(K$10:K95)),"")</f>
        <v/>
      </c>
      <c r="X95" s="97" t="str">
        <f>IF(ISNUMBER($B95),SQRT(VAR(L$10:L95)),"")</f>
        <v/>
      </c>
      <c r="Y95" s="89"/>
      <c r="Z95" s="89"/>
      <c r="AA95" s="96" t="str">
        <f>IF(ISBLANK(Liga_Descoba!$F95),"",IF(Liga_Descoba!$F96&lt;&gt;Liga_Descoba!$F95,Liga_Descoba!$F95,""))</f>
        <v/>
      </c>
      <c r="AB95" s="97" t="str">
        <f>IF(ISTEXT($AA95),"",O95-SUM(AB$10:AB94))</f>
        <v/>
      </c>
      <c r="AC95" s="97" t="str">
        <f>IF(ISTEXT($AA95),"",P95-SUM(AC$10:AC94))</f>
        <v/>
      </c>
      <c r="AD95" s="89"/>
      <c r="AE95" s="89"/>
      <c r="AF95" s="96" t="str">
        <f>IF(ISBLANK(Liga_Descoba!$F95),"",IF(Liga_Descoba!$F96&lt;&gt;Liga_Descoba!$F95,Liga_Descoba!$F95,""))</f>
        <v/>
      </c>
      <c r="AG95" s="97" t="str">
        <f>IF(ISTEXT($AF95),"",(O95 - SUM(AB$10:AB94))/COUNTIF(Liga_Descoba!$F$10:$F$304,"="&amp;$AF95))</f>
        <v/>
      </c>
      <c r="AH95" s="97" t="str">
        <f>IF(ISTEXT($AF95),"",(P95 - SUM(AC$10:AC94))/COUNTIF(Liga_Descoba!$F$10:$F$304,"="&amp;$AF95))</f>
        <v/>
      </c>
      <c r="AI95" s="99" t="str">
        <f>IF(ISTEXT($AF95),"",COUNT($AG$10:$AG95))</f>
        <v/>
      </c>
      <c r="AJ95" s="89"/>
      <c r="AK95" s="96" t="str">
        <f>IF(ISBLANK(Liga_Descoba!$F95),"",IF(Liga_Descoba!$F96&lt;&gt;Liga_Descoba!$F95,Liga_Descoba!$F95,""))</f>
        <v/>
      </c>
      <c r="AL95" s="97" t="str">
        <f>IF(ISTEXT($AF95),"",(G95 - SUM(AR$10:AR94))/COUNTIF(Liga_Descoba!$F$10:$F$304,"="&amp;$AK95))</f>
        <v/>
      </c>
      <c r="AM95" s="97" t="str">
        <f>IF(ISTEXT($AF95),"",(H95 - SUM(AS$10:AS94))/COUNTIF(Liga_Descoba!$F$10:$F$304,"="&amp;$AK95))</f>
        <v/>
      </c>
      <c r="AN95" s="99" t="str">
        <f>IF(ISTEXT($AF95),"",COUNT($AG$10:$AG95))</f>
        <v/>
      </c>
      <c r="AO95" s="81"/>
      <c r="AP95" s="89"/>
      <c r="AQ95" s="96" t="str">
        <f>IF(ISBLANK(Liga_Descoba!$F95),"",IF(Liga_Descoba!$F96&lt;&gt;Liga_Descoba!$F95,Liga_Descoba!$F95,""))</f>
        <v/>
      </c>
      <c r="AR95" s="97" t="str">
        <f>IF(ISTEXT($AQ95),"",G95-SUM(AR$10:AR94))</f>
        <v/>
      </c>
      <c r="AS95" s="97" t="str">
        <f>IF(ISTEXT($AQ95),"",H95-SUM(AS$10:AS94))</f>
        <v/>
      </c>
      <c r="AT95" s="89"/>
      <c r="AU95" s="89"/>
      <c r="AV95" s="96"/>
      <c r="AW95" s="97"/>
      <c r="AX95" s="97"/>
      <c r="AY95" s="96"/>
      <c r="AZ95" s="89"/>
      <c r="BA95" s="89"/>
      <c r="BB95" s="96"/>
      <c r="BC95" s="97"/>
      <c r="BD95" s="97"/>
      <c r="BE95" s="96"/>
      <c r="BF95" s="89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</row>
    <row r="96" spans="1:77">
      <c r="A96" s="36"/>
      <c r="B96" s="94" t="str">
        <f>IF(ISBLANK(Liga_Descoba!$C96),"",Liga_Descoba!$C96)</f>
        <v/>
      </c>
      <c r="C96" s="97" t="str">
        <f>IF(ISTEXT($B96),"",_xlfn.SWITCH(Liga_Descoba!AH96,$D$3,$D$2,$E$3,$E$2,$F$3,$F$2,$D$6,$D$5,$E$6,$E$5,$I$5,$D$2,$I$6,$D$2,$I$4,$D$2))</f>
        <v/>
      </c>
      <c r="D96" s="97" t="str">
        <f>IF(ISTEXT($B96),"",_xlfn.SWITCH(Liga_Descoba!AI96,$D$3,$D$2,$E$3,$E$2,$F$3,$F$2,$D$6,$D$5,$E$6,$E$5,$I$5,$D$2,$I$6,$D$2,$I$4,$D$2))</f>
        <v/>
      </c>
      <c r="E96" s="80"/>
      <c r="F96" s="80"/>
      <c r="G96" s="97" t="str">
        <f>IF(ISNUMBER($B96),G95+Liga_Descoba!AH96,"")</f>
        <v/>
      </c>
      <c r="H96" s="97" t="str">
        <f>IF(ISNUMBER($B96),H95+Liga_Descoba!AI96,"")</f>
        <v/>
      </c>
      <c r="I96" s="36"/>
      <c r="J96" s="80"/>
      <c r="K96" s="97" t="str">
        <f>IF(ISNUMBER(Liga_Descoba!D96),Liga_Descoba!D96,"")</f>
        <v/>
      </c>
      <c r="L96" s="97" t="str">
        <f>IF(ISNUMBER(Liga_Descoba!E96),Liga_Descoba!E96,"")</f>
        <v/>
      </c>
      <c r="M96" s="36"/>
      <c r="N96" s="80"/>
      <c r="O96" s="97" t="str">
        <f>IF(ISNUMBER($B96),K96+O95,"")</f>
        <v/>
      </c>
      <c r="P96" s="97" t="str">
        <f>IF(ISNUMBER($B96),L96+P95,"")</f>
        <v/>
      </c>
      <c r="Q96" s="89"/>
      <c r="R96" s="95"/>
      <c r="S96" s="97" t="str">
        <f>IF(ISNUMBER($B96),O96/COUNTA(O$10:O96),"")</f>
        <v/>
      </c>
      <c r="T96" s="97" t="str">
        <f>IF(ISNUMBER($B96),P96/COUNTA(P$10:P96),"")</f>
        <v/>
      </c>
      <c r="U96" s="89"/>
      <c r="V96" s="95"/>
      <c r="W96" s="97" t="str">
        <f>IF(ISNUMBER($B96),SQRT(VAR(K$10:K96)),"")</f>
        <v/>
      </c>
      <c r="X96" s="97" t="str">
        <f>IF(ISNUMBER($B96),SQRT(VAR(L$10:L96)),"")</f>
        <v/>
      </c>
      <c r="Y96" s="89"/>
      <c r="Z96" s="89"/>
      <c r="AA96" s="96" t="str">
        <f>IF(ISBLANK(Liga_Descoba!$F96),"",IF(Liga_Descoba!$F97&lt;&gt;Liga_Descoba!$F96,Liga_Descoba!$F96,""))</f>
        <v/>
      </c>
      <c r="AB96" s="97" t="str">
        <f>IF(ISTEXT($AA96),"",O96-SUM(AB$10:AB95))</f>
        <v/>
      </c>
      <c r="AC96" s="97" t="str">
        <f>IF(ISTEXT($AA96),"",P96-SUM(AC$10:AC95))</f>
        <v/>
      </c>
      <c r="AD96" s="89"/>
      <c r="AE96" s="89"/>
      <c r="AF96" s="96" t="str">
        <f>IF(ISBLANK(Liga_Descoba!$F96),"",IF(Liga_Descoba!$F97&lt;&gt;Liga_Descoba!$F96,Liga_Descoba!$F96,""))</f>
        <v/>
      </c>
      <c r="AG96" s="97" t="str">
        <f>IF(ISTEXT($AF96),"",(O96 - SUM(AB$10:AB95))/COUNTIF(Liga_Descoba!$F$10:$F$304,"="&amp;$AF96))</f>
        <v/>
      </c>
      <c r="AH96" s="97" t="str">
        <f>IF(ISTEXT($AF96),"",(P96 - SUM(AC$10:AC95))/COUNTIF(Liga_Descoba!$F$10:$F$304,"="&amp;$AF96))</f>
        <v/>
      </c>
      <c r="AI96" s="99" t="str">
        <f>IF(ISTEXT($AF96),"",COUNT($AG$10:$AG96))</f>
        <v/>
      </c>
      <c r="AJ96" s="89"/>
      <c r="AK96" s="96" t="str">
        <f>IF(ISBLANK(Liga_Descoba!$F96),"",IF(Liga_Descoba!$F97&lt;&gt;Liga_Descoba!$F96,Liga_Descoba!$F96,""))</f>
        <v/>
      </c>
      <c r="AL96" s="97" t="str">
        <f>IF(ISTEXT($AF96),"",(G96 - SUM(AR$10:AR95))/COUNTIF(Liga_Descoba!$F$10:$F$304,"="&amp;$AK96))</f>
        <v/>
      </c>
      <c r="AM96" s="97" t="str">
        <f>IF(ISTEXT($AF96),"",(H96 - SUM(AS$10:AS95))/COUNTIF(Liga_Descoba!$F$10:$F$304,"="&amp;$AK96))</f>
        <v/>
      </c>
      <c r="AN96" s="99" t="str">
        <f>IF(ISTEXT($AF96),"",COUNT($AG$10:$AG96))</f>
        <v/>
      </c>
      <c r="AO96" s="81"/>
      <c r="AP96" s="89"/>
      <c r="AQ96" s="96" t="str">
        <f>IF(ISBLANK(Liga_Descoba!$F96),"",IF(Liga_Descoba!$F97&lt;&gt;Liga_Descoba!$F96,Liga_Descoba!$F96,""))</f>
        <v/>
      </c>
      <c r="AR96" s="97" t="str">
        <f>IF(ISTEXT($AQ96),"",G96-SUM(AR$10:AR95))</f>
        <v/>
      </c>
      <c r="AS96" s="97" t="str">
        <f>IF(ISTEXT($AQ96),"",H96-SUM(AS$10:AS95))</f>
        <v/>
      </c>
      <c r="AT96" s="89"/>
      <c r="AU96" s="89"/>
      <c r="AV96" s="96"/>
      <c r="AW96" s="97"/>
      <c r="AX96" s="97"/>
      <c r="AY96" s="96"/>
      <c r="AZ96" s="89"/>
      <c r="BA96" s="89"/>
      <c r="BB96" s="96"/>
      <c r="BC96" s="97"/>
      <c r="BD96" s="97"/>
      <c r="BE96" s="96"/>
      <c r="BF96" s="89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</row>
    <row r="97" spans="1:77">
      <c r="A97" s="36"/>
      <c r="B97" s="94" t="str">
        <f>IF(ISBLANK(Liga_Descoba!$C97),"",Liga_Descoba!$C97)</f>
        <v/>
      </c>
      <c r="C97" s="97" t="str">
        <f>IF(ISTEXT($B97),"",_xlfn.SWITCH(Liga_Descoba!AH97,$D$3,$D$2,$E$3,$E$2,$F$3,$F$2,$D$6,$D$5,$E$6,$E$5,$I$5,$D$2,$I$6,$D$2,$I$4,$D$2))</f>
        <v/>
      </c>
      <c r="D97" s="97" t="str">
        <f>IF(ISTEXT($B97),"",_xlfn.SWITCH(Liga_Descoba!AI97,$D$3,$D$2,$E$3,$E$2,$F$3,$F$2,$D$6,$D$5,$E$6,$E$5,$I$5,$D$2,$I$6,$D$2,$I$4,$D$2))</f>
        <v/>
      </c>
      <c r="E97" s="80"/>
      <c r="F97" s="80"/>
      <c r="G97" s="97" t="str">
        <f>IF(ISNUMBER($B97),G96+Liga_Descoba!AH97,"")</f>
        <v/>
      </c>
      <c r="H97" s="97" t="str">
        <f>IF(ISNUMBER($B97),H96+Liga_Descoba!AI97,"")</f>
        <v/>
      </c>
      <c r="I97" s="36"/>
      <c r="J97" s="80"/>
      <c r="K97" s="97" t="str">
        <f>IF(ISNUMBER(Liga_Descoba!D97),Liga_Descoba!D97,"")</f>
        <v/>
      </c>
      <c r="L97" s="97" t="str">
        <f>IF(ISNUMBER(Liga_Descoba!E97),Liga_Descoba!E97,"")</f>
        <v/>
      </c>
      <c r="M97" s="36"/>
      <c r="N97" s="80"/>
      <c r="O97" s="97" t="str">
        <f>IF(ISNUMBER($B97),K97+O96,"")</f>
        <v/>
      </c>
      <c r="P97" s="97" t="str">
        <f>IF(ISNUMBER($B97),L97+P96,"")</f>
        <v/>
      </c>
      <c r="Q97" s="89"/>
      <c r="R97" s="95"/>
      <c r="S97" s="97" t="str">
        <f>IF(ISNUMBER($B97),O97/COUNTA(O$10:O97),"")</f>
        <v/>
      </c>
      <c r="T97" s="97" t="str">
        <f>IF(ISNUMBER($B97),P97/COUNTA(P$10:P97),"")</f>
        <v/>
      </c>
      <c r="U97" s="89"/>
      <c r="V97" s="95"/>
      <c r="W97" s="97" t="str">
        <f>IF(ISNUMBER($B97),SQRT(VAR(K$10:K97)),"")</f>
        <v/>
      </c>
      <c r="X97" s="97" t="str">
        <f>IF(ISNUMBER($B97),SQRT(VAR(L$10:L97)),"")</f>
        <v/>
      </c>
      <c r="Y97" s="89"/>
      <c r="Z97" s="89"/>
      <c r="AA97" s="96" t="str">
        <f>IF(ISBLANK(Liga_Descoba!$F97),"",IF(Liga_Descoba!$F98&lt;&gt;Liga_Descoba!$F97,Liga_Descoba!$F97,""))</f>
        <v/>
      </c>
      <c r="AB97" s="97" t="str">
        <f>IF(ISTEXT($AA97),"",O97-SUM(AB$10:AB96))</f>
        <v/>
      </c>
      <c r="AC97" s="97" t="str">
        <f>IF(ISTEXT($AA97),"",P97-SUM(AC$10:AC96))</f>
        <v/>
      </c>
      <c r="AD97" s="89"/>
      <c r="AE97" s="89"/>
      <c r="AF97" s="96" t="str">
        <f>IF(ISBLANK(Liga_Descoba!$F97),"",IF(Liga_Descoba!$F98&lt;&gt;Liga_Descoba!$F97,Liga_Descoba!$F97,""))</f>
        <v/>
      </c>
      <c r="AG97" s="97" t="str">
        <f>IF(ISTEXT($AF97),"",(O97 - SUM(AB$10:AB96))/COUNTIF(Liga_Descoba!$F$10:$F$304,"="&amp;$AF97))</f>
        <v/>
      </c>
      <c r="AH97" s="97" t="str">
        <f>IF(ISTEXT($AF97),"",(P97 - SUM(AC$10:AC96))/COUNTIF(Liga_Descoba!$F$10:$F$304,"="&amp;$AF97))</f>
        <v/>
      </c>
      <c r="AI97" s="99" t="str">
        <f>IF(ISTEXT($AF97),"",COUNT($AG$10:$AG97))</f>
        <v/>
      </c>
      <c r="AJ97" s="89"/>
      <c r="AK97" s="96" t="str">
        <f>IF(ISBLANK(Liga_Descoba!$F97),"",IF(Liga_Descoba!$F98&lt;&gt;Liga_Descoba!$F97,Liga_Descoba!$F97,""))</f>
        <v/>
      </c>
      <c r="AL97" s="97" t="str">
        <f>IF(ISTEXT($AF97),"",(G97 - SUM(AR$10:AR96))/COUNTIF(Liga_Descoba!$F$10:$F$304,"="&amp;$AK97))</f>
        <v/>
      </c>
      <c r="AM97" s="97" t="str">
        <f>IF(ISTEXT($AF97),"",(H97 - SUM(AS$10:AS96))/COUNTIF(Liga_Descoba!$F$10:$F$304,"="&amp;$AK97))</f>
        <v/>
      </c>
      <c r="AN97" s="99" t="str">
        <f>IF(ISTEXT($AF97),"",COUNT($AG$10:$AG97))</f>
        <v/>
      </c>
      <c r="AO97" s="81"/>
      <c r="AP97" s="89"/>
      <c r="AQ97" s="96" t="str">
        <f>IF(ISBLANK(Liga_Descoba!$F97),"",IF(Liga_Descoba!$F98&lt;&gt;Liga_Descoba!$F97,Liga_Descoba!$F97,""))</f>
        <v/>
      </c>
      <c r="AR97" s="97" t="str">
        <f>IF(ISTEXT($AQ97),"",G97-SUM(AR$10:AR96))</f>
        <v/>
      </c>
      <c r="AS97" s="97" t="str">
        <f>IF(ISTEXT($AQ97),"",H97-SUM(AS$10:AS96))</f>
        <v/>
      </c>
      <c r="AT97" s="89"/>
      <c r="AU97" s="89"/>
      <c r="AV97" s="96"/>
      <c r="AW97" s="97"/>
      <c r="AX97" s="97"/>
      <c r="AY97" s="96"/>
      <c r="AZ97" s="89"/>
      <c r="BA97" s="89"/>
      <c r="BB97" s="96"/>
      <c r="BC97" s="97"/>
      <c r="BD97" s="97"/>
      <c r="BE97" s="96"/>
      <c r="BF97" s="89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</row>
    <row r="98" spans="1:77">
      <c r="A98" s="36"/>
      <c r="B98" s="94" t="str">
        <f>IF(ISBLANK(Liga_Descoba!$C98),"",Liga_Descoba!$C98)</f>
        <v/>
      </c>
      <c r="C98" s="97" t="str">
        <f>IF(ISTEXT($B98),"",_xlfn.SWITCH(Liga_Descoba!AH98,$D$3,$D$2,$E$3,$E$2,$F$3,$F$2,$D$6,$D$5,$E$6,$E$5,$I$5,$D$2,$I$6,$D$2,$I$4,$D$2))</f>
        <v/>
      </c>
      <c r="D98" s="97" t="str">
        <f>IF(ISTEXT($B98),"",_xlfn.SWITCH(Liga_Descoba!AI98,$D$3,$D$2,$E$3,$E$2,$F$3,$F$2,$D$6,$D$5,$E$6,$E$5,$I$5,$D$2,$I$6,$D$2,$I$4,$D$2))</f>
        <v/>
      </c>
      <c r="E98" s="80"/>
      <c r="F98" s="80"/>
      <c r="G98" s="97" t="str">
        <f>IF(ISNUMBER($B98),G97+Liga_Descoba!AH98,"")</f>
        <v/>
      </c>
      <c r="H98" s="97" t="str">
        <f>IF(ISNUMBER($B98),H97+Liga_Descoba!AI98,"")</f>
        <v/>
      </c>
      <c r="I98" s="36"/>
      <c r="J98" s="80"/>
      <c r="K98" s="97" t="str">
        <f>IF(ISNUMBER(Liga_Descoba!D98),Liga_Descoba!D98,"")</f>
        <v/>
      </c>
      <c r="L98" s="97" t="str">
        <f>IF(ISNUMBER(Liga_Descoba!E98),Liga_Descoba!E98,"")</f>
        <v/>
      </c>
      <c r="M98" s="36"/>
      <c r="N98" s="80"/>
      <c r="O98" s="97" t="str">
        <f>IF(ISNUMBER($B98),K98+O97,"")</f>
        <v/>
      </c>
      <c r="P98" s="97" t="str">
        <f>IF(ISNUMBER($B98),L98+P97,"")</f>
        <v/>
      </c>
      <c r="Q98" s="89"/>
      <c r="R98" s="95"/>
      <c r="S98" s="97" t="str">
        <f>IF(ISNUMBER($B98),O98/COUNTA(O$10:O98),"")</f>
        <v/>
      </c>
      <c r="T98" s="97" t="str">
        <f>IF(ISNUMBER($B98),P98/COUNTA(P$10:P98),"")</f>
        <v/>
      </c>
      <c r="U98" s="89"/>
      <c r="V98" s="95"/>
      <c r="W98" s="97" t="str">
        <f>IF(ISNUMBER($B98),SQRT(VAR(K$10:K98)),"")</f>
        <v/>
      </c>
      <c r="X98" s="97" t="str">
        <f>IF(ISNUMBER($B98),SQRT(VAR(L$10:L98)),"")</f>
        <v/>
      </c>
      <c r="Y98" s="89"/>
      <c r="Z98" s="89"/>
      <c r="AA98" s="96" t="str">
        <f>IF(ISBLANK(Liga_Descoba!$F98),"",IF(Liga_Descoba!$F99&lt;&gt;Liga_Descoba!$F98,Liga_Descoba!$F98,""))</f>
        <v/>
      </c>
      <c r="AB98" s="97" t="str">
        <f>IF(ISTEXT($AA98),"",O98-SUM(AB$10:AB97))</f>
        <v/>
      </c>
      <c r="AC98" s="97" t="str">
        <f>IF(ISTEXT($AA98),"",P98-SUM(AC$10:AC97))</f>
        <v/>
      </c>
      <c r="AD98" s="89"/>
      <c r="AE98" s="89"/>
      <c r="AF98" s="96" t="str">
        <f>IF(ISBLANK(Liga_Descoba!$F98),"",IF(Liga_Descoba!$F99&lt;&gt;Liga_Descoba!$F98,Liga_Descoba!$F98,""))</f>
        <v/>
      </c>
      <c r="AG98" s="97" t="str">
        <f>IF(ISTEXT($AF98),"",(O98 - SUM(AB$10:AB97))/COUNTIF(Liga_Descoba!$F$10:$F$304,"="&amp;$AF98))</f>
        <v/>
      </c>
      <c r="AH98" s="97" t="str">
        <f>IF(ISTEXT($AF98),"",(P98 - SUM(AC$10:AC97))/COUNTIF(Liga_Descoba!$F$10:$F$304,"="&amp;$AF98))</f>
        <v/>
      </c>
      <c r="AI98" s="99" t="str">
        <f>IF(ISTEXT($AF98),"",COUNT($AG$10:$AG98))</f>
        <v/>
      </c>
      <c r="AJ98" s="89"/>
      <c r="AK98" s="96" t="str">
        <f>IF(ISBLANK(Liga_Descoba!$F98),"",IF(Liga_Descoba!$F99&lt;&gt;Liga_Descoba!$F98,Liga_Descoba!$F98,""))</f>
        <v/>
      </c>
      <c r="AL98" s="97" t="str">
        <f>IF(ISTEXT($AF98),"",(G98 - SUM(AR$10:AR97))/COUNTIF(Liga_Descoba!$F$10:$F$304,"="&amp;$AK98))</f>
        <v/>
      </c>
      <c r="AM98" s="97" t="str">
        <f>IF(ISTEXT($AF98),"",(H98 - SUM(AS$10:AS97))/COUNTIF(Liga_Descoba!$F$10:$F$304,"="&amp;$AK98))</f>
        <v/>
      </c>
      <c r="AN98" s="99" t="str">
        <f>IF(ISTEXT($AF98),"",COUNT($AG$10:$AG98))</f>
        <v/>
      </c>
      <c r="AO98" s="81"/>
      <c r="AP98" s="89"/>
      <c r="AQ98" s="96" t="str">
        <f>IF(ISBLANK(Liga_Descoba!$F98),"",IF(Liga_Descoba!$F99&lt;&gt;Liga_Descoba!$F98,Liga_Descoba!$F98,""))</f>
        <v/>
      </c>
      <c r="AR98" s="97" t="str">
        <f>IF(ISTEXT($AQ98),"",G98-SUM(AR$10:AR97))</f>
        <v/>
      </c>
      <c r="AS98" s="97" t="str">
        <f>IF(ISTEXT($AQ98),"",H98-SUM(AS$10:AS97))</f>
        <v/>
      </c>
      <c r="AT98" s="89"/>
      <c r="AU98" s="89"/>
      <c r="AV98" s="96"/>
      <c r="AW98" s="97"/>
      <c r="AX98" s="97"/>
      <c r="AY98" s="96"/>
      <c r="AZ98" s="89"/>
      <c r="BA98" s="89"/>
      <c r="BB98" s="96"/>
      <c r="BC98" s="97"/>
      <c r="BD98" s="97"/>
      <c r="BE98" s="96"/>
      <c r="BF98" s="89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</row>
    <row r="99" spans="1:77">
      <c r="A99" s="36"/>
      <c r="B99" s="94" t="str">
        <f>IF(ISBLANK(Liga_Descoba!$C99),"",Liga_Descoba!$C99)</f>
        <v/>
      </c>
      <c r="C99" s="97" t="str">
        <f>IF(ISTEXT($B99),"",_xlfn.SWITCH(Liga_Descoba!AH99,$D$3,$D$2,$E$3,$E$2,$F$3,$F$2,$D$6,$D$5,$E$6,$E$5,$I$5,$D$2,$I$6,$D$2,$I$4,$D$2))</f>
        <v/>
      </c>
      <c r="D99" s="97" t="str">
        <f>IF(ISTEXT($B99),"",_xlfn.SWITCH(Liga_Descoba!AI99,$D$3,$D$2,$E$3,$E$2,$F$3,$F$2,$D$6,$D$5,$E$6,$E$5,$I$5,$D$2,$I$6,$D$2,$I$4,$D$2))</f>
        <v/>
      </c>
      <c r="E99" s="80"/>
      <c r="F99" s="80"/>
      <c r="G99" s="97" t="str">
        <f>IF(ISNUMBER($B99),G98+Liga_Descoba!AH99,"")</f>
        <v/>
      </c>
      <c r="H99" s="97" t="str">
        <f>IF(ISNUMBER($B99),H98+Liga_Descoba!AI99,"")</f>
        <v/>
      </c>
      <c r="I99" s="36"/>
      <c r="J99" s="80"/>
      <c r="K99" s="97" t="str">
        <f>IF(ISNUMBER(Liga_Descoba!D99),Liga_Descoba!D99,"")</f>
        <v/>
      </c>
      <c r="L99" s="97" t="str">
        <f>IF(ISNUMBER(Liga_Descoba!E99),Liga_Descoba!E99,"")</f>
        <v/>
      </c>
      <c r="M99" s="36"/>
      <c r="N99" s="80"/>
      <c r="O99" s="97" t="str">
        <f>IF(ISNUMBER($B99),K99+O98,"")</f>
        <v/>
      </c>
      <c r="P99" s="97" t="str">
        <f>IF(ISNUMBER($B99),L99+P98,"")</f>
        <v/>
      </c>
      <c r="Q99" s="89"/>
      <c r="R99" s="95"/>
      <c r="S99" s="97" t="str">
        <f>IF(ISNUMBER($B99),O99/COUNTA(O$10:O99),"")</f>
        <v/>
      </c>
      <c r="T99" s="97" t="str">
        <f>IF(ISNUMBER($B99),P99/COUNTA(P$10:P99),"")</f>
        <v/>
      </c>
      <c r="U99" s="89"/>
      <c r="V99" s="95"/>
      <c r="W99" s="97" t="str">
        <f>IF(ISNUMBER($B99),SQRT(VAR(K$10:K99)),"")</f>
        <v/>
      </c>
      <c r="X99" s="97" t="str">
        <f>IF(ISNUMBER($B99),SQRT(VAR(L$10:L99)),"")</f>
        <v/>
      </c>
      <c r="Y99" s="89"/>
      <c r="Z99" s="89"/>
      <c r="AA99" s="96" t="str">
        <f>IF(ISBLANK(Liga_Descoba!$F99),"",IF(Liga_Descoba!$F100&lt;&gt;Liga_Descoba!$F99,Liga_Descoba!$F99,""))</f>
        <v/>
      </c>
      <c r="AB99" s="97" t="str">
        <f>IF(ISTEXT($AA99),"",O99-SUM(AB$10:AB98))</f>
        <v/>
      </c>
      <c r="AC99" s="97" t="str">
        <f>IF(ISTEXT($AA99),"",P99-SUM(AC$10:AC98))</f>
        <v/>
      </c>
      <c r="AD99" s="89"/>
      <c r="AE99" s="89"/>
      <c r="AF99" s="96" t="str">
        <f>IF(ISBLANK(Liga_Descoba!$F99),"",IF(Liga_Descoba!$F100&lt;&gt;Liga_Descoba!$F99,Liga_Descoba!$F99,""))</f>
        <v/>
      </c>
      <c r="AG99" s="97" t="str">
        <f>IF(ISTEXT($AF99),"",(O99 - SUM(AB$10:AB98))/COUNTIF(Liga_Descoba!$F$10:$F$304,"="&amp;$AF99))</f>
        <v/>
      </c>
      <c r="AH99" s="97" t="str">
        <f>IF(ISTEXT($AF99),"",(P99 - SUM(AC$10:AC98))/COUNTIF(Liga_Descoba!$F$10:$F$304,"="&amp;$AF99))</f>
        <v/>
      </c>
      <c r="AI99" s="99" t="str">
        <f>IF(ISTEXT($AF99),"",COUNT($AG$10:$AG99))</f>
        <v/>
      </c>
      <c r="AJ99" s="89"/>
      <c r="AK99" s="96" t="str">
        <f>IF(ISBLANK(Liga_Descoba!$F99),"",IF(Liga_Descoba!$F100&lt;&gt;Liga_Descoba!$F99,Liga_Descoba!$F99,""))</f>
        <v/>
      </c>
      <c r="AL99" s="97" t="str">
        <f>IF(ISTEXT($AF99),"",(G99 - SUM(AR$10:AR98))/COUNTIF(Liga_Descoba!$F$10:$F$304,"="&amp;$AK99))</f>
        <v/>
      </c>
      <c r="AM99" s="97" t="str">
        <f>IF(ISTEXT($AF99),"",(H99 - SUM(AS$10:AS98))/COUNTIF(Liga_Descoba!$F$10:$F$304,"="&amp;$AK99))</f>
        <v/>
      </c>
      <c r="AN99" s="99" t="str">
        <f>IF(ISTEXT($AF99),"",COUNT($AG$10:$AG99))</f>
        <v/>
      </c>
      <c r="AO99" s="81"/>
      <c r="AP99" s="89"/>
      <c r="AQ99" s="96" t="str">
        <f>IF(ISBLANK(Liga_Descoba!$F99),"",IF(Liga_Descoba!$F100&lt;&gt;Liga_Descoba!$F99,Liga_Descoba!$F99,""))</f>
        <v/>
      </c>
      <c r="AR99" s="97" t="str">
        <f>IF(ISTEXT($AQ99),"",G99-SUM(AR$10:AR98))</f>
        <v/>
      </c>
      <c r="AS99" s="97" t="str">
        <f>IF(ISTEXT($AQ99),"",H99-SUM(AS$10:AS98))</f>
        <v/>
      </c>
      <c r="AT99" s="89"/>
      <c r="AU99" s="89"/>
      <c r="AV99" s="96"/>
      <c r="AW99" s="97"/>
      <c r="AX99" s="97"/>
      <c r="AY99" s="96"/>
      <c r="AZ99" s="89"/>
      <c r="BA99" s="89"/>
      <c r="BB99" s="96"/>
      <c r="BC99" s="97"/>
      <c r="BD99" s="97"/>
      <c r="BE99" s="96"/>
      <c r="BF99" s="89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</row>
    <row r="100" spans="1:77">
      <c r="A100" s="36"/>
      <c r="B100" s="94" t="str">
        <f>IF(ISBLANK(Liga_Descoba!$C100),"",Liga_Descoba!$C100)</f>
        <v/>
      </c>
      <c r="C100" s="97" t="str">
        <f>IF(ISTEXT($B100),"",_xlfn.SWITCH(Liga_Descoba!AH100,$D$3,$D$2,$E$3,$E$2,$F$3,$F$2,$D$6,$D$5,$E$6,$E$5,$I$5,$D$2,$I$6,$D$2,$I$4,$D$2))</f>
        <v/>
      </c>
      <c r="D100" s="97" t="str">
        <f>IF(ISTEXT($B100),"",_xlfn.SWITCH(Liga_Descoba!AI100,$D$3,$D$2,$E$3,$E$2,$F$3,$F$2,$D$6,$D$5,$E$6,$E$5,$I$5,$D$2,$I$6,$D$2,$I$4,$D$2))</f>
        <v/>
      </c>
      <c r="E100" s="80"/>
      <c r="F100" s="80"/>
      <c r="G100" s="97" t="str">
        <f>IF(ISNUMBER($B100),G99+Liga_Descoba!AH100,"")</f>
        <v/>
      </c>
      <c r="H100" s="97" t="str">
        <f>IF(ISNUMBER($B100),H99+Liga_Descoba!AI100,"")</f>
        <v/>
      </c>
      <c r="I100" s="36"/>
      <c r="J100" s="80"/>
      <c r="K100" s="97" t="str">
        <f>IF(ISNUMBER(Liga_Descoba!D100),Liga_Descoba!D100,"")</f>
        <v/>
      </c>
      <c r="L100" s="97" t="str">
        <f>IF(ISNUMBER(Liga_Descoba!E100),Liga_Descoba!E100,"")</f>
        <v/>
      </c>
      <c r="M100" s="36"/>
      <c r="N100" s="80"/>
      <c r="O100" s="97" t="str">
        <f>IF(ISNUMBER($B100),K100+O99,"")</f>
        <v/>
      </c>
      <c r="P100" s="97" t="str">
        <f>IF(ISNUMBER($B100),L100+P99,"")</f>
        <v/>
      </c>
      <c r="Q100" s="89"/>
      <c r="R100" s="95"/>
      <c r="S100" s="97" t="str">
        <f>IF(ISNUMBER($B100),O100/COUNTA(O$10:O100),"")</f>
        <v/>
      </c>
      <c r="T100" s="97" t="str">
        <f>IF(ISNUMBER($B100),P100/COUNTA(P$10:P100),"")</f>
        <v/>
      </c>
      <c r="U100" s="89"/>
      <c r="V100" s="95"/>
      <c r="W100" s="97" t="str">
        <f>IF(ISNUMBER($B100),SQRT(VAR(K$10:K100)),"")</f>
        <v/>
      </c>
      <c r="X100" s="97" t="str">
        <f>IF(ISNUMBER($B100),SQRT(VAR(L$10:L100)),"")</f>
        <v/>
      </c>
      <c r="Y100" s="89"/>
      <c r="Z100" s="89"/>
      <c r="AA100" s="96" t="str">
        <f>IF(ISBLANK(Liga_Descoba!$F100),"",IF(Liga_Descoba!$F101&lt;&gt;Liga_Descoba!$F100,Liga_Descoba!$F100,""))</f>
        <v/>
      </c>
      <c r="AB100" s="97" t="str">
        <f>IF(ISTEXT($AA100),"",O100-SUM(AB$10:AB99))</f>
        <v/>
      </c>
      <c r="AC100" s="97" t="str">
        <f>IF(ISTEXT($AA100),"",P100-SUM(AC$10:AC99))</f>
        <v/>
      </c>
      <c r="AD100" s="89"/>
      <c r="AE100" s="89"/>
      <c r="AF100" s="96" t="str">
        <f>IF(ISBLANK(Liga_Descoba!$F100),"",IF(Liga_Descoba!$F101&lt;&gt;Liga_Descoba!$F100,Liga_Descoba!$F100,""))</f>
        <v/>
      </c>
      <c r="AG100" s="97" t="str">
        <f>IF(ISTEXT($AF100),"",(O100 - SUM(AB$10:AB99))/COUNTIF(Liga_Descoba!$F$10:$F$304,"="&amp;$AF100))</f>
        <v/>
      </c>
      <c r="AH100" s="97" t="str">
        <f>IF(ISTEXT($AF100),"",(P100 - SUM(AC$10:AC99))/COUNTIF(Liga_Descoba!$F$10:$F$304,"="&amp;$AF100))</f>
        <v/>
      </c>
      <c r="AI100" s="99" t="str">
        <f>IF(ISTEXT($AF100),"",COUNT($AG$10:$AG100))</f>
        <v/>
      </c>
      <c r="AJ100" s="89"/>
      <c r="AK100" s="96" t="str">
        <f>IF(ISBLANK(Liga_Descoba!$F100),"",IF(Liga_Descoba!$F101&lt;&gt;Liga_Descoba!$F100,Liga_Descoba!$F100,""))</f>
        <v/>
      </c>
      <c r="AL100" s="97" t="str">
        <f>IF(ISTEXT($AF100),"",(G100 - SUM(AR$10:AR99))/COUNTIF(Liga_Descoba!$F$10:$F$304,"="&amp;$AK100))</f>
        <v/>
      </c>
      <c r="AM100" s="97" t="str">
        <f>IF(ISTEXT($AF100),"",(H100 - SUM(AS$10:AS99))/COUNTIF(Liga_Descoba!$F$10:$F$304,"="&amp;$AK100))</f>
        <v/>
      </c>
      <c r="AN100" s="99" t="str">
        <f>IF(ISTEXT($AF100),"",COUNT($AG$10:$AG100))</f>
        <v/>
      </c>
      <c r="AO100" s="81"/>
      <c r="AP100" s="89"/>
      <c r="AQ100" s="96" t="str">
        <f>IF(ISBLANK(Liga_Descoba!$F100),"",IF(Liga_Descoba!$F101&lt;&gt;Liga_Descoba!$F100,Liga_Descoba!$F100,""))</f>
        <v/>
      </c>
      <c r="AR100" s="97" t="str">
        <f>IF(ISTEXT($AQ100),"",G100-SUM(AR$10:AR99))</f>
        <v/>
      </c>
      <c r="AS100" s="97" t="str">
        <f>IF(ISTEXT($AQ100),"",H100-SUM(AS$10:AS99))</f>
        <v/>
      </c>
      <c r="AT100" s="89"/>
      <c r="AU100" s="89"/>
      <c r="AV100" s="96"/>
      <c r="AW100" s="97"/>
      <c r="AX100" s="97"/>
      <c r="AY100" s="96"/>
      <c r="AZ100" s="89"/>
      <c r="BA100" s="89"/>
      <c r="BB100" s="96"/>
      <c r="BC100" s="97"/>
      <c r="BD100" s="97"/>
      <c r="BE100" s="96"/>
      <c r="BF100" s="89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</row>
    <row r="101" spans="1:77">
      <c r="A101" s="36"/>
      <c r="B101" s="94" t="str">
        <f>IF(ISBLANK(Liga_Descoba!$C101),"",Liga_Descoba!$C101)</f>
        <v/>
      </c>
      <c r="C101" s="97" t="str">
        <f>IF(ISTEXT($B101),"",_xlfn.SWITCH(Liga_Descoba!AH101,$D$3,$D$2,$E$3,$E$2,$F$3,$F$2,$D$6,$D$5,$E$6,$E$5,$I$5,$D$2,$I$6,$D$2,$I$4,$D$2))</f>
        <v/>
      </c>
      <c r="D101" s="97" t="str">
        <f>IF(ISTEXT($B101),"",_xlfn.SWITCH(Liga_Descoba!AI101,$D$3,$D$2,$E$3,$E$2,$F$3,$F$2,$D$6,$D$5,$E$6,$E$5,$I$5,$D$2,$I$6,$D$2,$I$4,$D$2))</f>
        <v/>
      </c>
      <c r="E101" s="80"/>
      <c r="F101" s="80"/>
      <c r="G101" s="97" t="str">
        <f>IF(ISNUMBER($B101),G100+Liga_Descoba!AH101,"")</f>
        <v/>
      </c>
      <c r="H101" s="97" t="str">
        <f>IF(ISNUMBER($B101),H100+Liga_Descoba!AI101,"")</f>
        <v/>
      </c>
      <c r="I101" s="36"/>
      <c r="J101" s="80"/>
      <c r="K101" s="97" t="str">
        <f>IF(ISNUMBER(Liga_Descoba!D101),Liga_Descoba!D101,"")</f>
        <v/>
      </c>
      <c r="L101" s="97" t="str">
        <f>IF(ISNUMBER(Liga_Descoba!E101),Liga_Descoba!E101,"")</f>
        <v/>
      </c>
      <c r="M101" s="36"/>
      <c r="N101" s="80"/>
      <c r="O101" s="97" t="str">
        <f>IF(ISNUMBER($B101),K101+O100,"")</f>
        <v/>
      </c>
      <c r="P101" s="97" t="str">
        <f>IF(ISNUMBER($B101),L101+P100,"")</f>
        <v/>
      </c>
      <c r="Q101" s="89"/>
      <c r="R101" s="95"/>
      <c r="S101" s="97" t="str">
        <f>IF(ISNUMBER($B101),O101/COUNTA(O$10:O101),"")</f>
        <v/>
      </c>
      <c r="T101" s="97" t="str">
        <f>IF(ISNUMBER($B101),P101/COUNTA(P$10:P101),"")</f>
        <v/>
      </c>
      <c r="U101" s="89"/>
      <c r="V101" s="95"/>
      <c r="W101" s="97" t="str">
        <f>IF(ISNUMBER($B101),SQRT(VAR(K$10:K101)),"")</f>
        <v/>
      </c>
      <c r="X101" s="97" t="str">
        <f>IF(ISNUMBER($B101),SQRT(VAR(L$10:L101)),"")</f>
        <v/>
      </c>
      <c r="Y101" s="89"/>
      <c r="Z101" s="89"/>
      <c r="AA101" s="96" t="str">
        <f>IF(ISBLANK(Liga_Descoba!$F101),"",IF(Liga_Descoba!$F102&lt;&gt;Liga_Descoba!$F101,Liga_Descoba!$F101,""))</f>
        <v/>
      </c>
      <c r="AB101" s="97" t="str">
        <f>IF(ISTEXT($AA101),"",O101-SUM(AB$10:AB100))</f>
        <v/>
      </c>
      <c r="AC101" s="97" t="str">
        <f>IF(ISTEXT($AA101),"",P101-SUM(AC$10:AC100))</f>
        <v/>
      </c>
      <c r="AD101" s="89"/>
      <c r="AE101" s="89"/>
      <c r="AF101" s="96" t="str">
        <f>IF(ISBLANK(Liga_Descoba!$F101),"",IF(Liga_Descoba!$F102&lt;&gt;Liga_Descoba!$F101,Liga_Descoba!$F101,""))</f>
        <v/>
      </c>
      <c r="AG101" s="97" t="str">
        <f>IF(ISTEXT($AF101),"",(O101 - SUM(AB$10:AB100))/COUNTIF(Liga_Descoba!$F$10:$F$304,"="&amp;$AF101))</f>
        <v/>
      </c>
      <c r="AH101" s="97" t="str">
        <f>IF(ISTEXT($AF101),"",(P101 - SUM(AC$10:AC100))/COUNTIF(Liga_Descoba!$F$10:$F$304,"="&amp;$AF101))</f>
        <v/>
      </c>
      <c r="AI101" s="99" t="str">
        <f>IF(ISTEXT($AF101),"",COUNT($AG$10:$AG101))</f>
        <v/>
      </c>
      <c r="AJ101" s="89"/>
      <c r="AK101" s="96" t="str">
        <f>IF(ISBLANK(Liga_Descoba!$F101),"",IF(Liga_Descoba!$F102&lt;&gt;Liga_Descoba!$F101,Liga_Descoba!$F101,""))</f>
        <v/>
      </c>
      <c r="AL101" s="97" t="str">
        <f>IF(ISTEXT($AF101),"",(G101 - SUM(AR$10:AR100))/COUNTIF(Liga_Descoba!$F$10:$F$304,"="&amp;$AK101))</f>
        <v/>
      </c>
      <c r="AM101" s="97" t="str">
        <f>IF(ISTEXT($AF101),"",(H101 - SUM(AS$10:AS100))/COUNTIF(Liga_Descoba!$F$10:$F$304,"="&amp;$AK101))</f>
        <v/>
      </c>
      <c r="AN101" s="99" t="str">
        <f>IF(ISTEXT($AF101),"",COUNT($AG$10:$AG101))</f>
        <v/>
      </c>
      <c r="AO101" s="81"/>
      <c r="AP101" s="89"/>
      <c r="AQ101" s="96" t="str">
        <f>IF(ISBLANK(Liga_Descoba!$F101),"",IF(Liga_Descoba!$F102&lt;&gt;Liga_Descoba!$F101,Liga_Descoba!$F101,""))</f>
        <v/>
      </c>
      <c r="AR101" s="97" t="str">
        <f>IF(ISTEXT($AQ101),"",G101-SUM(AR$10:AR100))</f>
        <v/>
      </c>
      <c r="AS101" s="97" t="str">
        <f>IF(ISTEXT($AQ101),"",H101-SUM(AS$10:AS100))</f>
        <v/>
      </c>
      <c r="AT101" s="89"/>
      <c r="AU101" s="89"/>
      <c r="AV101" s="96"/>
      <c r="AW101" s="97"/>
      <c r="AX101" s="97"/>
      <c r="AY101" s="96"/>
      <c r="AZ101" s="89"/>
      <c r="BA101" s="89"/>
      <c r="BB101" s="96"/>
      <c r="BC101" s="97"/>
      <c r="BD101" s="97"/>
      <c r="BE101" s="96"/>
      <c r="BF101" s="89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</row>
    <row r="102" spans="1:77">
      <c r="A102" s="36"/>
      <c r="B102" s="94" t="str">
        <f>IF(ISBLANK(Liga_Descoba!$C102),"",Liga_Descoba!$C102)</f>
        <v/>
      </c>
      <c r="C102" s="97" t="str">
        <f>IF(ISTEXT($B102),"",_xlfn.SWITCH(Liga_Descoba!AH102,$D$3,$D$2,$E$3,$E$2,$F$3,$F$2,$D$6,$D$5,$E$6,$E$5,$I$5,$D$2,$I$6,$D$2,$I$4,$D$2))</f>
        <v/>
      </c>
      <c r="D102" s="97" t="str">
        <f>IF(ISTEXT($B102),"",_xlfn.SWITCH(Liga_Descoba!AI102,$D$3,$D$2,$E$3,$E$2,$F$3,$F$2,$D$6,$D$5,$E$6,$E$5,$I$5,$D$2,$I$6,$D$2,$I$4,$D$2))</f>
        <v/>
      </c>
      <c r="E102" s="80"/>
      <c r="F102" s="80"/>
      <c r="G102" s="97" t="str">
        <f>IF(ISNUMBER($B102),G101+Liga_Descoba!AH102,"")</f>
        <v/>
      </c>
      <c r="H102" s="97" t="str">
        <f>IF(ISNUMBER($B102),H101+Liga_Descoba!AI102,"")</f>
        <v/>
      </c>
      <c r="I102" s="36"/>
      <c r="J102" s="80"/>
      <c r="K102" s="97" t="str">
        <f>IF(ISNUMBER(Liga_Descoba!D102),Liga_Descoba!D102,"")</f>
        <v/>
      </c>
      <c r="L102" s="97" t="str">
        <f>IF(ISNUMBER(Liga_Descoba!E102),Liga_Descoba!E102,"")</f>
        <v/>
      </c>
      <c r="M102" s="36"/>
      <c r="N102" s="80"/>
      <c r="O102" s="97" t="str">
        <f>IF(ISNUMBER($B102),K102+O101,"")</f>
        <v/>
      </c>
      <c r="P102" s="97" t="str">
        <f>IF(ISNUMBER($B102),L102+P101,"")</f>
        <v/>
      </c>
      <c r="Q102" s="89"/>
      <c r="R102" s="95"/>
      <c r="S102" s="97" t="str">
        <f>IF(ISNUMBER($B102),O102/COUNTA(O$10:O102),"")</f>
        <v/>
      </c>
      <c r="T102" s="97" t="str">
        <f>IF(ISNUMBER($B102),P102/COUNTA(P$10:P102),"")</f>
        <v/>
      </c>
      <c r="U102" s="89"/>
      <c r="V102" s="95"/>
      <c r="W102" s="97" t="str">
        <f>IF(ISNUMBER($B102),SQRT(VAR(K$10:K102)),"")</f>
        <v/>
      </c>
      <c r="X102" s="97" t="str">
        <f>IF(ISNUMBER($B102),SQRT(VAR(L$10:L102)),"")</f>
        <v/>
      </c>
      <c r="Y102" s="89"/>
      <c r="Z102" s="89"/>
      <c r="AA102" s="96" t="str">
        <f>IF(ISBLANK(Liga_Descoba!$F102),"",IF(Liga_Descoba!$F103&lt;&gt;Liga_Descoba!$F102,Liga_Descoba!$F102,""))</f>
        <v/>
      </c>
      <c r="AB102" s="97" t="str">
        <f>IF(ISTEXT($AA102),"",O102-SUM(AB$10:AB101))</f>
        <v/>
      </c>
      <c r="AC102" s="97" t="str">
        <f>IF(ISTEXT($AA102),"",P102-SUM(AC$10:AC101))</f>
        <v/>
      </c>
      <c r="AD102" s="89"/>
      <c r="AE102" s="89"/>
      <c r="AF102" s="96" t="str">
        <f>IF(ISBLANK(Liga_Descoba!$F102),"",IF(Liga_Descoba!$F103&lt;&gt;Liga_Descoba!$F102,Liga_Descoba!$F102,""))</f>
        <v/>
      </c>
      <c r="AG102" s="97" t="str">
        <f>IF(ISTEXT($AF102),"",(O102 - SUM(AB$10:AB101))/COUNTIF(Liga_Descoba!$F$10:$F$304,"="&amp;$AF102))</f>
        <v/>
      </c>
      <c r="AH102" s="97" t="str">
        <f>IF(ISTEXT($AF102),"",(P102 - SUM(AC$10:AC101))/COUNTIF(Liga_Descoba!$F$10:$F$304,"="&amp;$AF102))</f>
        <v/>
      </c>
      <c r="AI102" s="99" t="str">
        <f>IF(ISTEXT($AF102),"",COUNT($AG$10:$AG102))</f>
        <v/>
      </c>
      <c r="AJ102" s="89"/>
      <c r="AK102" s="96" t="str">
        <f>IF(ISBLANK(Liga_Descoba!$F102),"",IF(Liga_Descoba!$F103&lt;&gt;Liga_Descoba!$F102,Liga_Descoba!$F102,""))</f>
        <v/>
      </c>
      <c r="AL102" s="97" t="str">
        <f>IF(ISTEXT($AF102),"",(G102 - SUM(AR$10:AR101))/COUNTIF(Liga_Descoba!$F$10:$F$304,"="&amp;$AK102))</f>
        <v/>
      </c>
      <c r="AM102" s="97" t="str">
        <f>IF(ISTEXT($AF102),"",(H102 - SUM(AS$10:AS101))/COUNTIF(Liga_Descoba!$F$10:$F$304,"="&amp;$AK102))</f>
        <v/>
      </c>
      <c r="AN102" s="99" t="str">
        <f>IF(ISTEXT($AF102),"",COUNT($AG$10:$AG102))</f>
        <v/>
      </c>
      <c r="AO102" s="81"/>
      <c r="AP102" s="89"/>
      <c r="AQ102" s="96" t="str">
        <f>IF(ISBLANK(Liga_Descoba!$F102),"",IF(Liga_Descoba!$F103&lt;&gt;Liga_Descoba!$F102,Liga_Descoba!$F102,""))</f>
        <v/>
      </c>
      <c r="AR102" s="97" t="str">
        <f>IF(ISTEXT($AQ102),"",G102-SUM(AR$10:AR101))</f>
        <v/>
      </c>
      <c r="AS102" s="97" t="str">
        <f>IF(ISTEXT($AQ102),"",H102-SUM(AS$10:AS101))</f>
        <v/>
      </c>
      <c r="AT102" s="89"/>
      <c r="AU102" s="89"/>
      <c r="AV102" s="96"/>
      <c r="AW102" s="97"/>
      <c r="AX102" s="97"/>
      <c r="AY102" s="96"/>
      <c r="AZ102" s="89"/>
      <c r="BA102" s="89"/>
      <c r="BB102" s="96"/>
      <c r="BC102" s="97"/>
      <c r="BD102" s="97"/>
      <c r="BE102" s="96"/>
      <c r="BF102" s="89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</row>
    <row r="103" spans="1:77">
      <c r="A103" s="36"/>
      <c r="B103" s="94" t="str">
        <f>IF(ISBLANK(Liga_Descoba!$C103),"",Liga_Descoba!$C103)</f>
        <v/>
      </c>
      <c r="C103" s="97" t="str">
        <f>IF(ISTEXT($B103),"",_xlfn.SWITCH(Liga_Descoba!AH103,$D$3,$D$2,$E$3,$E$2,$F$3,$F$2,$D$6,$D$5,$E$6,$E$5,$I$5,$D$2,$I$6,$D$2,$I$4,$D$2))</f>
        <v/>
      </c>
      <c r="D103" s="97" t="str">
        <f>IF(ISTEXT($B103),"",_xlfn.SWITCH(Liga_Descoba!AI103,$D$3,$D$2,$E$3,$E$2,$F$3,$F$2,$D$6,$D$5,$E$6,$E$5,$I$5,$D$2,$I$6,$D$2,$I$4,$D$2))</f>
        <v/>
      </c>
      <c r="E103" s="80"/>
      <c r="F103" s="80"/>
      <c r="G103" s="97" t="str">
        <f>IF(ISNUMBER($B103),G102+Liga_Descoba!AH103,"")</f>
        <v/>
      </c>
      <c r="H103" s="97" t="str">
        <f>IF(ISNUMBER($B103),H102+Liga_Descoba!AI103,"")</f>
        <v/>
      </c>
      <c r="I103" s="36"/>
      <c r="J103" s="80"/>
      <c r="K103" s="97" t="str">
        <f>IF(ISNUMBER(Liga_Descoba!D103),Liga_Descoba!D103,"")</f>
        <v/>
      </c>
      <c r="L103" s="97" t="str">
        <f>IF(ISNUMBER(Liga_Descoba!E103),Liga_Descoba!E103,"")</f>
        <v/>
      </c>
      <c r="M103" s="36"/>
      <c r="N103" s="80"/>
      <c r="O103" s="97" t="str">
        <f>IF(ISNUMBER($B103),K103+O102,"")</f>
        <v/>
      </c>
      <c r="P103" s="97" t="str">
        <f>IF(ISNUMBER($B103),L103+P102,"")</f>
        <v/>
      </c>
      <c r="Q103" s="89"/>
      <c r="R103" s="95"/>
      <c r="S103" s="97" t="str">
        <f>IF(ISNUMBER($B103),O103/COUNTA(O$10:O103),"")</f>
        <v/>
      </c>
      <c r="T103" s="97" t="str">
        <f>IF(ISNUMBER($B103),P103/COUNTA(P$10:P103),"")</f>
        <v/>
      </c>
      <c r="U103" s="89"/>
      <c r="V103" s="95"/>
      <c r="W103" s="97" t="str">
        <f>IF(ISNUMBER($B103),SQRT(VAR(K$10:K103)),"")</f>
        <v/>
      </c>
      <c r="X103" s="97" t="str">
        <f>IF(ISNUMBER($B103),SQRT(VAR(L$10:L103)),"")</f>
        <v/>
      </c>
      <c r="Y103" s="89"/>
      <c r="Z103" s="89"/>
      <c r="AA103" s="96" t="str">
        <f>IF(ISBLANK(Liga_Descoba!$F103),"",IF(Liga_Descoba!$F104&lt;&gt;Liga_Descoba!$F103,Liga_Descoba!$F103,""))</f>
        <v/>
      </c>
      <c r="AB103" s="97" t="str">
        <f>IF(ISTEXT($AA103),"",O103-SUM(AB$10:AB102))</f>
        <v/>
      </c>
      <c r="AC103" s="97" t="str">
        <f>IF(ISTEXT($AA103),"",P103-SUM(AC$10:AC102))</f>
        <v/>
      </c>
      <c r="AD103" s="89"/>
      <c r="AE103" s="89"/>
      <c r="AF103" s="96" t="str">
        <f>IF(ISBLANK(Liga_Descoba!$F103),"",IF(Liga_Descoba!$F104&lt;&gt;Liga_Descoba!$F103,Liga_Descoba!$F103,""))</f>
        <v/>
      </c>
      <c r="AG103" s="97" t="str">
        <f>IF(ISTEXT($AF103),"",(O103 - SUM(AB$10:AB102))/COUNTIF(Liga_Descoba!$F$10:$F$304,"="&amp;$AF103))</f>
        <v/>
      </c>
      <c r="AH103" s="97" t="str">
        <f>IF(ISTEXT($AF103),"",(P103 - SUM(AC$10:AC102))/COUNTIF(Liga_Descoba!$F$10:$F$304,"="&amp;$AF103))</f>
        <v/>
      </c>
      <c r="AI103" s="99" t="str">
        <f>IF(ISTEXT($AF103),"",COUNT($AG$10:$AG103))</f>
        <v/>
      </c>
      <c r="AJ103" s="89"/>
      <c r="AK103" s="96" t="str">
        <f>IF(ISBLANK(Liga_Descoba!$F103),"",IF(Liga_Descoba!$F104&lt;&gt;Liga_Descoba!$F103,Liga_Descoba!$F103,""))</f>
        <v/>
      </c>
      <c r="AL103" s="97" t="str">
        <f>IF(ISTEXT($AF103),"",(G103 - SUM(AR$10:AR102))/COUNTIF(Liga_Descoba!$F$10:$F$304,"="&amp;$AK103))</f>
        <v/>
      </c>
      <c r="AM103" s="97" t="str">
        <f>IF(ISTEXT($AF103),"",(H103 - SUM(AS$10:AS102))/COUNTIF(Liga_Descoba!$F$10:$F$304,"="&amp;$AK103))</f>
        <v/>
      </c>
      <c r="AN103" s="99" t="str">
        <f>IF(ISTEXT($AF103),"",COUNT($AG$10:$AG103))</f>
        <v/>
      </c>
      <c r="AO103" s="81"/>
      <c r="AP103" s="89"/>
      <c r="AQ103" s="96" t="str">
        <f>IF(ISBLANK(Liga_Descoba!$F103),"",IF(Liga_Descoba!$F104&lt;&gt;Liga_Descoba!$F103,Liga_Descoba!$F103,""))</f>
        <v/>
      </c>
      <c r="AR103" s="97" t="str">
        <f>IF(ISTEXT($AQ103),"",G103-SUM(AR$10:AR102))</f>
        <v/>
      </c>
      <c r="AS103" s="97" t="str">
        <f>IF(ISTEXT($AQ103),"",H103-SUM(AS$10:AS102))</f>
        <v/>
      </c>
      <c r="AT103" s="89"/>
      <c r="AU103" s="89"/>
      <c r="AV103" s="96"/>
      <c r="AW103" s="97"/>
      <c r="AX103" s="97"/>
      <c r="AY103" s="96"/>
      <c r="AZ103" s="89"/>
      <c r="BA103" s="89"/>
      <c r="BB103" s="96"/>
      <c r="BC103" s="97"/>
      <c r="BD103" s="97"/>
      <c r="BE103" s="96"/>
      <c r="BF103" s="89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</row>
    <row r="104" spans="1:77">
      <c r="A104" s="36"/>
      <c r="B104" s="94" t="str">
        <f>IF(ISBLANK(Liga_Descoba!$C104),"",Liga_Descoba!$C104)</f>
        <v/>
      </c>
      <c r="C104" s="97" t="str">
        <f>IF(ISTEXT($B104),"",_xlfn.SWITCH(Liga_Descoba!AH104,$D$3,$D$2,$E$3,$E$2,$F$3,$F$2,$D$6,$D$5,$E$6,$E$5,$I$5,$D$2,$I$6,$D$2,$I$4,$D$2))</f>
        <v/>
      </c>
      <c r="D104" s="97" t="str">
        <f>IF(ISTEXT($B104),"",_xlfn.SWITCH(Liga_Descoba!AI104,$D$3,$D$2,$E$3,$E$2,$F$3,$F$2,$D$6,$D$5,$E$6,$E$5,$I$5,$D$2,$I$6,$D$2,$I$4,$D$2))</f>
        <v/>
      </c>
      <c r="E104" s="80"/>
      <c r="F104" s="80"/>
      <c r="G104" s="97" t="str">
        <f>IF(ISNUMBER($B104),G103+Liga_Descoba!AH104,"")</f>
        <v/>
      </c>
      <c r="H104" s="97" t="str">
        <f>IF(ISNUMBER($B104),H103+Liga_Descoba!AI104,"")</f>
        <v/>
      </c>
      <c r="I104" s="36"/>
      <c r="J104" s="80"/>
      <c r="K104" s="97" t="str">
        <f>IF(ISNUMBER(Liga_Descoba!D104),Liga_Descoba!D104,"")</f>
        <v/>
      </c>
      <c r="L104" s="97" t="str">
        <f>IF(ISNUMBER(Liga_Descoba!E104),Liga_Descoba!E104,"")</f>
        <v/>
      </c>
      <c r="M104" s="36"/>
      <c r="N104" s="80"/>
      <c r="O104" s="97" t="str">
        <f>IF(ISNUMBER($B104),K104+O103,"")</f>
        <v/>
      </c>
      <c r="P104" s="97" t="str">
        <f>IF(ISNUMBER($B104),L104+P103,"")</f>
        <v/>
      </c>
      <c r="Q104" s="89"/>
      <c r="R104" s="95"/>
      <c r="S104" s="97" t="str">
        <f>IF(ISNUMBER($B104),O104/COUNTA(O$10:O104),"")</f>
        <v/>
      </c>
      <c r="T104" s="97" t="str">
        <f>IF(ISNUMBER($B104),P104/COUNTA(P$10:P104),"")</f>
        <v/>
      </c>
      <c r="U104" s="89"/>
      <c r="V104" s="95"/>
      <c r="W104" s="97" t="str">
        <f>IF(ISNUMBER($B104),SQRT(VAR(K$10:K104)),"")</f>
        <v/>
      </c>
      <c r="X104" s="97" t="str">
        <f>IF(ISNUMBER($B104),SQRT(VAR(L$10:L104)),"")</f>
        <v/>
      </c>
      <c r="Y104" s="89"/>
      <c r="Z104" s="89"/>
      <c r="AA104" s="96" t="str">
        <f>IF(ISBLANK(Liga_Descoba!$F104),"",IF(Liga_Descoba!$F105&lt;&gt;Liga_Descoba!$F104,Liga_Descoba!$F104,""))</f>
        <v/>
      </c>
      <c r="AB104" s="97" t="str">
        <f>IF(ISTEXT($AA104),"",O104-SUM(AB$10:AB103))</f>
        <v/>
      </c>
      <c r="AC104" s="97" t="str">
        <f>IF(ISTEXT($AA104),"",P104-SUM(AC$10:AC103))</f>
        <v/>
      </c>
      <c r="AD104" s="89"/>
      <c r="AE104" s="89"/>
      <c r="AF104" s="96" t="str">
        <f>IF(ISBLANK(Liga_Descoba!$F104),"",IF(Liga_Descoba!$F105&lt;&gt;Liga_Descoba!$F104,Liga_Descoba!$F104,""))</f>
        <v/>
      </c>
      <c r="AG104" s="97" t="str">
        <f>IF(ISTEXT($AF104),"",(O104 - SUM(AB$10:AB103))/COUNTIF(Liga_Descoba!$F$10:$F$304,"="&amp;$AF104))</f>
        <v/>
      </c>
      <c r="AH104" s="97" t="str">
        <f>IF(ISTEXT($AF104),"",(P104 - SUM(AC$10:AC103))/COUNTIF(Liga_Descoba!$F$10:$F$304,"="&amp;$AF104))</f>
        <v/>
      </c>
      <c r="AI104" s="99" t="str">
        <f>IF(ISTEXT($AF104),"",COUNT($AG$10:$AG104))</f>
        <v/>
      </c>
      <c r="AJ104" s="89"/>
      <c r="AK104" s="96" t="str">
        <f>IF(ISBLANK(Liga_Descoba!$F104),"",IF(Liga_Descoba!$F105&lt;&gt;Liga_Descoba!$F104,Liga_Descoba!$F104,""))</f>
        <v/>
      </c>
      <c r="AL104" s="97" t="str">
        <f>IF(ISTEXT($AF104),"",(G104 - SUM(AR$10:AR103))/COUNTIF(Liga_Descoba!$F$10:$F$304,"="&amp;$AK104))</f>
        <v/>
      </c>
      <c r="AM104" s="97" t="str">
        <f>IF(ISTEXT($AF104),"",(H104 - SUM(AS$10:AS103))/COUNTIF(Liga_Descoba!$F$10:$F$304,"="&amp;$AK104))</f>
        <v/>
      </c>
      <c r="AN104" s="99" t="str">
        <f>IF(ISTEXT($AF104),"",COUNT($AG$10:$AG104))</f>
        <v/>
      </c>
      <c r="AO104" s="81"/>
      <c r="AP104" s="89"/>
      <c r="AQ104" s="96" t="str">
        <f>IF(ISBLANK(Liga_Descoba!$F104),"",IF(Liga_Descoba!$F105&lt;&gt;Liga_Descoba!$F104,Liga_Descoba!$F104,""))</f>
        <v/>
      </c>
      <c r="AR104" s="97" t="str">
        <f>IF(ISTEXT($AQ104),"",G104-SUM(AR$10:AR103))</f>
        <v/>
      </c>
      <c r="AS104" s="97" t="str">
        <f>IF(ISTEXT($AQ104),"",H104-SUM(AS$10:AS103))</f>
        <v/>
      </c>
      <c r="AT104" s="89"/>
      <c r="AU104" s="89"/>
      <c r="AV104" s="96"/>
      <c r="AW104" s="97"/>
      <c r="AX104" s="97"/>
      <c r="AY104" s="96"/>
      <c r="AZ104" s="89"/>
      <c r="BA104" s="89"/>
      <c r="BB104" s="96"/>
      <c r="BC104" s="97"/>
      <c r="BD104" s="97"/>
      <c r="BE104" s="96"/>
      <c r="BF104" s="89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</row>
    <row r="105" spans="1:77">
      <c r="A105" s="36"/>
      <c r="B105" s="94" t="str">
        <f>IF(ISBLANK(Liga_Descoba!$C105),"",Liga_Descoba!$C105)</f>
        <v/>
      </c>
      <c r="C105" s="97" t="str">
        <f>IF(ISTEXT($B105),"",_xlfn.SWITCH(Liga_Descoba!AH105,$D$3,$D$2,$E$3,$E$2,$F$3,$F$2,$D$6,$D$5,$E$6,$E$5,$I$5,$D$2,$I$6,$D$2,$I$4,$D$2))</f>
        <v/>
      </c>
      <c r="D105" s="97" t="str">
        <f>IF(ISTEXT($B105),"",_xlfn.SWITCH(Liga_Descoba!AI105,$D$3,$D$2,$E$3,$E$2,$F$3,$F$2,$D$6,$D$5,$E$6,$E$5,$I$5,$D$2,$I$6,$D$2,$I$4,$D$2))</f>
        <v/>
      </c>
      <c r="E105" s="80"/>
      <c r="F105" s="80"/>
      <c r="G105" s="97" t="str">
        <f>IF(ISNUMBER($B105),G104+Liga_Descoba!AH105,"")</f>
        <v/>
      </c>
      <c r="H105" s="97" t="str">
        <f>IF(ISNUMBER($B105),H104+Liga_Descoba!AI105,"")</f>
        <v/>
      </c>
      <c r="I105" s="36"/>
      <c r="J105" s="80"/>
      <c r="K105" s="97" t="str">
        <f>IF(ISNUMBER(Liga_Descoba!D105),Liga_Descoba!D105,"")</f>
        <v/>
      </c>
      <c r="L105" s="97" t="str">
        <f>IF(ISNUMBER(Liga_Descoba!E105),Liga_Descoba!E105,"")</f>
        <v/>
      </c>
      <c r="M105" s="36"/>
      <c r="N105" s="80"/>
      <c r="O105" s="97" t="str">
        <f>IF(ISNUMBER($B105),K105+O104,"")</f>
        <v/>
      </c>
      <c r="P105" s="97" t="str">
        <f>IF(ISNUMBER($B105),L105+P104,"")</f>
        <v/>
      </c>
      <c r="Q105" s="89"/>
      <c r="R105" s="95"/>
      <c r="S105" s="97" t="str">
        <f>IF(ISNUMBER($B105),O105/COUNTA(O$10:O105),"")</f>
        <v/>
      </c>
      <c r="T105" s="97" t="str">
        <f>IF(ISNUMBER($B105),P105/COUNTA(P$10:P105),"")</f>
        <v/>
      </c>
      <c r="U105" s="89"/>
      <c r="V105" s="95"/>
      <c r="W105" s="97" t="str">
        <f>IF(ISNUMBER($B105),SQRT(VAR(K$10:K105)),"")</f>
        <v/>
      </c>
      <c r="X105" s="97" t="str">
        <f>IF(ISNUMBER($B105),SQRT(VAR(L$10:L105)),"")</f>
        <v/>
      </c>
      <c r="Y105" s="89"/>
      <c r="Z105" s="89"/>
      <c r="AA105" s="96" t="str">
        <f>IF(ISBLANK(Liga_Descoba!$F105),"",IF(Liga_Descoba!$F106&lt;&gt;Liga_Descoba!$F105,Liga_Descoba!$F105,""))</f>
        <v/>
      </c>
      <c r="AB105" s="97" t="str">
        <f>IF(ISTEXT($AA105),"",O105-SUM(AB$10:AB104))</f>
        <v/>
      </c>
      <c r="AC105" s="97" t="str">
        <f>IF(ISTEXT($AA105),"",P105-SUM(AC$10:AC104))</f>
        <v/>
      </c>
      <c r="AD105" s="89"/>
      <c r="AE105" s="89"/>
      <c r="AF105" s="96" t="str">
        <f>IF(ISBLANK(Liga_Descoba!$F105),"",IF(Liga_Descoba!$F106&lt;&gt;Liga_Descoba!$F105,Liga_Descoba!$F105,""))</f>
        <v/>
      </c>
      <c r="AG105" s="97" t="str">
        <f>IF(ISTEXT($AF105),"",(O105 - SUM(AB$10:AB104))/COUNTIF(Liga_Descoba!$F$10:$F$304,"="&amp;$AF105))</f>
        <v/>
      </c>
      <c r="AH105" s="97" t="str">
        <f>IF(ISTEXT($AF105),"",(P105 - SUM(AC$10:AC104))/COUNTIF(Liga_Descoba!$F$10:$F$304,"="&amp;$AF105))</f>
        <v/>
      </c>
      <c r="AI105" s="99" t="str">
        <f>IF(ISTEXT($AF105),"",COUNT($AG$10:$AG105))</f>
        <v/>
      </c>
      <c r="AJ105" s="89"/>
      <c r="AK105" s="96" t="str">
        <f>IF(ISBLANK(Liga_Descoba!$F105),"",IF(Liga_Descoba!$F106&lt;&gt;Liga_Descoba!$F105,Liga_Descoba!$F105,""))</f>
        <v/>
      </c>
      <c r="AL105" s="97" t="str">
        <f>IF(ISTEXT($AF105),"",(G105 - SUM(AR$10:AR104))/COUNTIF(Liga_Descoba!$F$10:$F$304,"="&amp;$AK105))</f>
        <v/>
      </c>
      <c r="AM105" s="97" t="str">
        <f>IF(ISTEXT($AF105),"",(H105 - SUM(AS$10:AS104))/COUNTIF(Liga_Descoba!$F$10:$F$304,"="&amp;$AK105))</f>
        <v/>
      </c>
      <c r="AN105" s="99" t="str">
        <f>IF(ISTEXT($AF105),"",COUNT($AG$10:$AG105))</f>
        <v/>
      </c>
      <c r="AO105" s="81"/>
      <c r="AP105" s="89"/>
      <c r="AQ105" s="96" t="str">
        <f>IF(ISBLANK(Liga_Descoba!$F105),"",IF(Liga_Descoba!$F106&lt;&gt;Liga_Descoba!$F105,Liga_Descoba!$F105,""))</f>
        <v/>
      </c>
      <c r="AR105" s="97" t="str">
        <f>IF(ISTEXT($AQ105),"",G105-SUM(AR$10:AR104))</f>
        <v/>
      </c>
      <c r="AS105" s="97" t="str">
        <f>IF(ISTEXT($AQ105),"",H105-SUM(AS$10:AS104))</f>
        <v/>
      </c>
      <c r="AT105" s="89"/>
      <c r="AU105" s="89"/>
      <c r="AV105" s="96"/>
      <c r="AW105" s="97"/>
      <c r="AX105" s="97"/>
      <c r="AY105" s="96"/>
      <c r="AZ105" s="89"/>
      <c r="BA105" s="89"/>
      <c r="BB105" s="96"/>
      <c r="BC105" s="97"/>
      <c r="BD105" s="97"/>
      <c r="BE105" s="96"/>
      <c r="BF105" s="89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</row>
    <row r="106" spans="1:77">
      <c r="A106" s="36"/>
      <c r="B106" s="94" t="str">
        <f>IF(ISBLANK(Liga_Descoba!$C106),"",Liga_Descoba!$C106)</f>
        <v/>
      </c>
      <c r="C106" s="97" t="str">
        <f>IF(ISTEXT($B106),"",_xlfn.SWITCH(Liga_Descoba!AH106,$D$3,$D$2,$E$3,$E$2,$F$3,$F$2,$D$6,$D$5,$E$6,$E$5,$I$5,$D$2,$I$6,$D$2,$I$4,$D$2))</f>
        <v/>
      </c>
      <c r="D106" s="97" t="str">
        <f>IF(ISTEXT($B106),"",_xlfn.SWITCH(Liga_Descoba!AI106,$D$3,$D$2,$E$3,$E$2,$F$3,$F$2,$D$6,$D$5,$E$6,$E$5,$I$5,$D$2,$I$6,$D$2,$I$4,$D$2))</f>
        <v/>
      </c>
      <c r="E106" s="80"/>
      <c r="F106" s="80"/>
      <c r="G106" s="97" t="str">
        <f>IF(ISNUMBER($B106),G105+Liga_Descoba!AH106,"")</f>
        <v/>
      </c>
      <c r="H106" s="97" t="str">
        <f>IF(ISNUMBER($B106),H105+Liga_Descoba!AI106,"")</f>
        <v/>
      </c>
      <c r="I106" s="36"/>
      <c r="J106" s="80"/>
      <c r="K106" s="97" t="str">
        <f>IF(ISNUMBER(Liga_Descoba!D106),Liga_Descoba!D106,"")</f>
        <v/>
      </c>
      <c r="L106" s="97" t="str">
        <f>IF(ISNUMBER(Liga_Descoba!E106),Liga_Descoba!E106,"")</f>
        <v/>
      </c>
      <c r="M106" s="36"/>
      <c r="N106" s="80"/>
      <c r="O106" s="97" t="str">
        <f>IF(ISNUMBER($B106),K106+O105,"")</f>
        <v/>
      </c>
      <c r="P106" s="97" t="str">
        <f>IF(ISNUMBER($B106),L106+P105,"")</f>
        <v/>
      </c>
      <c r="Q106" s="89"/>
      <c r="R106" s="95"/>
      <c r="S106" s="97" t="str">
        <f>IF(ISNUMBER($B106),O106/COUNTA(O$10:O106),"")</f>
        <v/>
      </c>
      <c r="T106" s="97" t="str">
        <f>IF(ISNUMBER($B106),P106/COUNTA(P$10:P106),"")</f>
        <v/>
      </c>
      <c r="U106" s="89"/>
      <c r="V106" s="95"/>
      <c r="W106" s="97" t="str">
        <f>IF(ISNUMBER($B106),SQRT(VAR(K$10:K106)),"")</f>
        <v/>
      </c>
      <c r="X106" s="97" t="str">
        <f>IF(ISNUMBER($B106),SQRT(VAR(L$10:L106)),"")</f>
        <v/>
      </c>
      <c r="Y106" s="89"/>
      <c r="Z106" s="89"/>
      <c r="AA106" s="96" t="str">
        <f>IF(ISBLANK(Liga_Descoba!$F106),"",IF(Liga_Descoba!$F107&lt;&gt;Liga_Descoba!$F106,Liga_Descoba!$F106,""))</f>
        <v/>
      </c>
      <c r="AB106" s="97" t="str">
        <f>IF(ISTEXT($AA106),"",O106-SUM(AB$10:AB105))</f>
        <v/>
      </c>
      <c r="AC106" s="97" t="str">
        <f>IF(ISTEXT($AA106),"",P106-SUM(AC$10:AC105))</f>
        <v/>
      </c>
      <c r="AD106" s="89"/>
      <c r="AE106" s="89"/>
      <c r="AF106" s="96" t="str">
        <f>IF(ISBLANK(Liga_Descoba!$F106),"",IF(Liga_Descoba!$F107&lt;&gt;Liga_Descoba!$F106,Liga_Descoba!$F106,""))</f>
        <v/>
      </c>
      <c r="AG106" s="97" t="str">
        <f>IF(ISTEXT($AF106),"",(O106 - SUM(AB$10:AB105))/COUNTIF(Liga_Descoba!$F$10:$F$304,"="&amp;$AF106))</f>
        <v/>
      </c>
      <c r="AH106" s="97" t="str">
        <f>IF(ISTEXT($AF106),"",(P106 - SUM(AC$10:AC105))/COUNTIF(Liga_Descoba!$F$10:$F$304,"="&amp;$AF106))</f>
        <v/>
      </c>
      <c r="AI106" s="99" t="str">
        <f>IF(ISTEXT($AF106),"",COUNT($AG$10:$AG106))</f>
        <v/>
      </c>
      <c r="AJ106" s="89"/>
      <c r="AK106" s="96" t="str">
        <f>IF(ISBLANK(Liga_Descoba!$F106),"",IF(Liga_Descoba!$F107&lt;&gt;Liga_Descoba!$F106,Liga_Descoba!$F106,""))</f>
        <v/>
      </c>
      <c r="AL106" s="97" t="str">
        <f>IF(ISTEXT($AF106),"",(G106 - SUM(AR$10:AR105))/COUNTIF(Liga_Descoba!$F$10:$F$304,"="&amp;$AK106))</f>
        <v/>
      </c>
      <c r="AM106" s="97" t="str">
        <f>IF(ISTEXT($AF106),"",(H106 - SUM(AS$10:AS105))/COUNTIF(Liga_Descoba!$F$10:$F$304,"="&amp;$AK106))</f>
        <v/>
      </c>
      <c r="AN106" s="99" t="str">
        <f>IF(ISTEXT($AF106),"",COUNT($AG$10:$AG106))</f>
        <v/>
      </c>
      <c r="AO106" s="81"/>
      <c r="AP106" s="89"/>
      <c r="AQ106" s="96" t="str">
        <f>IF(ISBLANK(Liga_Descoba!$F106),"",IF(Liga_Descoba!$F107&lt;&gt;Liga_Descoba!$F106,Liga_Descoba!$F106,""))</f>
        <v/>
      </c>
      <c r="AR106" s="97" t="str">
        <f>IF(ISTEXT($AQ106),"",G106-SUM(AR$10:AR105))</f>
        <v/>
      </c>
      <c r="AS106" s="97" t="str">
        <f>IF(ISTEXT($AQ106),"",H106-SUM(AS$10:AS105))</f>
        <v/>
      </c>
      <c r="AT106" s="89"/>
      <c r="AU106" s="89"/>
      <c r="AV106" s="96"/>
      <c r="AW106" s="97"/>
      <c r="AX106" s="97"/>
      <c r="AY106" s="96"/>
      <c r="AZ106" s="89"/>
      <c r="BA106" s="89"/>
      <c r="BB106" s="96"/>
      <c r="BC106" s="97"/>
      <c r="BD106" s="97"/>
      <c r="BE106" s="96"/>
      <c r="BF106" s="89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</row>
    <row r="107" spans="1:77">
      <c r="A107" s="36"/>
      <c r="B107" s="94" t="str">
        <f>IF(ISBLANK(Liga_Descoba!$C107),"",Liga_Descoba!$C107)</f>
        <v/>
      </c>
      <c r="C107" s="97" t="str">
        <f>IF(ISTEXT($B107),"",_xlfn.SWITCH(Liga_Descoba!AH107,$D$3,$D$2,$E$3,$E$2,$F$3,$F$2,$D$6,$D$5,$E$6,$E$5,$I$5,$D$2,$I$6,$D$2,$I$4,$D$2))</f>
        <v/>
      </c>
      <c r="D107" s="97" t="str">
        <f>IF(ISTEXT($B107),"",_xlfn.SWITCH(Liga_Descoba!AI107,$D$3,$D$2,$E$3,$E$2,$F$3,$F$2,$D$6,$D$5,$E$6,$E$5,$I$5,$D$2,$I$6,$D$2,$I$4,$D$2))</f>
        <v/>
      </c>
      <c r="E107" s="80"/>
      <c r="F107" s="80"/>
      <c r="G107" s="97" t="str">
        <f>IF(ISNUMBER($B107),G106+Liga_Descoba!AH107,"")</f>
        <v/>
      </c>
      <c r="H107" s="97" t="str">
        <f>IF(ISNUMBER($B107),H106+Liga_Descoba!AI107,"")</f>
        <v/>
      </c>
      <c r="I107" s="36"/>
      <c r="J107" s="80"/>
      <c r="K107" s="97" t="str">
        <f>IF(ISNUMBER(Liga_Descoba!D107),Liga_Descoba!D107,"")</f>
        <v/>
      </c>
      <c r="L107" s="97" t="str">
        <f>IF(ISNUMBER(Liga_Descoba!E107),Liga_Descoba!E107,"")</f>
        <v/>
      </c>
      <c r="M107" s="36"/>
      <c r="N107" s="80"/>
      <c r="O107" s="97" t="str">
        <f>IF(ISNUMBER($B107),K107+O106,"")</f>
        <v/>
      </c>
      <c r="P107" s="97" t="str">
        <f>IF(ISNUMBER($B107),L107+P106,"")</f>
        <v/>
      </c>
      <c r="Q107" s="89"/>
      <c r="R107" s="95"/>
      <c r="S107" s="97" t="str">
        <f>IF(ISNUMBER($B107),O107/COUNTA(O$10:O107),"")</f>
        <v/>
      </c>
      <c r="T107" s="97" t="str">
        <f>IF(ISNUMBER($B107),P107/COUNTA(P$10:P107),"")</f>
        <v/>
      </c>
      <c r="U107" s="89"/>
      <c r="V107" s="95"/>
      <c r="W107" s="97" t="str">
        <f>IF(ISNUMBER($B107),SQRT(VAR(K$10:K107)),"")</f>
        <v/>
      </c>
      <c r="X107" s="97" t="str">
        <f>IF(ISNUMBER($B107),SQRT(VAR(L$10:L107)),"")</f>
        <v/>
      </c>
      <c r="Y107" s="89"/>
      <c r="Z107" s="89"/>
      <c r="AA107" s="96" t="str">
        <f>IF(ISBLANK(Liga_Descoba!$F107),"",IF(Liga_Descoba!$F108&lt;&gt;Liga_Descoba!$F107,Liga_Descoba!$F107,""))</f>
        <v/>
      </c>
      <c r="AB107" s="97" t="str">
        <f>IF(ISTEXT($AA107),"",O107-SUM(AB$10:AB106))</f>
        <v/>
      </c>
      <c r="AC107" s="97" t="str">
        <f>IF(ISTEXT($AA107),"",P107-SUM(AC$10:AC106))</f>
        <v/>
      </c>
      <c r="AD107" s="89"/>
      <c r="AE107" s="89"/>
      <c r="AF107" s="96" t="str">
        <f>IF(ISBLANK(Liga_Descoba!$F107),"",IF(Liga_Descoba!$F108&lt;&gt;Liga_Descoba!$F107,Liga_Descoba!$F107,""))</f>
        <v/>
      </c>
      <c r="AG107" s="97" t="str">
        <f>IF(ISTEXT($AF107),"",(O107 - SUM(AB$10:AB106))/COUNTIF(Liga_Descoba!$F$10:$F$304,"="&amp;$AF107))</f>
        <v/>
      </c>
      <c r="AH107" s="97" t="str">
        <f>IF(ISTEXT($AF107),"",(P107 - SUM(AC$10:AC106))/COUNTIF(Liga_Descoba!$F$10:$F$304,"="&amp;$AF107))</f>
        <v/>
      </c>
      <c r="AI107" s="99" t="str">
        <f>IF(ISTEXT($AF107),"",COUNT($AG$10:$AG107))</f>
        <v/>
      </c>
      <c r="AJ107" s="89"/>
      <c r="AK107" s="96" t="str">
        <f>IF(ISBLANK(Liga_Descoba!$F107),"",IF(Liga_Descoba!$F108&lt;&gt;Liga_Descoba!$F107,Liga_Descoba!$F107,""))</f>
        <v/>
      </c>
      <c r="AL107" s="97" t="str">
        <f>IF(ISTEXT($AF107),"",(G107 - SUM(AR$10:AR106))/COUNTIF(Liga_Descoba!$F$10:$F$304,"="&amp;$AK107))</f>
        <v/>
      </c>
      <c r="AM107" s="97" t="str">
        <f>IF(ISTEXT($AF107),"",(H107 - SUM(AS$10:AS106))/COUNTIF(Liga_Descoba!$F$10:$F$304,"="&amp;$AK107))</f>
        <v/>
      </c>
      <c r="AN107" s="99" t="str">
        <f>IF(ISTEXT($AF107),"",COUNT($AG$10:$AG107))</f>
        <v/>
      </c>
      <c r="AO107" s="81"/>
      <c r="AP107" s="89"/>
      <c r="AQ107" s="96" t="str">
        <f>IF(ISBLANK(Liga_Descoba!$F107),"",IF(Liga_Descoba!$F108&lt;&gt;Liga_Descoba!$F107,Liga_Descoba!$F107,""))</f>
        <v/>
      </c>
      <c r="AR107" s="97" t="str">
        <f>IF(ISTEXT($AQ107),"",G107-SUM(AR$10:AR106))</f>
        <v/>
      </c>
      <c r="AS107" s="97" t="str">
        <f>IF(ISTEXT($AQ107),"",H107-SUM(AS$10:AS106))</f>
        <v/>
      </c>
      <c r="AT107" s="89"/>
      <c r="AU107" s="89"/>
      <c r="AV107" s="96"/>
      <c r="AW107" s="97"/>
      <c r="AX107" s="97"/>
      <c r="AY107" s="96"/>
      <c r="AZ107" s="89"/>
      <c r="BA107" s="89"/>
      <c r="BB107" s="96"/>
      <c r="BC107" s="97"/>
      <c r="BD107" s="97"/>
      <c r="BE107" s="96"/>
      <c r="BF107" s="89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</row>
    <row r="108" spans="1:77">
      <c r="A108" s="36"/>
      <c r="B108" s="94" t="str">
        <f>IF(ISBLANK(Liga_Descoba!$C108),"",Liga_Descoba!$C108)</f>
        <v/>
      </c>
      <c r="C108" s="97" t="str">
        <f>IF(ISTEXT($B108),"",_xlfn.SWITCH(Liga_Descoba!AH108,$D$3,$D$2,$E$3,$E$2,$F$3,$F$2,$D$6,$D$5,$E$6,$E$5,$I$5,$D$2,$I$6,$D$2,$I$4,$D$2))</f>
        <v/>
      </c>
      <c r="D108" s="97" t="str">
        <f>IF(ISTEXT($B108),"",_xlfn.SWITCH(Liga_Descoba!AI108,$D$3,$D$2,$E$3,$E$2,$F$3,$F$2,$D$6,$D$5,$E$6,$E$5,$I$5,$D$2,$I$6,$D$2,$I$4,$D$2))</f>
        <v/>
      </c>
      <c r="E108" s="80"/>
      <c r="F108" s="80"/>
      <c r="G108" s="97" t="str">
        <f>IF(ISNUMBER($B108),G107+Liga_Descoba!AH108,"")</f>
        <v/>
      </c>
      <c r="H108" s="97" t="str">
        <f>IF(ISNUMBER($B108),H107+Liga_Descoba!AI108,"")</f>
        <v/>
      </c>
      <c r="I108" s="36"/>
      <c r="J108" s="80"/>
      <c r="K108" s="97" t="str">
        <f>IF(ISNUMBER(Liga_Descoba!D108),Liga_Descoba!D108,"")</f>
        <v/>
      </c>
      <c r="L108" s="97" t="str">
        <f>IF(ISNUMBER(Liga_Descoba!E108),Liga_Descoba!E108,"")</f>
        <v/>
      </c>
      <c r="M108" s="36"/>
      <c r="N108" s="80"/>
      <c r="O108" s="97" t="str">
        <f>IF(ISNUMBER($B108),K108+O107,"")</f>
        <v/>
      </c>
      <c r="P108" s="97" t="str">
        <f>IF(ISNUMBER($B108),L108+P107,"")</f>
        <v/>
      </c>
      <c r="Q108" s="89"/>
      <c r="R108" s="95"/>
      <c r="S108" s="97" t="str">
        <f>IF(ISNUMBER($B108),O108/COUNTA(O$10:O108),"")</f>
        <v/>
      </c>
      <c r="T108" s="97" t="str">
        <f>IF(ISNUMBER($B108),P108/COUNTA(P$10:P108),"")</f>
        <v/>
      </c>
      <c r="U108" s="89"/>
      <c r="V108" s="95"/>
      <c r="W108" s="97" t="str">
        <f>IF(ISNUMBER($B108),SQRT(VAR(K$10:K108)),"")</f>
        <v/>
      </c>
      <c r="X108" s="97" t="str">
        <f>IF(ISNUMBER($B108),SQRT(VAR(L$10:L108)),"")</f>
        <v/>
      </c>
      <c r="Y108" s="89"/>
      <c r="Z108" s="89"/>
      <c r="AA108" s="96" t="str">
        <f>IF(ISBLANK(Liga_Descoba!$F108),"",IF(Liga_Descoba!$F109&lt;&gt;Liga_Descoba!$F108,Liga_Descoba!$F108,""))</f>
        <v/>
      </c>
      <c r="AB108" s="97" t="str">
        <f>IF(ISTEXT($AA108),"",O108-SUM(AB$10:AB107))</f>
        <v/>
      </c>
      <c r="AC108" s="97" t="str">
        <f>IF(ISTEXT($AA108),"",P108-SUM(AC$10:AC107))</f>
        <v/>
      </c>
      <c r="AD108" s="89"/>
      <c r="AE108" s="89"/>
      <c r="AF108" s="96" t="str">
        <f>IF(ISBLANK(Liga_Descoba!$F108),"",IF(Liga_Descoba!$F109&lt;&gt;Liga_Descoba!$F108,Liga_Descoba!$F108,""))</f>
        <v/>
      </c>
      <c r="AG108" s="97" t="str">
        <f>IF(ISTEXT($AF108),"",(O108 - SUM(AB$10:AB107))/COUNTIF(Liga_Descoba!$F$10:$F$304,"="&amp;$AF108))</f>
        <v/>
      </c>
      <c r="AH108" s="97" t="str">
        <f>IF(ISTEXT($AF108),"",(P108 - SUM(AC$10:AC107))/COUNTIF(Liga_Descoba!$F$10:$F$304,"="&amp;$AF108))</f>
        <v/>
      </c>
      <c r="AI108" s="99" t="str">
        <f>IF(ISTEXT($AF108),"",COUNT($AG$10:$AG108))</f>
        <v/>
      </c>
      <c r="AJ108" s="89"/>
      <c r="AK108" s="96" t="str">
        <f>IF(ISBLANK(Liga_Descoba!$F108),"",IF(Liga_Descoba!$F109&lt;&gt;Liga_Descoba!$F108,Liga_Descoba!$F108,""))</f>
        <v/>
      </c>
      <c r="AL108" s="97" t="str">
        <f>IF(ISTEXT($AF108),"",(G108 - SUM(AR$10:AR107))/COUNTIF(Liga_Descoba!$F$10:$F$304,"="&amp;$AK108))</f>
        <v/>
      </c>
      <c r="AM108" s="97" t="str">
        <f>IF(ISTEXT($AF108),"",(H108 - SUM(AS$10:AS107))/COUNTIF(Liga_Descoba!$F$10:$F$304,"="&amp;$AK108))</f>
        <v/>
      </c>
      <c r="AN108" s="99" t="str">
        <f>IF(ISTEXT($AF108),"",COUNT($AG$10:$AG108))</f>
        <v/>
      </c>
      <c r="AO108" s="81"/>
      <c r="AP108" s="89"/>
      <c r="AQ108" s="96" t="str">
        <f>IF(ISBLANK(Liga_Descoba!$F108),"",IF(Liga_Descoba!$F109&lt;&gt;Liga_Descoba!$F108,Liga_Descoba!$F108,""))</f>
        <v/>
      </c>
      <c r="AR108" s="97" t="str">
        <f>IF(ISTEXT($AQ108),"",G108-SUM(AR$10:AR107))</f>
        <v/>
      </c>
      <c r="AS108" s="97" t="str">
        <f>IF(ISTEXT($AQ108),"",H108-SUM(AS$10:AS107))</f>
        <v/>
      </c>
      <c r="AT108" s="89"/>
      <c r="AU108" s="89"/>
      <c r="AV108" s="96"/>
      <c r="AW108" s="97"/>
      <c r="AX108" s="97"/>
      <c r="AY108" s="96"/>
      <c r="AZ108" s="89"/>
      <c r="BA108" s="89"/>
      <c r="BB108" s="96"/>
      <c r="BC108" s="97"/>
      <c r="BD108" s="97"/>
      <c r="BE108" s="96"/>
      <c r="BF108" s="89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</row>
    <row r="109" spans="1:77">
      <c r="A109" s="36"/>
      <c r="B109" s="94" t="str">
        <f>IF(ISBLANK(Liga_Descoba!$C109),"",Liga_Descoba!$C109)</f>
        <v/>
      </c>
      <c r="C109" s="97" t="str">
        <f>IF(ISTEXT($B109),"",_xlfn.SWITCH(Liga_Descoba!AH109,$D$3,$D$2,$E$3,$E$2,$F$3,$F$2,$D$6,$D$5,$E$6,$E$5,$I$5,$D$2,$I$6,$D$2,$I$4,$D$2))</f>
        <v/>
      </c>
      <c r="D109" s="97" t="str">
        <f>IF(ISTEXT($B109),"",_xlfn.SWITCH(Liga_Descoba!AI109,$D$3,$D$2,$E$3,$E$2,$F$3,$F$2,$D$6,$D$5,$E$6,$E$5,$I$5,$D$2,$I$6,$D$2,$I$4,$D$2))</f>
        <v/>
      </c>
      <c r="E109" s="80"/>
      <c r="F109" s="80"/>
      <c r="G109" s="97" t="str">
        <f>IF(ISNUMBER($B109),G108+Liga_Descoba!AH109,"")</f>
        <v/>
      </c>
      <c r="H109" s="97" t="str">
        <f>IF(ISNUMBER($B109),H108+Liga_Descoba!AI109,"")</f>
        <v/>
      </c>
      <c r="I109" s="36"/>
      <c r="J109" s="80"/>
      <c r="K109" s="97" t="str">
        <f>IF(ISNUMBER(Liga_Descoba!D109),Liga_Descoba!D109,"")</f>
        <v/>
      </c>
      <c r="L109" s="97" t="str">
        <f>IF(ISNUMBER(Liga_Descoba!E109),Liga_Descoba!E109,"")</f>
        <v/>
      </c>
      <c r="M109" s="36"/>
      <c r="N109" s="80"/>
      <c r="O109" s="97" t="str">
        <f>IF(ISNUMBER($B109),K109+O108,"")</f>
        <v/>
      </c>
      <c r="P109" s="97" t="str">
        <f>IF(ISNUMBER($B109),L109+P108,"")</f>
        <v/>
      </c>
      <c r="Q109" s="89"/>
      <c r="R109" s="95"/>
      <c r="S109" s="97" t="str">
        <f>IF(ISNUMBER($B109),O109/COUNTA(O$10:O109),"")</f>
        <v/>
      </c>
      <c r="T109" s="97" t="str">
        <f>IF(ISNUMBER($B109),P109/COUNTA(P$10:P109),"")</f>
        <v/>
      </c>
      <c r="U109" s="89"/>
      <c r="V109" s="95"/>
      <c r="W109" s="97" t="str">
        <f>IF(ISNUMBER($B109),SQRT(VAR(K$10:K109)),"")</f>
        <v/>
      </c>
      <c r="X109" s="97" t="str">
        <f>IF(ISNUMBER($B109),SQRT(VAR(L$10:L109)),"")</f>
        <v/>
      </c>
      <c r="Y109" s="89"/>
      <c r="Z109" s="89"/>
      <c r="AA109" s="96" t="str">
        <f>IF(ISBLANK(Liga_Descoba!$F109),"",IF(Liga_Descoba!$F110&lt;&gt;Liga_Descoba!$F109,Liga_Descoba!$F109,""))</f>
        <v/>
      </c>
      <c r="AB109" s="97" t="str">
        <f>IF(ISTEXT($AA109),"",O109-SUM(AB$10:AB108))</f>
        <v/>
      </c>
      <c r="AC109" s="97" t="str">
        <f>IF(ISTEXT($AA109),"",P109-SUM(AC$10:AC108))</f>
        <v/>
      </c>
      <c r="AD109" s="89"/>
      <c r="AE109" s="89"/>
      <c r="AF109" s="96" t="str">
        <f>IF(ISBLANK(Liga_Descoba!$F109),"",IF(Liga_Descoba!$F110&lt;&gt;Liga_Descoba!$F109,Liga_Descoba!$F109,""))</f>
        <v/>
      </c>
      <c r="AG109" s="97" t="str">
        <f>IF(ISTEXT($AF109),"",(O109 - SUM(AB$10:AB108))/COUNTIF(Liga_Descoba!$F$10:$F$304,"="&amp;$AF109))</f>
        <v/>
      </c>
      <c r="AH109" s="97" t="str">
        <f>IF(ISTEXT($AF109),"",(P109 - SUM(AC$10:AC108))/COUNTIF(Liga_Descoba!$F$10:$F$304,"="&amp;$AF109))</f>
        <v/>
      </c>
      <c r="AI109" s="99" t="str">
        <f>IF(ISTEXT($AF109),"",COUNT($AG$10:$AG109))</f>
        <v/>
      </c>
      <c r="AJ109" s="89"/>
      <c r="AK109" s="96" t="str">
        <f>IF(ISBLANK(Liga_Descoba!$F109),"",IF(Liga_Descoba!$F110&lt;&gt;Liga_Descoba!$F109,Liga_Descoba!$F109,""))</f>
        <v/>
      </c>
      <c r="AL109" s="97" t="str">
        <f>IF(ISTEXT($AF109),"",(G109 - SUM(AR$10:AR108))/COUNTIF(Liga_Descoba!$F$10:$F$304,"="&amp;$AK109))</f>
        <v/>
      </c>
      <c r="AM109" s="97" t="str">
        <f>IF(ISTEXT($AF109),"",(H109 - SUM(AS$10:AS108))/COUNTIF(Liga_Descoba!$F$10:$F$304,"="&amp;$AK109))</f>
        <v/>
      </c>
      <c r="AN109" s="99" t="str">
        <f>IF(ISTEXT($AF109),"",COUNT($AG$10:$AG109))</f>
        <v/>
      </c>
      <c r="AO109" s="81"/>
      <c r="AP109" s="89"/>
      <c r="AQ109" s="96" t="str">
        <f>IF(ISBLANK(Liga_Descoba!$F109),"",IF(Liga_Descoba!$F110&lt;&gt;Liga_Descoba!$F109,Liga_Descoba!$F109,""))</f>
        <v/>
      </c>
      <c r="AR109" s="97" t="str">
        <f>IF(ISTEXT($AQ109),"",G109-SUM(AR$10:AR108))</f>
        <v/>
      </c>
      <c r="AS109" s="97" t="str">
        <f>IF(ISTEXT($AQ109),"",H109-SUM(AS$10:AS108))</f>
        <v/>
      </c>
      <c r="AT109" s="89"/>
      <c r="AU109" s="89"/>
      <c r="AV109" s="96"/>
      <c r="AW109" s="97"/>
      <c r="AX109" s="97"/>
      <c r="AY109" s="96"/>
      <c r="AZ109" s="89"/>
      <c r="BA109" s="89"/>
      <c r="BB109" s="96"/>
      <c r="BC109" s="97"/>
      <c r="BD109" s="97"/>
      <c r="BE109" s="96"/>
      <c r="BF109" s="89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</row>
    <row r="110" spans="1:77">
      <c r="A110" s="36"/>
      <c r="B110" s="94" t="str">
        <f>IF(ISBLANK(Liga_Descoba!$C110),"",Liga_Descoba!$C110)</f>
        <v/>
      </c>
      <c r="C110" s="97" t="str">
        <f>IF(ISTEXT($B110),"",_xlfn.SWITCH(Liga_Descoba!AH110,$D$3,$D$2,$E$3,$E$2,$F$3,$F$2,$D$6,$D$5,$E$6,$E$5,$I$5,$D$2,$I$6,$D$2,$I$4,$D$2))</f>
        <v/>
      </c>
      <c r="D110" s="97" t="str">
        <f>IF(ISTEXT($B110),"",_xlfn.SWITCH(Liga_Descoba!AI110,$D$3,$D$2,$E$3,$E$2,$F$3,$F$2,$D$6,$D$5,$E$6,$E$5,$I$5,$D$2,$I$6,$D$2,$I$4,$D$2))</f>
        <v/>
      </c>
      <c r="E110" s="80"/>
      <c r="F110" s="80"/>
      <c r="G110" s="97" t="str">
        <f>IF(ISNUMBER($B110),G109+Liga_Descoba!AH110,"")</f>
        <v/>
      </c>
      <c r="H110" s="97" t="str">
        <f>IF(ISNUMBER($B110),H109+Liga_Descoba!AI110,"")</f>
        <v/>
      </c>
      <c r="I110" s="36"/>
      <c r="J110" s="80"/>
      <c r="K110" s="97" t="str">
        <f>IF(ISNUMBER(Liga_Descoba!D110),Liga_Descoba!D110,"")</f>
        <v/>
      </c>
      <c r="L110" s="97" t="str">
        <f>IF(ISNUMBER(Liga_Descoba!E110),Liga_Descoba!E110,"")</f>
        <v/>
      </c>
      <c r="M110" s="36"/>
      <c r="N110" s="80"/>
      <c r="O110" s="97" t="str">
        <f>IF(ISNUMBER($B110),K110+O109,"")</f>
        <v/>
      </c>
      <c r="P110" s="97" t="str">
        <f>IF(ISNUMBER($B110),L110+P109,"")</f>
        <v/>
      </c>
      <c r="Q110" s="89"/>
      <c r="R110" s="95"/>
      <c r="S110" s="97" t="str">
        <f>IF(ISNUMBER($B110),O110/COUNTA(O$10:O110),"")</f>
        <v/>
      </c>
      <c r="T110" s="97" t="str">
        <f>IF(ISNUMBER($B110),P110/COUNTA(P$10:P110),"")</f>
        <v/>
      </c>
      <c r="U110" s="89"/>
      <c r="V110" s="95"/>
      <c r="W110" s="97" t="str">
        <f>IF(ISNUMBER($B110),SQRT(VAR(K$10:K110)),"")</f>
        <v/>
      </c>
      <c r="X110" s="97" t="str">
        <f>IF(ISNUMBER($B110),SQRT(VAR(L$10:L110)),"")</f>
        <v/>
      </c>
      <c r="Y110" s="89"/>
      <c r="Z110" s="89"/>
      <c r="AA110" s="96" t="str">
        <f>IF(ISBLANK(Liga_Descoba!$F110),"",IF(Liga_Descoba!$F111&lt;&gt;Liga_Descoba!$F110,Liga_Descoba!$F110,""))</f>
        <v/>
      </c>
      <c r="AB110" s="97" t="str">
        <f>IF(ISTEXT($AA110),"",O110-SUM(AB$10:AB109))</f>
        <v/>
      </c>
      <c r="AC110" s="97" t="str">
        <f>IF(ISTEXT($AA110),"",P110-SUM(AC$10:AC109))</f>
        <v/>
      </c>
      <c r="AD110" s="89"/>
      <c r="AE110" s="89"/>
      <c r="AF110" s="96" t="str">
        <f>IF(ISBLANK(Liga_Descoba!$F110),"",IF(Liga_Descoba!$F111&lt;&gt;Liga_Descoba!$F110,Liga_Descoba!$F110,""))</f>
        <v/>
      </c>
      <c r="AG110" s="97" t="str">
        <f>IF(ISTEXT($AF110),"",(O110 - SUM(AB$10:AB109))/COUNTIF(Liga_Descoba!$F$10:$F$304,"="&amp;$AF110))</f>
        <v/>
      </c>
      <c r="AH110" s="97" t="str">
        <f>IF(ISTEXT($AF110),"",(P110 - SUM(AC$10:AC109))/COUNTIF(Liga_Descoba!$F$10:$F$304,"="&amp;$AF110))</f>
        <v/>
      </c>
      <c r="AI110" s="99" t="str">
        <f>IF(ISTEXT($AF110),"",COUNT($AG$10:$AG110))</f>
        <v/>
      </c>
      <c r="AJ110" s="89"/>
      <c r="AK110" s="96" t="str">
        <f>IF(ISBLANK(Liga_Descoba!$F110),"",IF(Liga_Descoba!$F111&lt;&gt;Liga_Descoba!$F110,Liga_Descoba!$F110,""))</f>
        <v/>
      </c>
      <c r="AL110" s="97" t="str">
        <f>IF(ISTEXT($AF110),"",(G110 - SUM(AR$10:AR109))/COUNTIF(Liga_Descoba!$F$10:$F$304,"="&amp;$AK110))</f>
        <v/>
      </c>
      <c r="AM110" s="97" t="str">
        <f>IF(ISTEXT($AF110),"",(H110 - SUM(AS$10:AS109))/COUNTIF(Liga_Descoba!$F$10:$F$304,"="&amp;$AK110))</f>
        <v/>
      </c>
      <c r="AN110" s="99" t="str">
        <f>IF(ISTEXT($AF110),"",COUNT($AG$10:$AG110))</f>
        <v/>
      </c>
      <c r="AO110" s="81"/>
      <c r="AP110" s="89"/>
      <c r="AQ110" s="96" t="str">
        <f>IF(ISBLANK(Liga_Descoba!$F110),"",IF(Liga_Descoba!$F111&lt;&gt;Liga_Descoba!$F110,Liga_Descoba!$F110,""))</f>
        <v/>
      </c>
      <c r="AR110" s="97" t="str">
        <f>IF(ISTEXT($AQ110),"",G110-SUM(AR$10:AR109))</f>
        <v/>
      </c>
      <c r="AS110" s="97" t="str">
        <f>IF(ISTEXT($AQ110),"",H110-SUM(AS$10:AS109))</f>
        <v/>
      </c>
      <c r="AT110" s="89"/>
      <c r="AU110" s="89"/>
      <c r="AV110" s="96"/>
      <c r="AW110" s="97"/>
      <c r="AX110" s="97"/>
      <c r="AY110" s="96"/>
      <c r="AZ110" s="89"/>
      <c r="BA110" s="89"/>
      <c r="BB110" s="96"/>
      <c r="BC110" s="97"/>
      <c r="BD110" s="97"/>
      <c r="BE110" s="96"/>
      <c r="BF110" s="89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</row>
    <row r="111" spans="1:77">
      <c r="A111" s="36"/>
      <c r="B111" s="94" t="str">
        <f>IF(ISBLANK(Liga_Descoba!$C111),"",Liga_Descoba!$C111)</f>
        <v/>
      </c>
      <c r="C111" s="97" t="str">
        <f>IF(ISTEXT($B111),"",_xlfn.SWITCH(Liga_Descoba!AH111,$D$3,$D$2,$E$3,$E$2,$F$3,$F$2,$D$6,$D$5,$E$6,$E$5,$I$5,$D$2,$I$6,$D$2,$I$4,$D$2))</f>
        <v/>
      </c>
      <c r="D111" s="97" t="str">
        <f>IF(ISTEXT($B111),"",_xlfn.SWITCH(Liga_Descoba!AI111,$D$3,$D$2,$E$3,$E$2,$F$3,$F$2,$D$6,$D$5,$E$6,$E$5,$I$5,$D$2,$I$6,$D$2,$I$4,$D$2))</f>
        <v/>
      </c>
      <c r="E111" s="80"/>
      <c r="F111" s="80"/>
      <c r="G111" s="97" t="str">
        <f>IF(ISNUMBER($B111),G110+Liga_Descoba!AH111,"")</f>
        <v/>
      </c>
      <c r="H111" s="97" t="str">
        <f>IF(ISNUMBER($B111),H110+Liga_Descoba!AI111,"")</f>
        <v/>
      </c>
      <c r="I111" s="36"/>
      <c r="J111" s="80"/>
      <c r="K111" s="97" t="str">
        <f>IF(ISNUMBER(Liga_Descoba!D111),Liga_Descoba!D111,"")</f>
        <v/>
      </c>
      <c r="L111" s="97" t="str">
        <f>IF(ISNUMBER(Liga_Descoba!E111),Liga_Descoba!E111,"")</f>
        <v/>
      </c>
      <c r="M111" s="36"/>
      <c r="N111" s="80"/>
      <c r="O111" s="97" t="str">
        <f>IF(ISNUMBER($B111),K111+O110,"")</f>
        <v/>
      </c>
      <c r="P111" s="97" t="str">
        <f>IF(ISNUMBER($B111),L111+P110,"")</f>
        <v/>
      </c>
      <c r="Q111" s="89"/>
      <c r="R111" s="95"/>
      <c r="S111" s="97" t="str">
        <f>IF(ISNUMBER($B111),O111/COUNTA(O$10:O111),"")</f>
        <v/>
      </c>
      <c r="T111" s="97" t="str">
        <f>IF(ISNUMBER($B111),P111/COUNTA(P$10:P111),"")</f>
        <v/>
      </c>
      <c r="U111" s="89"/>
      <c r="V111" s="95"/>
      <c r="W111" s="97" t="str">
        <f>IF(ISNUMBER($B111),SQRT(VAR(K$10:K111)),"")</f>
        <v/>
      </c>
      <c r="X111" s="97" t="str">
        <f>IF(ISNUMBER($B111),SQRT(VAR(L$10:L111)),"")</f>
        <v/>
      </c>
      <c r="Y111" s="89"/>
      <c r="Z111" s="89"/>
      <c r="AA111" s="96" t="str">
        <f>IF(ISBLANK(Liga_Descoba!$F111),"",IF(Liga_Descoba!$F112&lt;&gt;Liga_Descoba!$F111,Liga_Descoba!$F111,""))</f>
        <v/>
      </c>
      <c r="AB111" s="97" t="str">
        <f>IF(ISTEXT($AA111),"",O111-SUM(AB$10:AB110))</f>
        <v/>
      </c>
      <c r="AC111" s="97" t="str">
        <f>IF(ISTEXT($AA111),"",P111-SUM(AC$10:AC110))</f>
        <v/>
      </c>
      <c r="AD111" s="89"/>
      <c r="AE111" s="89"/>
      <c r="AF111" s="96" t="str">
        <f>IF(ISBLANK(Liga_Descoba!$F111),"",IF(Liga_Descoba!$F112&lt;&gt;Liga_Descoba!$F111,Liga_Descoba!$F111,""))</f>
        <v/>
      </c>
      <c r="AG111" s="97" t="str">
        <f>IF(ISTEXT($AF111),"",(O111 - SUM(AB$10:AB110))/COUNTIF(Liga_Descoba!$F$10:$F$304,"="&amp;$AF111))</f>
        <v/>
      </c>
      <c r="AH111" s="97" t="str">
        <f>IF(ISTEXT($AF111),"",(P111 - SUM(AC$10:AC110))/COUNTIF(Liga_Descoba!$F$10:$F$304,"="&amp;$AF111))</f>
        <v/>
      </c>
      <c r="AI111" s="99" t="str">
        <f>IF(ISTEXT($AF111),"",COUNT($AG$10:$AG111))</f>
        <v/>
      </c>
      <c r="AJ111" s="89"/>
      <c r="AK111" s="96" t="str">
        <f>IF(ISBLANK(Liga_Descoba!$F111),"",IF(Liga_Descoba!$F112&lt;&gt;Liga_Descoba!$F111,Liga_Descoba!$F111,""))</f>
        <v/>
      </c>
      <c r="AL111" s="97" t="str">
        <f>IF(ISTEXT($AF111),"",(G111 - SUM(AR$10:AR110))/COUNTIF(Liga_Descoba!$F$10:$F$304,"="&amp;$AK111))</f>
        <v/>
      </c>
      <c r="AM111" s="97" t="str">
        <f>IF(ISTEXT($AF111),"",(H111 - SUM(AS$10:AS110))/COUNTIF(Liga_Descoba!$F$10:$F$304,"="&amp;$AK111))</f>
        <v/>
      </c>
      <c r="AN111" s="99" t="str">
        <f>IF(ISTEXT($AF111),"",COUNT($AG$10:$AG111))</f>
        <v/>
      </c>
      <c r="AO111" s="81"/>
      <c r="AP111" s="89"/>
      <c r="AQ111" s="96" t="str">
        <f>IF(ISBLANK(Liga_Descoba!$F111),"",IF(Liga_Descoba!$F112&lt;&gt;Liga_Descoba!$F111,Liga_Descoba!$F111,""))</f>
        <v/>
      </c>
      <c r="AR111" s="97" t="str">
        <f>IF(ISTEXT($AQ111),"",G111-SUM(AR$10:AR110))</f>
        <v/>
      </c>
      <c r="AS111" s="97" t="str">
        <f>IF(ISTEXT($AQ111),"",H111-SUM(AS$10:AS110))</f>
        <v/>
      </c>
      <c r="AT111" s="89"/>
      <c r="AU111" s="89"/>
      <c r="AV111" s="96"/>
      <c r="AW111" s="97"/>
      <c r="AX111" s="97"/>
      <c r="AY111" s="96"/>
      <c r="AZ111" s="89"/>
      <c r="BA111" s="89"/>
      <c r="BB111" s="96"/>
      <c r="BC111" s="97"/>
      <c r="BD111" s="97"/>
      <c r="BE111" s="96"/>
      <c r="BF111" s="89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</row>
    <row r="112" spans="1:77">
      <c r="A112" s="36"/>
      <c r="B112" s="94" t="str">
        <f>IF(ISBLANK(Liga_Descoba!$C112),"",Liga_Descoba!$C112)</f>
        <v/>
      </c>
      <c r="C112" s="97" t="str">
        <f>IF(ISTEXT($B112),"",_xlfn.SWITCH(Liga_Descoba!AH112,$D$3,$D$2,$E$3,$E$2,$F$3,$F$2,$D$6,$D$5,$E$6,$E$5,$I$5,$D$2,$I$6,$D$2,$I$4,$D$2))</f>
        <v/>
      </c>
      <c r="D112" s="97" t="str">
        <f>IF(ISTEXT($B112),"",_xlfn.SWITCH(Liga_Descoba!AI112,$D$3,$D$2,$E$3,$E$2,$F$3,$F$2,$D$6,$D$5,$E$6,$E$5,$I$5,$D$2,$I$6,$D$2,$I$4,$D$2))</f>
        <v/>
      </c>
      <c r="E112" s="80"/>
      <c r="F112" s="80"/>
      <c r="G112" s="97" t="str">
        <f>IF(ISNUMBER($B112),G111+Liga_Descoba!AH112,"")</f>
        <v/>
      </c>
      <c r="H112" s="97" t="str">
        <f>IF(ISNUMBER($B112),H111+Liga_Descoba!AI112,"")</f>
        <v/>
      </c>
      <c r="I112" s="36"/>
      <c r="J112" s="80"/>
      <c r="K112" s="97" t="str">
        <f>IF(ISNUMBER(Liga_Descoba!D112),Liga_Descoba!D112,"")</f>
        <v/>
      </c>
      <c r="L112" s="97" t="str">
        <f>IF(ISNUMBER(Liga_Descoba!E112),Liga_Descoba!E112,"")</f>
        <v/>
      </c>
      <c r="M112" s="36"/>
      <c r="N112" s="80"/>
      <c r="O112" s="97" t="str">
        <f>IF(ISNUMBER($B112),K112+O111,"")</f>
        <v/>
      </c>
      <c r="P112" s="97" t="str">
        <f>IF(ISNUMBER($B112),L112+P111,"")</f>
        <v/>
      </c>
      <c r="Q112" s="89"/>
      <c r="R112" s="95"/>
      <c r="S112" s="97" t="str">
        <f>IF(ISNUMBER($B112),O112/COUNTA(O$10:O112),"")</f>
        <v/>
      </c>
      <c r="T112" s="97" t="str">
        <f>IF(ISNUMBER($B112),P112/COUNTA(P$10:P112),"")</f>
        <v/>
      </c>
      <c r="U112" s="89"/>
      <c r="V112" s="95"/>
      <c r="W112" s="97" t="str">
        <f>IF(ISNUMBER($B112),SQRT(VAR(K$10:K112)),"")</f>
        <v/>
      </c>
      <c r="X112" s="97" t="str">
        <f>IF(ISNUMBER($B112),SQRT(VAR(L$10:L112)),"")</f>
        <v/>
      </c>
      <c r="Y112" s="89"/>
      <c r="Z112" s="89"/>
      <c r="AA112" s="96" t="str">
        <f>IF(ISBLANK(Liga_Descoba!$F112),"",IF(Liga_Descoba!$F113&lt;&gt;Liga_Descoba!$F112,Liga_Descoba!$F112,""))</f>
        <v/>
      </c>
      <c r="AB112" s="97" t="str">
        <f>IF(ISTEXT($AA112),"",O112-SUM(AB$10:AB111))</f>
        <v/>
      </c>
      <c r="AC112" s="97" t="str">
        <f>IF(ISTEXT($AA112),"",P112-SUM(AC$10:AC111))</f>
        <v/>
      </c>
      <c r="AD112" s="89"/>
      <c r="AE112" s="89"/>
      <c r="AF112" s="96" t="str">
        <f>IF(ISBLANK(Liga_Descoba!$F112),"",IF(Liga_Descoba!$F113&lt;&gt;Liga_Descoba!$F112,Liga_Descoba!$F112,""))</f>
        <v/>
      </c>
      <c r="AG112" s="97" t="str">
        <f>IF(ISTEXT($AF112),"",(O112 - SUM(AB$10:AB111))/COUNTIF(Liga_Descoba!$F$10:$F$304,"="&amp;$AF112))</f>
        <v/>
      </c>
      <c r="AH112" s="97" t="str">
        <f>IF(ISTEXT($AF112),"",(P112 - SUM(AC$10:AC111))/COUNTIF(Liga_Descoba!$F$10:$F$304,"="&amp;$AF112))</f>
        <v/>
      </c>
      <c r="AI112" s="99" t="str">
        <f>IF(ISTEXT($AF112),"",COUNT($AG$10:$AG112))</f>
        <v/>
      </c>
      <c r="AJ112" s="89"/>
      <c r="AK112" s="96" t="str">
        <f>IF(ISBLANK(Liga_Descoba!$F112),"",IF(Liga_Descoba!$F113&lt;&gt;Liga_Descoba!$F112,Liga_Descoba!$F112,""))</f>
        <v/>
      </c>
      <c r="AL112" s="97" t="str">
        <f>IF(ISTEXT($AF112),"",(G112 - SUM(AR$10:AR111))/COUNTIF(Liga_Descoba!$F$10:$F$304,"="&amp;$AK112))</f>
        <v/>
      </c>
      <c r="AM112" s="97" t="str">
        <f>IF(ISTEXT($AF112),"",(H112 - SUM(AS$10:AS111))/COUNTIF(Liga_Descoba!$F$10:$F$304,"="&amp;$AK112))</f>
        <v/>
      </c>
      <c r="AN112" s="99" t="str">
        <f>IF(ISTEXT($AF112),"",COUNT($AG$10:$AG112))</f>
        <v/>
      </c>
      <c r="AO112" s="81"/>
      <c r="AP112" s="89"/>
      <c r="AQ112" s="96" t="str">
        <f>IF(ISBLANK(Liga_Descoba!$F112),"",IF(Liga_Descoba!$F113&lt;&gt;Liga_Descoba!$F112,Liga_Descoba!$F112,""))</f>
        <v/>
      </c>
      <c r="AR112" s="97" t="str">
        <f>IF(ISTEXT($AQ112),"",G112-SUM(AR$10:AR111))</f>
        <v/>
      </c>
      <c r="AS112" s="97" t="str">
        <f>IF(ISTEXT($AQ112),"",H112-SUM(AS$10:AS111))</f>
        <v/>
      </c>
      <c r="AT112" s="89"/>
      <c r="AU112" s="89"/>
      <c r="AV112" s="96"/>
      <c r="AW112" s="97"/>
      <c r="AX112" s="97"/>
      <c r="AY112" s="96"/>
      <c r="AZ112" s="89"/>
      <c r="BA112" s="89"/>
      <c r="BB112" s="96"/>
      <c r="BC112" s="97"/>
      <c r="BD112" s="97"/>
      <c r="BE112" s="96"/>
      <c r="BF112" s="89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</row>
    <row r="113" spans="1:77">
      <c r="A113" s="36"/>
      <c r="B113" s="94" t="str">
        <f>IF(ISBLANK(Liga_Descoba!$C113),"",Liga_Descoba!$C113)</f>
        <v/>
      </c>
      <c r="C113" s="97" t="str">
        <f>IF(ISTEXT($B113),"",_xlfn.SWITCH(Liga_Descoba!AH113,$D$3,$D$2,$E$3,$E$2,$F$3,$F$2,$D$6,$D$5,$E$6,$E$5,$I$5,$D$2,$I$6,$D$2,$I$4,$D$2))</f>
        <v/>
      </c>
      <c r="D113" s="97" t="str">
        <f>IF(ISTEXT($B113),"",_xlfn.SWITCH(Liga_Descoba!AI113,$D$3,$D$2,$E$3,$E$2,$F$3,$F$2,$D$6,$D$5,$E$6,$E$5,$I$5,$D$2,$I$6,$D$2,$I$4,$D$2))</f>
        <v/>
      </c>
      <c r="E113" s="80"/>
      <c r="F113" s="80"/>
      <c r="G113" s="97" t="str">
        <f>IF(ISNUMBER($B113),G112+Liga_Descoba!AH113,"")</f>
        <v/>
      </c>
      <c r="H113" s="97" t="str">
        <f>IF(ISNUMBER($B113),H112+Liga_Descoba!AI113,"")</f>
        <v/>
      </c>
      <c r="I113" s="36"/>
      <c r="J113" s="80"/>
      <c r="K113" s="97" t="str">
        <f>IF(ISNUMBER(Liga_Descoba!D113),Liga_Descoba!D113,"")</f>
        <v/>
      </c>
      <c r="L113" s="97" t="str">
        <f>IF(ISNUMBER(Liga_Descoba!E113),Liga_Descoba!E113,"")</f>
        <v/>
      </c>
      <c r="M113" s="36"/>
      <c r="N113" s="80"/>
      <c r="O113" s="97" t="str">
        <f>IF(ISNUMBER($B113),K113+O112,"")</f>
        <v/>
      </c>
      <c r="P113" s="97" t="str">
        <f>IF(ISNUMBER($B113),L113+P112,"")</f>
        <v/>
      </c>
      <c r="Q113" s="89"/>
      <c r="R113" s="95"/>
      <c r="S113" s="97" t="str">
        <f>IF(ISNUMBER($B113),O113/COUNTA(O$10:O113),"")</f>
        <v/>
      </c>
      <c r="T113" s="97" t="str">
        <f>IF(ISNUMBER($B113),P113/COUNTA(P$10:P113),"")</f>
        <v/>
      </c>
      <c r="U113" s="89"/>
      <c r="V113" s="95"/>
      <c r="W113" s="97" t="str">
        <f>IF(ISNUMBER($B113),SQRT(VAR(K$10:K113)),"")</f>
        <v/>
      </c>
      <c r="X113" s="97" t="str">
        <f>IF(ISNUMBER($B113),SQRT(VAR(L$10:L113)),"")</f>
        <v/>
      </c>
      <c r="Y113" s="89"/>
      <c r="Z113" s="89"/>
      <c r="AA113" s="96" t="str">
        <f>IF(ISBLANK(Liga_Descoba!$F113),"",IF(Liga_Descoba!$F114&lt;&gt;Liga_Descoba!$F113,Liga_Descoba!$F113,""))</f>
        <v/>
      </c>
      <c r="AB113" s="97" t="str">
        <f>IF(ISTEXT($AA113),"",O113-SUM(AB$10:AB112))</f>
        <v/>
      </c>
      <c r="AC113" s="97" t="str">
        <f>IF(ISTEXT($AA113),"",P113-SUM(AC$10:AC112))</f>
        <v/>
      </c>
      <c r="AD113" s="89"/>
      <c r="AE113" s="89"/>
      <c r="AF113" s="96" t="str">
        <f>IF(ISBLANK(Liga_Descoba!$F113),"",IF(Liga_Descoba!$F114&lt;&gt;Liga_Descoba!$F113,Liga_Descoba!$F113,""))</f>
        <v/>
      </c>
      <c r="AG113" s="97" t="str">
        <f>IF(ISTEXT($AF113),"",(O113 - SUM(AB$10:AB112))/COUNTIF(Liga_Descoba!$F$10:$F$304,"="&amp;$AF113))</f>
        <v/>
      </c>
      <c r="AH113" s="97" t="str">
        <f>IF(ISTEXT($AF113),"",(P113 - SUM(AC$10:AC112))/COUNTIF(Liga_Descoba!$F$10:$F$304,"="&amp;$AF113))</f>
        <v/>
      </c>
      <c r="AI113" s="99" t="str">
        <f>IF(ISTEXT($AF113),"",COUNT($AG$10:$AG113))</f>
        <v/>
      </c>
      <c r="AJ113" s="89"/>
      <c r="AK113" s="96" t="str">
        <f>IF(ISBLANK(Liga_Descoba!$F113),"",IF(Liga_Descoba!$F114&lt;&gt;Liga_Descoba!$F113,Liga_Descoba!$F113,""))</f>
        <v/>
      </c>
      <c r="AL113" s="97" t="str">
        <f>IF(ISTEXT($AF113),"",(G113 - SUM(AR$10:AR112))/COUNTIF(Liga_Descoba!$F$10:$F$304,"="&amp;$AK113))</f>
        <v/>
      </c>
      <c r="AM113" s="97" t="str">
        <f>IF(ISTEXT($AF113),"",(H113 - SUM(AS$10:AS112))/COUNTIF(Liga_Descoba!$F$10:$F$304,"="&amp;$AK113))</f>
        <v/>
      </c>
      <c r="AN113" s="99" t="str">
        <f>IF(ISTEXT($AF113),"",COUNT($AG$10:$AG113))</f>
        <v/>
      </c>
      <c r="AO113" s="81"/>
      <c r="AP113" s="89"/>
      <c r="AQ113" s="96" t="str">
        <f>IF(ISBLANK(Liga_Descoba!$F113),"",IF(Liga_Descoba!$F114&lt;&gt;Liga_Descoba!$F113,Liga_Descoba!$F113,""))</f>
        <v/>
      </c>
      <c r="AR113" s="97" t="str">
        <f>IF(ISTEXT($AQ113),"",G113-SUM(AR$10:AR112))</f>
        <v/>
      </c>
      <c r="AS113" s="97" t="str">
        <f>IF(ISTEXT($AQ113),"",H113-SUM(AS$10:AS112))</f>
        <v/>
      </c>
      <c r="AT113" s="89"/>
      <c r="AU113" s="89"/>
      <c r="AV113" s="96"/>
      <c r="AW113" s="97"/>
      <c r="AX113" s="97"/>
      <c r="AY113" s="96"/>
      <c r="AZ113" s="89"/>
      <c r="BA113" s="89"/>
      <c r="BB113" s="96"/>
      <c r="BC113" s="97"/>
      <c r="BD113" s="97"/>
      <c r="BE113" s="96"/>
      <c r="BF113" s="89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</row>
    <row r="114" spans="1:77">
      <c r="A114" s="36"/>
      <c r="B114" s="94" t="str">
        <f>IF(ISBLANK(Liga_Descoba!$C114),"",Liga_Descoba!$C114)</f>
        <v/>
      </c>
      <c r="C114" s="97" t="str">
        <f>IF(ISTEXT($B114),"",_xlfn.SWITCH(Liga_Descoba!AH114,$D$3,$D$2,$E$3,$E$2,$F$3,$F$2,$D$6,$D$5,$E$6,$E$5,$I$5,$D$2,$I$6,$D$2,$I$4,$D$2))</f>
        <v/>
      </c>
      <c r="D114" s="97" t="str">
        <f>IF(ISTEXT($B114),"",_xlfn.SWITCH(Liga_Descoba!AI114,$D$3,$D$2,$E$3,$E$2,$F$3,$F$2,$D$6,$D$5,$E$6,$E$5,$I$5,$D$2,$I$6,$D$2,$I$4,$D$2))</f>
        <v/>
      </c>
      <c r="E114" s="80"/>
      <c r="F114" s="80"/>
      <c r="G114" s="97" t="str">
        <f>IF(ISNUMBER($B114),G113+Liga_Descoba!AH114,"")</f>
        <v/>
      </c>
      <c r="H114" s="97" t="str">
        <f>IF(ISNUMBER($B114),H113+Liga_Descoba!AI114,"")</f>
        <v/>
      </c>
      <c r="I114" s="36"/>
      <c r="J114" s="80"/>
      <c r="K114" s="97" t="str">
        <f>IF(ISNUMBER(Liga_Descoba!D114),Liga_Descoba!D114,"")</f>
        <v/>
      </c>
      <c r="L114" s="97" t="str">
        <f>IF(ISNUMBER(Liga_Descoba!E114),Liga_Descoba!E114,"")</f>
        <v/>
      </c>
      <c r="M114" s="36"/>
      <c r="N114" s="80"/>
      <c r="O114" s="97" t="str">
        <f>IF(ISNUMBER($B114),K114+O113,"")</f>
        <v/>
      </c>
      <c r="P114" s="97" t="str">
        <f>IF(ISNUMBER($B114),L114+P113,"")</f>
        <v/>
      </c>
      <c r="Q114" s="89"/>
      <c r="R114" s="95"/>
      <c r="S114" s="97" t="str">
        <f>IF(ISNUMBER($B114),O114/COUNTA(O$10:O114),"")</f>
        <v/>
      </c>
      <c r="T114" s="97" t="str">
        <f>IF(ISNUMBER($B114),P114/COUNTA(P$10:P114),"")</f>
        <v/>
      </c>
      <c r="U114" s="89"/>
      <c r="V114" s="95"/>
      <c r="W114" s="97" t="str">
        <f>IF(ISNUMBER($B114),SQRT(VAR(K$10:K114)),"")</f>
        <v/>
      </c>
      <c r="X114" s="97" t="str">
        <f>IF(ISNUMBER($B114),SQRT(VAR(L$10:L114)),"")</f>
        <v/>
      </c>
      <c r="Y114" s="89"/>
      <c r="Z114" s="89"/>
      <c r="AA114" s="96" t="str">
        <f>IF(ISBLANK(Liga_Descoba!$F114),"",IF(Liga_Descoba!$F115&lt;&gt;Liga_Descoba!$F114,Liga_Descoba!$F114,""))</f>
        <v/>
      </c>
      <c r="AB114" s="97" t="str">
        <f>IF(ISTEXT($AA114),"",O114-SUM(AB$10:AB113))</f>
        <v/>
      </c>
      <c r="AC114" s="97" t="str">
        <f>IF(ISTEXT($AA114),"",P114-SUM(AC$10:AC113))</f>
        <v/>
      </c>
      <c r="AD114" s="89"/>
      <c r="AE114" s="89"/>
      <c r="AF114" s="96" t="str">
        <f>IF(ISBLANK(Liga_Descoba!$F114),"",IF(Liga_Descoba!$F115&lt;&gt;Liga_Descoba!$F114,Liga_Descoba!$F114,""))</f>
        <v/>
      </c>
      <c r="AG114" s="97" t="str">
        <f>IF(ISTEXT($AF114),"",(O114 - SUM(AB$10:AB113))/COUNTIF(Liga_Descoba!$F$10:$F$304,"="&amp;$AF114))</f>
        <v/>
      </c>
      <c r="AH114" s="97" t="str">
        <f>IF(ISTEXT($AF114),"",(P114 - SUM(AC$10:AC113))/COUNTIF(Liga_Descoba!$F$10:$F$304,"="&amp;$AF114))</f>
        <v/>
      </c>
      <c r="AI114" s="99" t="str">
        <f>IF(ISTEXT($AF114),"",COUNT($AG$10:$AG114))</f>
        <v/>
      </c>
      <c r="AJ114" s="89"/>
      <c r="AK114" s="96" t="str">
        <f>IF(ISBLANK(Liga_Descoba!$F114),"",IF(Liga_Descoba!$F115&lt;&gt;Liga_Descoba!$F114,Liga_Descoba!$F114,""))</f>
        <v/>
      </c>
      <c r="AL114" s="97" t="str">
        <f>IF(ISTEXT($AF114),"",(G114 - SUM(AR$10:AR113))/COUNTIF(Liga_Descoba!$F$10:$F$304,"="&amp;$AK114))</f>
        <v/>
      </c>
      <c r="AM114" s="97" t="str">
        <f>IF(ISTEXT($AF114),"",(H114 - SUM(AS$10:AS113))/COUNTIF(Liga_Descoba!$F$10:$F$304,"="&amp;$AK114))</f>
        <v/>
      </c>
      <c r="AN114" s="99" t="str">
        <f>IF(ISTEXT($AF114),"",COUNT($AG$10:$AG114))</f>
        <v/>
      </c>
      <c r="AO114" s="81"/>
      <c r="AP114" s="89"/>
      <c r="AQ114" s="96" t="str">
        <f>IF(ISBLANK(Liga_Descoba!$F114),"",IF(Liga_Descoba!$F115&lt;&gt;Liga_Descoba!$F114,Liga_Descoba!$F114,""))</f>
        <v/>
      </c>
      <c r="AR114" s="97" t="str">
        <f>IF(ISTEXT($AQ114),"",G114-SUM(AR$10:AR113))</f>
        <v/>
      </c>
      <c r="AS114" s="97" t="str">
        <f>IF(ISTEXT($AQ114),"",H114-SUM(AS$10:AS113))</f>
        <v/>
      </c>
      <c r="AT114" s="89"/>
      <c r="AU114" s="89"/>
      <c r="AV114" s="96"/>
      <c r="AW114" s="97"/>
      <c r="AX114" s="97"/>
      <c r="AY114" s="96"/>
      <c r="AZ114" s="89"/>
      <c r="BA114" s="89"/>
      <c r="BB114" s="96"/>
      <c r="BC114" s="97"/>
      <c r="BD114" s="97"/>
      <c r="BE114" s="96"/>
      <c r="BF114" s="89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</row>
    <row r="115" spans="1:77">
      <c r="A115" s="36"/>
      <c r="B115" s="94" t="str">
        <f>IF(ISBLANK(Liga_Descoba!$C115),"",Liga_Descoba!$C115)</f>
        <v/>
      </c>
      <c r="C115" s="97" t="str">
        <f>IF(ISTEXT($B115),"",_xlfn.SWITCH(Liga_Descoba!AH115,$D$3,$D$2,$E$3,$E$2,$F$3,$F$2,$D$6,$D$5,$E$6,$E$5,$I$5,$D$2,$I$6,$D$2,$I$4,$D$2))</f>
        <v/>
      </c>
      <c r="D115" s="97" t="str">
        <f>IF(ISTEXT($B115),"",_xlfn.SWITCH(Liga_Descoba!AI115,$D$3,$D$2,$E$3,$E$2,$F$3,$F$2,$D$6,$D$5,$E$6,$E$5,$I$5,$D$2,$I$6,$D$2,$I$4,$D$2))</f>
        <v/>
      </c>
      <c r="E115" s="80"/>
      <c r="F115" s="80"/>
      <c r="G115" s="97" t="str">
        <f>IF(ISNUMBER($B115),G114+Liga_Descoba!AH115,"")</f>
        <v/>
      </c>
      <c r="H115" s="97" t="str">
        <f>IF(ISNUMBER($B115),H114+Liga_Descoba!AI115,"")</f>
        <v/>
      </c>
      <c r="I115" s="36"/>
      <c r="J115" s="80"/>
      <c r="K115" s="97" t="str">
        <f>IF(ISNUMBER(Liga_Descoba!D115),Liga_Descoba!D115,"")</f>
        <v/>
      </c>
      <c r="L115" s="97" t="str">
        <f>IF(ISNUMBER(Liga_Descoba!E115),Liga_Descoba!E115,"")</f>
        <v/>
      </c>
      <c r="M115" s="36"/>
      <c r="N115" s="80"/>
      <c r="O115" s="97" t="str">
        <f>IF(ISNUMBER($B115),K115+O114,"")</f>
        <v/>
      </c>
      <c r="P115" s="97" t="str">
        <f>IF(ISNUMBER($B115),L115+P114,"")</f>
        <v/>
      </c>
      <c r="Q115" s="89"/>
      <c r="R115" s="95"/>
      <c r="S115" s="97" t="str">
        <f>IF(ISNUMBER($B115),O115/COUNTA(O$10:O115),"")</f>
        <v/>
      </c>
      <c r="T115" s="97" t="str">
        <f>IF(ISNUMBER($B115),P115/COUNTA(P$10:P115),"")</f>
        <v/>
      </c>
      <c r="U115" s="89"/>
      <c r="V115" s="95"/>
      <c r="W115" s="97" t="str">
        <f>IF(ISNUMBER($B115),SQRT(VAR(K$10:K115)),"")</f>
        <v/>
      </c>
      <c r="X115" s="97" t="str">
        <f>IF(ISNUMBER($B115),SQRT(VAR(L$10:L115)),"")</f>
        <v/>
      </c>
      <c r="Y115" s="89"/>
      <c r="Z115" s="89"/>
      <c r="AA115" s="96" t="str">
        <f>IF(ISBLANK(Liga_Descoba!$F115),"",IF(Liga_Descoba!$F116&lt;&gt;Liga_Descoba!$F115,Liga_Descoba!$F115,""))</f>
        <v/>
      </c>
      <c r="AB115" s="97" t="str">
        <f>IF(ISTEXT($AA115),"",O115-SUM(AB$10:AB114))</f>
        <v/>
      </c>
      <c r="AC115" s="97" t="str">
        <f>IF(ISTEXT($AA115),"",P115-SUM(AC$10:AC114))</f>
        <v/>
      </c>
      <c r="AD115" s="89"/>
      <c r="AE115" s="89"/>
      <c r="AF115" s="96" t="str">
        <f>IF(ISBLANK(Liga_Descoba!$F115),"",IF(Liga_Descoba!$F116&lt;&gt;Liga_Descoba!$F115,Liga_Descoba!$F115,""))</f>
        <v/>
      </c>
      <c r="AG115" s="97" t="str">
        <f>IF(ISTEXT($AF115),"",(O115 - SUM(AB$10:AB114))/COUNTIF(Liga_Descoba!$F$10:$F$304,"="&amp;$AF115))</f>
        <v/>
      </c>
      <c r="AH115" s="97" t="str">
        <f>IF(ISTEXT($AF115),"",(P115 - SUM(AC$10:AC114))/COUNTIF(Liga_Descoba!$F$10:$F$304,"="&amp;$AF115))</f>
        <v/>
      </c>
      <c r="AI115" s="99" t="str">
        <f>IF(ISTEXT($AF115),"",COUNT($AG$10:$AG115))</f>
        <v/>
      </c>
      <c r="AJ115" s="89"/>
      <c r="AK115" s="96" t="str">
        <f>IF(ISBLANK(Liga_Descoba!$F115),"",IF(Liga_Descoba!$F116&lt;&gt;Liga_Descoba!$F115,Liga_Descoba!$F115,""))</f>
        <v/>
      </c>
      <c r="AL115" s="97" t="str">
        <f>IF(ISTEXT($AF115),"",(G115 - SUM(AR$10:AR114))/COUNTIF(Liga_Descoba!$F$10:$F$304,"="&amp;$AK115))</f>
        <v/>
      </c>
      <c r="AM115" s="97" t="str">
        <f>IF(ISTEXT($AF115),"",(H115 - SUM(AS$10:AS114))/COUNTIF(Liga_Descoba!$F$10:$F$304,"="&amp;$AK115))</f>
        <v/>
      </c>
      <c r="AN115" s="99" t="str">
        <f>IF(ISTEXT($AF115),"",COUNT($AG$10:$AG115))</f>
        <v/>
      </c>
      <c r="AO115" s="81"/>
      <c r="AP115" s="89"/>
      <c r="AQ115" s="96" t="str">
        <f>IF(ISBLANK(Liga_Descoba!$F115),"",IF(Liga_Descoba!$F116&lt;&gt;Liga_Descoba!$F115,Liga_Descoba!$F115,""))</f>
        <v/>
      </c>
      <c r="AR115" s="97" t="str">
        <f>IF(ISTEXT($AQ115),"",G115-SUM(AR$10:AR114))</f>
        <v/>
      </c>
      <c r="AS115" s="97" t="str">
        <f>IF(ISTEXT($AQ115),"",H115-SUM(AS$10:AS114))</f>
        <v/>
      </c>
      <c r="AT115" s="89"/>
      <c r="AU115" s="89"/>
      <c r="AV115" s="96"/>
      <c r="AW115" s="97"/>
      <c r="AX115" s="97"/>
      <c r="AY115" s="96"/>
      <c r="AZ115" s="89"/>
      <c r="BA115" s="89"/>
      <c r="BB115" s="96"/>
      <c r="BC115" s="97"/>
      <c r="BD115" s="97"/>
      <c r="BE115" s="96"/>
      <c r="BF115" s="89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</row>
    <row r="116" spans="1:77">
      <c r="A116" s="36"/>
      <c r="B116" s="94" t="str">
        <f>IF(ISBLANK(Liga_Descoba!$C116),"",Liga_Descoba!$C116)</f>
        <v/>
      </c>
      <c r="C116" s="97" t="str">
        <f>IF(ISTEXT($B116),"",_xlfn.SWITCH(Liga_Descoba!AH116,$D$3,$D$2,$E$3,$E$2,$F$3,$F$2,$D$6,$D$5,$E$6,$E$5,$I$5,$D$2,$I$6,$D$2,$I$4,$D$2))</f>
        <v/>
      </c>
      <c r="D116" s="97" t="str">
        <f>IF(ISTEXT($B116),"",_xlfn.SWITCH(Liga_Descoba!AI116,$D$3,$D$2,$E$3,$E$2,$F$3,$F$2,$D$6,$D$5,$E$6,$E$5,$I$5,$D$2,$I$6,$D$2,$I$4,$D$2))</f>
        <v/>
      </c>
      <c r="E116" s="80"/>
      <c r="F116" s="80"/>
      <c r="G116" s="97" t="str">
        <f>IF(ISNUMBER($B116),G115+Liga_Descoba!AH116,"")</f>
        <v/>
      </c>
      <c r="H116" s="97" t="str">
        <f>IF(ISNUMBER($B116),H115+Liga_Descoba!AI116,"")</f>
        <v/>
      </c>
      <c r="I116" s="36"/>
      <c r="J116" s="80"/>
      <c r="K116" s="97" t="str">
        <f>IF(ISNUMBER(Liga_Descoba!D116),Liga_Descoba!D116,"")</f>
        <v/>
      </c>
      <c r="L116" s="97" t="str">
        <f>IF(ISNUMBER(Liga_Descoba!E116),Liga_Descoba!E116,"")</f>
        <v/>
      </c>
      <c r="M116" s="36"/>
      <c r="N116" s="80"/>
      <c r="O116" s="97" t="str">
        <f>IF(ISNUMBER($B116),K116+O115,"")</f>
        <v/>
      </c>
      <c r="P116" s="97" t="str">
        <f>IF(ISNUMBER($B116),L116+P115,"")</f>
        <v/>
      </c>
      <c r="Q116" s="89"/>
      <c r="R116" s="95"/>
      <c r="S116" s="97" t="str">
        <f>IF(ISNUMBER($B116),O116/COUNTA(O$10:O116),"")</f>
        <v/>
      </c>
      <c r="T116" s="97" t="str">
        <f>IF(ISNUMBER($B116),P116/COUNTA(P$10:P116),"")</f>
        <v/>
      </c>
      <c r="U116" s="89"/>
      <c r="V116" s="95"/>
      <c r="W116" s="97" t="str">
        <f>IF(ISNUMBER($B116),SQRT(VAR(K$10:K116)),"")</f>
        <v/>
      </c>
      <c r="X116" s="97" t="str">
        <f>IF(ISNUMBER($B116),SQRT(VAR(L$10:L116)),"")</f>
        <v/>
      </c>
      <c r="Y116" s="89"/>
      <c r="Z116" s="89"/>
      <c r="AA116" s="96" t="str">
        <f>IF(ISBLANK(Liga_Descoba!$F116),"",IF(Liga_Descoba!$F117&lt;&gt;Liga_Descoba!$F116,Liga_Descoba!$F116,""))</f>
        <v/>
      </c>
      <c r="AB116" s="97" t="str">
        <f>IF(ISTEXT($AA116),"",O116-SUM(AB$10:AB115))</f>
        <v/>
      </c>
      <c r="AC116" s="97" t="str">
        <f>IF(ISTEXT($AA116),"",P116-SUM(AC$10:AC115))</f>
        <v/>
      </c>
      <c r="AD116" s="89"/>
      <c r="AE116" s="89"/>
      <c r="AF116" s="96" t="str">
        <f>IF(ISBLANK(Liga_Descoba!$F116),"",IF(Liga_Descoba!$F117&lt;&gt;Liga_Descoba!$F116,Liga_Descoba!$F116,""))</f>
        <v/>
      </c>
      <c r="AG116" s="97" t="str">
        <f>IF(ISTEXT($AF116),"",(O116 - SUM(AB$10:AB115))/COUNTIF(Liga_Descoba!$F$10:$F$304,"="&amp;$AF116))</f>
        <v/>
      </c>
      <c r="AH116" s="97" t="str">
        <f>IF(ISTEXT($AF116),"",(P116 - SUM(AC$10:AC115))/COUNTIF(Liga_Descoba!$F$10:$F$304,"="&amp;$AF116))</f>
        <v/>
      </c>
      <c r="AI116" s="99" t="str">
        <f>IF(ISTEXT($AF116),"",COUNT($AG$10:$AG116))</f>
        <v/>
      </c>
      <c r="AJ116" s="89"/>
      <c r="AK116" s="96" t="str">
        <f>IF(ISBLANK(Liga_Descoba!$F116),"",IF(Liga_Descoba!$F117&lt;&gt;Liga_Descoba!$F116,Liga_Descoba!$F116,""))</f>
        <v/>
      </c>
      <c r="AL116" s="97" t="str">
        <f>IF(ISTEXT($AF116),"",(G116 - SUM(AR$10:AR115))/COUNTIF(Liga_Descoba!$F$10:$F$304,"="&amp;$AK116))</f>
        <v/>
      </c>
      <c r="AM116" s="97" t="str">
        <f>IF(ISTEXT($AF116),"",(H116 - SUM(AS$10:AS115))/COUNTIF(Liga_Descoba!$F$10:$F$304,"="&amp;$AK116))</f>
        <v/>
      </c>
      <c r="AN116" s="99" t="str">
        <f>IF(ISTEXT($AF116),"",COUNT($AG$10:$AG116))</f>
        <v/>
      </c>
      <c r="AO116" s="81"/>
      <c r="AP116" s="89"/>
      <c r="AQ116" s="96" t="str">
        <f>IF(ISBLANK(Liga_Descoba!$F116),"",IF(Liga_Descoba!$F117&lt;&gt;Liga_Descoba!$F116,Liga_Descoba!$F116,""))</f>
        <v/>
      </c>
      <c r="AR116" s="97" t="str">
        <f>IF(ISTEXT($AQ116),"",G116-SUM(AR$10:AR115))</f>
        <v/>
      </c>
      <c r="AS116" s="97" t="str">
        <f>IF(ISTEXT($AQ116),"",H116-SUM(AS$10:AS115))</f>
        <v/>
      </c>
      <c r="AT116" s="89"/>
      <c r="AU116" s="89"/>
      <c r="AV116" s="96"/>
      <c r="AW116" s="97"/>
      <c r="AX116" s="97"/>
      <c r="AY116" s="96"/>
      <c r="AZ116" s="89"/>
      <c r="BA116" s="89"/>
      <c r="BB116" s="96"/>
      <c r="BC116" s="97"/>
      <c r="BD116" s="97"/>
      <c r="BE116" s="96"/>
      <c r="BF116" s="89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</row>
    <row r="117" spans="1:77">
      <c r="A117" s="36"/>
      <c r="B117" s="94" t="str">
        <f>IF(ISBLANK(Liga_Descoba!$C117),"",Liga_Descoba!$C117)</f>
        <v/>
      </c>
      <c r="C117" s="97" t="str">
        <f>IF(ISTEXT($B117),"",_xlfn.SWITCH(Liga_Descoba!AH117,$D$3,$D$2,$E$3,$E$2,$F$3,$F$2,$D$6,$D$5,$E$6,$E$5,$I$5,$D$2,$I$6,$D$2,$I$4,$D$2))</f>
        <v/>
      </c>
      <c r="D117" s="97" t="str">
        <f>IF(ISTEXT($B117),"",_xlfn.SWITCH(Liga_Descoba!AI117,$D$3,$D$2,$E$3,$E$2,$F$3,$F$2,$D$6,$D$5,$E$6,$E$5,$I$5,$D$2,$I$6,$D$2,$I$4,$D$2))</f>
        <v/>
      </c>
      <c r="E117" s="80"/>
      <c r="F117" s="80"/>
      <c r="G117" s="97" t="str">
        <f>IF(ISNUMBER($B117),G116+Liga_Descoba!AH117,"")</f>
        <v/>
      </c>
      <c r="H117" s="97" t="str">
        <f>IF(ISNUMBER($B117),H116+Liga_Descoba!AI117,"")</f>
        <v/>
      </c>
      <c r="I117" s="36"/>
      <c r="J117" s="80"/>
      <c r="K117" s="97" t="str">
        <f>IF(ISNUMBER(Liga_Descoba!D117),Liga_Descoba!D117,"")</f>
        <v/>
      </c>
      <c r="L117" s="97" t="str">
        <f>IF(ISNUMBER(Liga_Descoba!E117),Liga_Descoba!E117,"")</f>
        <v/>
      </c>
      <c r="M117" s="36"/>
      <c r="N117" s="80"/>
      <c r="O117" s="97" t="str">
        <f>IF(ISNUMBER($B117),K117+O116,"")</f>
        <v/>
      </c>
      <c r="P117" s="97" t="str">
        <f>IF(ISNUMBER($B117),L117+P116,"")</f>
        <v/>
      </c>
      <c r="Q117" s="89"/>
      <c r="R117" s="95"/>
      <c r="S117" s="97" t="str">
        <f>IF(ISNUMBER($B117),O117/COUNTA(O$10:O117),"")</f>
        <v/>
      </c>
      <c r="T117" s="97" t="str">
        <f>IF(ISNUMBER($B117),P117/COUNTA(P$10:P117),"")</f>
        <v/>
      </c>
      <c r="U117" s="89"/>
      <c r="V117" s="95"/>
      <c r="W117" s="97" t="str">
        <f>IF(ISNUMBER($B117),SQRT(VAR(K$10:K117)),"")</f>
        <v/>
      </c>
      <c r="X117" s="97" t="str">
        <f>IF(ISNUMBER($B117),SQRT(VAR(L$10:L117)),"")</f>
        <v/>
      </c>
      <c r="Y117" s="89"/>
      <c r="Z117" s="89"/>
      <c r="AA117" s="96" t="str">
        <f>IF(ISBLANK(Liga_Descoba!$F117),"",IF(Liga_Descoba!$F118&lt;&gt;Liga_Descoba!$F117,Liga_Descoba!$F117,""))</f>
        <v/>
      </c>
      <c r="AB117" s="97" t="str">
        <f>IF(ISTEXT($AA117),"",O117-SUM(AB$10:AB116))</f>
        <v/>
      </c>
      <c r="AC117" s="97" t="str">
        <f>IF(ISTEXT($AA117),"",P117-SUM(AC$10:AC116))</f>
        <v/>
      </c>
      <c r="AD117" s="89"/>
      <c r="AE117" s="89"/>
      <c r="AF117" s="96" t="str">
        <f>IF(ISBLANK(Liga_Descoba!$F117),"",IF(Liga_Descoba!$F118&lt;&gt;Liga_Descoba!$F117,Liga_Descoba!$F117,""))</f>
        <v/>
      </c>
      <c r="AG117" s="97" t="str">
        <f>IF(ISTEXT($AF117),"",(O117 - SUM(AB$10:AB116))/COUNTIF(Liga_Descoba!$F$10:$F$304,"="&amp;$AF117))</f>
        <v/>
      </c>
      <c r="AH117" s="97" t="str">
        <f>IF(ISTEXT($AF117),"",(P117 - SUM(AC$10:AC116))/COUNTIF(Liga_Descoba!$F$10:$F$304,"="&amp;$AF117))</f>
        <v/>
      </c>
      <c r="AI117" s="99" t="str">
        <f>IF(ISTEXT($AF117),"",COUNT($AG$10:$AG117))</f>
        <v/>
      </c>
      <c r="AJ117" s="89"/>
      <c r="AK117" s="96" t="str">
        <f>IF(ISBLANK(Liga_Descoba!$F117),"",IF(Liga_Descoba!$F118&lt;&gt;Liga_Descoba!$F117,Liga_Descoba!$F117,""))</f>
        <v/>
      </c>
      <c r="AL117" s="97" t="str">
        <f>IF(ISTEXT($AF117),"",(G117 - SUM(AR$10:AR116))/COUNTIF(Liga_Descoba!$F$10:$F$304,"="&amp;$AK117))</f>
        <v/>
      </c>
      <c r="AM117" s="97" t="str">
        <f>IF(ISTEXT($AF117),"",(H117 - SUM(AS$10:AS116))/COUNTIF(Liga_Descoba!$F$10:$F$304,"="&amp;$AK117))</f>
        <v/>
      </c>
      <c r="AN117" s="99" t="str">
        <f>IF(ISTEXT($AF117),"",COUNT($AG$10:$AG117))</f>
        <v/>
      </c>
      <c r="AO117" s="81"/>
      <c r="AP117" s="89"/>
      <c r="AQ117" s="96" t="str">
        <f>IF(ISBLANK(Liga_Descoba!$F117),"",IF(Liga_Descoba!$F118&lt;&gt;Liga_Descoba!$F117,Liga_Descoba!$F117,""))</f>
        <v/>
      </c>
      <c r="AR117" s="97" t="str">
        <f>IF(ISTEXT($AQ117),"",G117-SUM(AR$10:AR116))</f>
        <v/>
      </c>
      <c r="AS117" s="97" t="str">
        <f>IF(ISTEXT($AQ117),"",H117-SUM(AS$10:AS116))</f>
        <v/>
      </c>
      <c r="AT117" s="89"/>
      <c r="AU117" s="89"/>
      <c r="AV117" s="96"/>
      <c r="AW117" s="97"/>
      <c r="AX117" s="97"/>
      <c r="AY117" s="96"/>
      <c r="AZ117" s="89"/>
      <c r="BA117" s="89"/>
      <c r="BB117" s="96"/>
      <c r="BC117" s="97"/>
      <c r="BD117" s="97"/>
      <c r="BE117" s="96"/>
      <c r="BF117" s="89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</row>
    <row r="118" spans="1:77">
      <c r="A118" s="36"/>
      <c r="B118" s="94" t="str">
        <f>IF(ISBLANK(Liga_Descoba!$C118),"",Liga_Descoba!$C118)</f>
        <v/>
      </c>
      <c r="C118" s="97" t="str">
        <f>IF(ISTEXT($B118),"",_xlfn.SWITCH(Liga_Descoba!AH118,$D$3,$D$2,$E$3,$E$2,$F$3,$F$2,$D$6,$D$5,$E$6,$E$5,$I$5,$D$2,$I$6,$D$2,$I$4,$D$2))</f>
        <v/>
      </c>
      <c r="D118" s="97" t="str">
        <f>IF(ISTEXT($B118),"",_xlfn.SWITCH(Liga_Descoba!AI118,$D$3,$D$2,$E$3,$E$2,$F$3,$F$2,$D$6,$D$5,$E$6,$E$5,$I$5,$D$2,$I$6,$D$2,$I$4,$D$2))</f>
        <v/>
      </c>
      <c r="E118" s="80"/>
      <c r="F118" s="80"/>
      <c r="G118" s="97" t="str">
        <f>IF(ISNUMBER($B118),G117+Liga_Descoba!AH118,"")</f>
        <v/>
      </c>
      <c r="H118" s="97" t="str">
        <f>IF(ISNUMBER($B118),H117+Liga_Descoba!AI118,"")</f>
        <v/>
      </c>
      <c r="I118" s="36"/>
      <c r="J118" s="80"/>
      <c r="K118" s="97" t="str">
        <f>IF(ISNUMBER(Liga_Descoba!D118),Liga_Descoba!D118,"")</f>
        <v/>
      </c>
      <c r="L118" s="97" t="str">
        <f>IF(ISNUMBER(Liga_Descoba!E118),Liga_Descoba!E118,"")</f>
        <v/>
      </c>
      <c r="M118" s="36"/>
      <c r="N118" s="80"/>
      <c r="O118" s="97" t="str">
        <f>IF(ISNUMBER($B118),K118+O117,"")</f>
        <v/>
      </c>
      <c r="P118" s="97" t="str">
        <f>IF(ISNUMBER($B118),L118+P117,"")</f>
        <v/>
      </c>
      <c r="Q118" s="89"/>
      <c r="R118" s="95"/>
      <c r="S118" s="97" t="str">
        <f>IF(ISNUMBER($B118),O118/COUNTA(O$10:O118),"")</f>
        <v/>
      </c>
      <c r="T118" s="97" t="str">
        <f>IF(ISNUMBER($B118),P118/COUNTA(P$10:P118),"")</f>
        <v/>
      </c>
      <c r="U118" s="89"/>
      <c r="V118" s="95"/>
      <c r="W118" s="97" t="str">
        <f>IF(ISNUMBER($B118),SQRT(VAR(K$10:K118)),"")</f>
        <v/>
      </c>
      <c r="X118" s="97" t="str">
        <f>IF(ISNUMBER($B118),SQRT(VAR(L$10:L118)),"")</f>
        <v/>
      </c>
      <c r="Y118" s="89"/>
      <c r="Z118" s="89"/>
      <c r="AA118" s="96" t="str">
        <f>IF(ISBLANK(Liga_Descoba!$F118),"",IF(Liga_Descoba!$F119&lt;&gt;Liga_Descoba!$F118,Liga_Descoba!$F118,""))</f>
        <v/>
      </c>
      <c r="AB118" s="97" t="str">
        <f>IF(ISTEXT($AA118),"",O118-SUM(AB$10:AB117))</f>
        <v/>
      </c>
      <c r="AC118" s="97" t="str">
        <f>IF(ISTEXT($AA118),"",P118-SUM(AC$10:AC117))</f>
        <v/>
      </c>
      <c r="AD118" s="89"/>
      <c r="AE118" s="89"/>
      <c r="AF118" s="96" t="str">
        <f>IF(ISBLANK(Liga_Descoba!$F118),"",IF(Liga_Descoba!$F119&lt;&gt;Liga_Descoba!$F118,Liga_Descoba!$F118,""))</f>
        <v/>
      </c>
      <c r="AG118" s="97" t="str">
        <f>IF(ISTEXT($AF118),"",(O118 - SUM(AB$10:AB117))/COUNTIF(Liga_Descoba!$F$10:$F$304,"="&amp;$AF118))</f>
        <v/>
      </c>
      <c r="AH118" s="97" t="str">
        <f>IF(ISTEXT($AF118),"",(P118 - SUM(AC$10:AC117))/COUNTIF(Liga_Descoba!$F$10:$F$304,"="&amp;$AF118))</f>
        <v/>
      </c>
      <c r="AI118" s="99" t="str">
        <f>IF(ISTEXT($AF118),"",COUNT($AG$10:$AG118))</f>
        <v/>
      </c>
      <c r="AJ118" s="89"/>
      <c r="AK118" s="96" t="str">
        <f>IF(ISBLANK(Liga_Descoba!$F118),"",IF(Liga_Descoba!$F119&lt;&gt;Liga_Descoba!$F118,Liga_Descoba!$F118,""))</f>
        <v/>
      </c>
      <c r="AL118" s="97" t="str">
        <f>IF(ISTEXT($AF118),"",(G118 - SUM(AR$10:AR117))/COUNTIF(Liga_Descoba!$F$10:$F$304,"="&amp;$AK118))</f>
        <v/>
      </c>
      <c r="AM118" s="97" t="str">
        <f>IF(ISTEXT($AF118),"",(H118 - SUM(AS$10:AS117))/COUNTIF(Liga_Descoba!$F$10:$F$304,"="&amp;$AK118))</f>
        <v/>
      </c>
      <c r="AN118" s="99" t="str">
        <f>IF(ISTEXT($AF118),"",COUNT($AG$10:$AG118))</f>
        <v/>
      </c>
      <c r="AO118" s="81"/>
      <c r="AP118" s="89"/>
      <c r="AQ118" s="96" t="str">
        <f>IF(ISBLANK(Liga_Descoba!$F118),"",IF(Liga_Descoba!$F119&lt;&gt;Liga_Descoba!$F118,Liga_Descoba!$F118,""))</f>
        <v/>
      </c>
      <c r="AR118" s="97" t="str">
        <f>IF(ISTEXT($AQ118),"",G118-SUM(AR$10:AR117))</f>
        <v/>
      </c>
      <c r="AS118" s="97" t="str">
        <f>IF(ISTEXT($AQ118),"",H118-SUM(AS$10:AS117))</f>
        <v/>
      </c>
      <c r="AT118" s="89"/>
      <c r="AU118" s="89"/>
      <c r="AV118" s="96"/>
      <c r="AW118" s="97"/>
      <c r="AX118" s="97"/>
      <c r="AY118" s="96"/>
      <c r="AZ118" s="89"/>
      <c r="BA118" s="89"/>
      <c r="BB118" s="96"/>
      <c r="BC118" s="97"/>
      <c r="BD118" s="97"/>
      <c r="BE118" s="96"/>
      <c r="BF118" s="89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</row>
    <row r="119" spans="1:77">
      <c r="A119" s="36"/>
      <c r="B119" s="94" t="str">
        <f>IF(ISBLANK(Liga_Descoba!$C119),"",Liga_Descoba!$C119)</f>
        <v/>
      </c>
      <c r="C119" s="97" t="str">
        <f>IF(ISTEXT($B119),"",_xlfn.SWITCH(Liga_Descoba!AH119,$D$3,$D$2,$E$3,$E$2,$F$3,$F$2,$D$6,$D$5,$E$6,$E$5,$I$5,$D$2,$I$6,$D$2,$I$4,$D$2))</f>
        <v/>
      </c>
      <c r="D119" s="97" t="str">
        <f>IF(ISTEXT($B119),"",_xlfn.SWITCH(Liga_Descoba!AI119,$D$3,$D$2,$E$3,$E$2,$F$3,$F$2,$D$6,$D$5,$E$6,$E$5,$I$5,$D$2,$I$6,$D$2,$I$4,$D$2))</f>
        <v/>
      </c>
      <c r="E119" s="80"/>
      <c r="F119" s="80"/>
      <c r="G119" s="97" t="str">
        <f>IF(ISNUMBER($B119),G118+Liga_Descoba!AH119,"")</f>
        <v/>
      </c>
      <c r="H119" s="97" t="str">
        <f>IF(ISNUMBER($B119),H118+Liga_Descoba!AI119,"")</f>
        <v/>
      </c>
      <c r="I119" s="36"/>
      <c r="J119" s="80"/>
      <c r="K119" s="97" t="str">
        <f>IF(ISNUMBER(Liga_Descoba!D119),Liga_Descoba!D119,"")</f>
        <v/>
      </c>
      <c r="L119" s="97" t="str">
        <f>IF(ISNUMBER(Liga_Descoba!E119),Liga_Descoba!E119,"")</f>
        <v/>
      </c>
      <c r="M119" s="36"/>
      <c r="N119" s="80"/>
      <c r="O119" s="97" t="str">
        <f>IF(ISNUMBER($B119),K119+O118,"")</f>
        <v/>
      </c>
      <c r="P119" s="97" t="str">
        <f>IF(ISNUMBER($B119),L119+P118,"")</f>
        <v/>
      </c>
      <c r="Q119" s="89"/>
      <c r="R119" s="95"/>
      <c r="S119" s="97" t="str">
        <f>IF(ISNUMBER($B119),O119/COUNTA(O$10:O119),"")</f>
        <v/>
      </c>
      <c r="T119" s="97" t="str">
        <f>IF(ISNUMBER($B119),P119/COUNTA(P$10:P119),"")</f>
        <v/>
      </c>
      <c r="U119" s="89"/>
      <c r="V119" s="95"/>
      <c r="W119" s="97" t="str">
        <f>IF(ISNUMBER($B119),SQRT(VAR(K$10:K119)),"")</f>
        <v/>
      </c>
      <c r="X119" s="97" t="str">
        <f>IF(ISNUMBER($B119),SQRT(VAR(L$10:L119)),"")</f>
        <v/>
      </c>
      <c r="Y119" s="89"/>
      <c r="Z119" s="89"/>
      <c r="AA119" s="96" t="str">
        <f>IF(ISBLANK(Liga_Descoba!$F119),"",IF(Liga_Descoba!$F120&lt;&gt;Liga_Descoba!$F119,Liga_Descoba!$F119,""))</f>
        <v/>
      </c>
      <c r="AB119" s="97" t="str">
        <f>IF(ISTEXT($AA119),"",O119-SUM(AB$10:AB118))</f>
        <v/>
      </c>
      <c r="AC119" s="97" t="str">
        <f>IF(ISTEXT($AA119),"",P119-SUM(AC$10:AC118))</f>
        <v/>
      </c>
      <c r="AD119" s="89"/>
      <c r="AE119" s="89"/>
      <c r="AF119" s="96" t="str">
        <f>IF(ISBLANK(Liga_Descoba!$F119),"",IF(Liga_Descoba!$F120&lt;&gt;Liga_Descoba!$F119,Liga_Descoba!$F119,""))</f>
        <v/>
      </c>
      <c r="AG119" s="97" t="str">
        <f>IF(ISTEXT($AF119),"",(O119 - SUM(AB$10:AB118))/COUNTIF(Liga_Descoba!$F$10:$F$304,"="&amp;$AF119))</f>
        <v/>
      </c>
      <c r="AH119" s="97" t="str">
        <f>IF(ISTEXT($AF119),"",(P119 - SUM(AC$10:AC118))/COUNTIF(Liga_Descoba!$F$10:$F$304,"="&amp;$AF119))</f>
        <v/>
      </c>
      <c r="AI119" s="99" t="str">
        <f>IF(ISTEXT($AF119),"",COUNT($AG$10:$AG119))</f>
        <v/>
      </c>
      <c r="AJ119" s="89"/>
      <c r="AK119" s="96" t="str">
        <f>IF(ISBLANK(Liga_Descoba!$F119),"",IF(Liga_Descoba!$F120&lt;&gt;Liga_Descoba!$F119,Liga_Descoba!$F119,""))</f>
        <v/>
      </c>
      <c r="AL119" s="97" t="str">
        <f>IF(ISTEXT($AF119),"",(G119 - SUM(AR$10:AR118))/COUNTIF(Liga_Descoba!$F$10:$F$304,"="&amp;$AK119))</f>
        <v/>
      </c>
      <c r="AM119" s="97" t="str">
        <f>IF(ISTEXT($AF119),"",(H119 - SUM(AS$10:AS118))/COUNTIF(Liga_Descoba!$F$10:$F$304,"="&amp;$AK119))</f>
        <v/>
      </c>
      <c r="AN119" s="99" t="str">
        <f>IF(ISTEXT($AF119),"",COUNT($AG$10:$AG119))</f>
        <v/>
      </c>
      <c r="AO119" s="81"/>
      <c r="AP119" s="89"/>
      <c r="AQ119" s="96" t="str">
        <f>IF(ISBLANK(Liga_Descoba!$F119),"",IF(Liga_Descoba!$F120&lt;&gt;Liga_Descoba!$F119,Liga_Descoba!$F119,""))</f>
        <v/>
      </c>
      <c r="AR119" s="97" t="str">
        <f>IF(ISTEXT($AQ119),"",G119-SUM(AR$10:AR118))</f>
        <v/>
      </c>
      <c r="AS119" s="97" t="str">
        <f>IF(ISTEXT($AQ119),"",H119-SUM(AS$10:AS118))</f>
        <v/>
      </c>
      <c r="AT119" s="89"/>
      <c r="AU119" s="89"/>
      <c r="AV119" s="96"/>
      <c r="AW119" s="97"/>
      <c r="AX119" s="97"/>
      <c r="AY119" s="96"/>
      <c r="AZ119" s="89"/>
      <c r="BA119" s="89"/>
      <c r="BB119" s="96"/>
      <c r="BC119" s="97"/>
      <c r="BD119" s="97"/>
      <c r="BE119" s="96"/>
      <c r="BF119" s="89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</row>
    <row r="120" spans="1:77">
      <c r="A120" s="36"/>
      <c r="B120" s="94" t="str">
        <f>IF(ISBLANK(Liga_Descoba!$C120),"",Liga_Descoba!$C120)</f>
        <v/>
      </c>
      <c r="C120" s="97" t="str">
        <f>IF(ISTEXT($B120),"",_xlfn.SWITCH(Liga_Descoba!AH120,$D$3,$D$2,$E$3,$E$2,$F$3,$F$2,$D$6,$D$5,$E$6,$E$5,$I$5,$D$2,$I$6,$D$2,$I$4,$D$2))</f>
        <v/>
      </c>
      <c r="D120" s="97" t="str">
        <f>IF(ISTEXT($B120),"",_xlfn.SWITCH(Liga_Descoba!AI120,$D$3,$D$2,$E$3,$E$2,$F$3,$F$2,$D$6,$D$5,$E$6,$E$5,$I$5,$D$2,$I$6,$D$2,$I$4,$D$2))</f>
        <v/>
      </c>
      <c r="E120" s="80"/>
      <c r="F120" s="80"/>
      <c r="G120" s="97" t="str">
        <f>IF(ISNUMBER($B120),G119+Liga_Descoba!AH120,"")</f>
        <v/>
      </c>
      <c r="H120" s="97" t="str">
        <f>IF(ISNUMBER($B120),H119+Liga_Descoba!AI120,"")</f>
        <v/>
      </c>
      <c r="I120" s="36"/>
      <c r="J120" s="80"/>
      <c r="K120" s="97" t="str">
        <f>IF(ISNUMBER(Liga_Descoba!D120),Liga_Descoba!D120,"")</f>
        <v/>
      </c>
      <c r="L120" s="97" t="str">
        <f>IF(ISNUMBER(Liga_Descoba!E120),Liga_Descoba!E120,"")</f>
        <v/>
      </c>
      <c r="M120" s="36"/>
      <c r="N120" s="80"/>
      <c r="O120" s="97" t="str">
        <f>IF(ISNUMBER($B120),K120+O119,"")</f>
        <v/>
      </c>
      <c r="P120" s="97" t="str">
        <f>IF(ISNUMBER($B120),L120+P119,"")</f>
        <v/>
      </c>
      <c r="Q120" s="89"/>
      <c r="R120" s="95"/>
      <c r="S120" s="97" t="str">
        <f>IF(ISNUMBER($B120),O120/COUNTA(O$10:O120),"")</f>
        <v/>
      </c>
      <c r="T120" s="97" t="str">
        <f>IF(ISNUMBER($B120),P120/COUNTA(P$10:P120),"")</f>
        <v/>
      </c>
      <c r="U120" s="89"/>
      <c r="V120" s="95"/>
      <c r="W120" s="97" t="str">
        <f>IF(ISNUMBER($B120),SQRT(VAR(K$10:K120)),"")</f>
        <v/>
      </c>
      <c r="X120" s="97" t="str">
        <f>IF(ISNUMBER($B120),SQRT(VAR(L$10:L120)),"")</f>
        <v/>
      </c>
      <c r="Y120" s="89"/>
      <c r="Z120" s="89"/>
      <c r="AA120" s="96" t="str">
        <f>IF(ISBLANK(Liga_Descoba!$F120),"",IF(Liga_Descoba!$F121&lt;&gt;Liga_Descoba!$F120,Liga_Descoba!$F120,""))</f>
        <v/>
      </c>
      <c r="AB120" s="97" t="str">
        <f>IF(ISTEXT($AA120),"",O120-SUM(AB$10:AB119))</f>
        <v/>
      </c>
      <c r="AC120" s="97" t="str">
        <f>IF(ISTEXT($AA120),"",P120-SUM(AC$10:AC119))</f>
        <v/>
      </c>
      <c r="AD120" s="89"/>
      <c r="AE120" s="89"/>
      <c r="AF120" s="96" t="str">
        <f>IF(ISBLANK(Liga_Descoba!$F120),"",IF(Liga_Descoba!$F121&lt;&gt;Liga_Descoba!$F120,Liga_Descoba!$F120,""))</f>
        <v/>
      </c>
      <c r="AG120" s="97" t="str">
        <f>IF(ISTEXT($AF120),"",(O120 - SUM(AB$10:AB119))/COUNTIF(Liga_Descoba!$F$10:$F$304,"="&amp;$AF120))</f>
        <v/>
      </c>
      <c r="AH120" s="97" t="str">
        <f>IF(ISTEXT($AF120),"",(P120 - SUM(AC$10:AC119))/COUNTIF(Liga_Descoba!$F$10:$F$304,"="&amp;$AF120))</f>
        <v/>
      </c>
      <c r="AI120" s="99" t="str">
        <f>IF(ISTEXT($AF120),"",COUNT($AG$10:$AG120))</f>
        <v/>
      </c>
      <c r="AJ120" s="89"/>
      <c r="AK120" s="96" t="str">
        <f>IF(ISBLANK(Liga_Descoba!$F120),"",IF(Liga_Descoba!$F121&lt;&gt;Liga_Descoba!$F120,Liga_Descoba!$F120,""))</f>
        <v/>
      </c>
      <c r="AL120" s="97" t="str">
        <f>IF(ISTEXT($AF120),"",(G120 - SUM(AR$10:AR119))/COUNTIF(Liga_Descoba!$F$10:$F$304,"="&amp;$AK120))</f>
        <v/>
      </c>
      <c r="AM120" s="97" t="str">
        <f>IF(ISTEXT($AF120),"",(H120 - SUM(AS$10:AS119))/COUNTIF(Liga_Descoba!$F$10:$F$304,"="&amp;$AK120))</f>
        <v/>
      </c>
      <c r="AN120" s="99" t="str">
        <f>IF(ISTEXT($AF120),"",COUNT($AG$10:$AG120))</f>
        <v/>
      </c>
      <c r="AO120" s="81"/>
      <c r="AP120" s="89"/>
      <c r="AQ120" s="96" t="str">
        <f>IF(ISBLANK(Liga_Descoba!$F120),"",IF(Liga_Descoba!$F121&lt;&gt;Liga_Descoba!$F120,Liga_Descoba!$F120,""))</f>
        <v/>
      </c>
      <c r="AR120" s="97" t="str">
        <f>IF(ISTEXT($AQ120),"",G120-SUM(AR$10:AR119))</f>
        <v/>
      </c>
      <c r="AS120" s="97" t="str">
        <f>IF(ISTEXT($AQ120),"",H120-SUM(AS$10:AS119))</f>
        <v/>
      </c>
      <c r="AT120" s="89"/>
      <c r="AU120" s="89"/>
      <c r="AV120" s="96"/>
      <c r="AW120" s="97"/>
      <c r="AX120" s="97"/>
      <c r="AY120" s="96"/>
      <c r="AZ120" s="89"/>
      <c r="BA120" s="89"/>
      <c r="BB120" s="96"/>
      <c r="BC120" s="97"/>
      <c r="BD120" s="97"/>
      <c r="BE120" s="96"/>
      <c r="BF120" s="89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</row>
    <row r="121" spans="1:77">
      <c r="A121" s="36"/>
      <c r="B121" s="94" t="str">
        <f>IF(ISBLANK(Liga_Descoba!$C121),"",Liga_Descoba!$C121)</f>
        <v/>
      </c>
      <c r="C121" s="97" t="str">
        <f>IF(ISTEXT($B121),"",_xlfn.SWITCH(Liga_Descoba!AH121,$D$3,$D$2,$E$3,$E$2,$F$3,$F$2,$D$6,$D$5,$E$6,$E$5,$I$5,$D$2,$I$6,$D$2,$I$4,$D$2))</f>
        <v/>
      </c>
      <c r="D121" s="97" t="str">
        <f>IF(ISTEXT($B121),"",_xlfn.SWITCH(Liga_Descoba!AI121,$D$3,$D$2,$E$3,$E$2,$F$3,$F$2,$D$6,$D$5,$E$6,$E$5,$I$5,$D$2,$I$6,$D$2,$I$4,$D$2))</f>
        <v/>
      </c>
      <c r="E121" s="80"/>
      <c r="F121" s="80"/>
      <c r="G121" s="97" t="str">
        <f>IF(ISNUMBER($B121),G120+Liga_Descoba!AH121,"")</f>
        <v/>
      </c>
      <c r="H121" s="97" t="str">
        <f>IF(ISNUMBER($B121),H120+Liga_Descoba!AI121,"")</f>
        <v/>
      </c>
      <c r="I121" s="36"/>
      <c r="J121" s="80"/>
      <c r="K121" s="97" t="str">
        <f>IF(ISNUMBER(Liga_Descoba!D121),Liga_Descoba!D121,"")</f>
        <v/>
      </c>
      <c r="L121" s="97" t="str">
        <f>IF(ISNUMBER(Liga_Descoba!E121),Liga_Descoba!E121,"")</f>
        <v/>
      </c>
      <c r="M121" s="36"/>
      <c r="N121" s="80"/>
      <c r="O121" s="97" t="str">
        <f>IF(ISNUMBER($B121),K121+O120,"")</f>
        <v/>
      </c>
      <c r="P121" s="97" t="str">
        <f>IF(ISNUMBER($B121),L121+P120,"")</f>
        <v/>
      </c>
      <c r="Q121" s="89"/>
      <c r="R121" s="95"/>
      <c r="S121" s="97" t="str">
        <f>IF(ISNUMBER($B121),O121/COUNTA(O$10:O121),"")</f>
        <v/>
      </c>
      <c r="T121" s="97" t="str">
        <f>IF(ISNUMBER($B121),P121/COUNTA(P$10:P121),"")</f>
        <v/>
      </c>
      <c r="U121" s="89"/>
      <c r="V121" s="95"/>
      <c r="W121" s="97" t="str">
        <f>IF(ISNUMBER($B121),SQRT(VAR(K$10:K121)),"")</f>
        <v/>
      </c>
      <c r="X121" s="97" t="str">
        <f>IF(ISNUMBER($B121),SQRT(VAR(L$10:L121)),"")</f>
        <v/>
      </c>
      <c r="Y121" s="89"/>
      <c r="Z121" s="89"/>
      <c r="AA121" s="96" t="str">
        <f>IF(ISBLANK(Liga_Descoba!$F121),"",IF(Liga_Descoba!$F122&lt;&gt;Liga_Descoba!$F121,Liga_Descoba!$F121,""))</f>
        <v/>
      </c>
      <c r="AB121" s="97" t="str">
        <f>IF(ISTEXT($AA121),"",O121-SUM(AB$10:AB120))</f>
        <v/>
      </c>
      <c r="AC121" s="97" t="str">
        <f>IF(ISTEXT($AA121),"",P121-SUM(AC$10:AC120))</f>
        <v/>
      </c>
      <c r="AD121" s="89"/>
      <c r="AE121" s="89"/>
      <c r="AF121" s="96" t="str">
        <f>IF(ISBLANK(Liga_Descoba!$F121),"",IF(Liga_Descoba!$F122&lt;&gt;Liga_Descoba!$F121,Liga_Descoba!$F121,""))</f>
        <v/>
      </c>
      <c r="AG121" s="97" t="str">
        <f>IF(ISTEXT($AF121),"",(O121 - SUM(AB$10:AB120))/COUNTIF(Liga_Descoba!$F$10:$F$304,"="&amp;$AF121))</f>
        <v/>
      </c>
      <c r="AH121" s="97" t="str">
        <f>IF(ISTEXT($AF121),"",(P121 - SUM(AC$10:AC120))/COUNTIF(Liga_Descoba!$F$10:$F$304,"="&amp;$AF121))</f>
        <v/>
      </c>
      <c r="AI121" s="99" t="str">
        <f>IF(ISTEXT($AF121),"",COUNT($AG$10:$AG121))</f>
        <v/>
      </c>
      <c r="AJ121" s="89"/>
      <c r="AK121" s="96" t="str">
        <f>IF(ISBLANK(Liga_Descoba!$F121),"",IF(Liga_Descoba!$F122&lt;&gt;Liga_Descoba!$F121,Liga_Descoba!$F121,""))</f>
        <v/>
      </c>
      <c r="AL121" s="97" t="str">
        <f>IF(ISTEXT($AF121),"",(G121 - SUM(AR$10:AR120))/COUNTIF(Liga_Descoba!$F$10:$F$304,"="&amp;$AK121))</f>
        <v/>
      </c>
      <c r="AM121" s="97" t="str">
        <f>IF(ISTEXT($AF121),"",(H121 - SUM(AS$10:AS120))/COUNTIF(Liga_Descoba!$F$10:$F$304,"="&amp;$AK121))</f>
        <v/>
      </c>
      <c r="AN121" s="99" t="str">
        <f>IF(ISTEXT($AF121),"",COUNT($AG$10:$AG121))</f>
        <v/>
      </c>
      <c r="AO121" s="81"/>
      <c r="AP121" s="89"/>
      <c r="AQ121" s="96" t="str">
        <f>IF(ISBLANK(Liga_Descoba!$F121),"",IF(Liga_Descoba!$F122&lt;&gt;Liga_Descoba!$F121,Liga_Descoba!$F121,""))</f>
        <v/>
      </c>
      <c r="AR121" s="97" t="str">
        <f>IF(ISTEXT($AQ121),"",G121-SUM(AR$10:AR120))</f>
        <v/>
      </c>
      <c r="AS121" s="97" t="str">
        <f>IF(ISTEXT($AQ121),"",H121-SUM(AS$10:AS120))</f>
        <v/>
      </c>
      <c r="AT121" s="89"/>
      <c r="AU121" s="89"/>
      <c r="AV121" s="96"/>
      <c r="AW121" s="97"/>
      <c r="AX121" s="97"/>
      <c r="AY121" s="96"/>
      <c r="AZ121" s="89"/>
      <c r="BA121" s="89"/>
      <c r="BB121" s="96"/>
      <c r="BC121" s="97"/>
      <c r="BD121" s="97"/>
      <c r="BE121" s="96"/>
      <c r="BF121" s="89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</row>
    <row r="122" spans="1:77">
      <c r="A122" s="36"/>
      <c r="B122" s="94" t="str">
        <f>IF(ISBLANK(Liga_Descoba!$C122),"",Liga_Descoba!$C122)</f>
        <v/>
      </c>
      <c r="C122" s="97" t="str">
        <f>IF(ISTEXT($B122),"",_xlfn.SWITCH(Liga_Descoba!AH122,$D$3,$D$2,$E$3,$E$2,$F$3,$F$2,$D$6,$D$5,$E$6,$E$5,$I$5,$D$2,$I$6,$D$2,$I$4,$D$2))</f>
        <v/>
      </c>
      <c r="D122" s="97" t="str">
        <f>IF(ISTEXT($B122),"",_xlfn.SWITCH(Liga_Descoba!AI122,$D$3,$D$2,$E$3,$E$2,$F$3,$F$2,$D$6,$D$5,$E$6,$E$5,$I$5,$D$2,$I$6,$D$2,$I$4,$D$2))</f>
        <v/>
      </c>
      <c r="E122" s="80"/>
      <c r="F122" s="80"/>
      <c r="G122" s="97" t="str">
        <f>IF(ISNUMBER($B122),G121+Liga_Descoba!AH122,"")</f>
        <v/>
      </c>
      <c r="H122" s="97" t="str">
        <f>IF(ISNUMBER($B122),H121+Liga_Descoba!AI122,"")</f>
        <v/>
      </c>
      <c r="I122" s="36"/>
      <c r="J122" s="80"/>
      <c r="K122" s="97" t="str">
        <f>IF(ISNUMBER(Liga_Descoba!D122),Liga_Descoba!D122,"")</f>
        <v/>
      </c>
      <c r="L122" s="97" t="str">
        <f>IF(ISNUMBER(Liga_Descoba!E122),Liga_Descoba!E122,"")</f>
        <v/>
      </c>
      <c r="M122" s="36"/>
      <c r="N122" s="80"/>
      <c r="O122" s="97" t="str">
        <f>IF(ISNUMBER($B122),K122+O121,"")</f>
        <v/>
      </c>
      <c r="P122" s="97" t="str">
        <f>IF(ISNUMBER($B122),L122+P121,"")</f>
        <v/>
      </c>
      <c r="Q122" s="89"/>
      <c r="R122" s="95"/>
      <c r="S122" s="97" t="str">
        <f>IF(ISNUMBER($B122),O122/COUNTA(O$10:O122),"")</f>
        <v/>
      </c>
      <c r="T122" s="97" t="str">
        <f>IF(ISNUMBER($B122),P122/COUNTA(P$10:P122),"")</f>
        <v/>
      </c>
      <c r="U122" s="89"/>
      <c r="V122" s="95"/>
      <c r="W122" s="97" t="str">
        <f>IF(ISNUMBER($B122),SQRT(VAR(K$10:K122)),"")</f>
        <v/>
      </c>
      <c r="X122" s="97" t="str">
        <f>IF(ISNUMBER($B122),SQRT(VAR(L$10:L122)),"")</f>
        <v/>
      </c>
      <c r="Y122" s="89"/>
      <c r="Z122" s="89"/>
      <c r="AA122" s="96" t="str">
        <f>IF(ISBLANK(Liga_Descoba!$F122),"",IF(Liga_Descoba!$F123&lt;&gt;Liga_Descoba!$F122,Liga_Descoba!$F122,""))</f>
        <v/>
      </c>
      <c r="AB122" s="97" t="str">
        <f>IF(ISTEXT($AA122),"",O122-SUM(AB$10:AB121))</f>
        <v/>
      </c>
      <c r="AC122" s="97" t="str">
        <f>IF(ISTEXT($AA122),"",P122-SUM(AC$10:AC121))</f>
        <v/>
      </c>
      <c r="AD122" s="89"/>
      <c r="AE122" s="89"/>
      <c r="AF122" s="96" t="str">
        <f>IF(ISBLANK(Liga_Descoba!$F122),"",IF(Liga_Descoba!$F123&lt;&gt;Liga_Descoba!$F122,Liga_Descoba!$F122,""))</f>
        <v/>
      </c>
      <c r="AG122" s="97" t="str">
        <f>IF(ISTEXT($AF122),"",(O122 - SUM(AB$10:AB121))/COUNTIF(Liga_Descoba!$F$10:$F$304,"="&amp;$AF122))</f>
        <v/>
      </c>
      <c r="AH122" s="97" t="str">
        <f>IF(ISTEXT($AF122),"",(P122 - SUM(AC$10:AC121))/COUNTIF(Liga_Descoba!$F$10:$F$304,"="&amp;$AF122))</f>
        <v/>
      </c>
      <c r="AI122" s="99" t="str">
        <f>IF(ISTEXT($AF122),"",COUNT($AG$10:$AG122))</f>
        <v/>
      </c>
      <c r="AJ122" s="89"/>
      <c r="AK122" s="96" t="str">
        <f>IF(ISBLANK(Liga_Descoba!$F122),"",IF(Liga_Descoba!$F123&lt;&gt;Liga_Descoba!$F122,Liga_Descoba!$F122,""))</f>
        <v/>
      </c>
      <c r="AL122" s="97" t="str">
        <f>IF(ISTEXT($AF122),"",(G122 - SUM(AR$10:AR121))/COUNTIF(Liga_Descoba!$F$10:$F$304,"="&amp;$AK122))</f>
        <v/>
      </c>
      <c r="AM122" s="97" t="str">
        <f>IF(ISTEXT($AF122),"",(H122 - SUM(AS$10:AS121))/COUNTIF(Liga_Descoba!$F$10:$F$304,"="&amp;$AK122))</f>
        <v/>
      </c>
      <c r="AN122" s="99" t="str">
        <f>IF(ISTEXT($AF122),"",COUNT($AG$10:$AG122))</f>
        <v/>
      </c>
      <c r="AO122" s="81"/>
      <c r="AP122" s="89"/>
      <c r="AQ122" s="96" t="str">
        <f>IF(ISBLANK(Liga_Descoba!$F122),"",IF(Liga_Descoba!$F123&lt;&gt;Liga_Descoba!$F122,Liga_Descoba!$F122,""))</f>
        <v/>
      </c>
      <c r="AR122" s="97" t="str">
        <f>IF(ISTEXT($AQ122),"",G122-SUM(AR$10:AR121))</f>
        <v/>
      </c>
      <c r="AS122" s="97" t="str">
        <f>IF(ISTEXT($AQ122),"",H122-SUM(AS$10:AS121))</f>
        <v/>
      </c>
      <c r="AT122" s="89"/>
      <c r="AU122" s="89"/>
      <c r="AV122" s="96"/>
      <c r="AW122" s="97"/>
      <c r="AX122" s="97"/>
      <c r="AY122" s="96"/>
      <c r="AZ122" s="89"/>
      <c r="BA122" s="89"/>
      <c r="BB122" s="96"/>
      <c r="BC122" s="97"/>
      <c r="BD122" s="97"/>
      <c r="BE122" s="96"/>
      <c r="BF122" s="89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</row>
    <row r="123" spans="1:77">
      <c r="A123" s="36"/>
      <c r="B123" s="94" t="str">
        <f>IF(ISBLANK(Liga_Descoba!$C123),"",Liga_Descoba!$C123)</f>
        <v/>
      </c>
      <c r="C123" s="97" t="str">
        <f>IF(ISTEXT($B123),"",_xlfn.SWITCH(Liga_Descoba!AH123,$D$3,$D$2,$E$3,$E$2,$F$3,$F$2,$D$6,$D$5,$E$6,$E$5,$I$5,$D$2,$I$6,$D$2,$I$4,$D$2))</f>
        <v/>
      </c>
      <c r="D123" s="97" t="str">
        <f>IF(ISTEXT($B123),"",_xlfn.SWITCH(Liga_Descoba!AI123,$D$3,$D$2,$E$3,$E$2,$F$3,$F$2,$D$6,$D$5,$E$6,$E$5,$I$5,$D$2,$I$6,$D$2,$I$4,$D$2))</f>
        <v/>
      </c>
      <c r="E123" s="80"/>
      <c r="F123" s="80"/>
      <c r="G123" s="97" t="str">
        <f>IF(ISNUMBER($B123),G122+Liga_Descoba!AH123,"")</f>
        <v/>
      </c>
      <c r="H123" s="97" t="str">
        <f>IF(ISNUMBER($B123),H122+Liga_Descoba!AI123,"")</f>
        <v/>
      </c>
      <c r="I123" s="36"/>
      <c r="J123" s="80"/>
      <c r="K123" s="97" t="str">
        <f>IF(ISNUMBER(Liga_Descoba!D123),Liga_Descoba!D123,"")</f>
        <v/>
      </c>
      <c r="L123" s="97" t="str">
        <f>IF(ISNUMBER(Liga_Descoba!E123),Liga_Descoba!E123,"")</f>
        <v/>
      </c>
      <c r="M123" s="36"/>
      <c r="N123" s="80"/>
      <c r="O123" s="97" t="str">
        <f>IF(ISNUMBER($B123),K123+O122,"")</f>
        <v/>
      </c>
      <c r="P123" s="97" t="str">
        <f>IF(ISNUMBER($B123),L123+P122,"")</f>
        <v/>
      </c>
      <c r="Q123" s="89"/>
      <c r="R123" s="95"/>
      <c r="S123" s="97" t="str">
        <f>IF(ISNUMBER($B123),O123/COUNTA(O$10:O123),"")</f>
        <v/>
      </c>
      <c r="T123" s="97" t="str">
        <f>IF(ISNUMBER($B123),P123/COUNTA(P$10:P123),"")</f>
        <v/>
      </c>
      <c r="U123" s="89"/>
      <c r="V123" s="95"/>
      <c r="W123" s="97" t="str">
        <f>IF(ISNUMBER($B123),SQRT(VAR(K$10:K123)),"")</f>
        <v/>
      </c>
      <c r="X123" s="97" t="str">
        <f>IF(ISNUMBER($B123),SQRT(VAR(L$10:L123)),"")</f>
        <v/>
      </c>
      <c r="Y123" s="89"/>
      <c r="Z123" s="89"/>
      <c r="AA123" s="96" t="str">
        <f>IF(ISBLANK(Liga_Descoba!$F123),"",IF(Liga_Descoba!$F124&lt;&gt;Liga_Descoba!$F123,Liga_Descoba!$F123,""))</f>
        <v/>
      </c>
      <c r="AB123" s="97" t="str">
        <f>IF(ISTEXT($AA123),"",O123-SUM(AB$10:AB122))</f>
        <v/>
      </c>
      <c r="AC123" s="97" t="str">
        <f>IF(ISTEXT($AA123),"",P123-SUM(AC$10:AC122))</f>
        <v/>
      </c>
      <c r="AD123" s="89"/>
      <c r="AE123" s="89"/>
      <c r="AF123" s="96" t="str">
        <f>IF(ISBLANK(Liga_Descoba!$F123),"",IF(Liga_Descoba!$F124&lt;&gt;Liga_Descoba!$F123,Liga_Descoba!$F123,""))</f>
        <v/>
      </c>
      <c r="AG123" s="97" t="str">
        <f>IF(ISTEXT($AF123),"",(O123 - SUM(AB$10:AB122))/COUNTIF(Liga_Descoba!$F$10:$F$304,"="&amp;$AF123))</f>
        <v/>
      </c>
      <c r="AH123" s="97" t="str">
        <f>IF(ISTEXT($AF123),"",(P123 - SUM(AC$10:AC122))/COUNTIF(Liga_Descoba!$F$10:$F$304,"="&amp;$AF123))</f>
        <v/>
      </c>
      <c r="AI123" s="99" t="str">
        <f>IF(ISTEXT($AF123),"",COUNT($AG$10:$AG123))</f>
        <v/>
      </c>
      <c r="AJ123" s="89"/>
      <c r="AK123" s="96" t="str">
        <f>IF(ISBLANK(Liga_Descoba!$F123),"",IF(Liga_Descoba!$F124&lt;&gt;Liga_Descoba!$F123,Liga_Descoba!$F123,""))</f>
        <v/>
      </c>
      <c r="AL123" s="97" t="str">
        <f>IF(ISTEXT($AF123),"",(G123 - SUM(AR$10:AR122))/COUNTIF(Liga_Descoba!$F$10:$F$304,"="&amp;$AK123))</f>
        <v/>
      </c>
      <c r="AM123" s="97" t="str">
        <f>IF(ISTEXT($AF123),"",(H123 - SUM(AS$10:AS122))/COUNTIF(Liga_Descoba!$F$10:$F$304,"="&amp;$AK123))</f>
        <v/>
      </c>
      <c r="AN123" s="99" t="str">
        <f>IF(ISTEXT($AF123),"",COUNT($AG$10:$AG123))</f>
        <v/>
      </c>
      <c r="AO123" s="81"/>
      <c r="AP123" s="89"/>
      <c r="AQ123" s="96" t="str">
        <f>IF(ISBLANK(Liga_Descoba!$F123),"",IF(Liga_Descoba!$F124&lt;&gt;Liga_Descoba!$F123,Liga_Descoba!$F123,""))</f>
        <v/>
      </c>
      <c r="AR123" s="97" t="str">
        <f>IF(ISTEXT($AQ123),"",G123-SUM(AR$10:AR122))</f>
        <v/>
      </c>
      <c r="AS123" s="97" t="str">
        <f>IF(ISTEXT($AQ123),"",H123-SUM(AS$10:AS122))</f>
        <v/>
      </c>
      <c r="AT123" s="89"/>
      <c r="AU123" s="89"/>
      <c r="AV123" s="96"/>
      <c r="AW123" s="97"/>
      <c r="AX123" s="97"/>
      <c r="AY123" s="96"/>
      <c r="AZ123" s="89"/>
      <c r="BA123" s="89"/>
      <c r="BB123" s="96"/>
      <c r="BC123" s="97"/>
      <c r="BD123" s="97"/>
      <c r="BE123" s="96"/>
      <c r="BF123" s="89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</row>
    <row r="124" spans="1:77">
      <c r="A124" s="36"/>
      <c r="B124" s="94" t="str">
        <f>IF(ISBLANK(Liga_Descoba!$C124),"",Liga_Descoba!$C124)</f>
        <v/>
      </c>
      <c r="C124" s="97" t="str">
        <f>IF(ISTEXT($B124),"",_xlfn.SWITCH(Liga_Descoba!AH124,$D$3,$D$2,$E$3,$E$2,$F$3,$F$2,$D$6,$D$5,$E$6,$E$5,$I$5,$D$2,$I$6,$D$2,$I$4,$D$2))</f>
        <v/>
      </c>
      <c r="D124" s="97" t="str">
        <f>IF(ISTEXT($B124),"",_xlfn.SWITCH(Liga_Descoba!AI124,$D$3,$D$2,$E$3,$E$2,$F$3,$F$2,$D$6,$D$5,$E$6,$E$5,$I$5,$D$2,$I$6,$D$2,$I$4,$D$2))</f>
        <v/>
      </c>
      <c r="E124" s="80"/>
      <c r="F124" s="80"/>
      <c r="G124" s="97" t="str">
        <f>IF(ISNUMBER($B124),G123+Liga_Descoba!AH124,"")</f>
        <v/>
      </c>
      <c r="H124" s="97" t="str">
        <f>IF(ISNUMBER($B124),H123+Liga_Descoba!AI124,"")</f>
        <v/>
      </c>
      <c r="I124" s="36"/>
      <c r="J124" s="80"/>
      <c r="K124" s="97" t="str">
        <f>IF(ISNUMBER(Liga_Descoba!D124),Liga_Descoba!D124,"")</f>
        <v/>
      </c>
      <c r="L124" s="97" t="str">
        <f>IF(ISNUMBER(Liga_Descoba!E124),Liga_Descoba!E124,"")</f>
        <v/>
      </c>
      <c r="M124" s="36"/>
      <c r="N124" s="80"/>
      <c r="O124" s="97" t="str">
        <f>IF(ISNUMBER($B124),K124+O123,"")</f>
        <v/>
      </c>
      <c r="P124" s="97" t="str">
        <f>IF(ISNUMBER($B124),L124+P123,"")</f>
        <v/>
      </c>
      <c r="Q124" s="89"/>
      <c r="R124" s="95"/>
      <c r="S124" s="97" t="str">
        <f>IF(ISNUMBER($B124),O124/COUNTA(O$10:O124),"")</f>
        <v/>
      </c>
      <c r="T124" s="97" t="str">
        <f>IF(ISNUMBER($B124),P124/COUNTA(P$10:P124),"")</f>
        <v/>
      </c>
      <c r="U124" s="89"/>
      <c r="V124" s="95"/>
      <c r="W124" s="97" t="str">
        <f>IF(ISNUMBER($B124),SQRT(VAR(K$10:K124)),"")</f>
        <v/>
      </c>
      <c r="X124" s="97" t="str">
        <f>IF(ISNUMBER($B124),SQRT(VAR(L$10:L124)),"")</f>
        <v/>
      </c>
      <c r="Y124" s="89"/>
      <c r="Z124" s="89"/>
      <c r="AA124" s="96" t="str">
        <f>IF(ISBLANK(Liga_Descoba!$F124),"",IF(Liga_Descoba!$F125&lt;&gt;Liga_Descoba!$F124,Liga_Descoba!$F124,""))</f>
        <v/>
      </c>
      <c r="AB124" s="97" t="str">
        <f>IF(ISTEXT($AA124),"",O124-SUM(AB$10:AB123))</f>
        <v/>
      </c>
      <c r="AC124" s="97" t="str">
        <f>IF(ISTEXT($AA124),"",P124-SUM(AC$10:AC123))</f>
        <v/>
      </c>
      <c r="AD124" s="89"/>
      <c r="AE124" s="89"/>
      <c r="AF124" s="96" t="str">
        <f>IF(ISBLANK(Liga_Descoba!$F124),"",IF(Liga_Descoba!$F125&lt;&gt;Liga_Descoba!$F124,Liga_Descoba!$F124,""))</f>
        <v/>
      </c>
      <c r="AG124" s="97" t="str">
        <f>IF(ISTEXT($AF124),"",(O124 - SUM(AB$10:AB123))/COUNTIF(Liga_Descoba!$F$10:$F$304,"="&amp;$AF124))</f>
        <v/>
      </c>
      <c r="AH124" s="97" t="str">
        <f>IF(ISTEXT($AF124),"",(P124 - SUM(AC$10:AC123))/COUNTIF(Liga_Descoba!$F$10:$F$304,"="&amp;$AF124))</f>
        <v/>
      </c>
      <c r="AI124" s="99" t="str">
        <f>IF(ISTEXT($AF124),"",COUNT($AG$10:$AG124))</f>
        <v/>
      </c>
      <c r="AJ124" s="89"/>
      <c r="AK124" s="96" t="str">
        <f>IF(ISBLANK(Liga_Descoba!$F124),"",IF(Liga_Descoba!$F125&lt;&gt;Liga_Descoba!$F124,Liga_Descoba!$F124,""))</f>
        <v/>
      </c>
      <c r="AL124" s="97" t="str">
        <f>IF(ISTEXT($AF124),"",(G124 - SUM(AR$10:AR123))/COUNTIF(Liga_Descoba!$F$10:$F$304,"="&amp;$AK124))</f>
        <v/>
      </c>
      <c r="AM124" s="97" t="str">
        <f>IF(ISTEXT($AF124),"",(H124 - SUM(AS$10:AS123))/COUNTIF(Liga_Descoba!$F$10:$F$304,"="&amp;$AK124))</f>
        <v/>
      </c>
      <c r="AN124" s="99" t="str">
        <f>IF(ISTEXT($AF124),"",COUNT($AG$10:$AG124))</f>
        <v/>
      </c>
      <c r="AO124" s="81"/>
      <c r="AP124" s="89"/>
      <c r="AQ124" s="96" t="str">
        <f>IF(ISBLANK(Liga_Descoba!$F124),"",IF(Liga_Descoba!$F125&lt;&gt;Liga_Descoba!$F124,Liga_Descoba!$F124,""))</f>
        <v/>
      </c>
      <c r="AR124" s="97" t="str">
        <f>IF(ISTEXT($AQ124),"",G124-SUM(AR$10:AR123))</f>
        <v/>
      </c>
      <c r="AS124" s="97" t="str">
        <f>IF(ISTEXT($AQ124),"",H124-SUM(AS$10:AS123))</f>
        <v/>
      </c>
      <c r="AT124" s="89"/>
      <c r="AU124" s="89"/>
      <c r="AV124" s="96"/>
      <c r="AW124" s="97"/>
      <c r="AX124" s="97"/>
      <c r="AY124" s="96"/>
      <c r="AZ124" s="89"/>
      <c r="BA124" s="89"/>
      <c r="BB124" s="96"/>
      <c r="BC124" s="97"/>
      <c r="BD124" s="97"/>
      <c r="BE124" s="96"/>
      <c r="BF124" s="89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</row>
    <row r="125" spans="1:77">
      <c r="A125" s="36"/>
      <c r="B125" s="94" t="str">
        <f>IF(ISBLANK(Liga_Descoba!$C125),"",Liga_Descoba!$C125)</f>
        <v/>
      </c>
      <c r="C125" s="97" t="str">
        <f>IF(ISTEXT($B125),"",_xlfn.SWITCH(Liga_Descoba!AH125,$D$3,$D$2,$E$3,$E$2,$F$3,$F$2,$D$6,$D$5,$E$6,$E$5,$I$5,$D$2,$I$6,$D$2,$I$4,$D$2))</f>
        <v/>
      </c>
      <c r="D125" s="97" t="str">
        <f>IF(ISTEXT($B125),"",_xlfn.SWITCH(Liga_Descoba!AI125,$D$3,$D$2,$E$3,$E$2,$F$3,$F$2,$D$6,$D$5,$E$6,$E$5,$I$5,$D$2,$I$6,$D$2,$I$4,$D$2))</f>
        <v/>
      </c>
      <c r="E125" s="80"/>
      <c r="F125" s="80"/>
      <c r="G125" s="97" t="str">
        <f>IF(ISNUMBER($B125),G124+Liga_Descoba!AH125,"")</f>
        <v/>
      </c>
      <c r="H125" s="97" t="str">
        <f>IF(ISNUMBER($B125),H124+Liga_Descoba!AI125,"")</f>
        <v/>
      </c>
      <c r="I125" s="36"/>
      <c r="J125" s="80"/>
      <c r="K125" s="97" t="str">
        <f>IF(ISNUMBER(Liga_Descoba!D125),Liga_Descoba!D125,"")</f>
        <v/>
      </c>
      <c r="L125" s="97" t="str">
        <f>IF(ISNUMBER(Liga_Descoba!E125),Liga_Descoba!E125,"")</f>
        <v/>
      </c>
      <c r="M125" s="36"/>
      <c r="N125" s="80"/>
      <c r="O125" s="97" t="str">
        <f>IF(ISNUMBER($B125),K125+O124,"")</f>
        <v/>
      </c>
      <c r="P125" s="97" t="str">
        <f>IF(ISNUMBER($B125),L125+P124,"")</f>
        <v/>
      </c>
      <c r="Q125" s="89"/>
      <c r="R125" s="95"/>
      <c r="S125" s="97" t="str">
        <f>IF(ISNUMBER($B125),O125/COUNTA(O$10:O125),"")</f>
        <v/>
      </c>
      <c r="T125" s="97" t="str">
        <f>IF(ISNUMBER($B125),P125/COUNTA(P$10:P125),"")</f>
        <v/>
      </c>
      <c r="U125" s="89"/>
      <c r="V125" s="95"/>
      <c r="W125" s="97" t="str">
        <f>IF(ISNUMBER($B125),SQRT(VAR(K$10:K125)),"")</f>
        <v/>
      </c>
      <c r="X125" s="97" t="str">
        <f>IF(ISNUMBER($B125),SQRT(VAR(L$10:L125)),"")</f>
        <v/>
      </c>
      <c r="Y125" s="89"/>
      <c r="Z125" s="89"/>
      <c r="AA125" s="96" t="str">
        <f>IF(ISBLANK(Liga_Descoba!$F125),"",IF(Liga_Descoba!$F126&lt;&gt;Liga_Descoba!$F125,Liga_Descoba!$F125,""))</f>
        <v/>
      </c>
      <c r="AB125" s="97" t="str">
        <f>IF(ISTEXT($AA125),"",O125-SUM(AB$10:AB124))</f>
        <v/>
      </c>
      <c r="AC125" s="97" t="str">
        <f>IF(ISTEXT($AA125),"",P125-SUM(AC$10:AC124))</f>
        <v/>
      </c>
      <c r="AD125" s="89"/>
      <c r="AE125" s="89"/>
      <c r="AF125" s="96" t="str">
        <f>IF(ISBLANK(Liga_Descoba!$F125),"",IF(Liga_Descoba!$F126&lt;&gt;Liga_Descoba!$F125,Liga_Descoba!$F125,""))</f>
        <v/>
      </c>
      <c r="AG125" s="97" t="str">
        <f>IF(ISTEXT($AF125),"",(O125 - SUM(AB$10:AB124))/COUNTIF(Liga_Descoba!$F$10:$F$304,"="&amp;$AF125))</f>
        <v/>
      </c>
      <c r="AH125" s="97" t="str">
        <f>IF(ISTEXT($AF125),"",(P125 - SUM(AC$10:AC124))/COUNTIF(Liga_Descoba!$F$10:$F$304,"="&amp;$AF125))</f>
        <v/>
      </c>
      <c r="AI125" s="99" t="str">
        <f>IF(ISTEXT($AF125),"",COUNT($AG$10:$AG125))</f>
        <v/>
      </c>
      <c r="AJ125" s="89"/>
      <c r="AK125" s="96" t="str">
        <f>IF(ISBLANK(Liga_Descoba!$F125),"",IF(Liga_Descoba!$F126&lt;&gt;Liga_Descoba!$F125,Liga_Descoba!$F125,""))</f>
        <v/>
      </c>
      <c r="AL125" s="97" t="str">
        <f>IF(ISTEXT($AF125),"",(G125 - SUM(AR$10:AR124))/COUNTIF(Liga_Descoba!$F$10:$F$304,"="&amp;$AK125))</f>
        <v/>
      </c>
      <c r="AM125" s="97" t="str">
        <f>IF(ISTEXT($AF125),"",(H125 - SUM(AS$10:AS124))/COUNTIF(Liga_Descoba!$F$10:$F$304,"="&amp;$AK125))</f>
        <v/>
      </c>
      <c r="AN125" s="99" t="str">
        <f>IF(ISTEXT($AF125),"",COUNT($AG$10:$AG125))</f>
        <v/>
      </c>
      <c r="AO125" s="81"/>
      <c r="AP125" s="89"/>
      <c r="AQ125" s="96" t="str">
        <f>IF(ISBLANK(Liga_Descoba!$F125),"",IF(Liga_Descoba!$F126&lt;&gt;Liga_Descoba!$F125,Liga_Descoba!$F125,""))</f>
        <v/>
      </c>
      <c r="AR125" s="97" t="str">
        <f>IF(ISTEXT($AQ125),"",G125-SUM(AR$10:AR124))</f>
        <v/>
      </c>
      <c r="AS125" s="97" t="str">
        <f>IF(ISTEXT($AQ125),"",H125-SUM(AS$10:AS124))</f>
        <v/>
      </c>
      <c r="AT125" s="89"/>
      <c r="AU125" s="89"/>
      <c r="AV125" s="96"/>
      <c r="AW125" s="97"/>
      <c r="AX125" s="97"/>
      <c r="AY125" s="96"/>
      <c r="AZ125" s="89"/>
      <c r="BA125" s="89"/>
      <c r="BB125" s="96"/>
      <c r="BC125" s="97"/>
      <c r="BD125" s="97"/>
      <c r="BE125" s="96"/>
      <c r="BF125" s="89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</row>
    <row r="126" spans="1:77">
      <c r="A126" s="36"/>
      <c r="B126" s="94" t="str">
        <f>IF(ISBLANK(Liga_Descoba!$C126),"",Liga_Descoba!$C126)</f>
        <v/>
      </c>
      <c r="C126" s="97" t="str">
        <f>IF(ISTEXT($B126),"",_xlfn.SWITCH(Liga_Descoba!AH126,$D$3,$D$2,$E$3,$E$2,$F$3,$F$2,$D$6,$D$5,$E$6,$E$5,$I$5,$D$2,$I$6,$D$2,$I$4,$D$2))</f>
        <v/>
      </c>
      <c r="D126" s="97" t="str">
        <f>IF(ISTEXT($B126),"",_xlfn.SWITCH(Liga_Descoba!AI126,$D$3,$D$2,$E$3,$E$2,$F$3,$F$2,$D$6,$D$5,$E$6,$E$5,$I$5,$D$2,$I$6,$D$2,$I$4,$D$2))</f>
        <v/>
      </c>
      <c r="E126" s="80"/>
      <c r="F126" s="80"/>
      <c r="G126" s="97" t="str">
        <f>IF(ISNUMBER($B126),G125+Liga_Descoba!AH126,"")</f>
        <v/>
      </c>
      <c r="H126" s="97" t="str">
        <f>IF(ISNUMBER($B126),H125+Liga_Descoba!AI126,"")</f>
        <v/>
      </c>
      <c r="I126" s="36"/>
      <c r="J126" s="80"/>
      <c r="K126" s="97" t="str">
        <f>IF(ISNUMBER(Liga_Descoba!D126),Liga_Descoba!D126,"")</f>
        <v/>
      </c>
      <c r="L126" s="97" t="str">
        <f>IF(ISNUMBER(Liga_Descoba!E126),Liga_Descoba!E126,"")</f>
        <v/>
      </c>
      <c r="M126" s="36"/>
      <c r="N126" s="80"/>
      <c r="O126" s="97" t="str">
        <f>IF(ISNUMBER($B126),K126+O125,"")</f>
        <v/>
      </c>
      <c r="P126" s="97" t="str">
        <f>IF(ISNUMBER($B126),L126+P125,"")</f>
        <v/>
      </c>
      <c r="Q126" s="89"/>
      <c r="R126" s="95"/>
      <c r="S126" s="97" t="str">
        <f>IF(ISNUMBER($B126),O126/COUNTA(O$10:O126),"")</f>
        <v/>
      </c>
      <c r="T126" s="97" t="str">
        <f>IF(ISNUMBER($B126),P126/COUNTA(P$10:P126),"")</f>
        <v/>
      </c>
      <c r="U126" s="89"/>
      <c r="V126" s="95"/>
      <c r="W126" s="97" t="str">
        <f>IF(ISNUMBER($B126),SQRT(VAR(K$10:K126)),"")</f>
        <v/>
      </c>
      <c r="X126" s="97" t="str">
        <f>IF(ISNUMBER($B126),SQRT(VAR(L$10:L126)),"")</f>
        <v/>
      </c>
      <c r="Y126" s="89"/>
      <c r="Z126" s="89"/>
      <c r="AA126" s="96" t="str">
        <f>IF(ISBLANK(Liga_Descoba!$F126),"",IF(Liga_Descoba!$F127&lt;&gt;Liga_Descoba!$F126,Liga_Descoba!$F126,""))</f>
        <v/>
      </c>
      <c r="AB126" s="97" t="str">
        <f>IF(ISTEXT($AA126),"",O126-SUM(AB$10:AB125))</f>
        <v/>
      </c>
      <c r="AC126" s="97" t="str">
        <f>IF(ISTEXT($AA126),"",P126-SUM(AC$10:AC125))</f>
        <v/>
      </c>
      <c r="AD126" s="89"/>
      <c r="AE126" s="89"/>
      <c r="AF126" s="96" t="str">
        <f>IF(ISBLANK(Liga_Descoba!$F126),"",IF(Liga_Descoba!$F127&lt;&gt;Liga_Descoba!$F126,Liga_Descoba!$F126,""))</f>
        <v/>
      </c>
      <c r="AG126" s="97" t="str">
        <f>IF(ISTEXT($AF126),"",(O126 - SUM(AB$10:AB125))/COUNTIF(Liga_Descoba!$F$10:$F$304,"="&amp;$AF126))</f>
        <v/>
      </c>
      <c r="AH126" s="97" t="str">
        <f>IF(ISTEXT($AF126),"",(P126 - SUM(AC$10:AC125))/COUNTIF(Liga_Descoba!$F$10:$F$304,"="&amp;$AF126))</f>
        <v/>
      </c>
      <c r="AI126" s="99" t="str">
        <f>IF(ISTEXT($AF126),"",COUNT($AG$10:$AG126))</f>
        <v/>
      </c>
      <c r="AJ126" s="89"/>
      <c r="AK126" s="96" t="str">
        <f>IF(ISBLANK(Liga_Descoba!$F126),"",IF(Liga_Descoba!$F127&lt;&gt;Liga_Descoba!$F126,Liga_Descoba!$F126,""))</f>
        <v/>
      </c>
      <c r="AL126" s="97" t="str">
        <f>IF(ISTEXT($AF126),"",(G126 - SUM(AR$10:AR125))/COUNTIF(Liga_Descoba!$F$10:$F$304,"="&amp;$AK126))</f>
        <v/>
      </c>
      <c r="AM126" s="97" t="str">
        <f>IF(ISTEXT($AF126),"",(H126 - SUM(AS$10:AS125))/COUNTIF(Liga_Descoba!$F$10:$F$304,"="&amp;$AK126))</f>
        <v/>
      </c>
      <c r="AN126" s="99" t="str">
        <f>IF(ISTEXT($AF126),"",COUNT($AG$10:$AG126))</f>
        <v/>
      </c>
      <c r="AO126" s="81"/>
      <c r="AP126" s="89"/>
      <c r="AQ126" s="96" t="str">
        <f>IF(ISBLANK(Liga_Descoba!$F126),"",IF(Liga_Descoba!$F127&lt;&gt;Liga_Descoba!$F126,Liga_Descoba!$F126,""))</f>
        <v/>
      </c>
      <c r="AR126" s="97" t="str">
        <f>IF(ISTEXT($AQ126),"",G126-SUM(AR$10:AR125))</f>
        <v/>
      </c>
      <c r="AS126" s="97" t="str">
        <f>IF(ISTEXT($AQ126),"",H126-SUM(AS$10:AS125))</f>
        <v/>
      </c>
      <c r="AT126" s="89"/>
      <c r="AU126" s="89"/>
      <c r="AV126" s="96"/>
      <c r="AW126" s="97"/>
      <c r="AX126" s="97"/>
      <c r="AY126" s="96"/>
      <c r="AZ126" s="89"/>
      <c r="BA126" s="89"/>
      <c r="BB126" s="96"/>
      <c r="BC126" s="97"/>
      <c r="BD126" s="97"/>
      <c r="BE126" s="96"/>
      <c r="BF126" s="89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</row>
    <row r="127" spans="1:77">
      <c r="A127" s="36"/>
      <c r="B127" s="94" t="str">
        <f>IF(ISBLANK(Liga_Descoba!$C127),"",Liga_Descoba!$C127)</f>
        <v/>
      </c>
      <c r="C127" s="97" t="str">
        <f>IF(ISTEXT($B127),"",_xlfn.SWITCH(Liga_Descoba!AH127,$D$3,$D$2,$E$3,$E$2,$F$3,$F$2,$D$6,$D$5,$E$6,$E$5,$I$5,$D$2,$I$6,$D$2,$I$4,$D$2))</f>
        <v/>
      </c>
      <c r="D127" s="97" t="str">
        <f>IF(ISTEXT($B127),"",_xlfn.SWITCH(Liga_Descoba!AI127,$D$3,$D$2,$E$3,$E$2,$F$3,$F$2,$D$6,$D$5,$E$6,$E$5,$I$5,$D$2,$I$6,$D$2,$I$4,$D$2))</f>
        <v/>
      </c>
      <c r="E127" s="80"/>
      <c r="F127" s="80"/>
      <c r="G127" s="97" t="str">
        <f>IF(ISNUMBER($B127),G126+Liga_Descoba!AH127,"")</f>
        <v/>
      </c>
      <c r="H127" s="97" t="str">
        <f>IF(ISNUMBER($B127),H126+Liga_Descoba!AI127,"")</f>
        <v/>
      </c>
      <c r="I127" s="36"/>
      <c r="J127" s="80"/>
      <c r="K127" s="97" t="str">
        <f>IF(ISNUMBER(Liga_Descoba!D127),Liga_Descoba!D127,"")</f>
        <v/>
      </c>
      <c r="L127" s="97" t="str">
        <f>IF(ISNUMBER(Liga_Descoba!E127),Liga_Descoba!E127,"")</f>
        <v/>
      </c>
      <c r="M127" s="36"/>
      <c r="N127" s="80"/>
      <c r="O127" s="97" t="str">
        <f>IF(ISNUMBER($B127),K127+O126,"")</f>
        <v/>
      </c>
      <c r="P127" s="97" t="str">
        <f>IF(ISNUMBER($B127),L127+P126,"")</f>
        <v/>
      </c>
      <c r="Q127" s="89"/>
      <c r="R127" s="95"/>
      <c r="S127" s="97" t="str">
        <f>IF(ISNUMBER($B127),O127/COUNTA(O$10:O127),"")</f>
        <v/>
      </c>
      <c r="T127" s="97" t="str">
        <f>IF(ISNUMBER($B127),P127/COUNTA(P$10:P127),"")</f>
        <v/>
      </c>
      <c r="U127" s="89"/>
      <c r="V127" s="95"/>
      <c r="W127" s="97" t="str">
        <f>IF(ISNUMBER($B127),SQRT(VAR(K$10:K127)),"")</f>
        <v/>
      </c>
      <c r="X127" s="97" t="str">
        <f>IF(ISNUMBER($B127),SQRT(VAR(L$10:L127)),"")</f>
        <v/>
      </c>
      <c r="Y127" s="89"/>
      <c r="Z127" s="89"/>
      <c r="AA127" s="96" t="str">
        <f>IF(ISBLANK(Liga_Descoba!$F127),"",IF(Liga_Descoba!$F128&lt;&gt;Liga_Descoba!$F127,Liga_Descoba!$F127,""))</f>
        <v/>
      </c>
      <c r="AB127" s="97" t="str">
        <f>IF(ISTEXT($AA127),"",O127-SUM(AB$10:AB126))</f>
        <v/>
      </c>
      <c r="AC127" s="97" t="str">
        <f>IF(ISTEXT($AA127),"",P127-SUM(AC$10:AC126))</f>
        <v/>
      </c>
      <c r="AD127" s="89"/>
      <c r="AE127" s="89"/>
      <c r="AF127" s="96" t="str">
        <f>IF(ISBLANK(Liga_Descoba!$F127),"",IF(Liga_Descoba!$F128&lt;&gt;Liga_Descoba!$F127,Liga_Descoba!$F127,""))</f>
        <v/>
      </c>
      <c r="AG127" s="97" t="str">
        <f>IF(ISTEXT($AF127),"",(O127 - SUM(AB$10:AB126))/COUNTIF(Liga_Descoba!$F$10:$F$304,"="&amp;$AF127))</f>
        <v/>
      </c>
      <c r="AH127" s="97" t="str">
        <f>IF(ISTEXT($AF127),"",(P127 - SUM(AC$10:AC126))/COUNTIF(Liga_Descoba!$F$10:$F$304,"="&amp;$AF127))</f>
        <v/>
      </c>
      <c r="AI127" s="99" t="str">
        <f>IF(ISTEXT($AF127),"",COUNT($AG$10:$AG127))</f>
        <v/>
      </c>
      <c r="AJ127" s="89"/>
      <c r="AK127" s="96" t="str">
        <f>IF(ISBLANK(Liga_Descoba!$F127),"",IF(Liga_Descoba!$F128&lt;&gt;Liga_Descoba!$F127,Liga_Descoba!$F127,""))</f>
        <v/>
      </c>
      <c r="AL127" s="97" t="str">
        <f>IF(ISTEXT($AF127),"",(G127 - SUM(AR$10:AR126))/COUNTIF(Liga_Descoba!$F$10:$F$304,"="&amp;$AK127))</f>
        <v/>
      </c>
      <c r="AM127" s="97" t="str">
        <f>IF(ISTEXT($AF127),"",(H127 - SUM(AS$10:AS126))/COUNTIF(Liga_Descoba!$F$10:$F$304,"="&amp;$AK127))</f>
        <v/>
      </c>
      <c r="AN127" s="99" t="str">
        <f>IF(ISTEXT($AF127),"",COUNT($AG$10:$AG127))</f>
        <v/>
      </c>
      <c r="AO127" s="81"/>
      <c r="AP127" s="89"/>
      <c r="AQ127" s="96" t="str">
        <f>IF(ISBLANK(Liga_Descoba!$F127),"",IF(Liga_Descoba!$F128&lt;&gt;Liga_Descoba!$F127,Liga_Descoba!$F127,""))</f>
        <v/>
      </c>
      <c r="AR127" s="97" t="str">
        <f>IF(ISTEXT($AQ127),"",G127-SUM(AR$10:AR126))</f>
        <v/>
      </c>
      <c r="AS127" s="97" t="str">
        <f>IF(ISTEXT($AQ127),"",H127-SUM(AS$10:AS126))</f>
        <v/>
      </c>
      <c r="AT127" s="89"/>
      <c r="AU127" s="89"/>
      <c r="AV127" s="96"/>
      <c r="AW127" s="97"/>
      <c r="AX127" s="97"/>
      <c r="AY127" s="96"/>
      <c r="AZ127" s="89"/>
      <c r="BA127" s="89"/>
      <c r="BB127" s="96"/>
      <c r="BC127" s="97"/>
      <c r="BD127" s="97"/>
      <c r="BE127" s="96"/>
      <c r="BF127" s="89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</row>
    <row r="128" spans="1:77">
      <c r="A128" s="36"/>
      <c r="B128" s="94" t="str">
        <f>IF(ISBLANK(Liga_Descoba!$C128),"",Liga_Descoba!$C128)</f>
        <v/>
      </c>
      <c r="C128" s="97" t="str">
        <f>IF(ISTEXT($B128),"",_xlfn.SWITCH(Liga_Descoba!AH128,$D$3,$D$2,$E$3,$E$2,$F$3,$F$2,$D$6,$D$5,$E$6,$E$5,$I$5,$D$2,$I$6,$D$2,$I$4,$D$2))</f>
        <v/>
      </c>
      <c r="D128" s="97" t="str">
        <f>IF(ISTEXT($B128),"",_xlfn.SWITCH(Liga_Descoba!AI128,$D$3,$D$2,$E$3,$E$2,$F$3,$F$2,$D$6,$D$5,$E$6,$E$5,$I$5,$D$2,$I$6,$D$2,$I$4,$D$2))</f>
        <v/>
      </c>
      <c r="E128" s="80"/>
      <c r="F128" s="80"/>
      <c r="G128" s="97" t="str">
        <f>IF(ISNUMBER($B128),G127+Liga_Descoba!AH128,"")</f>
        <v/>
      </c>
      <c r="H128" s="97" t="str">
        <f>IF(ISNUMBER($B128),H127+Liga_Descoba!AI128,"")</f>
        <v/>
      </c>
      <c r="I128" s="36"/>
      <c r="J128" s="80"/>
      <c r="K128" s="97" t="str">
        <f>IF(ISNUMBER(Liga_Descoba!D128),Liga_Descoba!D128,"")</f>
        <v/>
      </c>
      <c r="L128" s="97" t="str">
        <f>IF(ISNUMBER(Liga_Descoba!E128),Liga_Descoba!E128,"")</f>
        <v/>
      </c>
      <c r="M128" s="36"/>
      <c r="N128" s="80"/>
      <c r="O128" s="97" t="str">
        <f>IF(ISNUMBER($B128),K128+O127,"")</f>
        <v/>
      </c>
      <c r="P128" s="97" t="str">
        <f>IF(ISNUMBER($B128),L128+P127,"")</f>
        <v/>
      </c>
      <c r="Q128" s="89"/>
      <c r="R128" s="95"/>
      <c r="S128" s="97" t="str">
        <f>IF(ISNUMBER($B128),O128/COUNTA(O$10:O128),"")</f>
        <v/>
      </c>
      <c r="T128" s="97" t="str">
        <f>IF(ISNUMBER($B128),P128/COUNTA(P$10:P128),"")</f>
        <v/>
      </c>
      <c r="U128" s="89"/>
      <c r="V128" s="95"/>
      <c r="W128" s="97" t="str">
        <f>IF(ISNUMBER($B128),SQRT(VAR(K$10:K128)),"")</f>
        <v/>
      </c>
      <c r="X128" s="97" t="str">
        <f>IF(ISNUMBER($B128),SQRT(VAR(L$10:L128)),"")</f>
        <v/>
      </c>
      <c r="Y128" s="89"/>
      <c r="Z128" s="89"/>
      <c r="AA128" s="96" t="str">
        <f>IF(ISBLANK(Liga_Descoba!$F128),"",IF(Liga_Descoba!$F129&lt;&gt;Liga_Descoba!$F128,Liga_Descoba!$F128,""))</f>
        <v/>
      </c>
      <c r="AB128" s="97" t="str">
        <f>IF(ISTEXT($AA128),"",O128-SUM(AB$10:AB127))</f>
        <v/>
      </c>
      <c r="AC128" s="97" t="str">
        <f>IF(ISTEXT($AA128),"",P128-SUM(AC$10:AC127))</f>
        <v/>
      </c>
      <c r="AD128" s="89"/>
      <c r="AE128" s="89"/>
      <c r="AF128" s="96" t="str">
        <f>IF(ISBLANK(Liga_Descoba!$F128),"",IF(Liga_Descoba!$F129&lt;&gt;Liga_Descoba!$F128,Liga_Descoba!$F128,""))</f>
        <v/>
      </c>
      <c r="AG128" s="97" t="str">
        <f>IF(ISTEXT($AF128),"",(O128 - SUM(AB$10:AB127))/COUNTIF(Liga_Descoba!$F$10:$F$304,"="&amp;$AF128))</f>
        <v/>
      </c>
      <c r="AH128" s="97" t="str">
        <f>IF(ISTEXT($AF128),"",(P128 - SUM(AC$10:AC127))/COUNTIF(Liga_Descoba!$F$10:$F$304,"="&amp;$AF128))</f>
        <v/>
      </c>
      <c r="AI128" s="99" t="str">
        <f>IF(ISTEXT($AF128),"",COUNT($AG$10:$AG128))</f>
        <v/>
      </c>
      <c r="AJ128" s="89"/>
      <c r="AK128" s="96" t="str">
        <f>IF(ISBLANK(Liga_Descoba!$F128),"",IF(Liga_Descoba!$F129&lt;&gt;Liga_Descoba!$F128,Liga_Descoba!$F128,""))</f>
        <v/>
      </c>
      <c r="AL128" s="97" t="str">
        <f>IF(ISTEXT($AF128),"",(G128 - SUM(AR$10:AR127))/COUNTIF(Liga_Descoba!$F$10:$F$304,"="&amp;$AK128))</f>
        <v/>
      </c>
      <c r="AM128" s="97" t="str">
        <f>IF(ISTEXT($AF128),"",(H128 - SUM(AS$10:AS127))/COUNTIF(Liga_Descoba!$F$10:$F$304,"="&amp;$AK128))</f>
        <v/>
      </c>
      <c r="AN128" s="99" t="str">
        <f>IF(ISTEXT($AF128),"",COUNT($AG$10:$AG128))</f>
        <v/>
      </c>
      <c r="AO128" s="81"/>
      <c r="AP128" s="89"/>
      <c r="AQ128" s="96" t="str">
        <f>IF(ISBLANK(Liga_Descoba!$F128),"",IF(Liga_Descoba!$F129&lt;&gt;Liga_Descoba!$F128,Liga_Descoba!$F128,""))</f>
        <v/>
      </c>
      <c r="AR128" s="97" t="str">
        <f>IF(ISTEXT($AQ128),"",G128-SUM(AR$10:AR127))</f>
        <v/>
      </c>
      <c r="AS128" s="97" t="str">
        <f>IF(ISTEXT($AQ128),"",H128-SUM(AS$10:AS127))</f>
        <v/>
      </c>
      <c r="AT128" s="89"/>
      <c r="AU128" s="89"/>
      <c r="AV128" s="96"/>
      <c r="AW128" s="97"/>
      <c r="AX128" s="97"/>
      <c r="AY128" s="96"/>
      <c r="AZ128" s="89"/>
      <c r="BA128" s="89"/>
      <c r="BB128" s="96"/>
      <c r="BC128" s="97"/>
      <c r="BD128" s="97"/>
      <c r="BE128" s="96"/>
      <c r="BF128" s="89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</row>
    <row r="129" spans="1:77">
      <c r="A129" s="36"/>
      <c r="B129" s="94" t="str">
        <f>IF(ISBLANK(Liga_Descoba!$C129),"",Liga_Descoba!$C129)</f>
        <v/>
      </c>
      <c r="C129" s="97" t="str">
        <f>IF(ISTEXT($B129),"",_xlfn.SWITCH(Liga_Descoba!AH129,$D$3,$D$2,$E$3,$E$2,$F$3,$F$2,$D$6,$D$5,$E$6,$E$5,$I$5,$D$2,$I$6,$D$2,$I$4,$D$2))</f>
        <v/>
      </c>
      <c r="D129" s="97" t="str">
        <f>IF(ISTEXT($B129),"",_xlfn.SWITCH(Liga_Descoba!AI129,$D$3,$D$2,$E$3,$E$2,$F$3,$F$2,$D$6,$D$5,$E$6,$E$5,$I$5,$D$2,$I$6,$D$2,$I$4,$D$2))</f>
        <v/>
      </c>
      <c r="E129" s="80"/>
      <c r="F129" s="80"/>
      <c r="G129" s="97" t="str">
        <f>IF(ISNUMBER($B129),G128+Liga_Descoba!AH129,"")</f>
        <v/>
      </c>
      <c r="H129" s="97" t="str">
        <f>IF(ISNUMBER($B129),H128+Liga_Descoba!AI129,"")</f>
        <v/>
      </c>
      <c r="I129" s="36"/>
      <c r="J129" s="80"/>
      <c r="K129" s="97" t="str">
        <f>IF(ISNUMBER(Liga_Descoba!D129),Liga_Descoba!D129,"")</f>
        <v/>
      </c>
      <c r="L129" s="97" t="str">
        <f>IF(ISNUMBER(Liga_Descoba!E129),Liga_Descoba!E129,"")</f>
        <v/>
      </c>
      <c r="M129" s="36"/>
      <c r="N129" s="80"/>
      <c r="O129" s="97" t="str">
        <f>IF(ISNUMBER($B129),K129+O128,"")</f>
        <v/>
      </c>
      <c r="P129" s="97" t="str">
        <f>IF(ISNUMBER($B129),L129+P128,"")</f>
        <v/>
      </c>
      <c r="Q129" s="89"/>
      <c r="R129" s="95"/>
      <c r="S129" s="97" t="str">
        <f>IF(ISNUMBER($B129),O129/COUNTA(O$10:O129),"")</f>
        <v/>
      </c>
      <c r="T129" s="97" t="str">
        <f>IF(ISNUMBER($B129),P129/COUNTA(P$10:P129),"")</f>
        <v/>
      </c>
      <c r="U129" s="89"/>
      <c r="V129" s="95"/>
      <c r="W129" s="97" t="str">
        <f>IF(ISNUMBER($B129),SQRT(VAR(K$10:K129)),"")</f>
        <v/>
      </c>
      <c r="X129" s="97" t="str">
        <f>IF(ISNUMBER($B129),SQRT(VAR(L$10:L129)),"")</f>
        <v/>
      </c>
      <c r="Y129" s="89"/>
      <c r="Z129" s="89"/>
      <c r="AA129" s="96" t="str">
        <f>IF(ISBLANK(Liga_Descoba!$F129),"",IF(Liga_Descoba!$F130&lt;&gt;Liga_Descoba!$F129,Liga_Descoba!$F129,""))</f>
        <v/>
      </c>
      <c r="AB129" s="97" t="str">
        <f>IF(ISTEXT($AA129),"",O129-SUM(AB$10:AB128))</f>
        <v/>
      </c>
      <c r="AC129" s="97" t="str">
        <f>IF(ISTEXT($AA129),"",P129-SUM(AC$10:AC128))</f>
        <v/>
      </c>
      <c r="AD129" s="89"/>
      <c r="AE129" s="89"/>
      <c r="AF129" s="96" t="str">
        <f>IF(ISBLANK(Liga_Descoba!$F129),"",IF(Liga_Descoba!$F130&lt;&gt;Liga_Descoba!$F129,Liga_Descoba!$F129,""))</f>
        <v/>
      </c>
      <c r="AG129" s="97" t="str">
        <f>IF(ISTEXT($AF129),"",(O129 - SUM(AB$10:AB128))/COUNTIF(Liga_Descoba!$F$10:$F$304,"="&amp;$AF129))</f>
        <v/>
      </c>
      <c r="AH129" s="97" t="str">
        <f>IF(ISTEXT($AF129),"",(P129 - SUM(AC$10:AC128))/COUNTIF(Liga_Descoba!$F$10:$F$304,"="&amp;$AF129))</f>
        <v/>
      </c>
      <c r="AI129" s="99" t="str">
        <f>IF(ISTEXT($AF129),"",COUNT($AG$10:$AG129))</f>
        <v/>
      </c>
      <c r="AJ129" s="89"/>
      <c r="AK129" s="96" t="str">
        <f>IF(ISBLANK(Liga_Descoba!$F129),"",IF(Liga_Descoba!$F130&lt;&gt;Liga_Descoba!$F129,Liga_Descoba!$F129,""))</f>
        <v/>
      </c>
      <c r="AL129" s="97" t="str">
        <f>IF(ISTEXT($AF129),"",(G129 - SUM(AR$10:AR128))/COUNTIF(Liga_Descoba!$F$10:$F$304,"="&amp;$AK129))</f>
        <v/>
      </c>
      <c r="AM129" s="97" t="str">
        <f>IF(ISTEXT($AF129),"",(H129 - SUM(AS$10:AS128))/COUNTIF(Liga_Descoba!$F$10:$F$304,"="&amp;$AK129))</f>
        <v/>
      </c>
      <c r="AN129" s="99" t="str">
        <f>IF(ISTEXT($AF129),"",COUNT($AG$10:$AG129))</f>
        <v/>
      </c>
      <c r="AO129" s="81"/>
      <c r="AP129" s="89"/>
      <c r="AQ129" s="96" t="str">
        <f>IF(ISBLANK(Liga_Descoba!$F129),"",IF(Liga_Descoba!$F130&lt;&gt;Liga_Descoba!$F129,Liga_Descoba!$F129,""))</f>
        <v/>
      </c>
      <c r="AR129" s="97" t="str">
        <f>IF(ISTEXT($AQ129),"",G129-SUM(AR$10:AR128))</f>
        <v/>
      </c>
      <c r="AS129" s="97" t="str">
        <f>IF(ISTEXT($AQ129),"",H129-SUM(AS$10:AS128))</f>
        <v/>
      </c>
      <c r="AT129" s="89"/>
      <c r="AU129" s="89"/>
      <c r="AV129" s="96"/>
      <c r="AW129" s="97"/>
      <c r="AX129" s="97"/>
      <c r="AY129" s="96"/>
      <c r="AZ129" s="89"/>
      <c r="BA129" s="89"/>
      <c r="BB129" s="96"/>
      <c r="BC129" s="97"/>
      <c r="BD129" s="97"/>
      <c r="BE129" s="96"/>
      <c r="BF129" s="89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</row>
    <row r="130" spans="1:77">
      <c r="A130" s="36"/>
      <c r="B130" s="94" t="str">
        <f>IF(ISBLANK(Liga_Descoba!$C130),"",Liga_Descoba!$C130)</f>
        <v/>
      </c>
      <c r="C130" s="97" t="str">
        <f>IF(ISTEXT($B130),"",_xlfn.SWITCH(Liga_Descoba!AH130,$D$3,$D$2,$E$3,$E$2,$F$3,$F$2,$D$6,$D$5,$E$6,$E$5,$I$5,$D$2,$I$6,$D$2,$I$4,$D$2))</f>
        <v/>
      </c>
      <c r="D130" s="97" t="str">
        <f>IF(ISTEXT($B130),"",_xlfn.SWITCH(Liga_Descoba!AI130,$D$3,$D$2,$E$3,$E$2,$F$3,$F$2,$D$6,$D$5,$E$6,$E$5,$I$5,$D$2,$I$6,$D$2,$I$4,$D$2))</f>
        <v/>
      </c>
      <c r="E130" s="80"/>
      <c r="F130" s="80"/>
      <c r="G130" s="97" t="str">
        <f>IF(ISNUMBER($B130),G129+Liga_Descoba!AH130,"")</f>
        <v/>
      </c>
      <c r="H130" s="97" t="str">
        <f>IF(ISNUMBER($B130),H129+Liga_Descoba!AI130,"")</f>
        <v/>
      </c>
      <c r="I130" s="36"/>
      <c r="J130" s="80"/>
      <c r="K130" s="97" t="str">
        <f>IF(ISNUMBER(Liga_Descoba!D130),Liga_Descoba!D130,"")</f>
        <v/>
      </c>
      <c r="L130" s="97" t="str">
        <f>IF(ISNUMBER(Liga_Descoba!E130),Liga_Descoba!E130,"")</f>
        <v/>
      </c>
      <c r="M130" s="36"/>
      <c r="N130" s="80"/>
      <c r="O130" s="97" t="str">
        <f>IF(ISNUMBER($B130),K130+O129,"")</f>
        <v/>
      </c>
      <c r="P130" s="97" t="str">
        <f>IF(ISNUMBER($B130),L130+P129,"")</f>
        <v/>
      </c>
      <c r="Q130" s="89"/>
      <c r="R130" s="95"/>
      <c r="S130" s="97" t="str">
        <f>IF(ISNUMBER($B130),O130/COUNTA(O$10:O130),"")</f>
        <v/>
      </c>
      <c r="T130" s="97" t="str">
        <f>IF(ISNUMBER($B130),P130/COUNTA(P$10:P130),"")</f>
        <v/>
      </c>
      <c r="U130" s="89"/>
      <c r="V130" s="95"/>
      <c r="W130" s="97" t="str">
        <f>IF(ISNUMBER($B130),SQRT(VAR(K$10:K130)),"")</f>
        <v/>
      </c>
      <c r="X130" s="97" t="str">
        <f>IF(ISNUMBER($B130),SQRT(VAR(L$10:L130)),"")</f>
        <v/>
      </c>
      <c r="Y130" s="89"/>
      <c r="Z130" s="89"/>
      <c r="AA130" s="96" t="str">
        <f>IF(ISBLANK(Liga_Descoba!$F130),"",IF(Liga_Descoba!$F131&lt;&gt;Liga_Descoba!$F130,Liga_Descoba!$F130,""))</f>
        <v/>
      </c>
      <c r="AB130" s="97" t="str">
        <f>IF(ISTEXT($AA130),"",O130-SUM(AB$10:AB129))</f>
        <v/>
      </c>
      <c r="AC130" s="97" t="str">
        <f>IF(ISTEXT($AA130),"",P130-SUM(AC$10:AC129))</f>
        <v/>
      </c>
      <c r="AD130" s="89"/>
      <c r="AE130" s="89"/>
      <c r="AF130" s="96" t="str">
        <f>IF(ISBLANK(Liga_Descoba!$F130),"",IF(Liga_Descoba!$F131&lt;&gt;Liga_Descoba!$F130,Liga_Descoba!$F130,""))</f>
        <v/>
      </c>
      <c r="AG130" s="97" t="str">
        <f>IF(ISTEXT($AF130),"",(O130 - SUM(AB$10:AB129))/COUNTIF(Liga_Descoba!$F$10:$F$304,"="&amp;$AF130))</f>
        <v/>
      </c>
      <c r="AH130" s="97" t="str">
        <f>IF(ISTEXT($AF130),"",(P130 - SUM(AC$10:AC129))/COUNTIF(Liga_Descoba!$F$10:$F$304,"="&amp;$AF130))</f>
        <v/>
      </c>
      <c r="AI130" s="99" t="str">
        <f>IF(ISTEXT($AF130),"",COUNT($AG$10:$AG130))</f>
        <v/>
      </c>
      <c r="AJ130" s="89"/>
      <c r="AK130" s="96" t="str">
        <f>IF(ISBLANK(Liga_Descoba!$F130),"",IF(Liga_Descoba!$F131&lt;&gt;Liga_Descoba!$F130,Liga_Descoba!$F130,""))</f>
        <v/>
      </c>
      <c r="AL130" s="97" t="str">
        <f>IF(ISTEXT($AF130),"",(G130 - SUM(AR$10:AR129))/COUNTIF(Liga_Descoba!$F$10:$F$304,"="&amp;$AK130))</f>
        <v/>
      </c>
      <c r="AM130" s="97" t="str">
        <f>IF(ISTEXT($AF130),"",(H130 - SUM(AS$10:AS129))/COUNTIF(Liga_Descoba!$F$10:$F$304,"="&amp;$AK130))</f>
        <v/>
      </c>
      <c r="AN130" s="99" t="str">
        <f>IF(ISTEXT($AF130),"",COUNT($AG$10:$AG130))</f>
        <v/>
      </c>
      <c r="AO130" s="81"/>
      <c r="AP130" s="89"/>
      <c r="AQ130" s="96" t="str">
        <f>IF(ISBLANK(Liga_Descoba!$F130),"",IF(Liga_Descoba!$F131&lt;&gt;Liga_Descoba!$F130,Liga_Descoba!$F130,""))</f>
        <v/>
      </c>
      <c r="AR130" s="97" t="str">
        <f>IF(ISTEXT($AQ130),"",G130-SUM(AR$10:AR129))</f>
        <v/>
      </c>
      <c r="AS130" s="97" t="str">
        <f>IF(ISTEXT($AQ130),"",H130-SUM(AS$10:AS129))</f>
        <v/>
      </c>
      <c r="AT130" s="89"/>
      <c r="AU130" s="89"/>
      <c r="AV130" s="96"/>
      <c r="AW130" s="97"/>
      <c r="AX130" s="97"/>
      <c r="AY130" s="96"/>
      <c r="AZ130" s="89"/>
      <c r="BA130" s="89"/>
      <c r="BB130" s="96"/>
      <c r="BC130" s="97"/>
      <c r="BD130" s="97"/>
      <c r="BE130" s="96"/>
      <c r="BF130" s="89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</row>
    <row r="131" spans="1:77">
      <c r="A131" s="36"/>
      <c r="B131" s="94" t="str">
        <f>IF(ISBLANK(Liga_Descoba!$C131),"",Liga_Descoba!$C131)</f>
        <v/>
      </c>
      <c r="C131" s="97" t="str">
        <f>IF(ISTEXT($B131),"",_xlfn.SWITCH(Liga_Descoba!AH131,$D$3,$D$2,$E$3,$E$2,$F$3,$F$2,$D$6,$D$5,$E$6,$E$5,$I$5,$D$2,$I$6,$D$2,$I$4,$D$2))</f>
        <v/>
      </c>
      <c r="D131" s="97" t="str">
        <f>IF(ISTEXT($B131),"",_xlfn.SWITCH(Liga_Descoba!AI131,$D$3,$D$2,$E$3,$E$2,$F$3,$F$2,$D$6,$D$5,$E$6,$E$5,$I$5,$D$2,$I$6,$D$2,$I$4,$D$2))</f>
        <v/>
      </c>
      <c r="E131" s="80"/>
      <c r="F131" s="80"/>
      <c r="G131" s="97" t="str">
        <f>IF(ISNUMBER($B131),G130+Liga_Descoba!AH131,"")</f>
        <v/>
      </c>
      <c r="H131" s="97" t="str">
        <f>IF(ISNUMBER($B131),H130+Liga_Descoba!AI131,"")</f>
        <v/>
      </c>
      <c r="I131" s="36"/>
      <c r="J131" s="80"/>
      <c r="K131" s="97" t="str">
        <f>IF(ISNUMBER(Liga_Descoba!D131),Liga_Descoba!D131,"")</f>
        <v/>
      </c>
      <c r="L131" s="97" t="str">
        <f>IF(ISNUMBER(Liga_Descoba!E131),Liga_Descoba!E131,"")</f>
        <v/>
      </c>
      <c r="M131" s="36"/>
      <c r="N131" s="80"/>
      <c r="O131" s="97" t="str">
        <f>IF(ISNUMBER($B131),K131+O130,"")</f>
        <v/>
      </c>
      <c r="P131" s="97" t="str">
        <f>IF(ISNUMBER($B131),L131+P130,"")</f>
        <v/>
      </c>
      <c r="Q131" s="89"/>
      <c r="R131" s="95"/>
      <c r="S131" s="97" t="str">
        <f>IF(ISNUMBER($B131),O131/COUNTA(O$10:O131),"")</f>
        <v/>
      </c>
      <c r="T131" s="97" t="str">
        <f>IF(ISNUMBER($B131),P131/COUNTA(P$10:P131),"")</f>
        <v/>
      </c>
      <c r="U131" s="89"/>
      <c r="V131" s="95"/>
      <c r="W131" s="97" t="str">
        <f>IF(ISNUMBER($B131),SQRT(VAR(K$10:K131)),"")</f>
        <v/>
      </c>
      <c r="X131" s="97" t="str">
        <f>IF(ISNUMBER($B131),SQRT(VAR(L$10:L131)),"")</f>
        <v/>
      </c>
      <c r="Y131" s="89"/>
      <c r="Z131" s="89"/>
      <c r="AA131" s="96" t="str">
        <f>IF(ISBLANK(Liga_Descoba!$F131),"",IF(Liga_Descoba!$F132&lt;&gt;Liga_Descoba!$F131,Liga_Descoba!$F131,""))</f>
        <v/>
      </c>
      <c r="AB131" s="97" t="str">
        <f>IF(ISTEXT($AA131),"",O131-SUM(AB$10:AB130))</f>
        <v/>
      </c>
      <c r="AC131" s="97" t="str">
        <f>IF(ISTEXT($AA131),"",P131-SUM(AC$10:AC130))</f>
        <v/>
      </c>
      <c r="AD131" s="89"/>
      <c r="AE131" s="89"/>
      <c r="AF131" s="96" t="str">
        <f>IF(ISBLANK(Liga_Descoba!$F131),"",IF(Liga_Descoba!$F132&lt;&gt;Liga_Descoba!$F131,Liga_Descoba!$F131,""))</f>
        <v/>
      </c>
      <c r="AG131" s="97" t="str">
        <f>IF(ISTEXT($AF131),"",(O131 - SUM(AB$10:AB130))/COUNTIF(Liga_Descoba!$F$10:$F$304,"="&amp;$AF131))</f>
        <v/>
      </c>
      <c r="AH131" s="97" t="str">
        <f>IF(ISTEXT($AF131),"",(P131 - SUM(AC$10:AC130))/COUNTIF(Liga_Descoba!$F$10:$F$304,"="&amp;$AF131))</f>
        <v/>
      </c>
      <c r="AI131" s="99" t="str">
        <f>IF(ISTEXT($AF131),"",COUNT($AG$10:$AG131))</f>
        <v/>
      </c>
      <c r="AJ131" s="89"/>
      <c r="AK131" s="96" t="str">
        <f>IF(ISBLANK(Liga_Descoba!$F131),"",IF(Liga_Descoba!$F132&lt;&gt;Liga_Descoba!$F131,Liga_Descoba!$F131,""))</f>
        <v/>
      </c>
      <c r="AL131" s="97" t="str">
        <f>IF(ISTEXT($AF131),"",(G131 - SUM(AR$10:AR130))/COUNTIF(Liga_Descoba!$F$10:$F$304,"="&amp;$AK131))</f>
        <v/>
      </c>
      <c r="AM131" s="97" t="str">
        <f>IF(ISTEXT($AF131),"",(H131 - SUM(AS$10:AS130))/COUNTIF(Liga_Descoba!$F$10:$F$304,"="&amp;$AK131))</f>
        <v/>
      </c>
      <c r="AN131" s="99" t="str">
        <f>IF(ISTEXT($AF131),"",COUNT($AG$10:$AG131))</f>
        <v/>
      </c>
      <c r="AO131" s="81"/>
      <c r="AP131" s="89"/>
      <c r="AQ131" s="96" t="str">
        <f>IF(ISBLANK(Liga_Descoba!$F131),"",IF(Liga_Descoba!$F132&lt;&gt;Liga_Descoba!$F131,Liga_Descoba!$F131,""))</f>
        <v/>
      </c>
      <c r="AR131" s="97" t="str">
        <f>IF(ISTEXT($AQ131),"",G131-SUM(AR$10:AR130))</f>
        <v/>
      </c>
      <c r="AS131" s="97" t="str">
        <f>IF(ISTEXT($AQ131),"",H131-SUM(AS$10:AS130))</f>
        <v/>
      </c>
      <c r="AT131" s="89"/>
      <c r="AU131" s="89"/>
      <c r="AV131" s="96"/>
      <c r="AW131" s="97"/>
      <c r="AX131" s="97"/>
      <c r="AY131" s="96"/>
      <c r="AZ131" s="89"/>
      <c r="BA131" s="89"/>
      <c r="BB131" s="96"/>
      <c r="BC131" s="97"/>
      <c r="BD131" s="97"/>
      <c r="BE131" s="96"/>
      <c r="BF131" s="89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</row>
    <row r="132" spans="1:77">
      <c r="A132" s="36"/>
      <c r="B132" s="94" t="str">
        <f>IF(ISBLANK(Liga_Descoba!$C132),"",Liga_Descoba!$C132)</f>
        <v/>
      </c>
      <c r="C132" s="97" t="str">
        <f>IF(ISTEXT($B132),"",_xlfn.SWITCH(Liga_Descoba!AH132,$D$3,$D$2,$E$3,$E$2,$F$3,$F$2,$D$6,$D$5,$E$6,$E$5,$I$5,$D$2,$I$6,$D$2,$I$4,$D$2))</f>
        <v/>
      </c>
      <c r="D132" s="97" t="str">
        <f>IF(ISTEXT($B132),"",_xlfn.SWITCH(Liga_Descoba!AI132,$D$3,$D$2,$E$3,$E$2,$F$3,$F$2,$D$6,$D$5,$E$6,$E$5,$I$5,$D$2,$I$6,$D$2,$I$4,$D$2))</f>
        <v/>
      </c>
      <c r="E132" s="80"/>
      <c r="F132" s="80"/>
      <c r="G132" s="97" t="str">
        <f>IF(ISNUMBER($B132),G131+Liga_Descoba!AH132,"")</f>
        <v/>
      </c>
      <c r="H132" s="97" t="str">
        <f>IF(ISNUMBER($B132),H131+Liga_Descoba!AI132,"")</f>
        <v/>
      </c>
      <c r="I132" s="36"/>
      <c r="J132" s="80"/>
      <c r="K132" s="97" t="str">
        <f>IF(ISNUMBER(Liga_Descoba!D132),Liga_Descoba!D132,"")</f>
        <v/>
      </c>
      <c r="L132" s="97" t="str">
        <f>IF(ISNUMBER(Liga_Descoba!E132),Liga_Descoba!E132,"")</f>
        <v/>
      </c>
      <c r="M132" s="36"/>
      <c r="N132" s="80"/>
      <c r="O132" s="97" t="str">
        <f>IF(ISNUMBER($B132),K132+O131,"")</f>
        <v/>
      </c>
      <c r="P132" s="97" t="str">
        <f>IF(ISNUMBER($B132),L132+P131,"")</f>
        <v/>
      </c>
      <c r="Q132" s="89"/>
      <c r="R132" s="95"/>
      <c r="S132" s="97" t="str">
        <f>IF(ISNUMBER($B132),O132/COUNTA(O$10:O132),"")</f>
        <v/>
      </c>
      <c r="T132" s="97" t="str">
        <f>IF(ISNUMBER($B132),P132/COUNTA(P$10:P132),"")</f>
        <v/>
      </c>
      <c r="U132" s="89"/>
      <c r="V132" s="95"/>
      <c r="W132" s="97" t="str">
        <f>IF(ISNUMBER($B132),SQRT(VAR(K$10:K132)),"")</f>
        <v/>
      </c>
      <c r="X132" s="97" t="str">
        <f>IF(ISNUMBER($B132),SQRT(VAR(L$10:L132)),"")</f>
        <v/>
      </c>
      <c r="Y132" s="89"/>
      <c r="Z132" s="89"/>
      <c r="AA132" s="96" t="str">
        <f>IF(ISBLANK(Liga_Descoba!$F132),"",IF(Liga_Descoba!$F133&lt;&gt;Liga_Descoba!$F132,Liga_Descoba!$F132,""))</f>
        <v/>
      </c>
      <c r="AB132" s="97" t="str">
        <f>IF(ISTEXT($AA132),"",O132-SUM(AB$10:AB131))</f>
        <v/>
      </c>
      <c r="AC132" s="97" t="str">
        <f>IF(ISTEXT($AA132),"",P132-SUM(AC$10:AC131))</f>
        <v/>
      </c>
      <c r="AD132" s="89"/>
      <c r="AE132" s="89"/>
      <c r="AF132" s="96" t="str">
        <f>IF(ISBLANK(Liga_Descoba!$F132),"",IF(Liga_Descoba!$F133&lt;&gt;Liga_Descoba!$F132,Liga_Descoba!$F132,""))</f>
        <v/>
      </c>
      <c r="AG132" s="97" t="str">
        <f>IF(ISTEXT($AF132),"",(O132 - SUM(AB$10:AB131))/COUNTIF(Liga_Descoba!$F$10:$F$304,"="&amp;$AF132))</f>
        <v/>
      </c>
      <c r="AH132" s="97" t="str">
        <f>IF(ISTEXT($AF132),"",(P132 - SUM(AC$10:AC131))/COUNTIF(Liga_Descoba!$F$10:$F$304,"="&amp;$AF132))</f>
        <v/>
      </c>
      <c r="AI132" s="99" t="str">
        <f>IF(ISTEXT($AF132),"",COUNT($AG$10:$AG132))</f>
        <v/>
      </c>
      <c r="AJ132" s="89"/>
      <c r="AK132" s="96" t="str">
        <f>IF(ISBLANK(Liga_Descoba!$F132),"",IF(Liga_Descoba!$F133&lt;&gt;Liga_Descoba!$F132,Liga_Descoba!$F132,""))</f>
        <v/>
      </c>
      <c r="AL132" s="97" t="str">
        <f>IF(ISTEXT($AF132),"",(G132 - SUM(AR$10:AR131))/COUNTIF(Liga_Descoba!$F$10:$F$304,"="&amp;$AK132))</f>
        <v/>
      </c>
      <c r="AM132" s="97" t="str">
        <f>IF(ISTEXT($AF132),"",(H132 - SUM(AS$10:AS131))/COUNTIF(Liga_Descoba!$F$10:$F$304,"="&amp;$AK132))</f>
        <v/>
      </c>
      <c r="AN132" s="99" t="str">
        <f>IF(ISTEXT($AF132),"",COUNT($AG$10:$AG132))</f>
        <v/>
      </c>
      <c r="AO132" s="81"/>
      <c r="AP132" s="89"/>
      <c r="AQ132" s="96" t="str">
        <f>IF(ISBLANK(Liga_Descoba!$F132),"",IF(Liga_Descoba!$F133&lt;&gt;Liga_Descoba!$F132,Liga_Descoba!$F132,""))</f>
        <v/>
      </c>
      <c r="AR132" s="97" t="str">
        <f>IF(ISTEXT($AQ132),"",G132-SUM(AR$10:AR131))</f>
        <v/>
      </c>
      <c r="AS132" s="97" t="str">
        <f>IF(ISTEXT($AQ132),"",H132-SUM(AS$10:AS131))</f>
        <v/>
      </c>
      <c r="AT132" s="89"/>
      <c r="AU132" s="89"/>
      <c r="AV132" s="96"/>
      <c r="AW132" s="97"/>
      <c r="AX132" s="97"/>
      <c r="AY132" s="96"/>
      <c r="AZ132" s="89"/>
      <c r="BA132" s="89"/>
      <c r="BB132" s="96"/>
      <c r="BC132" s="97"/>
      <c r="BD132" s="97"/>
      <c r="BE132" s="96"/>
      <c r="BF132" s="89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</row>
    <row r="133" spans="1:77">
      <c r="A133" s="36"/>
      <c r="B133" s="94" t="str">
        <f>IF(ISBLANK(Liga_Descoba!$C133),"",Liga_Descoba!$C133)</f>
        <v/>
      </c>
      <c r="C133" s="97" t="str">
        <f>IF(ISTEXT($B133),"",_xlfn.SWITCH(Liga_Descoba!AH133,$D$3,$D$2,$E$3,$E$2,$F$3,$F$2,$D$6,$D$5,$E$6,$E$5,$I$5,$D$2,$I$6,$D$2,$I$4,$D$2))</f>
        <v/>
      </c>
      <c r="D133" s="97" t="str">
        <f>IF(ISTEXT($B133),"",_xlfn.SWITCH(Liga_Descoba!AI133,$D$3,$D$2,$E$3,$E$2,$F$3,$F$2,$D$6,$D$5,$E$6,$E$5,$I$5,$D$2,$I$6,$D$2,$I$4,$D$2))</f>
        <v/>
      </c>
      <c r="E133" s="80"/>
      <c r="F133" s="80"/>
      <c r="G133" s="97" t="str">
        <f>IF(ISNUMBER($B133),G132+Liga_Descoba!AH133,"")</f>
        <v/>
      </c>
      <c r="H133" s="97" t="str">
        <f>IF(ISNUMBER($B133),H132+Liga_Descoba!AI133,"")</f>
        <v/>
      </c>
      <c r="I133" s="36"/>
      <c r="J133" s="80"/>
      <c r="K133" s="97" t="str">
        <f>IF(ISNUMBER(Liga_Descoba!D133),Liga_Descoba!D133,"")</f>
        <v/>
      </c>
      <c r="L133" s="97" t="str">
        <f>IF(ISNUMBER(Liga_Descoba!E133),Liga_Descoba!E133,"")</f>
        <v/>
      </c>
      <c r="M133" s="36"/>
      <c r="N133" s="80"/>
      <c r="O133" s="97" t="str">
        <f>IF(ISNUMBER($B133),K133+O132,"")</f>
        <v/>
      </c>
      <c r="P133" s="97" t="str">
        <f>IF(ISNUMBER($B133),L133+P132,"")</f>
        <v/>
      </c>
      <c r="Q133" s="89"/>
      <c r="R133" s="95"/>
      <c r="S133" s="97" t="str">
        <f>IF(ISNUMBER($B133),O133/COUNTA(O$10:O133),"")</f>
        <v/>
      </c>
      <c r="T133" s="97" t="str">
        <f>IF(ISNUMBER($B133),P133/COUNTA(P$10:P133),"")</f>
        <v/>
      </c>
      <c r="U133" s="89"/>
      <c r="V133" s="95"/>
      <c r="W133" s="97" t="str">
        <f>IF(ISNUMBER($B133),SQRT(VAR(K$10:K133)),"")</f>
        <v/>
      </c>
      <c r="X133" s="97" t="str">
        <f>IF(ISNUMBER($B133),SQRT(VAR(L$10:L133)),"")</f>
        <v/>
      </c>
      <c r="Y133" s="89"/>
      <c r="Z133" s="89"/>
      <c r="AA133" s="96" t="str">
        <f>IF(ISBLANK(Liga_Descoba!$F133),"",IF(Liga_Descoba!$F134&lt;&gt;Liga_Descoba!$F133,Liga_Descoba!$F133,""))</f>
        <v/>
      </c>
      <c r="AB133" s="97" t="str">
        <f>IF(ISTEXT($AA133),"",O133-SUM(AB$10:AB132))</f>
        <v/>
      </c>
      <c r="AC133" s="97" t="str">
        <f>IF(ISTEXT($AA133),"",P133-SUM(AC$10:AC132))</f>
        <v/>
      </c>
      <c r="AD133" s="89"/>
      <c r="AE133" s="89"/>
      <c r="AF133" s="96" t="str">
        <f>IF(ISBLANK(Liga_Descoba!$F133),"",IF(Liga_Descoba!$F134&lt;&gt;Liga_Descoba!$F133,Liga_Descoba!$F133,""))</f>
        <v/>
      </c>
      <c r="AG133" s="97" t="str">
        <f>IF(ISTEXT($AF133),"",(O133 - SUM(AB$10:AB132))/COUNTIF(Liga_Descoba!$F$10:$F$304,"="&amp;$AF133))</f>
        <v/>
      </c>
      <c r="AH133" s="97" t="str">
        <f>IF(ISTEXT($AF133),"",(P133 - SUM(AC$10:AC132))/COUNTIF(Liga_Descoba!$F$10:$F$304,"="&amp;$AF133))</f>
        <v/>
      </c>
      <c r="AI133" s="99" t="str">
        <f>IF(ISTEXT($AF133),"",COUNT($AG$10:$AG133))</f>
        <v/>
      </c>
      <c r="AJ133" s="89"/>
      <c r="AK133" s="96" t="str">
        <f>IF(ISBLANK(Liga_Descoba!$F133),"",IF(Liga_Descoba!$F134&lt;&gt;Liga_Descoba!$F133,Liga_Descoba!$F133,""))</f>
        <v/>
      </c>
      <c r="AL133" s="97" t="str">
        <f>IF(ISTEXT($AF133),"",(G133 - SUM(AR$10:AR132))/COUNTIF(Liga_Descoba!$F$10:$F$304,"="&amp;$AK133))</f>
        <v/>
      </c>
      <c r="AM133" s="97" t="str">
        <f>IF(ISTEXT($AF133),"",(H133 - SUM(AS$10:AS132))/COUNTIF(Liga_Descoba!$F$10:$F$304,"="&amp;$AK133))</f>
        <v/>
      </c>
      <c r="AN133" s="99" t="str">
        <f>IF(ISTEXT($AF133),"",COUNT($AG$10:$AG133))</f>
        <v/>
      </c>
      <c r="AO133" s="81"/>
      <c r="AP133" s="89"/>
      <c r="AQ133" s="96" t="str">
        <f>IF(ISBLANK(Liga_Descoba!$F133),"",IF(Liga_Descoba!$F134&lt;&gt;Liga_Descoba!$F133,Liga_Descoba!$F133,""))</f>
        <v/>
      </c>
      <c r="AR133" s="97" t="str">
        <f>IF(ISTEXT($AQ133),"",G133-SUM(AR$10:AR132))</f>
        <v/>
      </c>
      <c r="AS133" s="97" t="str">
        <f>IF(ISTEXT($AQ133),"",H133-SUM(AS$10:AS132))</f>
        <v/>
      </c>
      <c r="AT133" s="89"/>
      <c r="AU133" s="89"/>
      <c r="AV133" s="96"/>
      <c r="AW133" s="97"/>
      <c r="AX133" s="97"/>
      <c r="AY133" s="96"/>
      <c r="AZ133" s="89"/>
      <c r="BA133" s="89"/>
      <c r="BB133" s="96"/>
      <c r="BC133" s="97"/>
      <c r="BD133" s="97"/>
      <c r="BE133" s="96"/>
      <c r="BF133" s="89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  <c r="BY133" s="100"/>
    </row>
    <row r="134" spans="1:77">
      <c r="A134" s="36"/>
      <c r="B134" s="94" t="str">
        <f>IF(ISBLANK(Liga_Descoba!$C134),"",Liga_Descoba!$C134)</f>
        <v/>
      </c>
      <c r="C134" s="97" t="str">
        <f>IF(ISTEXT($B134),"",_xlfn.SWITCH(Liga_Descoba!AH134,$D$3,$D$2,$E$3,$E$2,$F$3,$F$2,$D$6,$D$5,$E$6,$E$5,$I$5,$D$2,$I$6,$D$2,$I$4,$D$2))</f>
        <v/>
      </c>
      <c r="D134" s="97" t="str">
        <f>IF(ISTEXT($B134),"",_xlfn.SWITCH(Liga_Descoba!AI134,$D$3,$D$2,$E$3,$E$2,$F$3,$F$2,$D$6,$D$5,$E$6,$E$5,$I$5,$D$2,$I$6,$D$2,$I$4,$D$2))</f>
        <v/>
      </c>
      <c r="E134" s="80"/>
      <c r="F134" s="80"/>
      <c r="G134" s="97" t="str">
        <f>IF(ISNUMBER($B134),G133+Liga_Descoba!AH134,"")</f>
        <v/>
      </c>
      <c r="H134" s="97" t="str">
        <f>IF(ISNUMBER($B134),H133+Liga_Descoba!AI134,"")</f>
        <v/>
      </c>
      <c r="I134" s="36"/>
      <c r="J134" s="80"/>
      <c r="K134" s="97" t="str">
        <f>IF(ISNUMBER(Liga_Descoba!D134),Liga_Descoba!D134,"")</f>
        <v/>
      </c>
      <c r="L134" s="97" t="str">
        <f>IF(ISNUMBER(Liga_Descoba!E134),Liga_Descoba!E134,"")</f>
        <v/>
      </c>
      <c r="M134" s="36"/>
      <c r="N134" s="80"/>
      <c r="O134" s="97" t="str">
        <f>IF(ISNUMBER($B134),K134+O133,"")</f>
        <v/>
      </c>
      <c r="P134" s="97" t="str">
        <f>IF(ISNUMBER($B134),L134+P133,"")</f>
        <v/>
      </c>
      <c r="Q134" s="89"/>
      <c r="R134" s="95"/>
      <c r="S134" s="97" t="str">
        <f>IF(ISNUMBER($B134),O134/COUNTA(O$10:O134),"")</f>
        <v/>
      </c>
      <c r="T134" s="97" t="str">
        <f>IF(ISNUMBER($B134),P134/COUNTA(P$10:P134),"")</f>
        <v/>
      </c>
      <c r="U134" s="89"/>
      <c r="V134" s="95"/>
      <c r="W134" s="97" t="str">
        <f>IF(ISNUMBER($B134),SQRT(VAR(K$10:K134)),"")</f>
        <v/>
      </c>
      <c r="X134" s="97" t="str">
        <f>IF(ISNUMBER($B134),SQRT(VAR(L$10:L134)),"")</f>
        <v/>
      </c>
      <c r="Y134" s="89"/>
      <c r="Z134" s="89"/>
      <c r="AA134" s="96" t="str">
        <f>IF(ISBLANK(Liga_Descoba!$F134),"",IF(Liga_Descoba!$F135&lt;&gt;Liga_Descoba!$F134,Liga_Descoba!$F134,""))</f>
        <v/>
      </c>
      <c r="AB134" s="97" t="str">
        <f>IF(ISTEXT($AA134),"",O134-SUM(AB$10:AB133))</f>
        <v/>
      </c>
      <c r="AC134" s="97" t="str">
        <f>IF(ISTEXT($AA134),"",P134-SUM(AC$10:AC133))</f>
        <v/>
      </c>
      <c r="AD134" s="89"/>
      <c r="AE134" s="89"/>
      <c r="AF134" s="96" t="str">
        <f>IF(ISBLANK(Liga_Descoba!$F134),"",IF(Liga_Descoba!$F135&lt;&gt;Liga_Descoba!$F134,Liga_Descoba!$F134,""))</f>
        <v/>
      </c>
      <c r="AG134" s="97" t="str">
        <f>IF(ISTEXT($AF134),"",(O134 - SUM(AB$10:AB133))/COUNTIF(Liga_Descoba!$F$10:$F$304,"="&amp;$AF134))</f>
        <v/>
      </c>
      <c r="AH134" s="97" t="str">
        <f>IF(ISTEXT($AF134),"",(P134 - SUM(AC$10:AC133))/COUNTIF(Liga_Descoba!$F$10:$F$304,"="&amp;$AF134))</f>
        <v/>
      </c>
      <c r="AI134" s="99" t="str">
        <f>IF(ISTEXT($AF134),"",COUNT($AG$10:$AG134))</f>
        <v/>
      </c>
      <c r="AJ134" s="89"/>
      <c r="AK134" s="96" t="str">
        <f>IF(ISBLANK(Liga_Descoba!$F134),"",IF(Liga_Descoba!$F135&lt;&gt;Liga_Descoba!$F134,Liga_Descoba!$F134,""))</f>
        <v/>
      </c>
      <c r="AL134" s="97" t="str">
        <f>IF(ISTEXT($AF134),"",(G134 - SUM(AR$10:AR133))/COUNTIF(Liga_Descoba!$F$10:$F$304,"="&amp;$AK134))</f>
        <v/>
      </c>
      <c r="AM134" s="97" t="str">
        <f>IF(ISTEXT($AF134),"",(H134 - SUM(AS$10:AS133))/COUNTIF(Liga_Descoba!$F$10:$F$304,"="&amp;$AK134))</f>
        <v/>
      </c>
      <c r="AN134" s="99" t="str">
        <f>IF(ISTEXT($AF134),"",COUNT($AG$10:$AG134))</f>
        <v/>
      </c>
      <c r="AO134" s="81"/>
      <c r="AP134" s="89"/>
      <c r="AQ134" s="96" t="str">
        <f>IF(ISBLANK(Liga_Descoba!$F134),"",IF(Liga_Descoba!$F135&lt;&gt;Liga_Descoba!$F134,Liga_Descoba!$F134,""))</f>
        <v/>
      </c>
      <c r="AR134" s="97" t="str">
        <f>IF(ISTEXT($AQ134),"",G134-SUM(AR$10:AR133))</f>
        <v/>
      </c>
      <c r="AS134" s="97" t="str">
        <f>IF(ISTEXT($AQ134),"",H134-SUM(AS$10:AS133))</f>
        <v/>
      </c>
      <c r="AT134" s="89"/>
      <c r="AU134" s="89"/>
      <c r="AV134" s="96"/>
      <c r="AW134" s="97"/>
      <c r="AX134" s="97"/>
      <c r="AY134" s="96"/>
      <c r="AZ134" s="89"/>
      <c r="BA134" s="89"/>
      <c r="BB134" s="96"/>
      <c r="BC134" s="97"/>
      <c r="BD134" s="97"/>
      <c r="BE134" s="96"/>
      <c r="BF134" s="89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</row>
    <row r="135" spans="1:77">
      <c r="A135" s="36"/>
      <c r="B135" s="94" t="str">
        <f>IF(ISBLANK(Liga_Descoba!$C135),"",Liga_Descoba!$C135)</f>
        <v/>
      </c>
      <c r="C135" s="97" t="str">
        <f>IF(ISTEXT($B135),"",_xlfn.SWITCH(Liga_Descoba!AH135,$D$3,$D$2,$E$3,$E$2,$F$3,$F$2,$D$6,$D$5,$E$6,$E$5,$I$5,$D$2,$I$6,$D$2,$I$4,$D$2))</f>
        <v/>
      </c>
      <c r="D135" s="97" t="str">
        <f>IF(ISTEXT($B135),"",_xlfn.SWITCH(Liga_Descoba!AI135,$D$3,$D$2,$E$3,$E$2,$F$3,$F$2,$D$6,$D$5,$E$6,$E$5,$I$5,$D$2,$I$6,$D$2,$I$4,$D$2))</f>
        <v/>
      </c>
      <c r="E135" s="80"/>
      <c r="F135" s="80"/>
      <c r="G135" s="97" t="str">
        <f>IF(ISNUMBER($B135),G134+Liga_Descoba!AH135,"")</f>
        <v/>
      </c>
      <c r="H135" s="97" t="str">
        <f>IF(ISNUMBER($B135),H134+Liga_Descoba!AI135,"")</f>
        <v/>
      </c>
      <c r="I135" s="36"/>
      <c r="J135" s="80"/>
      <c r="K135" s="97" t="str">
        <f>IF(ISNUMBER(Liga_Descoba!D135),Liga_Descoba!D135,"")</f>
        <v/>
      </c>
      <c r="L135" s="97" t="str">
        <f>IF(ISNUMBER(Liga_Descoba!E135),Liga_Descoba!E135,"")</f>
        <v/>
      </c>
      <c r="M135" s="36"/>
      <c r="N135" s="80"/>
      <c r="O135" s="97" t="str">
        <f>IF(ISNUMBER($B135),K135+O134,"")</f>
        <v/>
      </c>
      <c r="P135" s="97" t="str">
        <f>IF(ISNUMBER($B135),L135+P134,"")</f>
        <v/>
      </c>
      <c r="Q135" s="89"/>
      <c r="R135" s="95"/>
      <c r="S135" s="97" t="str">
        <f>IF(ISNUMBER($B135),O135/COUNTA(O$10:O135),"")</f>
        <v/>
      </c>
      <c r="T135" s="97" t="str">
        <f>IF(ISNUMBER($B135),P135/COUNTA(P$10:P135),"")</f>
        <v/>
      </c>
      <c r="U135" s="89"/>
      <c r="V135" s="95"/>
      <c r="W135" s="97" t="str">
        <f>IF(ISNUMBER($B135),SQRT(VAR(K$10:K135)),"")</f>
        <v/>
      </c>
      <c r="X135" s="97" t="str">
        <f>IF(ISNUMBER($B135),SQRT(VAR(L$10:L135)),"")</f>
        <v/>
      </c>
      <c r="Y135" s="89"/>
      <c r="Z135" s="89"/>
      <c r="AA135" s="96" t="str">
        <f>IF(ISBLANK(Liga_Descoba!$F135),"",IF(Liga_Descoba!$F136&lt;&gt;Liga_Descoba!$F135,Liga_Descoba!$F135,""))</f>
        <v/>
      </c>
      <c r="AB135" s="97" t="str">
        <f>IF(ISTEXT($AA135),"",O135-SUM(AB$10:AB134))</f>
        <v/>
      </c>
      <c r="AC135" s="97" t="str">
        <f>IF(ISTEXT($AA135),"",P135-SUM(AC$10:AC134))</f>
        <v/>
      </c>
      <c r="AD135" s="89"/>
      <c r="AE135" s="89"/>
      <c r="AF135" s="96" t="str">
        <f>IF(ISBLANK(Liga_Descoba!$F135),"",IF(Liga_Descoba!$F136&lt;&gt;Liga_Descoba!$F135,Liga_Descoba!$F135,""))</f>
        <v/>
      </c>
      <c r="AG135" s="97" t="str">
        <f>IF(ISTEXT($AF135),"",(O135 - SUM(AB$10:AB134))/COUNTIF(Liga_Descoba!$F$10:$F$304,"="&amp;$AF135))</f>
        <v/>
      </c>
      <c r="AH135" s="97" t="str">
        <f>IF(ISTEXT($AF135),"",(P135 - SUM(AC$10:AC134))/COUNTIF(Liga_Descoba!$F$10:$F$304,"="&amp;$AF135))</f>
        <v/>
      </c>
      <c r="AI135" s="99" t="str">
        <f>IF(ISTEXT($AF135),"",COUNT($AG$10:$AG135))</f>
        <v/>
      </c>
      <c r="AJ135" s="89"/>
      <c r="AK135" s="96" t="str">
        <f>IF(ISBLANK(Liga_Descoba!$F135),"",IF(Liga_Descoba!$F136&lt;&gt;Liga_Descoba!$F135,Liga_Descoba!$F135,""))</f>
        <v/>
      </c>
      <c r="AL135" s="97" t="str">
        <f>IF(ISTEXT($AF135),"",(G135 - SUM(AR$10:AR134))/COUNTIF(Liga_Descoba!$F$10:$F$304,"="&amp;$AK135))</f>
        <v/>
      </c>
      <c r="AM135" s="97" t="str">
        <f>IF(ISTEXT($AF135),"",(H135 - SUM(AS$10:AS134))/COUNTIF(Liga_Descoba!$F$10:$F$304,"="&amp;$AK135))</f>
        <v/>
      </c>
      <c r="AN135" s="99" t="str">
        <f>IF(ISTEXT($AF135),"",COUNT($AG$10:$AG135))</f>
        <v/>
      </c>
      <c r="AO135" s="81"/>
      <c r="AP135" s="89"/>
      <c r="AQ135" s="96" t="str">
        <f>IF(ISBLANK(Liga_Descoba!$F135),"",IF(Liga_Descoba!$F136&lt;&gt;Liga_Descoba!$F135,Liga_Descoba!$F135,""))</f>
        <v/>
      </c>
      <c r="AR135" s="97" t="str">
        <f>IF(ISTEXT($AQ135),"",G135-SUM(AR$10:AR134))</f>
        <v/>
      </c>
      <c r="AS135" s="97" t="str">
        <f>IF(ISTEXT($AQ135),"",H135-SUM(AS$10:AS134))</f>
        <v/>
      </c>
      <c r="AT135" s="89"/>
      <c r="AU135" s="89"/>
      <c r="AV135" s="96"/>
      <c r="AW135" s="97"/>
      <c r="AX135" s="97"/>
      <c r="AY135" s="96"/>
      <c r="AZ135" s="89"/>
      <c r="BA135" s="89"/>
      <c r="BB135" s="96"/>
      <c r="BC135" s="97"/>
      <c r="BD135" s="97"/>
      <c r="BE135" s="96"/>
      <c r="BF135" s="89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</row>
    <row r="136" spans="1:77">
      <c r="A136" s="36"/>
      <c r="B136" s="94" t="str">
        <f>IF(ISBLANK(Liga_Descoba!$C136),"",Liga_Descoba!$C136)</f>
        <v/>
      </c>
      <c r="C136" s="97" t="str">
        <f>IF(ISTEXT($B136),"",_xlfn.SWITCH(Liga_Descoba!AH136,$D$3,$D$2,$E$3,$E$2,$F$3,$F$2,$D$6,$D$5,$E$6,$E$5,$I$5,$D$2,$I$6,$D$2,$I$4,$D$2))</f>
        <v/>
      </c>
      <c r="D136" s="97" t="str">
        <f>IF(ISTEXT($B136),"",_xlfn.SWITCH(Liga_Descoba!AI136,$D$3,$D$2,$E$3,$E$2,$F$3,$F$2,$D$6,$D$5,$E$6,$E$5,$I$5,$D$2,$I$6,$D$2,$I$4,$D$2))</f>
        <v/>
      </c>
      <c r="E136" s="80"/>
      <c r="F136" s="80"/>
      <c r="G136" s="97" t="str">
        <f>IF(ISNUMBER($B136),G135+Liga_Descoba!AH136,"")</f>
        <v/>
      </c>
      <c r="H136" s="97" t="str">
        <f>IF(ISNUMBER($B136),H135+Liga_Descoba!AI136,"")</f>
        <v/>
      </c>
      <c r="I136" s="36"/>
      <c r="J136" s="80"/>
      <c r="K136" s="97" t="str">
        <f>IF(ISNUMBER(Liga_Descoba!D136),Liga_Descoba!D136,"")</f>
        <v/>
      </c>
      <c r="L136" s="97" t="str">
        <f>IF(ISNUMBER(Liga_Descoba!E136),Liga_Descoba!E136,"")</f>
        <v/>
      </c>
      <c r="M136" s="36"/>
      <c r="N136" s="80"/>
      <c r="O136" s="97" t="str">
        <f>IF(ISNUMBER($B136),K136+O135,"")</f>
        <v/>
      </c>
      <c r="P136" s="97" t="str">
        <f>IF(ISNUMBER($B136),L136+P135,"")</f>
        <v/>
      </c>
      <c r="Q136" s="89"/>
      <c r="R136" s="95"/>
      <c r="S136" s="97" t="str">
        <f>IF(ISNUMBER($B136),O136/COUNTA(O$10:O136),"")</f>
        <v/>
      </c>
      <c r="T136" s="97" t="str">
        <f>IF(ISNUMBER($B136),P136/COUNTA(P$10:P136),"")</f>
        <v/>
      </c>
      <c r="U136" s="89"/>
      <c r="V136" s="95"/>
      <c r="W136" s="97" t="str">
        <f>IF(ISNUMBER($B136),SQRT(VAR(K$10:K136)),"")</f>
        <v/>
      </c>
      <c r="X136" s="97" t="str">
        <f>IF(ISNUMBER($B136),SQRT(VAR(L$10:L136)),"")</f>
        <v/>
      </c>
      <c r="Y136" s="89"/>
      <c r="Z136" s="89"/>
      <c r="AA136" s="96" t="str">
        <f>IF(ISBLANK(Liga_Descoba!$F136),"",IF(Liga_Descoba!$F137&lt;&gt;Liga_Descoba!$F136,Liga_Descoba!$F136,""))</f>
        <v/>
      </c>
      <c r="AB136" s="97" t="str">
        <f>IF(ISTEXT($AA136),"",O136-SUM(AB$10:AB135))</f>
        <v/>
      </c>
      <c r="AC136" s="97" t="str">
        <f>IF(ISTEXT($AA136),"",P136-SUM(AC$10:AC135))</f>
        <v/>
      </c>
      <c r="AD136" s="89"/>
      <c r="AE136" s="89"/>
      <c r="AF136" s="96" t="str">
        <f>IF(ISBLANK(Liga_Descoba!$F136),"",IF(Liga_Descoba!$F137&lt;&gt;Liga_Descoba!$F136,Liga_Descoba!$F136,""))</f>
        <v/>
      </c>
      <c r="AG136" s="97" t="str">
        <f>IF(ISTEXT($AF136),"",(O136 - SUM(AB$10:AB135))/COUNTIF(Liga_Descoba!$F$10:$F$304,"="&amp;$AF136))</f>
        <v/>
      </c>
      <c r="AH136" s="97" t="str">
        <f>IF(ISTEXT($AF136),"",(P136 - SUM(AC$10:AC135))/COUNTIF(Liga_Descoba!$F$10:$F$304,"="&amp;$AF136))</f>
        <v/>
      </c>
      <c r="AI136" s="99" t="str">
        <f>IF(ISTEXT($AF136),"",COUNT($AG$10:$AG136))</f>
        <v/>
      </c>
      <c r="AJ136" s="89"/>
      <c r="AK136" s="96" t="str">
        <f>IF(ISBLANK(Liga_Descoba!$F136),"",IF(Liga_Descoba!$F137&lt;&gt;Liga_Descoba!$F136,Liga_Descoba!$F136,""))</f>
        <v/>
      </c>
      <c r="AL136" s="97" t="str">
        <f>IF(ISTEXT($AF136),"",(G136 - SUM(AR$10:AR135))/COUNTIF(Liga_Descoba!$F$10:$F$304,"="&amp;$AK136))</f>
        <v/>
      </c>
      <c r="AM136" s="97" t="str">
        <f>IF(ISTEXT($AF136),"",(H136 - SUM(AS$10:AS135))/COUNTIF(Liga_Descoba!$F$10:$F$304,"="&amp;$AK136))</f>
        <v/>
      </c>
      <c r="AN136" s="99" t="str">
        <f>IF(ISTEXT($AF136),"",COUNT($AG$10:$AG136))</f>
        <v/>
      </c>
      <c r="AO136" s="81"/>
      <c r="AP136" s="89"/>
      <c r="AQ136" s="96" t="str">
        <f>IF(ISBLANK(Liga_Descoba!$F136),"",IF(Liga_Descoba!$F137&lt;&gt;Liga_Descoba!$F136,Liga_Descoba!$F136,""))</f>
        <v/>
      </c>
      <c r="AR136" s="97" t="str">
        <f>IF(ISTEXT($AQ136),"",G136-SUM(AR$10:AR135))</f>
        <v/>
      </c>
      <c r="AS136" s="97" t="str">
        <f>IF(ISTEXT($AQ136),"",H136-SUM(AS$10:AS135))</f>
        <v/>
      </c>
      <c r="AT136" s="89"/>
      <c r="AU136" s="89"/>
      <c r="AV136" s="96"/>
      <c r="AW136" s="97"/>
      <c r="AX136" s="97"/>
      <c r="AY136" s="96"/>
      <c r="AZ136" s="89"/>
      <c r="BA136" s="89"/>
      <c r="BB136" s="96"/>
      <c r="BC136" s="97"/>
      <c r="BD136" s="97"/>
      <c r="BE136" s="96"/>
      <c r="BF136" s="89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</row>
    <row r="137" spans="1:77">
      <c r="A137" s="36"/>
      <c r="B137" s="94" t="str">
        <f>IF(ISBLANK(Liga_Descoba!$C137),"",Liga_Descoba!$C137)</f>
        <v/>
      </c>
      <c r="C137" s="97" t="str">
        <f>IF(ISTEXT($B137),"",_xlfn.SWITCH(Liga_Descoba!AH137,$D$3,$D$2,$E$3,$E$2,$F$3,$F$2,$D$6,$D$5,$E$6,$E$5,$I$5,$D$2,$I$6,$D$2,$I$4,$D$2))</f>
        <v/>
      </c>
      <c r="D137" s="97" t="str">
        <f>IF(ISTEXT($B137),"",_xlfn.SWITCH(Liga_Descoba!AI137,$D$3,$D$2,$E$3,$E$2,$F$3,$F$2,$D$6,$D$5,$E$6,$E$5,$I$5,$D$2,$I$6,$D$2,$I$4,$D$2))</f>
        <v/>
      </c>
      <c r="E137" s="80"/>
      <c r="F137" s="80"/>
      <c r="G137" s="97" t="str">
        <f>IF(ISNUMBER($B137),G136+Liga_Descoba!AH137,"")</f>
        <v/>
      </c>
      <c r="H137" s="97" t="str">
        <f>IF(ISNUMBER($B137),H136+Liga_Descoba!AI137,"")</f>
        <v/>
      </c>
      <c r="I137" s="36"/>
      <c r="J137" s="80"/>
      <c r="K137" s="97" t="str">
        <f>IF(ISNUMBER(Liga_Descoba!D137),Liga_Descoba!D137,"")</f>
        <v/>
      </c>
      <c r="L137" s="97" t="str">
        <f>IF(ISNUMBER(Liga_Descoba!E137),Liga_Descoba!E137,"")</f>
        <v/>
      </c>
      <c r="M137" s="36"/>
      <c r="N137" s="80"/>
      <c r="O137" s="97" t="str">
        <f>IF(ISNUMBER($B137),K137+O136,"")</f>
        <v/>
      </c>
      <c r="P137" s="97" t="str">
        <f>IF(ISNUMBER($B137),L137+P136,"")</f>
        <v/>
      </c>
      <c r="Q137" s="89"/>
      <c r="R137" s="95"/>
      <c r="S137" s="97" t="str">
        <f>IF(ISNUMBER($B137),O137/COUNTA(O$10:O137),"")</f>
        <v/>
      </c>
      <c r="T137" s="97" t="str">
        <f>IF(ISNUMBER($B137),P137/COUNTA(P$10:P137),"")</f>
        <v/>
      </c>
      <c r="U137" s="89"/>
      <c r="V137" s="95"/>
      <c r="W137" s="97" t="str">
        <f>IF(ISNUMBER($B137),SQRT(VAR(K$10:K137)),"")</f>
        <v/>
      </c>
      <c r="X137" s="97" t="str">
        <f>IF(ISNUMBER($B137),SQRT(VAR(L$10:L137)),"")</f>
        <v/>
      </c>
      <c r="Y137" s="89"/>
      <c r="Z137" s="89"/>
      <c r="AA137" s="96" t="str">
        <f>IF(ISBLANK(Liga_Descoba!$F137),"",IF(Liga_Descoba!$F138&lt;&gt;Liga_Descoba!$F137,Liga_Descoba!$F137,""))</f>
        <v/>
      </c>
      <c r="AB137" s="97" t="str">
        <f>IF(ISTEXT($AA137),"",O137-SUM(AB$10:AB136))</f>
        <v/>
      </c>
      <c r="AC137" s="97" t="str">
        <f>IF(ISTEXT($AA137),"",P137-SUM(AC$10:AC136))</f>
        <v/>
      </c>
      <c r="AD137" s="89"/>
      <c r="AE137" s="89"/>
      <c r="AF137" s="96" t="str">
        <f>IF(ISBLANK(Liga_Descoba!$F137),"",IF(Liga_Descoba!$F138&lt;&gt;Liga_Descoba!$F137,Liga_Descoba!$F137,""))</f>
        <v/>
      </c>
      <c r="AG137" s="97" t="str">
        <f>IF(ISTEXT($AF137),"",(O137 - SUM(AB$10:AB136))/COUNTIF(Liga_Descoba!$F$10:$F$304,"="&amp;$AF137))</f>
        <v/>
      </c>
      <c r="AH137" s="97" t="str">
        <f>IF(ISTEXT($AF137),"",(P137 - SUM(AC$10:AC136))/COUNTIF(Liga_Descoba!$F$10:$F$304,"="&amp;$AF137))</f>
        <v/>
      </c>
      <c r="AI137" s="99" t="str">
        <f>IF(ISTEXT($AF137),"",COUNT($AG$10:$AG137))</f>
        <v/>
      </c>
      <c r="AJ137" s="89"/>
      <c r="AK137" s="96" t="str">
        <f>IF(ISBLANK(Liga_Descoba!$F137),"",IF(Liga_Descoba!$F138&lt;&gt;Liga_Descoba!$F137,Liga_Descoba!$F137,""))</f>
        <v/>
      </c>
      <c r="AL137" s="97" t="str">
        <f>IF(ISTEXT($AF137),"",(G137 - SUM(AR$10:AR136))/COUNTIF(Liga_Descoba!$F$10:$F$304,"="&amp;$AK137))</f>
        <v/>
      </c>
      <c r="AM137" s="97" t="str">
        <f>IF(ISTEXT($AF137),"",(H137 - SUM(AS$10:AS136))/COUNTIF(Liga_Descoba!$F$10:$F$304,"="&amp;$AK137))</f>
        <v/>
      </c>
      <c r="AN137" s="99" t="str">
        <f>IF(ISTEXT($AF137),"",COUNT($AG$10:$AG137))</f>
        <v/>
      </c>
      <c r="AO137" s="81"/>
      <c r="AP137" s="89"/>
      <c r="AQ137" s="96" t="str">
        <f>IF(ISBLANK(Liga_Descoba!$F137),"",IF(Liga_Descoba!$F138&lt;&gt;Liga_Descoba!$F137,Liga_Descoba!$F137,""))</f>
        <v/>
      </c>
      <c r="AR137" s="97" t="str">
        <f>IF(ISTEXT($AQ137),"",G137-SUM(AR$10:AR136))</f>
        <v/>
      </c>
      <c r="AS137" s="97" t="str">
        <f>IF(ISTEXT($AQ137),"",H137-SUM(AS$10:AS136))</f>
        <v/>
      </c>
      <c r="AT137" s="89"/>
      <c r="AU137" s="89"/>
      <c r="AV137" s="96"/>
      <c r="AW137" s="97"/>
      <c r="AX137" s="97"/>
      <c r="AY137" s="96"/>
      <c r="AZ137" s="89"/>
      <c r="BA137" s="89"/>
      <c r="BB137" s="96"/>
      <c r="BC137" s="97"/>
      <c r="BD137" s="97"/>
      <c r="BE137" s="96"/>
      <c r="BF137" s="89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</row>
    <row r="138" spans="1:77">
      <c r="A138" s="36"/>
      <c r="B138" s="94" t="str">
        <f>IF(ISBLANK(Liga_Descoba!$C138),"",Liga_Descoba!$C138)</f>
        <v/>
      </c>
      <c r="C138" s="97" t="str">
        <f>IF(ISTEXT($B138),"",_xlfn.SWITCH(Liga_Descoba!AH138,$D$3,$D$2,$E$3,$E$2,$F$3,$F$2,$D$6,$D$5,$E$6,$E$5,$I$5,$D$2,$I$6,$D$2,$I$4,$D$2))</f>
        <v/>
      </c>
      <c r="D138" s="97" t="str">
        <f>IF(ISTEXT($B138),"",_xlfn.SWITCH(Liga_Descoba!AI138,$D$3,$D$2,$E$3,$E$2,$F$3,$F$2,$D$6,$D$5,$E$6,$E$5,$I$5,$D$2,$I$6,$D$2,$I$4,$D$2))</f>
        <v/>
      </c>
      <c r="E138" s="80"/>
      <c r="F138" s="80"/>
      <c r="G138" s="97" t="str">
        <f>IF(ISNUMBER($B138),G137+Liga_Descoba!AH138,"")</f>
        <v/>
      </c>
      <c r="H138" s="97" t="str">
        <f>IF(ISNUMBER($B138),H137+Liga_Descoba!AI138,"")</f>
        <v/>
      </c>
      <c r="I138" s="36"/>
      <c r="J138" s="80"/>
      <c r="K138" s="97" t="str">
        <f>IF(ISNUMBER(Liga_Descoba!D138),Liga_Descoba!D138,"")</f>
        <v/>
      </c>
      <c r="L138" s="97" t="str">
        <f>IF(ISNUMBER(Liga_Descoba!E138),Liga_Descoba!E138,"")</f>
        <v/>
      </c>
      <c r="M138" s="36"/>
      <c r="N138" s="80"/>
      <c r="O138" s="97" t="str">
        <f>IF(ISNUMBER($B138),K138+O137,"")</f>
        <v/>
      </c>
      <c r="P138" s="97" t="str">
        <f>IF(ISNUMBER($B138),L138+P137,"")</f>
        <v/>
      </c>
      <c r="Q138" s="89"/>
      <c r="R138" s="95"/>
      <c r="S138" s="97" t="str">
        <f>IF(ISNUMBER($B138),O138/COUNTA(O$10:O138),"")</f>
        <v/>
      </c>
      <c r="T138" s="97" t="str">
        <f>IF(ISNUMBER($B138),P138/COUNTA(P$10:P138),"")</f>
        <v/>
      </c>
      <c r="U138" s="89"/>
      <c r="V138" s="95"/>
      <c r="W138" s="97" t="str">
        <f>IF(ISNUMBER($B138),SQRT(VAR(K$10:K138)),"")</f>
        <v/>
      </c>
      <c r="X138" s="97" t="str">
        <f>IF(ISNUMBER($B138),SQRT(VAR(L$10:L138)),"")</f>
        <v/>
      </c>
      <c r="Y138" s="89"/>
      <c r="Z138" s="89"/>
      <c r="AA138" s="96" t="str">
        <f>IF(ISBLANK(Liga_Descoba!$F138),"",IF(Liga_Descoba!$F139&lt;&gt;Liga_Descoba!$F138,Liga_Descoba!$F138,""))</f>
        <v/>
      </c>
      <c r="AB138" s="97" t="str">
        <f>IF(ISTEXT($AA138),"",O138-SUM(AB$10:AB137))</f>
        <v/>
      </c>
      <c r="AC138" s="97" t="str">
        <f>IF(ISTEXT($AA138),"",P138-SUM(AC$10:AC137))</f>
        <v/>
      </c>
      <c r="AD138" s="89"/>
      <c r="AE138" s="89"/>
      <c r="AF138" s="96" t="str">
        <f>IF(ISBLANK(Liga_Descoba!$F138),"",IF(Liga_Descoba!$F139&lt;&gt;Liga_Descoba!$F138,Liga_Descoba!$F138,""))</f>
        <v/>
      </c>
      <c r="AG138" s="97" t="str">
        <f>IF(ISTEXT($AF138),"",(O138 - SUM(AB$10:AB137))/COUNTIF(Liga_Descoba!$F$10:$F$304,"="&amp;$AF138))</f>
        <v/>
      </c>
      <c r="AH138" s="97" t="str">
        <f>IF(ISTEXT($AF138),"",(P138 - SUM(AC$10:AC137))/COUNTIF(Liga_Descoba!$F$10:$F$304,"="&amp;$AF138))</f>
        <v/>
      </c>
      <c r="AI138" s="99" t="str">
        <f>IF(ISTEXT($AF138),"",COUNT($AG$10:$AG138))</f>
        <v/>
      </c>
      <c r="AJ138" s="89"/>
      <c r="AK138" s="96" t="str">
        <f>IF(ISBLANK(Liga_Descoba!$F138),"",IF(Liga_Descoba!$F139&lt;&gt;Liga_Descoba!$F138,Liga_Descoba!$F138,""))</f>
        <v/>
      </c>
      <c r="AL138" s="97" t="str">
        <f>IF(ISTEXT($AF138),"",(G138 - SUM(AR$10:AR137))/COUNTIF(Liga_Descoba!$F$10:$F$304,"="&amp;$AK138))</f>
        <v/>
      </c>
      <c r="AM138" s="97" t="str">
        <f>IF(ISTEXT($AF138),"",(H138 - SUM(AS$10:AS137))/COUNTIF(Liga_Descoba!$F$10:$F$304,"="&amp;$AK138))</f>
        <v/>
      </c>
      <c r="AN138" s="99" t="str">
        <f>IF(ISTEXT($AF138),"",COUNT($AG$10:$AG138))</f>
        <v/>
      </c>
      <c r="AO138" s="81"/>
      <c r="AP138" s="89"/>
      <c r="AQ138" s="96" t="str">
        <f>IF(ISBLANK(Liga_Descoba!$F138),"",IF(Liga_Descoba!$F139&lt;&gt;Liga_Descoba!$F138,Liga_Descoba!$F138,""))</f>
        <v/>
      </c>
      <c r="AR138" s="97" t="str">
        <f>IF(ISTEXT($AQ138),"",G138-SUM(AR$10:AR137))</f>
        <v/>
      </c>
      <c r="AS138" s="97" t="str">
        <f>IF(ISTEXT($AQ138),"",H138-SUM(AS$10:AS137))</f>
        <v/>
      </c>
      <c r="AT138" s="89"/>
      <c r="AU138" s="89"/>
      <c r="AV138" s="96"/>
      <c r="AW138" s="97"/>
      <c r="AX138" s="97"/>
      <c r="AY138" s="96"/>
      <c r="AZ138" s="89"/>
      <c r="BA138" s="89"/>
      <c r="BB138" s="96"/>
      <c r="BC138" s="97"/>
      <c r="BD138" s="97"/>
      <c r="BE138" s="96"/>
      <c r="BF138" s="89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</row>
    <row r="139" spans="1:77">
      <c r="A139" s="36"/>
      <c r="B139" s="94" t="str">
        <f>IF(ISBLANK(Liga_Descoba!$C139),"",Liga_Descoba!$C139)</f>
        <v/>
      </c>
      <c r="C139" s="97" t="str">
        <f>IF(ISTEXT($B139),"",_xlfn.SWITCH(Liga_Descoba!AH139,$D$3,$D$2,$E$3,$E$2,$F$3,$F$2,$D$6,$D$5,$E$6,$E$5,$I$5,$D$2,$I$6,$D$2,$I$4,$D$2))</f>
        <v/>
      </c>
      <c r="D139" s="97" t="str">
        <f>IF(ISTEXT($B139),"",_xlfn.SWITCH(Liga_Descoba!AI139,$D$3,$D$2,$E$3,$E$2,$F$3,$F$2,$D$6,$D$5,$E$6,$E$5,$I$5,$D$2,$I$6,$D$2,$I$4,$D$2))</f>
        <v/>
      </c>
      <c r="E139" s="80"/>
      <c r="F139" s="80"/>
      <c r="G139" s="97" t="str">
        <f>IF(ISNUMBER($B139),G138+Liga_Descoba!AH139,"")</f>
        <v/>
      </c>
      <c r="H139" s="97" t="str">
        <f>IF(ISNUMBER($B139),H138+Liga_Descoba!AI139,"")</f>
        <v/>
      </c>
      <c r="I139" s="36"/>
      <c r="J139" s="80"/>
      <c r="K139" s="97" t="str">
        <f>IF(ISNUMBER(Liga_Descoba!D139),Liga_Descoba!D139,"")</f>
        <v/>
      </c>
      <c r="L139" s="97" t="str">
        <f>IF(ISNUMBER(Liga_Descoba!E139),Liga_Descoba!E139,"")</f>
        <v/>
      </c>
      <c r="M139" s="36"/>
      <c r="N139" s="80"/>
      <c r="O139" s="97" t="str">
        <f>IF(ISNUMBER($B139),K139+O138,"")</f>
        <v/>
      </c>
      <c r="P139" s="97" t="str">
        <f>IF(ISNUMBER($B139),L139+P138,"")</f>
        <v/>
      </c>
      <c r="Q139" s="89"/>
      <c r="R139" s="95"/>
      <c r="S139" s="97" t="str">
        <f>IF(ISNUMBER($B139),O139/COUNTA(O$10:O139),"")</f>
        <v/>
      </c>
      <c r="T139" s="97" t="str">
        <f>IF(ISNUMBER($B139),P139/COUNTA(P$10:P139),"")</f>
        <v/>
      </c>
      <c r="U139" s="89"/>
      <c r="V139" s="95"/>
      <c r="W139" s="97" t="str">
        <f>IF(ISNUMBER($B139),SQRT(VAR(K$10:K139)),"")</f>
        <v/>
      </c>
      <c r="X139" s="97" t="str">
        <f>IF(ISNUMBER($B139),SQRT(VAR(L$10:L139)),"")</f>
        <v/>
      </c>
      <c r="Y139" s="89"/>
      <c r="Z139" s="89"/>
      <c r="AA139" s="96" t="str">
        <f>IF(ISBLANK(Liga_Descoba!$F139),"",IF(Liga_Descoba!$F140&lt;&gt;Liga_Descoba!$F139,Liga_Descoba!$F139,""))</f>
        <v/>
      </c>
      <c r="AB139" s="97" t="str">
        <f>IF(ISTEXT($AA139),"",O139-SUM(AB$10:AB138))</f>
        <v/>
      </c>
      <c r="AC139" s="97" t="str">
        <f>IF(ISTEXT($AA139),"",P139-SUM(AC$10:AC138))</f>
        <v/>
      </c>
      <c r="AD139" s="89"/>
      <c r="AE139" s="89"/>
      <c r="AF139" s="96" t="str">
        <f>IF(ISBLANK(Liga_Descoba!$F139),"",IF(Liga_Descoba!$F140&lt;&gt;Liga_Descoba!$F139,Liga_Descoba!$F139,""))</f>
        <v/>
      </c>
      <c r="AG139" s="97" t="str">
        <f>IF(ISTEXT($AF139),"",(O139 - SUM(AB$10:AB138))/COUNTIF(Liga_Descoba!$F$10:$F$304,"="&amp;$AF139))</f>
        <v/>
      </c>
      <c r="AH139" s="97" t="str">
        <f>IF(ISTEXT($AF139),"",(P139 - SUM(AC$10:AC138))/COUNTIF(Liga_Descoba!$F$10:$F$304,"="&amp;$AF139))</f>
        <v/>
      </c>
      <c r="AI139" s="99" t="str">
        <f>IF(ISTEXT($AF139),"",COUNT($AG$10:$AG139))</f>
        <v/>
      </c>
      <c r="AJ139" s="89"/>
      <c r="AK139" s="96" t="str">
        <f>IF(ISBLANK(Liga_Descoba!$F139),"",IF(Liga_Descoba!$F140&lt;&gt;Liga_Descoba!$F139,Liga_Descoba!$F139,""))</f>
        <v/>
      </c>
      <c r="AL139" s="97" t="str">
        <f>IF(ISTEXT($AF139),"",(G139 - SUM(AR$10:AR138))/COUNTIF(Liga_Descoba!$F$10:$F$304,"="&amp;$AK139))</f>
        <v/>
      </c>
      <c r="AM139" s="97" t="str">
        <f>IF(ISTEXT($AF139),"",(H139 - SUM(AS$10:AS138))/COUNTIF(Liga_Descoba!$F$10:$F$304,"="&amp;$AK139))</f>
        <v/>
      </c>
      <c r="AN139" s="99" t="str">
        <f>IF(ISTEXT($AF139),"",COUNT($AG$10:$AG139))</f>
        <v/>
      </c>
      <c r="AO139" s="81"/>
      <c r="AP139" s="89"/>
      <c r="AQ139" s="96" t="str">
        <f>IF(ISBLANK(Liga_Descoba!$F139),"",IF(Liga_Descoba!$F140&lt;&gt;Liga_Descoba!$F139,Liga_Descoba!$F139,""))</f>
        <v/>
      </c>
      <c r="AR139" s="97" t="str">
        <f>IF(ISTEXT($AQ139),"",G139-SUM(AR$10:AR138))</f>
        <v/>
      </c>
      <c r="AS139" s="97" t="str">
        <f>IF(ISTEXT($AQ139),"",H139-SUM(AS$10:AS138))</f>
        <v/>
      </c>
      <c r="AT139" s="89"/>
      <c r="AU139" s="89"/>
      <c r="AV139" s="96"/>
      <c r="AW139" s="97"/>
      <c r="AX139" s="97"/>
      <c r="AY139" s="96"/>
      <c r="AZ139" s="89"/>
      <c r="BA139" s="89"/>
      <c r="BB139" s="96"/>
      <c r="BC139" s="97"/>
      <c r="BD139" s="97"/>
      <c r="BE139" s="96"/>
      <c r="BF139" s="89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</row>
    <row r="140" spans="1:77">
      <c r="A140" s="36"/>
      <c r="B140" s="94" t="str">
        <f>IF(ISBLANK(Liga_Descoba!$C140),"",Liga_Descoba!$C140)</f>
        <v/>
      </c>
      <c r="C140" s="97" t="str">
        <f>IF(ISTEXT($B140),"",_xlfn.SWITCH(Liga_Descoba!AH140,$D$3,$D$2,$E$3,$E$2,$F$3,$F$2,$D$6,$D$5,$E$6,$E$5,$I$5,$D$2,$I$6,$D$2,$I$4,$D$2))</f>
        <v/>
      </c>
      <c r="D140" s="97" t="str">
        <f>IF(ISTEXT($B140),"",_xlfn.SWITCH(Liga_Descoba!AI140,$D$3,$D$2,$E$3,$E$2,$F$3,$F$2,$D$6,$D$5,$E$6,$E$5,$I$5,$D$2,$I$6,$D$2,$I$4,$D$2))</f>
        <v/>
      </c>
      <c r="E140" s="80"/>
      <c r="F140" s="80"/>
      <c r="G140" s="97" t="str">
        <f>IF(ISNUMBER($B140),G139+Liga_Descoba!AH140,"")</f>
        <v/>
      </c>
      <c r="H140" s="97" t="str">
        <f>IF(ISNUMBER($B140),H139+Liga_Descoba!AI140,"")</f>
        <v/>
      </c>
      <c r="I140" s="36"/>
      <c r="J140" s="80"/>
      <c r="K140" s="97" t="str">
        <f>IF(ISNUMBER(Liga_Descoba!D140),Liga_Descoba!D140,"")</f>
        <v/>
      </c>
      <c r="L140" s="97" t="str">
        <f>IF(ISNUMBER(Liga_Descoba!E140),Liga_Descoba!E140,"")</f>
        <v/>
      </c>
      <c r="M140" s="36"/>
      <c r="N140" s="80"/>
      <c r="O140" s="97" t="str">
        <f>IF(ISNUMBER($B140),K140+O139,"")</f>
        <v/>
      </c>
      <c r="P140" s="97" t="str">
        <f>IF(ISNUMBER($B140),L140+P139,"")</f>
        <v/>
      </c>
      <c r="Q140" s="89"/>
      <c r="R140" s="95"/>
      <c r="S140" s="97" t="str">
        <f>IF(ISNUMBER($B140),O140/COUNTA(O$10:O140),"")</f>
        <v/>
      </c>
      <c r="T140" s="97" t="str">
        <f>IF(ISNUMBER($B140),P140/COUNTA(P$10:P140),"")</f>
        <v/>
      </c>
      <c r="U140" s="89"/>
      <c r="V140" s="95"/>
      <c r="W140" s="97" t="str">
        <f>IF(ISNUMBER($B140),SQRT(VAR(K$10:K140)),"")</f>
        <v/>
      </c>
      <c r="X140" s="97" t="str">
        <f>IF(ISNUMBER($B140),SQRT(VAR(L$10:L140)),"")</f>
        <v/>
      </c>
      <c r="Y140" s="89"/>
      <c r="Z140" s="89"/>
      <c r="AA140" s="96" t="str">
        <f>IF(ISBLANK(Liga_Descoba!$F140),"",IF(Liga_Descoba!$F141&lt;&gt;Liga_Descoba!$F140,Liga_Descoba!$F140,""))</f>
        <v/>
      </c>
      <c r="AB140" s="97" t="str">
        <f>IF(ISTEXT($AA140),"",O140-SUM(AB$10:AB139))</f>
        <v/>
      </c>
      <c r="AC140" s="97" t="str">
        <f>IF(ISTEXT($AA140),"",P140-SUM(AC$10:AC139))</f>
        <v/>
      </c>
      <c r="AD140" s="89"/>
      <c r="AE140" s="89"/>
      <c r="AF140" s="96" t="str">
        <f>IF(ISBLANK(Liga_Descoba!$F140),"",IF(Liga_Descoba!$F141&lt;&gt;Liga_Descoba!$F140,Liga_Descoba!$F140,""))</f>
        <v/>
      </c>
      <c r="AG140" s="97" t="str">
        <f>IF(ISTEXT($AF140),"",(O140 - SUM(AB$10:AB139))/COUNTIF(Liga_Descoba!$F$10:$F$304,"="&amp;$AF140))</f>
        <v/>
      </c>
      <c r="AH140" s="97" t="str">
        <f>IF(ISTEXT($AF140),"",(P140 - SUM(AC$10:AC139))/COUNTIF(Liga_Descoba!$F$10:$F$304,"="&amp;$AF140))</f>
        <v/>
      </c>
      <c r="AI140" s="99" t="str">
        <f>IF(ISTEXT($AF140),"",COUNT($AG$10:$AG140))</f>
        <v/>
      </c>
      <c r="AJ140" s="89"/>
      <c r="AK140" s="96" t="str">
        <f>IF(ISBLANK(Liga_Descoba!$F140),"",IF(Liga_Descoba!$F141&lt;&gt;Liga_Descoba!$F140,Liga_Descoba!$F140,""))</f>
        <v/>
      </c>
      <c r="AL140" s="97" t="str">
        <f>IF(ISTEXT($AF140),"",(G140 - SUM(AR$10:AR139))/COUNTIF(Liga_Descoba!$F$10:$F$304,"="&amp;$AK140))</f>
        <v/>
      </c>
      <c r="AM140" s="97" t="str">
        <f>IF(ISTEXT($AF140),"",(H140 - SUM(AS$10:AS139))/COUNTIF(Liga_Descoba!$F$10:$F$304,"="&amp;$AK140))</f>
        <v/>
      </c>
      <c r="AN140" s="99" t="str">
        <f>IF(ISTEXT($AF140),"",COUNT($AG$10:$AG140))</f>
        <v/>
      </c>
      <c r="AO140" s="81"/>
      <c r="AP140" s="89"/>
      <c r="AQ140" s="96" t="str">
        <f>IF(ISBLANK(Liga_Descoba!$F140),"",IF(Liga_Descoba!$F141&lt;&gt;Liga_Descoba!$F140,Liga_Descoba!$F140,""))</f>
        <v/>
      </c>
      <c r="AR140" s="97" t="str">
        <f>IF(ISTEXT($AQ140),"",G140-SUM(AR$10:AR139))</f>
        <v/>
      </c>
      <c r="AS140" s="97" t="str">
        <f>IF(ISTEXT($AQ140),"",H140-SUM(AS$10:AS139))</f>
        <v/>
      </c>
      <c r="AT140" s="89"/>
      <c r="AU140" s="89"/>
      <c r="AV140" s="96"/>
      <c r="AW140" s="97"/>
      <c r="AX140" s="97"/>
      <c r="AY140" s="96"/>
      <c r="AZ140" s="89"/>
      <c r="BA140" s="89"/>
      <c r="BB140" s="96"/>
      <c r="BC140" s="97"/>
      <c r="BD140" s="97"/>
      <c r="BE140" s="96"/>
      <c r="BF140" s="89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</row>
    <row r="141" spans="1:77">
      <c r="A141" s="36"/>
      <c r="B141" s="94" t="str">
        <f>IF(ISBLANK(Liga_Descoba!$C141),"",Liga_Descoba!$C141)</f>
        <v/>
      </c>
      <c r="C141" s="97" t="str">
        <f>IF(ISTEXT($B141),"",_xlfn.SWITCH(Liga_Descoba!AH141,$D$3,$D$2,$E$3,$E$2,$F$3,$F$2,$D$6,$D$5,$E$6,$E$5,$I$5,$D$2,$I$6,$D$2,$I$4,$D$2))</f>
        <v/>
      </c>
      <c r="D141" s="97" t="str">
        <f>IF(ISTEXT($B141),"",_xlfn.SWITCH(Liga_Descoba!AI141,$D$3,$D$2,$E$3,$E$2,$F$3,$F$2,$D$6,$D$5,$E$6,$E$5,$I$5,$D$2,$I$6,$D$2,$I$4,$D$2))</f>
        <v/>
      </c>
      <c r="E141" s="80"/>
      <c r="F141" s="80"/>
      <c r="G141" s="97" t="str">
        <f>IF(ISNUMBER($B141),G140+Liga_Descoba!AH141,"")</f>
        <v/>
      </c>
      <c r="H141" s="97" t="str">
        <f>IF(ISNUMBER($B141),H140+Liga_Descoba!AI141,"")</f>
        <v/>
      </c>
      <c r="I141" s="36"/>
      <c r="J141" s="80"/>
      <c r="K141" s="97" t="str">
        <f>IF(ISNUMBER(Liga_Descoba!D141),Liga_Descoba!D141,"")</f>
        <v/>
      </c>
      <c r="L141" s="97" t="str">
        <f>IF(ISNUMBER(Liga_Descoba!E141),Liga_Descoba!E141,"")</f>
        <v/>
      </c>
      <c r="M141" s="36"/>
      <c r="N141" s="80"/>
      <c r="O141" s="97" t="str">
        <f>IF(ISNUMBER($B141),K141+O140,"")</f>
        <v/>
      </c>
      <c r="P141" s="97" t="str">
        <f>IF(ISNUMBER($B141),L141+P140,"")</f>
        <v/>
      </c>
      <c r="Q141" s="89"/>
      <c r="R141" s="95"/>
      <c r="S141" s="97" t="str">
        <f>IF(ISNUMBER($B141),O141/COUNTA(O$10:O141),"")</f>
        <v/>
      </c>
      <c r="T141" s="97" t="str">
        <f>IF(ISNUMBER($B141),P141/COUNTA(P$10:P141),"")</f>
        <v/>
      </c>
      <c r="U141" s="89"/>
      <c r="V141" s="95"/>
      <c r="W141" s="97" t="str">
        <f>IF(ISNUMBER($B141),SQRT(VAR(K$10:K141)),"")</f>
        <v/>
      </c>
      <c r="X141" s="97" t="str">
        <f>IF(ISNUMBER($B141),SQRT(VAR(L$10:L141)),"")</f>
        <v/>
      </c>
      <c r="Y141" s="89"/>
      <c r="Z141" s="89"/>
      <c r="AA141" s="96" t="str">
        <f>IF(ISBLANK(Liga_Descoba!$F141),"",IF(Liga_Descoba!$F142&lt;&gt;Liga_Descoba!$F141,Liga_Descoba!$F141,""))</f>
        <v/>
      </c>
      <c r="AB141" s="97" t="str">
        <f>IF(ISTEXT($AA141),"",O141-SUM(AB$10:AB140))</f>
        <v/>
      </c>
      <c r="AC141" s="97" t="str">
        <f>IF(ISTEXT($AA141),"",P141-SUM(AC$10:AC140))</f>
        <v/>
      </c>
      <c r="AD141" s="89"/>
      <c r="AE141" s="89"/>
      <c r="AF141" s="96" t="str">
        <f>IF(ISBLANK(Liga_Descoba!$F141),"",IF(Liga_Descoba!$F142&lt;&gt;Liga_Descoba!$F141,Liga_Descoba!$F141,""))</f>
        <v/>
      </c>
      <c r="AG141" s="97" t="str">
        <f>IF(ISTEXT($AF141),"",(O141 - SUM(AB$10:AB140))/COUNTIF(Liga_Descoba!$F$10:$F$304,"="&amp;$AF141))</f>
        <v/>
      </c>
      <c r="AH141" s="97" t="str">
        <f>IF(ISTEXT($AF141),"",(P141 - SUM(AC$10:AC140))/COUNTIF(Liga_Descoba!$F$10:$F$304,"="&amp;$AF141))</f>
        <v/>
      </c>
      <c r="AI141" s="99" t="str">
        <f>IF(ISTEXT($AF141),"",COUNT($AG$10:$AG141))</f>
        <v/>
      </c>
      <c r="AJ141" s="89"/>
      <c r="AK141" s="96" t="str">
        <f>IF(ISBLANK(Liga_Descoba!$F141),"",IF(Liga_Descoba!$F142&lt;&gt;Liga_Descoba!$F141,Liga_Descoba!$F141,""))</f>
        <v/>
      </c>
      <c r="AL141" s="97" t="str">
        <f>IF(ISTEXT($AF141),"",(G141 - SUM(AR$10:AR140))/COUNTIF(Liga_Descoba!$F$10:$F$304,"="&amp;$AK141))</f>
        <v/>
      </c>
      <c r="AM141" s="97" t="str">
        <f>IF(ISTEXT($AF141),"",(H141 - SUM(AS$10:AS140))/COUNTIF(Liga_Descoba!$F$10:$F$304,"="&amp;$AK141))</f>
        <v/>
      </c>
      <c r="AN141" s="99" t="str">
        <f>IF(ISTEXT($AF141),"",COUNT($AG$10:$AG141))</f>
        <v/>
      </c>
      <c r="AO141" s="81"/>
      <c r="AP141" s="89"/>
      <c r="AQ141" s="96" t="str">
        <f>IF(ISBLANK(Liga_Descoba!$F141),"",IF(Liga_Descoba!$F142&lt;&gt;Liga_Descoba!$F141,Liga_Descoba!$F141,""))</f>
        <v/>
      </c>
      <c r="AR141" s="97" t="str">
        <f>IF(ISTEXT($AQ141),"",G141-SUM(AR$10:AR140))</f>
        <v/>
      </c>
      <c r="AS141" s="97" t="str">
        <f>IF(ISTEXT($AQ141),"",H141-SUM(AS$10:AS140))</f>
        <v/>
      </c>
      <c r="AT141" s="89"/>
      <c r="AU141" s="89"/>
      <c r="AV141" s="96"/>
      <c r="AW141" s="97"/>
      <c r="AX141" s="97"/>
      <c r="AY141" s="96"/>
      <c r="AZ141" s="89"/>
      <c r="BA141" s="89"/>
      <c r="BB141" s="96"/>
      <c r="BC141" s="97"/>
      <c r="BD141" s="97"/>
      <c r="BE141" s="96"/>
      <c r="BF141" s="89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</row>
    <row r="142" spans="1:77">
      <c r="A142" s="36"/>
      <c r="B142" s="94" t="str">
        <f>IF(ISBLANK(Liga_Descoba!$C142),"",Liga_Descoba!$C142)</f>
        <v/>
      </c>
      <c r="C142" s="97" t="str">
        <f>IF(ISTEXT($B142),"",_xlfn.SWITCH(Liga_Descoba!AH142,$D$3,$D$2,$E$3,$E$2,$F$3,$F$2,$D$6,$D$5,$E$6,$E$5,$I$5,$D$2,$I$6,$D$2,$I$4,$D$2))</f>
        <v/>
      </c>
      <c r="D142" s="97" t="str">
        <f>IF(ISTEXT($B142),"",_xlfn.SWITCH(Liga_Descoba!AI142,$D$3,$D$2,$E$3,$E$2,$F$3,$F$2,$D$6,$D$5,$E$6,$E$5,$I$5,$D$2,$I$6,$D$2,$I$4,$D$2))</f>
        <v/>
      </c>
      <c r="E142" s="80"/>
      <c r="F142" s="80"/>
      <c r="G142" s="97" t="str">
        <f>IF(ISNUMBER($B142),G141+Liga_Descoba!AH142,"")</f>
        <v/>
      </c>
      <c r="H142" s="97" t="str">
        <f>IF(ISNUMBER($B142),H141+Liga_Descoba!AI142,"")</f>
        <v/>
      </c>
      <c r="I142" s="36"/>
      <c r="J142" s="80"/>
      <c r="K142" s="97" t="str">
        <f>IF(ISNUMBER(Liga_Descoba!D142),Liga_Descoba!D142,"")</f>
        <v/>
      </c>
      <c r="L142" s="97" t="str">
        <f>IF(ISNUMBER(Liga_Descoba!E142),Liga_Descoba!E142,"")</f>
        <v/>
      </c>
      <c r="M142" s="36"/>
      <c r="N142" s="80"/>
      <c r="O142" s="97" t="str">
        <f>IF(ISNUMBER($B142),K142+O141,"")</f>
        <v/>
      </c>
      <c r="P142" s="97" t="str">
        <f>IF(ISNUMBER($B142),L142+P141,"")</f>
        <v/>
      </c>
      <c r="Q142" s="89"/>
      <c r="R142" s="95"/>
      <c r="S142" s="97" t="str">
        <f>IF(ISNUMBER($B142),O142/COUNTA(O$10:O142),"")</f>
        <v/>
      </c>
      <c r="T142" s="97" t="str">
        <f>IF(ISNUMBER($B142),P142/COUNTA(P$10:P142),"")</f>
        <v/>
      </c>
      <c r="U142" s="89"/>
      <c r="V142" s="95"/>
      <c r="W142" s="97" t="str">
        <f>IF(ISNUMBER($B142),SQRT(VAR(K$10:K142)),"")</f>
        <v/>
      </c>
      <c r="X142" s="97" t="str">
        <f>IF(ISNUMBER($B142),SQRT(VAR(L$10:L142)),"")</f>
        <v/>
      </c>
      <c r="Y142" s="89"/>
      <c r="Z142" s="89"/>
      <c r="AA142" s="96" t="str">
        <f>IF(ISBLANK(Liga_Descoba!$F142),"",IF(Liga_Descoba!$F143&lt;&gt;Liga_Descoba!$F142,Liga_Descoba!$F142,""))</f>
        <v/>
      </c>
      <c r="AB142" s="97" t="str">
        <f>IF(ISTEXT($AA142),"",O142-SUM(AB$10:AB141))</f>
        <v/>
      </c>
      <c r="AC142" s="97" t="str">
        <f>IF(ISTEXT($AA142),"",P142-SUM(AC$10:AC141))</f>
        <v/>
      </c>
      <c r="AD142" s="89"/>
      <c r="AE142" s="89"/>
      <c r="AF142" s="96" t="str">
        <f>IF(ISBLANK(Liga_Descoba!$F142),"",IF(Liga_Descoba!$F143&lt;&gt;Liga_Descoba!$F142,Liga_Descoba!$F142,""))</f>
        <v/>
      </c>
      <c r="AG142" s="97" t="str">
        <f>IF(ISTEXT($AF142),"",(O142 - SUM(AB$10:AB141))/COUNTIF(Liga_Descoba!$F$10:$F$304,"="&amp;$AF142))</f>
        <v/>
      </c>
      <c r="AH142" s="97" t="str">
        <f>IF(ISTEXT($AF142),"",(P142 - SUM(AC$10:AC141))/COUNTIF(Liga_Descoba!$F$10:$F$304,"="&amp;$AF142))</f>
        <v/>
      </c>
      <c r="AI142" s="99" t="str">
        <f>IF(ISTEXT($AF142),"",COUNT($AG$10:$AG142))</f>
        <v/>
      </c>
      <c r="AJ142" s="89"/>
      <c r="AK142" s="96" t="str">
        <f>IF(ISBLANK(Liga_Descoba!$F142),"",IF(Liga_Descoba!$F143&lt;&gt;Liga_Descoba!$F142,Liga_Descoba!$F142,""))</f>
        <v/>
      </c>
      <c r="AL142" s="97" t="str">
        <f>IF(ISTEXT($AF142),"",(G142 - SUM(AR$10:AR141))/COUNTIF(Liga_Descoba!$F$10:$F$304,"="&amp;$AK142))</f>
        <v/>
      </c>
      <c r="AM142" s="97" t="str">
        <f>IF(ISTEXT($AF142),"",(H142 - SUM(AS$10:AS141))/COUNTIF(Liga_Descoba!$F$10:$F$304,"="&amp;$AK142))</f>
        <v/>
      </c>
      <c r="AN142" s="99" t="str">
        <f>IF(ISTEXT($AF142),"",COUNT($AG$10:$AG142))</f>
        <v/>
      </c>
      <c r="AO142" s="81"/>
      <c r="AP142" s="89"/>
      <c r="AQ142" s="96" t="str">
        <f>IF(ISBLANK(Liga_Descoba!$F142),"",IF(Liga_Descoba!$F143&lt;&gt;Liga_Descoba!$F142,Liga_Descoba!$F142,""))</f>
        <v/>
      </c>
      <c r="AR142" s="97" t="str">
        <f>IF(ISTEXT($AQ142),"",G142-SUM(AR$10:AR141))</f>
        <v/>
      </c>
      <c r="AS142" s="97" t="str">
        <f>IF(ISTEXT($AQ142),"",H142-SUM(AS$10:AS141))</f>
        <v/>
      </c>
      <c r="AT142" s="89"/>
      <c r="AU142" s="89"/>
      <c r="AV142" s="96"/>
      <c r="AW142" s="97"/>
      <c r="AX142" s="97"/>
      <c r="AY142" s="96"/>
      <c r="AZ142" s="89"/>
      <c r="BA142" s="89"/>
      <c r="BB142" s="96"/>
      <c r="BC142" s="97"/>
      <c r="BD142" s="97"/>
      <c r="BE142" s="96"/>
      <c r="BF142" s="89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</row>
    <row r="143" spans="1:77">
      <c r="A143" s="36"/>
      <c r="B143" s="94" t="str">
        <f>IF(ISBLANK(Liga_Descoba!$C143),"",Liga_Descoba!$C143)</f>
        <v/>
      </c>
      <c r="C143" s="97" t="str">
        <f>IF(ISTEXT($B143),"",_xlfn.SWITCH(Liga_Descoba!AH143,$D$3,$D$2,$E$3,$E$2,$F$3,$F$2,$D$6,$D$5,$E$6,$E$5,$I$5,$D$2,$I$6,$D$2,$I$4,$D$2))</f>
        <v/>
      </c>
      <c r="D143" s="97" t="str">
        <f>IF(ISTEXT($B143),"",_xlfn.SWITCH(Liga_Descoba!AI143,$D$3,$D$2,$E$3,$E$2,$F$3,$F$2,$D$6,$D$5,$E$6,$E$5,$I$5,$D$2,$I$6,$D$2,$I$4,$D$2))</f>
        <v/>
      </c>
      <c r="E143" s="80"/>
      <c r="F143" s="80"/>
      <c r="G143" s="97" t="str">
        <f>IF(ISNUMBER($B143),G142+Liga_Descoba!AH143,"")</f>
        <v/>
      </c>
      <c r="H143" s="97" t="str">
        <f>IF(ISNUMBER($B143),H142+Liga_Descoba!AI143,"")</f>
        <v/>
      </c>
      <c r="I143" s="36"/>
      <c r="J143" s="80"/>
      <c r="K143" s="97" t="str">
        <f>IF(ISNUMBER(Liga_Descoba!D143),Liga_Descoba!D143,"")</f>
        <v/>
      </c>
      <c r="L143" s="97" t="str">
        <f>IF(ISNUMBER(Liga_Descoba!E143),Liga_Descoba!E143,"")</f>
        <v/>
      </c>
      <c r="M143" s="36"/>
      <c r="N143" s="80"/>
      <c r="O143" s="97" t="str">
        <f>IF(ISNUMBER($B143),K143+O142,"")</f>
        <v/>
      </c>
      <c r="P143" s="97" t="str">
        <f>IF(ISNUMBER($B143),L143+P142,"")</f>
        <v/>
      </c>
      <c r="Q143" s="89"/>
      <c r="R143" s="95"/>
      <c r="S143" s="97" t="str">
        <f>IF(ISNUMBER($B143),O143/COUNTA(O$10:O143),"")</f>
        <v/>
      </c>
      <c r="T143" s="97" t="str">
        <f>IF(ISNUMBER($B143),P143/COUNTA(P$10:P143),"")</f>
        <v/>
      </c>
      <c r="U143" s="89"/>
      <c r="V143" s="95"/>
      <c r="W143" s="97" t="str">
        <f>IF(ISNUMBER($B143),SQRT(VAR(K$10:K143)),"")</f>
        <v/>
      </c>
      <c r="X143" s="97" t="str">
        <f>IF(ISNUMBER($B143),SQRT(VAR(L$10:L143)),"")</f>
        <v/>
      </c>
      <c r="Y143" s="89"/>
      <c r="Z143" s="89"/>
      <c r="AA143" s="96" t="str">
        <f>IF(ISBLANK(Liga_Descoba!$F143),"",IF(Liga_Descoba!$F144&lt;&gt;Liga_Descoba!$F143,Liga_Descoba!$F143,""))</f>
        <v/>
      </c>
      <c r="AB143" s="97" t="str">
        <f>IF(ISTEXT($AA143),"",O143-SUM(AB$10:AB142))</f>
        <v/>
      </c>
      <c r="AC143" s="97" t="str">
        <f>IF(ISTEXT($AA143),"",P143-SUM(AC$10:AC142))</f>
        <v/>
      </c>
      <c r="AD143" s="89"/>
      <c r="AE143" s="89"/>
      <c r="AF143" s="96" t="str">
        <f>IF(ISBLANK(Liga_Descoba!$F143),"",IF(Liga_Descoba!$F144&lt;&gt;Liga_Descoba!$F143,Liga_Descoba!$F143,""))</f>
        <v/>
      </c>
      <c r="AG143" s="97" t="str">
        <f>IF(ISTEXT($AF143),"",(O143 - SUM(AB$10:AB142))/COUNTIF(Liga_Descoba!$F$10:$F$304,"="&amp;$AF143))</f>
        <v/>
      </c>
      <c r="AH143" s="97" t="str">
        <f>IF(ISTEXT($AF143),"",(P143 - SUM(AC$10:AC142))/COUNTIF(Liga_Descoba!$F$10:$F$304,"="&amp;$AF143))</f>
        <v/>
      </c>
      <c r="AI143" s="99" t="str">
        <f>IF(ISTEXT($AF143),"",COUNT($AG$10:$AG143))</f>
        <v/>
      </c>
      <c r="AJ143" s="89"/>
      <c r="AK143" s="96" t="str">
        <f>IF(ISBLANK(Liga_Descoba!$F143),"",IF(Liga_Descoba!$F144&lt;&gt;Liga_Descoba!$F143,Liga_Descoba!$F143,""))</f>
        <v/>
      </c>
      <c r="AL143" s="97" t="str">
        <f>IF(ISTEXT($AF143),"",(G143 - SUM(AR$10:AR142))/COUNTIF(Liga_Descoba!$F$10:$F$304,"="&amp;$AK143))</f>
        <v/>
      </c>
      <c r="AM143" s="97" t="str">
        <f>IF(ISTEXT($AF143),"",(H143 - SUM(AS$10:AS142))/COUNTIF(Liga_Descoba!$F$10:$F$304,"="&amp;$AK143))</f>
        <v/>
      </c>
      <c r="AN143" s="99" t="str">
        <f>IF(ISTEXT($AF143),"",COUNT($AG$10:$AG143))</f>
        <v/>
      </c>
      <c r="AO143" s="81"/>
      <c r="AP143" s="89"/>
      <c r="AQ143" s="96" t="str">
        <f>IF(ISBLANK(Liga_Descoba!$F143),"",IF(Liga_Descoba!$F144&lt;&gt;Liga_Descoba!$F143,Liga_Descoba!$F143,""))</f>
        <v/>
      </c>
      <c r="AR143" s="97" t="str">
        <f>IF(ISTEXT($AQ143),"",G143-SUM(AR$10:AR142))</f>
        <v/>
      </c>
      <c r="AS143" s="97" t="str">
        <f>IF(ISTEXT($AQ143),"",H143-SUM(AS$10:AS142))</f>
        <v/>
      </c>
      <c r="AT143" s="89"/>
      <c r="AU143" s="89"/>
      <c r="AV143" s="96"/>
      <c r="AW143" s="97"/>
      <c r="AX143" s="97"/>
      <c r="AY143" s="96"/>
      <c r="AZ143" s="89"/>
      <c r="BA143" s="89"/>
      <c r="BB143" s="96"/>
      <c r="BC143" s="97"/>
      <c r="BD143" s="97"/>
      <c r="BE143" s="96"/>
      <c r="BF143" s="89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</row>
    <row r="144" spans="1:77">
      <c r="A144" s="36"/>
      <c r="B144" s="94" t="str">
        <f>IF(ISBLANK(Liga_Descoba!$C144),"",Liga_Descoba!$C144)</f>
        <v/>
      </c>
      <c r="C144" s="97" t="str">
        <f>IF(ISTEXT($B144),"",_xlfn.SWITCH(Liga_Descoba!AH144,$D$3,$D$2,$E$3,$E$2,$F$3,$F$2,$D$6,$D$5,$E$6,$E$5,$I$5,$D$2,$I$6,$D$2,$I$4,$D$2))</f>
        <v/>
      </c>
      <c r="D144" s="97" t="str">
        <f>IF(ISTEXT($B144),"",_xlfn.SWITCH(Liga_Descoba!AI144,$D$3,$D$2,$E$3,$E$2,$F$3,$F$2,$D$6,$D$5,$E$6,$E$5,$I$5,$D$2,$I$6,$D$2,$I$4,$D$2))</f>
        <v/>
      </c>
      <c r="E144" s="80"/>
      <c r="F144" s="80"/>
      <c r="G144" s="97" t="str">
        <f>IF(ISNUMBER($B144),G143+Liga_Descoba!AH144,"")</f>
        <v/>
      </c>
      <c r="H144" s="97" t="str">
        <f>IF(ISNUMBER($B144),H143+Liga_Descoba!AI144,"")</f>
        <v/>
      </c>
      <c r="I144" s="36"/>
      <c r="J144" s="80"/>
      <c r="K144" s="97" t="str">
        <f>IF(ISNUMBER(Liga_Descoba!D144),Liga_Descoba!D144,"")</f>
        <v/>
      </c>
      <c r="L144" s="97" t="str">
        <f>IF(ISNUMBER(Liga_Descoba!E144),Liga_Descoba!E144,"")</f>
        <v/>
      </c>
      <c r="M144" s="36"/>
      <c r="N144" s="80"/>
      <c r="O144" s="97" t="str">
        <f>IF(ISNUMBER($B144),K144+O143,"")</f>
        <v/>
      </c>
      <c r="P144" s="97" t="str">
        <f>IF(ISNUMBER($B144),L144+P143,"")</f>
        <v/>
      </c>
      <c r="Q144" s="89"/>
      <c r="R144" s="95"/>
      <c r="S144" s="97" t="str">
        <f>IF(ISNUMBER($B144),O144/COUNTA(O$10:O144),"")</f>
        <v/>
      </c>
      <c r="T144" s="97" t="str">
        <f>IF(ISNUMBER($B144),P144/COUNTA(P$10:P144),"")</f>
        <v/>
      </c>
      <c r="U144" s="89"/>
      <c r="V144" s="95"/>
      <c r="W144" s="97" t="str">
        <f>IF(ISNUMBER($B144),SQRT(VAR(K$10:K144)),"")</f>
        <v/>
      </c>
      <c r="X144" s="97" t="str">
        <f>IF(ISNUMBER($B144),SQRT(VAR(L$10:L144)),"")</f>
        <v/>
      </c>
      <c r="Y144" s="89"/>
      <c r="Z144" s="89"/>
      <c r="AA144" s="96" t="str">
        <f>IF(ISBLANK(Liga_Descoba!$F144),"",IF(Liga_Descoba!$F145&lt;&gt;Liga_Descoba!$F144,Liga_Descoba!$F144,""))</f>
        <v/>
      </c>
      <c r="AB144" s="97" t="str">
        <f>IF(ISTEXT($AA144),"",O144-SUM(AB$10:AB143))</f>
        <v/>
      </c>
      <c r="AC144" s="97" t="str">
        <f>IF(ISTEXT($AA144),"",P144-SUM(AC$10:AC143))</f>
        <v/>
      </c>
      <c r="AD144" s="89"/>
      <c r="AE144" s="89"/>
      <c r="AF144" s="96" t="str">
        <f>IF(ISBLANK(Liga_Descoba!$F144),"",IF(Liga_Descoba!$F145&lt;&gt;Liga_Descoba!$F144,Liga_Descoba!$F144,""))</f>
        <v/>
      </c>
      <c r="AG144" s="97" t="str">
        <f>IF(ISTEXT($AF144),"",(O144 - SUM(AB$10:AB143))/COUNTIF(Liga_Descoba!$F$10:$F$304,"="&amp;$AF144))</f>
        <v/>
      </c>
      <c r="AH144" s="97" t="str">
        <f>IF(ISTEXT($AF144),"",(P144 - SUM(AC$10:AC143))/COUNTIF(Liga_Descoba!$F$10:$F$304,"="&amp;$AF144))</f>
        <v/>
      </c>
      <c r="AI144" s="99" t="str">
        <f>IF(ISTEXT($AF144),"",COUNT($AG$10:$AG144))</f>
        <v/>
      </c>
      <c r="AJ144" s="89"/>
      <c r="AK144" s="96" t="str">
        <f>IF(ISBLANK(Liga_Descoba!$F144),"",IF(Liga_Descoba!$F145&lt;&gt;Liga_Descoba!$F144,Liga_Descoba!$F144,""))</f>
        <v/>
      </c>
      <c r="AL144" s="97" t="str">
        <f>IF(ISTEXT($AF144),"",(G144 - SUM(AR$10:AR143))/COUNTIF(Liga_Descoba!$F$10:$F$304,"="&amp;$AK144))</f>
        <v/>
      </c>
      <c r="AM144" s="97" t="str">
        <f>IF(ISTEXT($AF144),"",(H144 - SUM(AS$10:AS143))/COUNTIF(Liga_Descoba!$F$10:$F$304,"="&amp;$AK144))</f>
        <v/>
      </c>
      <c r="AN144" s="99" t="str">
        <f>IF(ISTEXT($AF144),"",COUNT($AG$10:$AG144))</f>
        <v/>
      </c>
      <c r="AO144" s="81"/>
      <c r="AP144" s="89"/>
      <c r="AQ144" s="96" t="str">
        <f>IF(ISBLANK(Liga_Descoba!$F144),"",IF(Liga_Descoba!$F145&lt;&gt;Liga_Descoba!$F144,Liga_Descoba!$F144,""))</f>
        <v/>
      </c>
      <c r="AR144" s="97" t="str">
        <f>IF(ISTEXT($AQ144),"",G144-SUM(AR$10:AR143))</f>
        <v/>
      </c>
      <c r="AS144" s="97" t="str">
        <f>IF(ISTEXT($AQ144),"",H144-SUM(AS$10:AS143))</f>
        <v/>
      </c>
      <c r="AT144" s="89"/>
      <c r="AU144" s="89"/>
      <c r="AV144" s="96"/>
      <c r="AW144" s="97"/>
      <c r="AX144" s="97"/>
      <c r="AY144" s="96"/>
      <c r="AZ144" s="89"/>
      <c r="BA144" s="89"/>
      <c r="BB144" s="96"/>
      <c r="BC144" s="97"/>
      <c r="BD144" s="97"/>
      <c r="BE144" s="96"/>
      <c r="BF144" s="89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</row>
    <row r="145" spans="1:77">
      <c r="A145" s="36"/>
      <c r="B145" s="94" t="str">
        <f>IF(ISBLANK(Liga_Descoba!$C145),"",Liga_Descoba!$C145)</f>
        <v/>
      </c>
      <c r="C145" s="97" t="str">
        <f>IF(ISTEXT($B145),"",_xlfn.SWITCH(Liga_Descoba!AH145,$D$3,$D$2,$E$3,$E$2,$F$3,$F$2,$D$6,$D$5,$E$6,$E$5,$I$5,$D$2,$I$6,$D$2,$I$4,$D$2))</f>
        <v/>
      </c>
      <c r="D145" s="97" t="str">
        <f>IF(ISTEXT($B145),"",_xlfn.SWITCH(Liga_Descoba!AI145,$D$3,$D$2,$E$3,$E$2,$F$3,$F$2,$D$6,$D$5,$E$6,$E$5,$I$5,$D$2,$I$6,$D$2,$I$4,$D$2))</f>
        <v/>
      </c>
      <c r="E145" s="80"/>
      <c r="F145" s="80"/>
      <c r="G145" s="97" t="str">
        <f>IF(ISNUMBER($B145),G144+Liga_Descoba!AH145,"")</f>
        <v/>
      </c>
      <c r="H145" s="97" t="str">
        <f>IF(ISNUMBER($B145),H144+Liga_Descoba!AI145,"")</f>
        <v/>
      </c>
      <c r="I145" s="36"/>
      <c r="J145" s="80"/>
      <c r="K145" s="97" t="str">
        <f>IF(ISNUMBER(Liga_Descoba!D145),Liga_Descoba!D145,"")</f>
        <v/>
      </c>
      <c r="L145" s="97" t="str">
        <f>IF(ISNUMBER(Liga_Descoba!E145),Liga_Descoba!E145,"")</f>
        <v/>
      </c>
      <c r="M145" s="36"/>
      <c r="N145" s="80"/>
      <c r="O145" s="97" t="str">
        <f>IF(ISNUMBER($B145),K145+O144,"")</f>
        <v/>
      </c>
      <c r="P145" s="97" t="str">
        <f>IF(ISNUMBER($B145),L145+P144,"")</f>
        <v/>
      </c>
      <c r="Q145" s="89"/>
      <c r="R145" s="95"/>
      <c r="S145" s="97" t="str">
        <f>IF(ISNUMBER($B145),O145/COUNTA(O$10:O145),"")</f>
        <v/>
      </c>
      <c r="T145" s="97" t="str">
        <f>IF(ISNUMBER($B145),P145/COUNTA(P$10:P145),"")</f>
        <v/>
      </c>
      <c r="U145" s="89"/>
      <c r="V145" s="95"/>
      <c r="W145" s="97" t="str">
        <f>IF(ISNUMBER($B145),SQRT(VAR(K$10:K145)),"")</f>
        <v/>
      </c>
      <c r="X145" s="97" t="str">
        <f>IF(ISNUMBER($B145),SQRT(VAR(L$10:L145)),"")</f>
        <v/>
      </c>
      <c r="Y145" s="89"/>
      <c r="Z145" s="89"/>
      <c r="AA145" s="96" t="str">
        <f>IF(ISBLANK(Liga_Descoba!$F145),"",IF(Liga_Descoba!$F146&lt;&gt;Liga_Descoba!$F145,Liga_Descoba!$F145,""))</f>
        <v/>
      </c>
      <c r="AB145" s="97" t="str">
        <f>IF(ISTEXT($AA145),"",O145-SUM(AB$10:AB144))</f>
        <v/>
      </c>
      <c r="AC145" s="97" t="str">
        <f>IF(ISTEXT($AA145),"",P145-SUM(AC$10:AC144))</f>
        <v/>
      </c>
      <c r="AD145" s="89"/>
      <c r="AE145" s="89"/>
      <c r="AF145" s="96" t="str">
        <f>IF(ISBLANK(Liga_Descoba!$F145),"",IF(Liga_Descoba!$F146&lt;&gt;Liga_Descoba!$F145,Liga_Descoba!$F145,""))</f>
        <v/>
      </c>
      <c r="AG145" s="97" t="str">
        <f>IF(ISTEXT($AF145),"",(O145 - SUM(AB$10:AB144))/COUNTIF(Liga_Descoba!$F$10:$F$304,"="&amp;$AF145))</f>
        <v/>
      </c>
      <c r="AH145" s="97" t="str">
        <f>IF(ISTEXT($AF145),"",(P145 - SUM(AC$10:AC144))/COUNTIF(Liga_Descoba!$F$10:$F$304,"="&amp;$AF145))</f>
        <v/>
      </c>
      <c r="AI145" s="99" t="str">
        <f>IF(ISTEXT($AF145),"",COUNT($AG$10:$AG145))</f>
        <v/>
      </c>
      <c r="AJ145" s="89"/>
      <c r="AK145" s="96" t="str">
        <f>IF(ISBLANK(Liga_Descoba!$F145),"",IF(Liga_Descoba!$F146&lt;&gt;Liga_Descoba!$F145,Liga_Descoba!$F145,""))</f>
        <v/>
      </c>
      <c r="AL145" s="97" t="str">
        <f>IF(ISTEXT($AF145),"",(G145 - SUM(AR$10:AR144))/COUNTIF(Liga_Descoba!$F$10:$F$304,"="&amp;$AK145))</f>
        <v/>
      </c>
      <c r="AM145" s="97" t="str">
        <f>IF(ISTEXT($AF145),"",(H145 - SUM(AS$10:AS144))/COUNTIF(Liga_Descoba!$F$10:$F$304,"="&amp;$AK145))</f>
        <v/>
      </c>
      <c r="AN145" s="99" t="str">
        <f>IF(ISTEXT($AF145),"",COUNT($AG$10:$AG145))</f>
        <v/>
      </c>
      <c r="AO145" s="81"/>
      <c r="AP145" s="89"/>
      <c r="AQ145" s="96" t="str">
        <f>IF(ISBLANK(Liga_Descoba!$F145),"",IF(Liga_Descoba!$F146&lt;&gt;Liga_Descoba!$F145,Liga_Descoba!$F145,""))</f>
        <v/>
      </c>
      <c r="AR145" s="97" t="str">
        <f>IF(ISTEXT($AQ145),"",G145-SUM(AR$10:AR144))</f>
        <v/>
      </c>
      <c r="AS145" s="97" t="str">
        <f>IF(ISTEXT($AQ145),"",H145-SUM(AS$10:AS144))</f>
        <v/>
      </c>
      <c r="AT145" s="89"/>
      <c r="AU145" s="89"/>
      <c r="AV145" s="96"/>
      <c r="AW145" s="97"/>
      <c r="AX145" s="97"/>
      <c r="AY145" s="96"/>
      <c r="AZ145" s="89"/>
      <c r="BA145" s="89"/>
      <c r="BB145" s="96"/>
      <c r="BC145" s="97"/>
      <c r="BD145" s="97"/>
      <c r="BE145" s="96"/>
      <c r="BF145" s="89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</row>
    <row r="146" spans="1:77">
      <c r="A146" s="36"/>
      <c r="B146" s="94" t="str">
        <f>IF(ISBLANK(Liga_Descoba!$C146),"",Liga_Descoba!$C146)</f>
        <v/>
      </c>
      <c r="C146" s="97" t="str">
        <f>IF(ISTEXT($B146),"",_xlfn.SWITCH(Liga_Descoba!AH146,$D$3,$D$2,$E$3,$E$2,$F$3,$F$2,$D$6,$D$5,$E$6,$E$5,$I$5,$D$2,$I$6,$D$2,$I$4,$D$2))</f>
        <v/>
      </c>
      <c r="D146" s="97" t="str">
        <f>IF(ISTEXT($B146),"",_xlfn.SWITCH(Liga_Descoba!AI146,$D$3,$D$2,$E$3,$E$2,$F$3,$F$2,$D$6,$D$5,$E$6,$E$5,$I$5,$D$2,$I$6,$D$2,$I$4,$D$2))</f>
        <v/>
      </c>
      <c r="E146" s="80"/>
      <c r="F146" s="80"/>
      <c r="G146" s="97" t="str">
        <f>IF(ISNUMBER($B146),G145+Liga_Descoba!AH146,"")</f>
        <v/>
      </c>
      <c r="H146" s="97" t="str">
        <f>IF(ISNUMBER($B146),H145+Liga_Descoba!AI146,"")</f>
        <v/>
      </c>
      <c r="I146" s="36"/>
      <c r="J146" s="80"/>
      <c r="K146" s="97" t="str">
        <f>IF(ISNUMBER(Liga_Descoba!D146),Liga_Descoba!D146,"")</f>
        <v/>
      </c>
      <c r="L146" s="97" t="str">
        <f>IF(ISNUMBER(Liga_Descoba!E146),Liga_Descoba!E146,"")</f>
        <v/>
      </c>
      <c r="M146" s="36"/>
      <c r="N146" s="80"/>
      <c r="O146" s="97" t="str">
        <f>IF(ISNUMBER($B146),K146+O145,"")</f>
        <v/>
      </c>
      <c r="P146" s="97" t="str">
        <f>IF(ISNUMBER($B146),L146+P145,"")</f>
        <v/>
      </c>
      <c r="Q146" s="89"/>
      <c r="R146" s="95"/>
      <c r="S146" s="97" t="str">
        <f>IF(ISNUMBER($B146),O146/COUNTA(O$10:O146),"")</f>
        <v/>
      </c>
      <c r="T146" s="97" t="str">
        <f>IF(ISNUMBER($B146),P146/COUNTA(P$10:P146),"")</f>
        <v/>
      </c>
      <c r="U146" s="89"/>
      <c r="V146" s="95"/>
      <c r="W146" s="97" t="str">
        <f>IF(ISNUMBER($B146),SQRT(VAR(K$10:K146)),"")</f>
        <v/>
      </c>
      <c r="X146" s="97" t="str">
        <f>IF(ISNUMBER($B146),SQRT(VAR(L$10:L146)),"")</f>
        <v/>
      </c>
      <c r="Y146" s="89"/>
      <c r="Z146" s="89"/>
      <c r="AA146" s="96" t="str">
        <f>IF(ISBLANK(Liga_Descoba!$F146),"",IF(Liga_Descoba!$F147&lt;&gt;Liga_Descoba!$F146,Liga_Descoba!$F146,""))</f>
        <v/>
      </c>
      <c r="AB146" s="97" t="str">
        <f>IF(ISTEXT($AA146),"",O146-SUM(AB$10:AB145))</f>
        <v/>
      </c>
      <c r="AC146" s="97" t="str">
        <f>IF(ISTEXT($AA146),"",P146-SUM(AC$10:AC145))</f>
        <v/>
      </c>
      <c r="AD146" s="89"/>
      <c r="AE146" s="89"/>
      <c r="AF146" s="96" t="str">
        <f>IF(ISBLANK(Liga_Descoba!$F146),"",IF(Liga_Descoba!$F147&lt;&gt;Liga_Descoba!$F146,Liga_Descoba!$F146,""))</f>
        <v/>
      </c>
      <c r="AG146" s="97" t="str">
        <f>IF(ISTEXT($AF146),"",(O146 - SUM(AB$10:AB145))/COUNTIF(Liga_Descoba!$F$10:$F$304,"="&amp;$AF146))</f>
        <v/>
      </c>
      <c r="AH146" s="97" t="str">
        <f>IF(ISTEXT($AF146),"",(P146 - SUM(AC$10:AC145))/COUNTIF(Liga_Descoba!$F$10:$F$304,"="&amp;$AF146))</f>
        <v/>
      </c>
      <c r="AI146" s="99" t="str">
        <f>IF(ISTEXT($AF146),"",COUNT($AG$10:$AG146))</f>
        <v/>
      </c>
      <c r="AJ146" s="89"/>
      <c r="AK146" s="96" t="str">
        <f>IF(ISBLANK(Liga_Descoba!$F146),"",IF(Liga_Descoba!$F147&lt;&gt;Liga_Descoba!$F146,Liga_Descoba!$F146,""))</f>
        <v/>
      </c>
      <c r="AL146" s="97" t="str">
        <f>IF(ISTEXT($AF146),"",(G146 - SUM(AR$10:AR145))/COUNTIF(Liga_Descoba!$F$10:$F$304,"="&amp;$AK146))</f>
        <v/>
      </c>
      <c r="AM146" s="97" t="str">
        <f>IF(ISTEXT($AF146),"",(H146 - SUM(AS$10:AS145))/COUNTIF(Liga_Descoba!$F$10:$F$304,"="&amp;$AK146))</f>
        <v/>
      </c>
      <c r="AN146" s="99" t="str">
        <f>IF(ISTEXT($AF146),"",COUNT($AG$10:$AG146))</f>
        <v/>
      </c>
      <c r="AO146" s="81"/>
      <c r="AP146" s="89"/>
      <c r="AQ146" s="96" t="str">
        <f>IF(ISBLANK(Liga_Descoba!$F146),"",IF(Liga_Descoba!$F147&lt;&gt;Liga_Descoba!$F146,Liga_Descoba!$F146,""))</f>
        <v/>
      </c>
      <c r="AR146" s="97" t="str">
        <f>IF(ISTEXT($AQ146),"",G146-SUM(AR$10:AR145))</f>
        <v/>
      </c>
      <c r="AS146" s="97" t="str">
        <f>IF(ISTEXT($AQ146),"",H146-SUM(AS$10:AS145))</f>
        <v/>
      </c>
      <c r="AT146" s="89"/>
      <c r="AU146" s="89"/>
      <c r="AV146" s="96"/>
      <c r="AW146" s="97"/>
      <c r="AX146" s="97"/>
      <c r="AY146" s="96"/>
      <c r="AZ146" s="89"/>
      <c r="BA146" s="89"/>
      <c r="BB146" s="96"/>
      <c r="BC146" s="97"/>
      <c r="BD146" s="97"/>
      <c r="BE146" s="96"/>
      <c r="BF146" s="89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</row>
    <row r="147" spans="1:77">
      <c r="A147" s="36"/>
      <c r="B147" s="94" t="str">
        <f>IF(ISBLANK(Liga_Descoba!$C147),"",Liga_Descoba!$C147)</f>
        <v/>
      </c>
      <c r="C147" s="97" t="str">
        <f>IF(ISTEXT($B147),"",_xlfn.SWITCH(Liga_Descoba!AH147,$D$3,$D$2,$E$3,$E$2,$F$3,$F$2,$D$6,$D$5,$E$6,$E$5,$I$5,$D$2,$I$6,$D$2,$I$4,$D$2))</f>
        <v/>
      </c>
      <c r="D147" s="97" t="str">
        <f>IF(ISTEXT($B147),"",_xlfn.SWITCH(Liga_Descoba!AI147,$D$3,$D$2,$E$3,$E$2,$F$3,$F$2,$D$6,$D$5,$E$6,$E$5,$I$5,$D$2,$I$6,$D$2,$I$4,$D$2))</f>
        <v/>
      </c>
      <c r="E147" s="80"/>
      <c r="F147" s="80"/>
      <c r="G147" s="97" t="str">
        <f>IF(ISNUMBER($B147),G146+Liga_Descoba!AH147,"")</f>
        <v/>
      </c>
      <c r="H147" s="97" t="str">
        <f>IF(ISNUMBER($B147),H146+Liga_Descoba!AI147,"")</f>
        <v/>
      </c>
      <c r="I147" s="36"/>
      <c r="J147" s="80"/>
      <c r="K147" s="97" t="str">
        <f>IF(ISNUMBER(Liga_Descoba!D147),Liga_Descoba!D147,"")</f>
        <v/>
      </c>
      <c r="L147" s="97" t="str">
        <f>IF(ISNUMBER(Liga_Descoba!E147),Liga_Descoba!E147,"")</f>
        <v/>
      </c>
      <c r="M147" s="36"/>
      <c r="N147" s="80"/>
      <c r="O147" s="97" t="str">
        <f>IF(ISNUMBER($B147),K147+O146,"")</f>
        <v/>
      </c>
      <c r="P147" s="97" t="str">
        <f>IF(ISNUMBER($B147),L147+P146,"")</f>
        <v/>
      </c>
      <c r="Q147" s="89"/>
      <c r="R147" s="95"/>
      <c r="S147" s="97" t="str">
        <f>IF(ISNUMBER($B147),O147/COUNTA(O$10:O147),"")</f>
        <v/>
      </c>
      <c r="T147" s="97" t="str">
        <f>IF(ISNUMBER($B147),P147/COUNTA(P$10:P147),"")</f>
        <v/>
      </c>
      <c r="U147" s="89"/>
      <c r="V147" s="95"/>
      <c r="W147" s="97" t="str">
        <f>IF(ISNUMBER($B147),SQRT(VAR(K$10:K147)),"")</f>
        <v/>
      </c>
      <c r="X147" s="97" t="str">
        <f>IF(ISNUMBER($B147),SQRT(VAR(L$10:L147)),"")</f>
        <v/>
      </c>
      <c r="Y147" s="89"/>
      <c r="Z147" s="89"/>
      <c r="AA147" s="96" t="str">
        <f>IF(ISBLANK(Liga_Descoba!$F147),"",IF(Liga_Descoba!$F148&lt;&gt;Liga_Descoba!$F147,Liga_Descoba!$F147,""))</f>
        <v/>
      </c>
      <c r="AB147" s="97" t="str">
        <f>IF(ISTEXT($AA147),"",O147-SUM(AB$10:AB146))</f>
        <v/>
      </c>
      <c r="AC147" s="97" t="str">
        <f>IF(ISTEXT($AA147),"",P147-SUM(AC$10:AC146))</f>
        <v/>
      </c>
      <c r="AD147" s="89"/>
      <c r="AE147" s="89"/>
      <c r="AF147" s="96" t="str">
        <f>IF(ISBLANK(Liga_Descoba!$F147),"",IF(Liga_Descoba!$F148&lt;&gt;Liga_Descoba!$F147,Liga_Descoba!$F147,""))</f>
        <v/>
      </c>
      <c r="AG147" s="97" t="str">
        <f>IF(ISTEXT($AF147),"",(O147 - SUM(AB$10:AB146))/COUNTIF(Liga_Descoba!$F$10:$F$304,"="&amp;$AF147))</f>
        <v/>
      </c>
      <c r="AH147" s="97" t="str">
        <f>IF(ISTEXT($AF147),"",(P147 - SUM(AC$10:AC146))/COUNTIF(Liga_Descoba!$F$10:$F$304,"="&amp;$AF147))</f>
        <v/>
      </c>
      <c r="AI147" s="99" t="str">
        <f>IF(ISTEXT($AF147),"",COUNT($AG$10:$AG147))</f>
        <v/>
      </c>
      <c r="AJ147" s="89"/>
      <c r="AK147" s="96" t="str">
        <f>IF(ISBLANK(Liga_Descoba!$F147),"",IF(Liga_Descoba!$F148&lt;&gt;Liga_Descoba!$F147,Liga_Descoba!$F147,""))</f>
        <v/>
      </c>
      <c r="AL147" s="97" t="str">
        <f>IF(ISTEXT($AF147),"",(G147 - SUM(AR$10:AR146))/COUNTIF(Liga_Descoba!$F$10:$F$304,"="&amp;$AK147))</f>
        <v/>
      </c>
      <c r="AM147" s="97" t="str">
        <f>IF(ISTEXT($AF147),"",(H147 - SUM(AS$10:AS146))/COUNTIF(Liga_Descoba!$F$10:$F$304,"="&amp;$AK147))</f>
        <v/>
      </c>
      <c r="AN147" s="99" t="str">
        <f>IF(ISTEXT($AF147),"",COUNT($AG$10:$AG147))</f>
        <v/>
      </c>
      <c r="AO147" s="81"/>
      <c r="AP147" s="89"/>
      <c r="AQ147" s="96" t="str">
        <f>IF(ISBLANK(Liga_Descoba!$F147),"",IF(Liga_Descoba!$F148&lt;&gt;Liga_Descoba!$F147,Liga_Descoba!$F147,""))</f>
        <v/>
      </c>
      <c r="AR147" s="97" t="str">
        <f>IF(ISTEXT($AQ147),"",G147-SUM(AR$10:AR146))</f>
        <v/>
      </c>
      <c r="AS147" s="97" t="str">
        <f>IF(ISTEXT($AQ147),"",H147-SUM(AS$10:AS146))</f>
        <v/>
      </c>
      <c r="AT147" s="89"/>
      <c r="AU147" s="89"/>
      <c r="AV147" s="96"/>
      <c r="AW147" s="97"/>
      <c r="AX147" s="97"/>
      <c r="AY147" s="96"/>
      <c r="AZ147" s="89"/>
      <c r="BA147" s="89"/>
      <c r="BB147" s="96"/>
      <c r="BC147" s="97"/>
      <c r="BD147" s="97"/>
      <c r="BE147" s="96"/>
      <c r="BF147" s="89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</row>
    <row r="148" spans="1:77">
      <c r="A148" s="36"/>
      <c r="B148" s="94" t="str">
        <f>IF(ISBLANK(Liga_Descoba!$C148),"",Liga_Descoba!$C148)</f>
        <v/>
      </c>
      <c r="C148" s="97" t="str">
        <f>IF(ISTEXT($B148),"",_xlfn.SWITCH(Liga_Descoba!AH148,$D$3,$D$2,$E$3,$E$2,$F$3,$F$2,$D$6,$D$5,$E$6,$E$5,$I$5,$D$2,$I$6,$D$2,$I$4,$D$2))</f>
        <v/>
      </c>
      <c r="D148" s="97" t="str">
        <f>IF(ISTEXT($B148),"",_xlfn.SWITCH(Liga_Descoba!AI148,$D$3,$D$2,$E$3,$E$2,$F$3,$F$2,$D$6,$D$5,$E$6,$E$5,$I$5,$D$2,$I$6,$D$2,$I$4,$D$2))</f>
        <v/>
      </c>
      <c r="E148" s="80"/>
      <c r="F148" s="80"/>
      <c r="G148" s="97" t="str">
        <f>IF(ISNUMBER($B148),G147+Liga_Descoba!AH148,"")</f>
        <v/>
      </c>
      <c r="H148" s="97" t="str">
        <f>IF(ISNUMBER($B148),H147+Liga_Descoba!AI148,"")</f>
        <v/>
      </c>
      <c r="I148" s="36"/>
      <c r="J148" s="80"/>
      <c r="K148" s="97" t="str">
        <f>IF(ISNUMBER(Liga_Descoba!D148),Liga_Descoba!D148,"")</f>
        <v/>
      </c>
      <c r="L148" s="97" t="str">
        <f>IF(ISNUMBER(Liga_Descoba!E148),Liga_Descoba!E148,"")</f>
        <v/>
      </c>
      <c r="M148" s="36"/>
      <c r="N148" s="80"/>
      <c r="O148" s="97" t="str">
        <f>IF(ISNUMBER($B148),K148+O147,"")</f>
        <v/>
      </c>
      <c r="P148" s="97" t="str">
        <f>IF(ISNUMBER($B148),L148+P147,"")</f>
        <v/>
      </c>
      <c r="Q148" s="89"/>
      <c r="R148" s="95"/>
      <c r="S148" s="97" t="str">
        <f>IF(ISNUMBER($B148),O148/COUNTA(O$10:O148),"")</f>
        <v/>
      </c>
      <c r="T148" s="97" t="str">
        <f>IF(ISNUMBER($B148),P148/COUNTA(P$10:P148),"")</f>
        <v/>
      </c>
      <c r="U148" s="89"/>
      <c r="V148" s="95"/>
      <c r="W148" s="97" t="str">
        <f>IF(ISNUMBER($B148),SQRT(VAR(K$10:K148)),"")</f>
        <v/>
      </c>
      <c r="X148" s="97" t="str">
        <f>IF(ISNUMBER($B148),SQRT(VAR(L$10:L148)),"")</f>
        <v/>
      </c>
      <c r="Y148" s="89"/>
      <c r="Z148" s="89"/>
      <c r="AA148" s="96" t="str">
        <f>IF(ISBLANK(Liga_Descoba!$F148),"",IF(Liga_Descoba!$F149&lt;&gt;Liga_Descoba!$F148,Liga_Descoba!$F148,""))</f>
        <v/>
      </c>
      <c r="AB148" s="97" t="str">
        <f>IF(ISTEXT($AA148),"",O148-SUM(AB$10:AB147))</f>
        <v/>
      </c>
      <c r="AC148" s="97" t="str">
        <f>IF(ISTEXT($AA148),"",P148-SUM(AC$10:AC147))</f>
        <v/>
      </c>
      <c r="AD148" s="89"/>
      <c r="AE148" s="89"/>
      <c r="AF148" s="96" t="str">
        <f>IF(ISBLANK(Liga_Descoba!$F148),"",IF(Liga_Descoba!$F149&lt;&gt;Liga_Descoba!$F148,Liga_Descoba!$F148,""))</f>
        <v/>
      </c>
      <c r="AG148" s="97" t="str">
        <f>IF(ISTEXT($AF148),"",(O148 - SUM(AB$10:AB147))/COUNTIF(Liga_Descoba!$F$10:$F$304,"="&amp;$AF148))</f>
        <v/>
      </c>
      <c r="AH148" s="97" t="str">
        <f>IF(ISTEXT($AF148),"",(P148 - SUM(AC$10:AC147))/COUNTIF(Liga_Descoba!$F$10:$F$304,"="&amp;$AF148))</f>
        <v/>
      </c>
      <c r="AI148" s="99" t="str">
        <f>IF(ISTEXT($AF148),"",COUNT($AG$10:$AG148))</f>
        <v/>
      </c>
      <c r="AJ148" s="89"/>
      <c r="AK148" s="96" t="str">
        <f>IF(ISBLANK(Liga_Descoba!$F148),"",IF(Liga_Descoba!$F149&lt;&gt;Liga_Descoba!$F148,Liga_Descoba!$F148,""))</f>
        <v/>
      </c>
      <c r="AL148" s="97" t="str">
        <f>IF(ISTEXT($AF148),"",(G148 - SUM(AR$10:AR147))/COUNTIF(Liga_Descoba!$F$10:$F$304,"="&amp;$AK148))</f>
        <v/>
      </c>
      <c r="AM148" s="97" t="str">
        <f>IF(ISTEXT($AF148),"",(H148 - SUM(AS$10:AS147))/COUNTIF(Liga_Descoba!$F$10:$F$304,"="&amp;$AK148))</f>
        <v/>
      </c>
      <c r="AN148" s="99" t="str">
        <f>IF(ISTEXT($AF148),"",COUNT($AG$10:$AG148))</f>
        <v/>
      </c>
      <c r="AO148" s="81"/>
      <c r="AP148" s="89"/>
      <c r="AQ148" s="96" t="str">
        <f>IF(ISBLANK(Liga_Descoba!$F148),"",IF(Liga_Descoba!$F149&lt;&gt;Liga_Descoba!$F148,Liga_Descoba!$F148,""))</f>
        <v/>
      </c>
      <c r="AR148" s="97" t="str">
        <f>IF(ISTEXT($AQ148),"",G148-SUM(AR$10:AR147))</f>
        <v/>
      </c>
      <c r="AS148" s="97" t="str">
        <f>IF(ISTEXT($AQ148),"",H148-SUM(AS$10:AS147))</f>
        <v/>
      </c>
      <c r="AT148" s="89"/>
      <c r="AU148" s="89"/>
      <c r="AV148" s="96"/>
      <c r="AW148" s="97"/>
      <c r="AX148" s="97"/>
      <c r="AY148" s="96"/>
      <c r="AZ148" s="89"/>
      <c r="BA148" s="89"/>
      <c r="BB148" s="96"/>
      <c r="BC148" s="97"/>
      <c r="BD148" s="97"/>
      <c r="BE148" s="96"/>
      <c r="BF148" s="89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</row>
    <row r="149" spans="1:77">
      <c r="A149" s="36"/>
      <c r="B149" s="94" t="str">
        <f>IF(ISBLANK(Liga_Descoba!$C149),"",Liga_Descoba!$C149)</f>
        <v/>
      </c>
      <c r="C149" s="97" t="str">
        <f>IF(ISTEXT($B149),"",_xlfn.SWITCH(Liga_Descoba!AH149,$D$3,$D$2,$E$3,$E$2,$F$3,$F$2,$D$6,$D$5,$E$6,$E$5,$I$5,$D$2,$I$6,$D$2,$I$4,$D$2))</f>
        <v/>
      </c>
      <c r="D149" s="97" t="str">
        <f>IF(ISTEXT($B149),"",_xlfn.SWITCH(Liga_Descoba!AI149,$D$3,$D$2,$E$3,$E$2,$F$3,$F$2,$D$6,$D$5,$E$6,$E$5,$I$5,$D$2,$I$6,$D$2,$I$4,$D$2))</f>
        <v/>
      </c>
      <c r="E149" s="80"/>
      <c r="F149" s="80"/>
      <c r="G149" s="97" t="str">
        <f>IF(ISNUMBER($B149),G148+Liga_Descoba!AH149,"")</f>
        <v/>
      </c>
      <c r="H149" s="97" t="str">
        <f>IF(ISNUMBER($B149),H148+Liga_Descoba!AI149,"")</f>
        <v/>
      </c>
      <c r="I149" s="36"/>
      <c r="J149" s="80"/>
      <c r="K149" s="97" t="str">
        <f>IF(ISNUMBER(Liga_Descoba!D149),Liga_Descoba!D149,"")</f>
        <v/>
      </c>
      <c r="L149" s="97" t="str">
        <f>IF(ISNUMBER(Liga_Descoba!E149),Liga_Descoba!E149,"")</f>
        <v/>
      </c>
      <c r="M149" s="36"/>
      <c r="N149" s="80"/>
      <c r="O149" s="97" t="str">
        <f>IF(ISNUMBER($B149),K149+O148,"")</f>
        <v/>
      </c>
      <c r="P149" s="97" t="str">
        <f>IF(ISNUMBER($B149),L149+P148,"")</f>
        <v/>
      </c>
      <c r="Q149" s="89"/>
      <c r="R149" s="95"/>
      <c r="S149" s="97" t="str">
        <f>IF(ISNUMBER($B149),O149/COUNTA(O$10:O149),"")</f>
        <v/>
      </c>
      <c r="T149" s="97" t="str">
        <f>IF(ISNUMBER($B149),P149/COUNTA(P$10:P149),"")</f>
        <v/>
      </c>
      <c r="U149" s="89"/>
      <c r="V149" s="95"/>
      <c r="W149" s="97" t="str">
        <f>IF(ISNUMBER($B149),SQRT(VAR(K$10:K149)),"")</f>
        <v/>
      </c>
      <c r="X149" s="97" t="str">
        <f>IF(ISNUMBER($B149),SQRT(VAR(L$10:L149)),"")</f>
        <v/>
      </c>
      <c r="Y149" s="89"/>
      <c r="Z149" s="89"/>
      <c r="AA149" s="96" t="str">
        <f>IF(ISBLANK(Liga_Descoba!$F149),"",IF(Liga_Descoba!$F150&lt;&gt;Liga_Descoba!$F149,Liga_Descoba!$F149,""))</f>
        <v/>
      </c>
      <c r="AB149" s="97" t="str">
        <f>IF(ISTEXT($AA149),"",O149-SUM(AB$10:AB148))</f>
        <v/>
      </c>
      <c r="AC149" s="97" t="str">
        <f>IF(ISTEXT($AA149),"",P149-SUM(AC$10:AC148))</f>
        <v/>
      </c>
      <c r="AD149" s="89"/>
      <c r="AE149" s="89"/>
      <c r="AF149" s="96" t="str">
        <f>IF(ISBLANK(Liga_Descoba!$F149),"",IF(Liga_Descoba!$F150&lt;&gt;Liga_Descoba!$F149,Liga_Descoba!$F149,""))</f>
        <v/>
      </c>
      <c r="AG149" s="97" t="str">
        <f>IF(ISTEXT($AF149),"",(O149 - SUM(AB$10:AB148))/COUNTIF(Liga_Descoba!$F$10:$F$304,"="&amp;$AF149))</f>
        <v/>
      </c>
      <c r="AH149" s="97" t="str">
        <f>IF(ISTEXT($AF149),"",(P149 - SUM(AC$10:AC148))/COUNTIF(Liga_Descoba!$F$10:$F$304,"="&amp;$AF149))</f>
        <v/>
      </c>
      <c r="AI149" s="99" t="str">
        <f>IF(ISTEXT($AF149),"",COUNT($AG$10:$AG149))</f>
        <v/>
      </c>
      <c r="AJ149" s="89"/>
      <c r="AK149" s="96" t="str">
        <f>IF(ISBLANK(Liga_Descoba!$F149),"",IF(Liga_Descoba!$F150&lt;&gt;Liga_Descoba!$F149,Liga_Descoba!$F149,""))</f>
        <v/>
      </c>
      <c r="AL149" s="97" t="str">
        <f>IF(ISTEXT($AF149),"",(G149 - SUM(AR$10:AR148))/COUNTIF(Liga_Descoba!$F$10:$F$304,"="&amp;$AK149))</f>
        <v/>
      </c>
      <c r="AM149" s="97" t="str">
        <f>IF(ISTEXT($AF149),"",(H149 - SUM(AS$10:AS148))/COUNTIF(Liga_Descoba!$F$10:$F$304,"="&amp;$AK149))</f>
        <v/>
      </c>
      <c r="AN149" s="99" t="str">
        <f>IF(ISTEXT($AF149),"",COUNT($AG$10:$AG149))</f>
        <v/>
      </c>
      <c r="AO149" s="81"/>
      <c r="AP149" s="89"/>
      <c r="AQ149" s="96" t="str">
        <f>IF(ISBLANK(Liga_Descoba!$F149),"",IF(Liga_Descoba!$F150&lt;&gt;Liga_Descoba!$F149,Liga_Descoba!$F149,""))</f>
        <v/>
      </c>
      <c r="AR149" s="97" t="str">
        <f>IF(ISTEXT($AQ149),"",G149-SUM(AR$10:AR148))</f>
        <v/>
      </c>
      <c r="AS149" s="97" t="str">
        <f>IF(ISTEXT($AQ149),"",H149-SUM(AS$10:AS148))</f>
        <v/>
      </c>
      <c r="AT149" s="89"/>
      <c r="AU149" s="89"/>
      <c r="AV149" s="96"/>
      <c r="AW149" s="97"/>
      <c r="AX149" s="97"/>
      <c r="AY149" s="96"/>
      <c r="AZ149" s="89"/>
      <c r="BA149" s="89"/>
      <c r="BB149" s="96"/>
      <c r="BC149" s="97"/>
      <c r="BD149" s="97"/>
      <c r="BE149" s="96"/>
      <c r="BF149" s="89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</row>
    <row r="150" spans="1:77">
      <c r="A150" s="36"/>
      <c r="B150" s="94" t="str">
        <f>IF(ISBLANK(Liga_Descoba!$C150),"",Liga_Descoba!$C150)</f>
        <v/>
      </c>
      <c r="C150" s="97" t="str">
        <f>IF(ISTEXT($B150),"",_xlfn.SWITCH(Liga_Descoba!AH150,$D$3,$D$2,$E$3,$E$2,$F$3,$F$2,$D$6,$D$5,$E$6,$E$5,$I$5,$D$2,$I$6,$D$2,$I$4,$D$2))</f>
        <v/>
      </c>
      <c r="D150" s="97" t="str">
        <f>IF(ISTEXT($B150),"",_xlfn.SWITCH(Liga_Descoba!AI150,$D$3,$D$2,$E$3,$E$2,$F$3,$F$2,$D$6,$D$5,$E$6,$E$5,$I$5,$D$2,$I$6,$D$2,$I$4,$D$2))</f>
        <v/>
      </c>
      <c r="E150" s="80"/>
      <c r="F150" s="80"/>
      <c r="G150" s="97" t="str">
        <f>IF(ISNUMBER($B150),G149+Liga_Descoba!AH150,"")</f>
        <v/>
      </c>
      <c r="H150" s="97" t="str">
        <f>IF(ISNUMBER($B150),H149+Liga_Descoba!AI150,"")</f>
        <v/>
      </c>
      <c r="I150" s="36"/>
      <c r="J150" s="80"/>
      <c r="K150" s="97" t="str">
        <f>IF(ISNUMBER(Liga_Descoba!D150),Liga_Descoba!D150,"")</f>
        <v/>
      </c>
      <c r="L150" s="97" t="str">
        <f>IF(ISNUMBER(Liga_Descoba!E150),Liga_Descoba!E150,"")</f>
        <v/>
      </c>
      <c r="M150" s="36"/>
      <c r="N150" s="80"/>
      <c r="O150" s="97" t="str">
        <f>IF(ISNUMBER($B150),K150+O149,"")</f>
        <v/>
      </c>
      <c r="P150" s="97" t="str">
        <f>IF(ISNUMBER($B150),L150+P149,"")</f>
        <v/>
      </c>
      <c r="Q150" s="89"/>
      <c r="R150" s="95"/>
      <c r="S150" s="97" t="str">
        <f>IF(ISNUMBER($B150),O150/COUNTA(O$10:O150),"")</f>
        <v/>
      </c>
      <c r="T150" s="97" t="str">
        <f>IF(ISNUMBER($B150),P150/COUNTA(P$10:P150),"")</f>
        <v/>
      </c>
      <c r="U150" s="89"/>
      <c r="V150" s="95"/>
      <c r="W150" s="97" t="str">
        <f>IF(ISNUMBER($B150),SQRT(VAR(K$10:K150)),"")</f>
        <v/>
      </c>
      <c r="X150" s="97" t="str">
        <f>IF(ISNUMBER($B150),SQRT(VAR(L$10:L150)),"")</f>
        <v/>
      </c>
      <c r="Y150" s="89"/>
      <c r="Z150" s="89"/>
      <c r="AA150" s="96" t="str">
        <f>IF(ISBLANK(Liga_Descoba!$F150),"",IF(Liga_Descoba!$F151&lt;&gt;Liga_Descoba!$F150,Liga_Descoba!$F150,""))</f>
        <v/>
      </c>
      <c r="AB150" s="97" t="str">
        <f>IF(ISTEXT($AA150),"",O150-SUM(AB$10:AB149))</f>
        <v/>
      </c>
      <c r="AC150" s="97" t="str">
        <f>IF(ISTEXT($AA150),"",P150-SUM(AC$10:AC149))</f>
        <v/>
      </c>
      <c r="AD150" s="89"/>
      <c r="AE150" s="89"/>
      <c r="AF150" s="96" t="str">
        <f>IF(ISBLANK(Liga_Descoba!$F150),"",IF(Liga_Descoba!$F151&lt;&gt;Liga_Descoba!$F150,Liga_Descoba!$F150,""))</f>
        <v/>
      </c>
      <c r="AG150" s="97" t="str">
        <f>IF(ISTEXT($AF150),"",(O150 - SUM(AB$10:AB149))/COUNTIF(Liga_Descoba!$F$10:$F$304,"="&amp;$AF150))</f>
        <v/>
      </c>
      <c r="AH150" s="97" t="str">
        <f>IF(ISTEXT($AF150),"",(P150 - SUM(AC$10:AC149))/COUNTIF(Liga_Descoba!$F$10:$F$304,"="&amp;$AF150))</f>
        <v/>
      </c>
      <c r="AI150" s="99" t="str">
        <f>IF(ISTEXT($AF150),"",COUNT($AG$10:$AG150))</f>
        <v/>
      </c>
      <c r="AJ150" s="89"/>
      <c r="AK150" s="96" t="str">
        <f>IF(ISBLANK(Liga_Descoba!$F150),"",IF(Liga_Descoba!$F151&lt;&gt;Liga_Descoba!$F150,Liga_Descoba!$F150,""))</f>
        <v/>
      </c>
      <c r="AL150" s="97" t="str">
        <f>IF(ISTEXT($AF150),"",(G150 - SUM(AR$10:AR149))/COUNTIF(Liga_Descoba!$F$10:$F$304,"="&amp;$AK150))</f>
        <v/>
      </c>
      <c r="AM150" s="97" t="str">
        <f>IF(ISTEXT($AF150),"",(H150 - SUM(AS$10:AS149))/COUNTIF(Liga_Descoba!$F$10:$F$304,"="&amp;$AK150))</f>
        <v/>
      </c>
      <c r="AN150" s="99" t="str">
        <f>IF(ISTEXT($AF150),"",COUNT($AG$10:$AG150))</f>
        <v/>
      </c>
      <c r="AO150" s="81"/>
      <c r="AP150" s="89"/>
      <c r="AQ150" s="96" t="str">
        <f>IF(ISBLANK(Liga_Descoba!$F150),"",IF(Liga_Descoba!$F151&lt;&gt;Liga_Descoba!$F150,Liga_Descoba!$F150,""))</f>
        <v/>
      </c>
      <c r="AR150" s="97" t="str">
        <f>IF(ISTEXT($AQ150),"",G150-SUM(AR$10:AR149))</f>
        <v/>
      </c>
      <c r="AS150" s="97" t="str">
        <f>IF(ISTEXT($AQ150),"",H150-SUM(AS$10:AS149))</f>
        <v/>
      </c>
      <c r="AT150" s="89"/>
      <c r="AU150" s="89"/>
      <c r="AV150" s="96"/>
      <c r="AW150" s="97"/>
      <c r="AX150" s="97"/>
      <c r="AY150" s="96"/>
      <c r="AZ150" s="89"/>
      <c r="BA150" s="89"/>
      <c r="BB150" s="96"/>
      <c r="BC150" s="97"/>
      <c r="BD150" s="97"/>
      <c r="BE150" s="96"/>
      <c r="BF150" s="89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</row>
    <row r="151" spans="1:77">
      <c r="A151" s="36"/>
      <c r="B151" s="94" t="str">
        <f>IF(ISBLANK(Liga_Descoba!$C151),"",Liga_Descoba!$C151)</f>
        <v/>
      </c>
      <c r="C151" s="97" t="str">
        <f>IF(ISTEXT($B151),"",_xlfn.SWITCH(Liga_Descoba!AH151,$D$3,$D$2,$E$3,$E$2,$F$3,$F$2,$D$6,$D$5,$E$6,$E$5,$I$5,$D$2,$I$6,$D$2,$I$4,$D$2))</f>
        <v/>
      </c>
      <c r="D151" s="97" t="str">
        <f>IF(ISTEXT($B151),"",_xlfn.SWITCH(Liga_Descoba!AI151,$D$3,$D$2,$E$3,$E$2,$F$3,$F$2,$D$6,$D$5,$E$6,$E$5,$I$5,$D$2,$I$6,$D$2,$I$4,$D$2))</f>
        <v/>
      </c>
      <c r="E151" s="80"/>
      <c r="F151" s="80"/>
      <c r="G151" s="97" t="str">
        <f>IF(ISNUMBER($B151),G150+Liga_Descoba!AH151,"")</f>
        <v/>
      </c>
      <c r="H151" s="97" t="str">
        <f>IF(ISNUMBER($B151),H150+Liga_Descoba!AI151,"")</f>
        <v/>
      </c>
      <c r="I151" s="36"/>
      <c r="J151" s="80"/>
      <c r="K151" s="97" t="str">
        <f>IF(ISNUMBER(Liga_Descoba!D151),Liga_Descoba!D151,"")</f>
        <v/>
      </c>
      <c r="L151" s="97" t="str">
        <f>IF(ISNUMBER(Liga_Descoba!E151),Liga_Descoba!E151,"")</f>
        <v/>
      </c>
      <c r="M151" s="36"/>
      <c r="N151" s="80"/>
      <c r="O151" s="97" t="str">
        <f>IF(ISNUMBER($B151),K151+O150,"")</f>
        <v/>
      </c>
      <c r="P151" s="97" t="str">
        <f>IF(ISNUMBER($B151),L151+P150,"")</f>
        <v/>
      </c>
      <c r="Q151" s="89"/>
      <c r="R151" s="95"/>
      <c r="S151" s="97" t="str">
        <f>IF(ISNUMBER($B151),O151/COUNTA(O$10:O151),"")</f>
        <v/>
      </c>
      <c r="T151" s="97" t="str">
        <f>IF(ISNUMBER($B151),P151/COUNTA(P$10:P151),"")</f>
        <v/>
      </c>
      <c r="U151" s="89"/>
      <c r="V151" s="95"/>
      <c r="W151" s="97" t="str">
        <f>IF(ISNUMBER($B151),SQRT(VAR(K$10:K151)),"")</f>
        <v/>
      </c>
      <c r="X151" s="97" t="str">
        <f>IF(ISNUMBER($B151),SQRT(VAR(L$10:L151)),"")</f>
        <v/>
      </c>
      <c r="Y151" s="89"/>
      <c r="Z151" s="89"/>
      <c r="AA151" s="96" t="str">
        <f>IF(ISBLANK(Liga_Descoba!$F151),"",IF(Liga_Descoba!$F152&lt;&gt;Liga_Descoba!$F151,Liga_Descoba!$F151,""))</f>
        <v/>
      </c>
      <c r="AB151" s="97" t="str">
        <f>IF(ISTEXT($AA151),"",O151-SUM(AB$10:AB150))</f>
        <v/>
      </c>
      <c r="AC151" s="97" t="str">
        <f>IF(ISTEXT($AA151),"",P151-SUM(AC$10:AC150))</f>
        <v/>
      </c>
      <c r="AD151" s="89"/>
      <c r="AE151" s="89"/>
      <c r="AF151" s="96" t="str">
        <f>IF(ISBLANK(Liga_Descoba!$F151),"",IF(Liga_Descoba!$F152&lt;&gt;Liga_Descoba!$F151,Liga_Descoba!$F151,""))</f>
        <v/>
      </c>
      <c r="AG151" s="97" t="str">
        <f>IF(ISTEXT($AF151),"",(O151 - SUM(AB$10:AB150))/COUNTIF(Liga_Descoba!$F$10:$F$304,"="&amp;$AF151))</f>
        <v/>
      </c>
      <c r="AH151" s="97" t="str">
        <f>IF(ISTEXT($AF151),"",(P151 - SUM(AC$10:AC150))/COUNTIF(Liga_Descoba!$F$10:$F$304,"="&amp;$AF151))</f>
        <v/>
      </c>
      <c r="AI151" s="99" t="str">
        <f>IF(ISTEXT($AF151),"",COUNT($AG$10:$AG151))</f>
        <v/>
      </c>
      <c r="AJ151" s="89"/>
      <c r="AK151" s="96" t="str">
        <f>IF(ISBLANK(Liga_Descoba!$F151),"",IF(Liga_Descoba!$F152&lt;&gt;Liga_Descoba!$F151,Liga_Descoba!$F151,""))</f>
        <v/>
      </c>
      <c r="AL151" s="97" t="str">
        <f>IF(ISTEXT($AF151),"",(G151 - SUM(AR$10:AR150))/COUNTIF(Liga_Descoba!$F$10:$F$304,"="&amp;$AK151))</f>
        <v/>
      </c>
      <c r="AM151" s="97" t="str">
        <f>IF(ISTEXT($AF151),"",(H151 - SUM(AS$10:AS150))/COUNTIF(Liga_Descoba!$F$10:$F$304,"="&amp;$AK151))</f>
        <v/>
      </c>
      <c r="AN151" s="99" t="str">
        <f>IF(ISTEXT($AF151),"",COUNT($AG$10:$AG151))</f>
        <v/>
      </c>
      <c r="AO151" s="81"/>
      <c r="AP151" s="89"/>
      <c r="AQ151" s="96" t="str">
        <f>IF(ISBLANK(Liga_Descoba!$F151),"",IF(Liga_Descoba!$F152&lt;&gt;Liga_Descoba!$F151,Liga_Descoba!$F151,""))</f>
        <v/>
      </c>
      <c r="AR151" s="97" t="str">
        <f>IF(ISTEXT($AQ151),"",G151-SUM(AR$10:AR150))</f>
        <v/>
      </c>
      <c r="AS151" s="97" t="str">
        <f>IF(ISTEXT($AQ151),"",H151-SUM(AS$10:AS150))</f>
        <v/>
      </c>
      <c r="AT151" s="89"/>
      <c r="AU151" s="89"/>
      <c r="AV151" s="96"/>
      <c r="AW151" s="97"/>
      <c r="AX151" s="97"/>
      <c r="AY151" s="96"/>
      <c r="AZ151" s="89"/>
      <c r="BA151" s="89"/>
      <c r="BB151" s="96"/>
      <c r="BC151" s="97"/>
      <c r="BD151" s="97"/>
      <c r="BE151" s="96"/>
      <c r="BF151" s="89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</row>
    <row r="152" spans="1:77">
      <c r="A152" s="36"/>
      <c r="B152" s="94" t="str">
        <f>IF(ISBLANK(Liga_Descoba!$C152),"",Liga_Descoba!$C152)</f>
        <v/>
      </c>
      <c r="C152" s="97" t="str">
        <f>IF(ISTEXT($B152),"",_xlfn.SWITCH(Liga_Descoba!AH152,$D$3,$D$2,$E$3,$E$2,$F$3,$F$2,$D$6,$D$5,$E$6,$E$5,$I$5,$D$2,$I$6,$D$2,$I$4,$D$2))</f>
        <v/>
      </c>
      <c r="D152" s="97" t="str">
        <f>IF(ISTEXT($B152),"",_xlfn.SWITCH(Liga_Descoba!AI152,$D$3,$D$2,$E$3,$E$2,$F$3,$F$2,$D$6,$D$5,$E$6,$E$5,$I$5,$D$2,$I$6,$D$2,$I$4,$D$2))</f>
        <v/>
      </c>
      <c r="E152" s="80"/>
      <c r="F152" s="80"/>
      <c r="G152" s="97" t="str">
        <f>IF(ISNUMBER($B152),G151+Liga_Descoba!AH152,"")</f>
        <v/>
      </c>
      <c r="H152" s="97" t="str">
        <f>IF(ISNUMBER($B152),H151+Liga_Descoba!AI152,"")</f>
        <v/>
      </c>
      <c r="I152" s="36"/>
      <c r="J152" s="80"/>
      <c r="K152" s="97" t="str">
        <f>IF(ISNUMBER(Liga_Descoba!D152),Liga_Descoba!D152,"")</f>
        <v/>
      </c>
      <c r="L152" s="97" t="str">
        <f>IF(ISNUMBER(Liga_Descoba!E152),Liga_Descoba!E152,"")</f>
        <v/>
      </c>
      <c r="M152" s="36"/>
      <c r="N152" s="80"/>
      <c r="O152" s="97" t="str">
        <f>IF(ISNUMBER($B152),K152+O151,"")</f>
        <v/>
      </c>
      <c r="P152" s="97" t="str">
        <f>IF(ISNUMBER($B152),L152+P151,"")</f>
        <v/>
      </c>
      <c r="Q152" s="89"/>
      <c r="R152" s="95"/>
      <c r="S152" s="97" t="str">
        <f>IF(ISNUMBER($B152),O152/COUNTA(O$10:O152),"")</f>
        <v/>
      </c>
      <c r="T152" s="97" t="str">
        <f>IF(ISNUMBER($B152),P152/COUNTA(P$10:P152),"")</f>
        <v/>
      </c>
      <c r="U152" s="89"/>
      <c r="V152" s="95"/>
      <c r="W152" s="97" t="str">
        <f>IF(ISNUMBER($B152),SQRT(VAR(K$10:K152)),"")</f>
        <v/>
      </c>
      <c r="X152" s="97" t="str">
        <f>IF(ISNUMBER($B152),SQRT(VAR(L$10:L152)),"")</f>
        <v/>
      </c>
      <c r="Y152" s="89"/>
      <c r="Z152" s="89"/>
      <c r="AA152" s="96" t="str">
        <f>IF(ISBLANK(Liga_Descoba!$F152),"",IF(Liga_Descoba!$F153&lt;&gt;Liga_Descoba!$F152,Liga_Descoba!$F152,""))</f>
        <v/>
      </c>
      <c r="AB152" s="97" t="str">
        <f>IF(ISTEXT($AA152),"",O152-SUM(AB$10:AB151))</f>
        <v/>
      </c>
      <c r="AC152" s="97" t="str">
        <f>IF(ISTEXT($AA152),"",P152-SUM(AC$10:AC151))</f>
        <v/>
      </c>
      <c r="AD152" s="89"/>
      <c r="AE152" s="89"/>
      <c r="AF152" s="96" t="str">
        <f>IF(ISBLANK(Liga_Descoba!$F152),"",IF(Liga_Descoba!$F153&lt;&gt;Liga_Descoba!$F152,Liga_Descoba!$F152,""))</f>
        <v/>
      </c>
      <c r="AG152" s="97" t="str">
        <f>IF(ISTEXT($AF152),"",(O152 - SUM(AB$10:AB151))/COUNTIF(Liga_Descoba!$F$10:$F$304,"="&amp;$AF152))</f>
        <v/>
      </c>
      <c r="AH152" s="97" t="str">
        <f>IF(ISTEXT($AF152),"",(P152 - SUM(AC$10:AC151))/COUNTIF(Liga_Descoba!$F$10:$F$304,"="&amp;$AF152))</f>
        <v/>
      </c>
      <c r="AI152" s="99" t="str">
        <f>IF(ISTEXT($AF152),"",COUNT($AG$10:$AG152))</f>
        <v/>
      </c>
      <c r="AJ152" s="89"/>
      <c r="AK152" s="96" t="str">
        <f>IF(ISBLANK(Liga_Descoba!$F152),"",IF(Liga_Descoba!$F153&lt;&gt;Liga_Descoba!$F152,Liga_Descoba!$F152,""))</f>
        <v/>
      </c>
      <c r="AL152" s="97" t="str">
        <f>IF(ISTEXT($AF152),"",(G152 - SUM(AR$10:AR151))/COUNTIF(Liga_Descoba!$F$10:$F$304,"="&amp;$AK152))</f>
        <v/>
      </c>
      <c r="AM152" s="97" t="str">
        <f>IF(ISTEXT($AF152),"",(H152 - SUM(AS$10:AS151))/COUNTIF(Liga_Descoba!$F$10:$F$304,"="&amp;$AK152))</f>
        <v/>
      </c>
      <c r="AN152" s="99" t="str">
        <f>IF(ISTEXT($AF152),"",COUNT($AG$10:$AG152))</f>
        <v/>
      </c>
      <c r="AO152" s="81"/>
      <c r="AP152" s="89"/>
      <c r="AQ152" s="96" t="str">
        <f>IF(ISBLANK(Liga_Descoba!$F152),"",IF(Liga_Descoba!$F153&lt;&gt;Liga_Descoba!$F152,Liga_Descoba!$F152,""))</f>
        <v/>
      </c>
      <c r="AR152" s="97" t="str">
        <f>IF(ISTEXT($AQ152),"",G152-SUM(AR$10:AR151))</f>
        <v/>
      </c>
      <c r="AS152" s="97" t="str">
        <f>IF(ISTEXT($AQ152),"",H152-SUM(AS$10:AS151))</f>
        <v/>
      </c>
      <c r="AT152" s="89"/>
      <c r="AU152" s="89"/>
      <c r="AV152" s="96"/>
      <c r="AW152" s="97"/>
      <c r="AX152" s="97"/>
      <c r="AY152" s="96"/>
      <c r="AZ152" s="89"/>
      <c r="BA152" s="89"/>
      <c r="BB152" s="96"/>
      <c r="BC152" s="97"/>
      <c r="BD152" s="97"/>
      <c r="BE152" s="96"/>
      <c r="BF152" s="89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</row>
    <row r="153" spans="1:77">
      <c r="A153" s="36"/>
      <c r="B153" s="94" t="str">
        <f>IF(ISBLANK(Liga_Descoba!$C153),"",Liga_Descoba!$C153)</f>
        <v/>
      </c>
      <c r="C153" s="97" t="str">
        <f>IF(ISTEXT($B153),"",_xlfn.SWITCH(Liga_Descoba!AH153,$D$3,$D$2,$E$3,$E$2,$F$3,$F$2,$D$6,$D$5,$E$6,$E$5,$I$5,$D$2,$I$6,$D$2,$I$4,$D$2))</f>
        <v/>
      </c>
      <c r="D153" s="97" t="str">
        <f>IF(ISTEXT($B153),"",_xlfn.SWITCH(Liga_Descoba!AI153,$D$3,$D$2,$E$3,$E$2,$F$3,$F$2,$D$6,$D$5,$E$6,$E$5,$I$5,$D$2,$I$6,$D$2,$I$4,$D$2))</f>
        <v/>
      </c>
      <c r="E153" s="80"/>
      <c r="F153" s="80"/>
      <c r="G153" s="97" t="str">
        <f>IF(ISNUMBER($B153),G152+Liga_Descoba!AH153,"")</f>
        <v/>
      </c>
      <c r="H153" s="97" t="str">
        <f>IF(ISNUMBER($B153),H152+Liga_Descoba!AI153,"")</f>
        <v/>
      </c>
      <c r="I153" s="36"/>
      <c r="J153" s="80"/>
      <c r="K153" s="97" t="str">
        <f>IF(ISNUMBER(Liga_Descoba!D153),Liga_Descoba!D153,"")</f>
        <v/>
      </c>
      <c r="L153" s="97" t="str">
        <f>IF(ISNUMBER(Liga_Descoba!E153),Liga_Descoba!E153,"")</f>
        <v/>
      </c>
      <c r="M153" s="36"/>
      <c r="N153" s="80"/>
      <c r="O153" s="97" t="str">
        <f>IF(ISNUMBER($B153),K153+O152,"")</f>
        <v/>
      </c>
      <c r="P153" s="97" t="str">
        <f>IF(ISNUMBER($B153),L153+P152,"")</f>
        <v/>
      </c>
      <c r="Q153" s="89"/>
      <c r="R153" s="95"/>
      <c r="S153" s="97" t="str">
        <f>IF(ISNUMBER($B153),O153/COUNTA(O$10:O153),"")</f>
        <v/>
      </c>
      <c r="T153" s="97" t="str">
        <f>IF(ISNUMBER($B153),P153/COUNTA(P$10:P153),"")</f>
        <v/>
      </c>
      <c r="U153" s="89"/>
      <c r="V153" s="95"/>
      <c r="W153" s="97" t="str">
        <f>IF(ISNUMBER($B153),SQRT(VAR(K$10:K153)),"")</f>
        <v/>
      </c>
      <c r="X153" s="97" t="str">
        <f>IF(ISNUMBER($B153),SQRT(VAR(L$10:L153)),"")</f>
        <v/>
      </c>
      <c r="Y153" s="89"/>
      <c r="Z153" s="89"/>
      <c r="AA153" s="96" t="str">
        <f>IF(ISBLANK(Liga_Descoba!$F153),"",IF(Liga_Descoba!$F154&lt;&gt;Liga_Descoba!$F153,Liga_Descoba!$F153,""))</f>
        <v/>
      </c>
      <c r="AB153" s="97" t="str">
        <f>IF(ISTEXT($AA153),"",O153-SUM(AB$10:AB152))</f>
        <v/>
      </c>
      <c r="AC153" s="97" t="str">
        <f>IF(ISTEXT($AA153),"",P153-SUM(AC$10:AC152))</f>
        <v/>
      </c>
      <c r="AD153" s="89"/>
      <c r="AE153" s="89"/>
      <c r="AF153" s="96" t="str">
        <f>IF(ISBLANK(Liga_Descoba!$F153),"",IF(Liga_Descoba!$F154&lt;&gt;Liga_Descoba!$F153,Liga_Descoba!$F153,""))</f>
        <v/>
      </c>
      <c r="AG153" s="97" t="str">
        <f>IF(ISTEXT($AF153),"",(O153 - SUM(AB$10:AB152))/COUNTIF(Liga_Descoba!$F$10:$F$304,"="&amp;$AF153))</f>
        <v/>
      </c>
      <c r="AH153" s="97" t="str">
        <f>IF(ISTEXT($AF153),"",(P153 - SUM(AC$10:AC152))/COUNTIF(Liga_Descoba!$F$10:$F$304,"="&amp;$AF153))</f>
        <v/>
      </c>
      <c r="AI153" s="99" t="str">
        <f>IF(ISTEXT($AF153),"",COUNT($AG$10:$AG153))</f>
        <v/>
      </c>
      <c r="AJ153" s="89"/>
      <c r="AK153" s="96" t="str">
        <f>IF(ISBLANK(Liga_Descoba!$F153),"",IF(Liga_Descoba!$F154&lt;&gt;Liga_Descoba!$F153,Liga_Descoba!$F153,""))</f>
        <v/>
      </c>
      <c r="AL153" s="97" t="str">
        <f>IF(ISTEXT($AF153),"",(G153 - SUM(AR$10:AR152))/COUNTIF(Liga_Descoba!$F$10:$F$304,"="&amp;$AK153))</f>
        <v/>
      </c>
      <c r="AM153" s="97" t="str">
        <f>IF(ISTEXT($AF153),"",(H153 - SUM(AS$10:AS152))/COUNTIF(Liga_Descoba!$F$10:$F$304,"="&amp;$AK153))</f>
        <v/>
      </c>
      <c r="AN153" s="99" t="str">
        <f>IF(ISTEXT($AF153),"",COUNT($AG$10:$AG153))</f>
        <v/>
      </c>
      <c r="AO153" s="81"/>
      <c r="AP153" s="89"/>
      <c r="AQ153" s="96" t="str">
        <f>IF(ISBLANK(Liga_Descoba!$F153),"",IF(Liga_Descoba!$F154&lt;&gt;Liga_Descoba!$F153,Liga_Descoba!$F153,""))</f>
        <v/>
      </c>
      <c r="AR153" s="97" t="str">
        <f>IF(ISTEXT($AQ153),"",G153-SUM(AR$10:AR152))</f>
        <v/>
      </c>
      <c r="AS153" s="97" t="str">
        <f>IF(ISTEXT($AQ153),"",H153-SUM(AS$10:AS152))</f>
        <v/>
      </c>
      <c r="AT153" s="89"/>
      <c r="AU153" s="89"/>
      <c r="AV153" s="96"/>
      <c r="AW153" s="97"/>
      <c r="AX153" s="97"/>
      <c r="AY153" s="96"/>
      <c r="AZ153" s="89"/>
      <c r="BA153" s="89"/>
      <c r="BB153" s="96"/>
      <c r="BC153" s="97"/>
      <c r="BD153" s="97"/>
      <c r="BE153" s="96"/>
      <c r="BF153" s="89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</row>
    <row r="154" spans="1:77">
      <c r="A154" s="36"/>
      <c r="B154" s="94" t="str">
        <f>IF(ISBLANK(Liga_Descoba!$C154),"",Liga_Descoba!$C154)</f>
        <v/>
      </c>
      <c r="C154" s="97" t="str">
        <f>IF(ISTEXT($B154),"",_xlfn.SWITCH(Liga_Descoba!AH154,$D$3,$D$2,$E$3,$E$2,$F$3,$F$2,$D$6,$D$5,$E$6,$E$5,$I$5,$D$2,$I$6,$D$2,$I$4,$D$2))</f>
        <v/>
      </c>
      <c r="D154" s="97" t="str">
        <f>IF(ISTEXT($B154),"",_xlfn.SWITCH(Liga_Descoba!AI154,$D$3,$D$2,$E$3,$E$2,$F$3,$F$2,$D$6,$D$5,$E$6,$E$5,$I$5,$D$2,$I$6,$D$2,$I$4,$D$2))</f>
        <v/>
      </c>
      <c r="E154" s="80"/>
      <c r="F154" s="80"/>
      <c r="G154" s="97" t="str">
        <f>IF(ISNUMBER($B154),G153+Liga_Descoba!AH154,"")</f>
        <v/>
      </c>
      <c r="H154" s="97" t="str">
        <f>IF(ISNUMBER($B154),H153+Liga_Descoba!AI154,"")</f>
        <v/>
      </c>
      <c r="I154" s="36"/>
      <c r="J154" s="80"/>
      <c r="K154" s="97" t="str">
        <f>IF(ISNUMBER(Liga_Descoba!D154),Liga_Descoba!D154,"")</f>
        <v/>
      </c>
      <c r="L154" s="97" t="str">
        <f>IF(ISNUMBER(Liga_Descoba!E154),Liga_Descoba!E154,"")</f>
        <v/>
      </c>
      <c r="M154" s="36"/>
      <c r="N154" s="80"/>
      <c r="O154" s="97" t="str">
        <f>IF(ISNUMBER($B154),K154+O153,"")</f>
        <v/>
      </c>
      <c r="P154" s="97" t="str">
        <f>IF(ISNUMBER($B154),L154+P153,"")</f>
        <v/>
      </c>
      <c r="Q154" s="89"/>
      <c r="R154" s="95"/>
      <c r="S154" s="97" t="str">
        <f>IF(ISNUMBER($B154),O154/COUNTA(O$10:O154),"")</f>
        <v/>
      </c>
      <c r="T154" s="97" t="str">
        <f>IF(ISNUMBER($B154),P154/COUNTA(P$10:P154),"")</f>
        <v/>
      </c>
      <c r="U154" s="89"/>
      <c r="V154" s="95"/>
      <c r="W154" s="97" t="str">
        <f>IF(ISNUMBER($B154),SQRT(VAR(K$10:K154)),"")</f>
        <v/>
      </c>
      <c r="X154" s="97" t="str">
        <f>IF(ISNUMBER($B154),SQRT(VAR(L$10:L154)),"")</f>
        <v/>
      </c>
      <c r="Y154" s="89"/>
      <c r="Z154" s="89"/>
      <c r="AA154" s="96" t="str">
        <f>IF(ISBLANK(Liga_Descoba!$F154),"",IF(Liga_Descoba!$F155&lt;&gt;Liga_Descoba!$F154,Liga_Descoba!$F154,""))</f>
        <v/>
      </c>
      <c r="AB154" s="97" t="str">
        <f>IF(ISTEXT($AA154),"",O154-SUM(AB$10:AB153))</f>
        <v/>
      </c>
      <c r="AC154" s="97" t="str">
        <f>IF(ISTEXT($AA154),"",P154-SUM(AC$10:AC153))</f>
        <v/>
      </c>
      <c r="AD154" s="89"/>
      <c r="AE154" s="89"/>
      <c r="AF154" s="96" t="str">
        <f>IF(ISBLANK(Liga_Descoba!$F154),"",IF(Liga_Descoba!$F155&lt;&gt;Liga_Descoba!$F154,Liga_Descoba!$F154,""))</f>
        <v/>
      </c>
      <c r="AG154" s="97" t="str">
        <f>IF(ISTEXT($AF154),"",(O154 - SUM(AB$10:AB153))/COUNTIF(Liga_Descoba!$F$10:$F$304,"="&amp;$AF154))</f>
        <v/>
      </c>
      <c r="AH154" s="97" t="str">
        <f>IF(ISTEXT($AF154),"",(P154 - SUM(AC$10:AC153))/COUNTIF(Liga_Descoba!$F$10:$F$304,"="&amp;$AF154))</f>
        <v/>
      </c>
      <c r="AI154" s="99" t="str">
        <f>IF(ISTEXT($AF154),"",COUNT($AG$10:$AG154))</f>
        <v/>
      </c>
      <c r="AJ154" s="89"/>
      <c r="AK154" s="96" t="str">
        <f>IF(ISBLANK(Liga_Descoba!$F154),"",IF(Liga_Descoba!$F155&lt;&gt;Liga_Descoba!$F154,Liga_Descoba!$F154,""))</f>
        <v/>
      </c>
      <c r="AL154" s="97" t="str">
        <f>IF(ISTEXT($AF154),"",(G154 - SUM(AR$10:AR153))/COUNTIF(Liga_Descoba!$F$10:$F$304,"="&amp;$AK154))</f>
        <v/>
      </c>
      <c r="AM154" s="97" t="str">
        <f>IF(ISTEXT($AF154),"",(H154 - SUM(AS$10:AS153))/COUNTIF(Liga_Descoba!$F$10:$F$304,"="&amp;$AK154))</f>
        <v/>
      </c>
      <c r="AN154" s="99" t="str">
        <f>IF(ISTEXT($AF154),"",COUNT($AG$10:$AG154))</f>
        <v/>
      </c>
      <c r="AO154" s="81"/>
      <c r="AP154" s="89"/>
      <c r="AQ154" s="96" t="str">
        <f>IF(ISBLANK(Liga_Descoba!$F154),"",IF(Liga_Descoba!$F155&lt;&gt;Liga_Descoba!$F154,Liga_Descoba!$F154,""))</f>
        <v/>
      </c>
      <c r="AR154" s="97" t="str">
        <f>IF(ISTEXT($AQ154),"",G154-SUM(AR$10:AR153))</f>
        <v/>
      </c>
      <c r="AS154" s="97" t="str">
        <f>IF(ISTEXT($AQ154),"",H154-SUM(AS$10:AS153))</f>
        <v/>
      </c>
      <c r="AT154" s="89"/>
      <c r="AU154" s="89"/>
      <c r="AV154" s="96"/>
      <c r="AW154" s="97"/>
      <c r="AX154" s="97"/>
      <c r="AY154" s="96"/>
      <c r="AZ154" s="89"/>
      <c r="BA154" s="89"/>
      <c r="BB154" s="96"/>
      <c r="BC154" s="97"/>
      <c r="BD154" s="97"/>
      <c r="BE154" s="96"/>
      <c r="BF154" s="89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</row>
    <row r="155" spans="1:77">
      <c r="A155" s="36"/>
      <c r="B155" s="94" t="str">
        <f>IF(ISBLANK(Liga_Descoba!$C155),"",Liga_Descoba!$C155)</f>
        <v/>
      </c>
      <c r="C155" s="97" t="str">
        <f>IF(ISTEXT($B155),"",_xlfn.SWITCH(Liga_Descoba!AH155,$D$3,$D$2,$E$3,$E$2,$F$3,$F$2,$D$6,$D$5,$E$6,$E$5,$I$5,$D$2,$I$6,$D$2,$I$4,$D$2))</f>
        <v/>
      </c>
      <c r="D155" s="97" t="str">
        <f>IF(ISTEXT($B155),"",_xlfn.SWITCH(Liga_Descoba!AI155,$D$3,$D$2,$E$3,$E$2,$F$3,$F$2,$D$6,$D$5,$E$6,$E$5,$I$5,$D$2,$I$6,$D$2,$I$4,$D$2))</f>
        <v/>
      </c>
      <c r="E155" s="80"/>
      <c r="F155" s="80"/>
      <c r="G155" s="97" t="str">
        <f>IF(ISNUMBER($B155),G154+Liga_Descoba!AH155,"")</f>
        <v/>
      </c>
      <c r="H155" s="97" t="str">
        <f>IF(ISNUMBER($B155),H154+Liga_Descoba!AI155,"")</f>
        <v/>
      </c>
      <c r="I155" s="36"/>
      <c r="J155" s="80"/>
      <c r="K155" s="97" t="str">
        <f>IF(ISNUMBER(Liga_Descoba!D155),Liga_Descoba!D155,"")</f>
        <v/>
      </c>
      <c r="L155" s="97" t="str">
        <f>IF(ISNUMBER(Liga_Descoba!E155),Liga_Descoba!E155,"")</f>
        <v/>
      </c>
      <c r="M155" s="36"/>
      <c r="N155" s="80"/>
      <c r="O155" s="97" t="str">
        <f>IF(ISNUMBER($B155),K155+O154,"")</f>
        <v/>
      </c>
      <c r="P155" s="97" t="str">
        <f>IF(ISNUMBER($B155),L155+P154,"")</f>
        <v/>
      </c>
      <c r="Q155" s="89"/>
      <c r="R155" s="95"/>
      <c r="S155" s="97" t="str">
        <f>IF(ISNUMBER($B155),O155/COUNTA(O$10:O155),"")</f>
        <v/>
      </c>
      <c r="T155" s="97" t="str">
        <f>IF(ISNUMBER($B155),P155/COUNTA(P$10:P155),"")</f>
        <v/>
      </c>
      <c r="U155" s="89"/>
      <c r="V155" s="95"/>
      <c r="W155" s="97" t="str">
        <f>IF(ISNUMBER($B155),SQRT(VAR(K$10:K155)),"")</f>
        <v/>
      </c>
      <c r="X155" s="97" t="str">
        <f>IF(ISNUMBER($B155),SQRT(VAR(L$10:L155)),"")</f>
        <v/>
      </c>
      <c r="Y155" s="89"/>
      <c r="Z155" s="89"/>
      <c r="AA155" s="96" t="str">
        <f>IF(ISBLANK(Liga_Descoba!$F155),"",IF(Liga_Descoba!$F156&lt;&gt;Liga_Descoba!$F155,Liga_Descoba!$F155,""))</f>
        <v/>
      </c>
      <c r="AB155" s="97" t="str">
        <f>IF(ISTEXT($AA155),"",O155-SUM(AB$10:AB154))</f>
        <v/>
      </c>
      <c r="AC155" s="97" t="str">
        <f>IF(ISTEXT($AA155),"",P155-SUM(AC$10:AC154))</f>
        <v/>
      </c>
      <c r="AD155" s="89"/>
      <c r="AE155" s="89"/>
      <c r="AF155" s="96" t="str">
        <f>IF(ISBLANK(Liga_Descoba!$F155),"",IF(Liga_Descoba!$F156&lt;&gt;Liga_Descoba!$F155,Liga_Descoba!$F155,""))</f>
        <v/>
      </c>
      <c r="AG155" s="97" t="str">
        <f>IF(ISTEXT($AF155),"",(O155 - SUM(AB$10:AB154))/COUNTIF(Liga_Descoba!$F$10:$F$304,"="&amp;$AF155))</f>
        <v/>
      </c>
      <c r="AH155" s="97" t="str">
        <f>IF(ISTEXT($AF155),"",(P155 - SUM(AC$10:AC154))/COUNTIF(Liga_Descoba!$F$10:$F$304,"="&amp;$AF155))</f>
        <v/>
      </c>
      <c r="AI155" s="99" t="str">
        <f>IF(ISTEXT($AF155),"",COUNT($AG$10:$AG155))</f>
        <v/>
      </c>
      <c r="AJ155" s="89"/>
      <c r="AK155" s="96" t="str">
        <f>IF(ISBLANK(Liga_Descoba!$F155),"",IF(Liga_Descoba!$F156&lt;&gt;Liga_Descoba!$F155,Liga_Descoba!$F155,""))</f>
        <v/>
      </c>
      <c r="AL155" s="97" t="str">
        <f>IF(ISTEXT($AF155),"",(G155 - SUM(AR$10:AR154))/COUNTIF(Liga_Descoba!$F$10:$F$304,"="&amp;$AK155))</f>
        <v/>
      </c>
      <c r="AM155" s="97" t="str">
        <f>IF(ISTEXT($AF155),"",(H155 - SUM(AS$10:AS154))/COUNTIF(Liga_Descoba!$F$10:$F$304,"="&amp;$AK155))</f>
        <v/>
      </c>
      <c r="AN155" s="99" t="str">
        <f>IF(ISTEXT($AF155),"",COUNT($AG$10:$AG155))</f>
        <v/>
      </c>
      <c r="AO155" s="81"/>
      <c r="AP155" s="89"/>
      <c r="AQ155" s="96" t="str">
        <f>IF(ISBLANK(Liga_Descoba!$F155),"",IF(Liga_Descoba!$F156&lt;&gt;Liga_Descoba!$F155,Liga_Descoba!$F155,""))</f>
        <v/>
      </c>
      <c r="AR155" s="97" t="str">
        <f>IF(ISTEXT($AQ155),"",G155-SUM(AR$10:AR154))</f>
        <v/>
      </c>
      <c r="AS155" s="97" t="str">
        <f>IF(ISTEXT($AQ155),"",H155-SUM(AS$10:AS154))</f>
        <v/>
      </c>
      <c r="AT155" s="89"/>
      <c r="AU155" s="89"/>
      <c r="AV155" s="96"/>
      <c r="AW155" s="97"/>
      <c r="AX155" s="97"/>
      <c r="AY155" s="96"/>
      <c r="AZ155" s="89"/>
      <c r="BA155" s="89"/>
      <c r="BB155" s="96"/>
      <c r="BC155" s="97"/>
      <c r="BD155" s="97"/>
      <c r="BE155" s="96"/>
      <c r="BF155" s="89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</row>
    <row r="156" spans="1:77">
      <c r="A156" s="36"/>
      <c r="B156" s="94" t="str">
        <f>IF(ISBLANK(Liga_Descoba!$C156),"",Liga_Descoba!$C156)</f>
        <v/>
      </c>
      <c r="C156" s="97" t="str">
        <f>IF(ISTEXT($B156),"",_xlfn.SWITCH(Liga_Descoba!AH156,$D$3,$D$2,$E$3,$E$2,$F$3,$F$2,$D$6,$D$5,$E$6,$E$5,$I$5,$D$2,$I$6,$D$2,$I$4,$D$2))</f>
        <v/>
      </c>
      <c r="D156" s="97" t="str">
        <f>IF(ISTEXT($B156),"",_xlfn.SWITCH(Liga_Descoba!AI156,$D$3,$D$2,$E$3,$E$2,$F$3,$F$2,$D$6,$D$5,$E$6,$E$5,$I$5,$D$2,$I$6,$D$2,$I$4,$D$2))</f>
        <v/>
      </c>
      <c r="E156" s="80"/>
      <c r="F156" s="80"/>
      <c r="G156" s="97" t="str">
        <f>IF(ISNUMBER($B156),G155+Liga_Descoba!AH156,"")</f>
        <v/>
      </c>
      <c r="H156" s="97" t="str">
        <f>IF(ISNUMBER($B156),H155+Liga_Descoba!AI156,"")</f>
        <v/>
      </c>
      <c r="I156" s="36"/>
      <c r="J156" s="80"/>
      <c r="K156" s="97" t="str">
        <f>IF(ISNUMBER(Liga_Descoba!D156),Liga_Descoba!D156,"")</f>
        <v/>
      </c>
      <c r="L156" s="97" t="str">
        <f>IF(ISNUMBER(Liga_Descoba!E156),Liga_Descoba!E156,"")</f>
        <v/>
      </c>
      <c r="M156" s="36"/>
      <c r="N156" s="80"/>
      <c r="O156" s="97" t="str">
        <f>IF(ISNUMBER($B156),K156+O155,"")</f>
        <v/>
      </c>
      <c r="P156" s="97" t="str">
        <f>IF(ISNUMBER($B156),L156+P155,"")</f>
        <v/>
      </c>
      <c r="Q156" s="89"/>
      <c r="R156" s="95"/>
      <c r="S156" s="97" t="str">
        <f>IF(ISNUMBER($B156),O156/COUNTA(O$10:O156),"")</f>
        <v/>
      </c>
      <c r="T156" s="97" t="str">
        <f>IF(ISNUMBER($B156),P156/COUNTA(P$10:P156),"")</f>
        <v/>
      </c>
      <c r="U156" s="89"/>
      <c r="V156" s="95"/>
      <c r="W156" s="97" t="str">
        <f>IF(ISNUMBER($B156),SQRT(VAR(K$10:K156)),"")</f>
        <v/>
      </c>
      <c r="X156" s="97" t="str">
        <f>IF(ISNUMBER($B156),SQRT(VAR(L$10:L156)),"")</f>
        <v/>
      </c>
      <c r="Y156" s="89"/>
      <c r="Z156" s="89"/>
      <c r="AA156" s="96" t="str">
        <f>IF(ISBLANK(Liga_Descoba!$F156),"",IF(Liga_Descoba!$F157&lt;&gt;Liga_Descoba!$F156,Liga_Descoba!$F156,""))</f>
        <v/>
      </c>
      <c r="AB156" s="97" t="str">
        <f>IF(ISTEXT($AA156),"",O156-SUM(AB$10:AB155))</f>
        <v/>
      </c>
      <c r="AC156" s="97" t="str">
        <f>IF(ISTEXT($AA156),"",P156-SUM(AC$10:AC155))</f>
        <v/>
      </c>
      <c r="AD156" s="89"/>
      <c r="AE156" s="89"/>
      <c r="AF156" s="96" t="str">
        <f>IF(ISBLANK(Liga_Descoba!$F156),"",IF(Liga_Descoba!$F157&lt;&gt;Liga_Descoba!$F156,Liga_Descoba!$F156,""))</f>
        <v/>
      </c>
      <c r="AG156" s="97" t="str">
        <f>IF(ISTEXT($AF156),"",(O156 - SUM(AB$10:AB155))/COUNTIF(Liga_Descoba!$F$10:$F$304,"="&amp;$AF156))</f>
        <v/>
      </c>
      <c r="AH156" s="97" t="str">
        <f>IF(ISTEXT($AF156),"",(P156 - SUM(AC$10:AC155))/COUNTIF(Liga_Descoba!$F$10:$F$304,"="&amp;$AF156))</f>
        <v/>
      </c>
      <c r="AI156" s="99" t="str">
        <f>IF(ISTEXT($AF156),"",COUNT($AG$10:$AG156))</f>
        <v/>
      </c>
      <c r="AJ156" s="89"/>
      <c r="AK156" s="96" t="str">
        <f>IF(ISBLANK(Liga_Descoba!$F156),"",IF(Liga_Descoba!$F157&lt;&gt;Liga_Descoba!$F156,Liga_Descoba!$F156,""))</f>
        <v/>
      </c>
      <c r="AL156" s="97" t="str">
        <f>IF(ISTEXT($AF156),"",(G156 - SUM(AR$10:AR155))/COUNTIF(Liga_Descoba!$F$10:$F$304,"="&amp;$AK156))</f>
        <v/>
      </c>
      <c r="AM156" s="97" t="str">
        <f>IF(ISTEXT($AF156),"",(H156 - SUM(AS$10:AS155))/COUNTIF(Liga_Descoba!$F$10:$F$304,"="&amp;$AK156))</f>
        <v/>
      </c>
      <c r="AN156" s="99" t="str">
        <f>IF(ISTEXT($AF156),"",COUNT($AG$10:$AG156))</f>
        <v/>
      </c>
      <c r="AO156" s="81"/>
      <c r="AP156" s="89"/>
      <c r="AQ156" s="96" t="str">
        <f>IF(ISBLANK(Liga_Descoba!$F156),"",IF(Liga_Descoba!$F157&lt;&gt;Liga_Descoba!$F156,Liga_Descoba!$F156,""))</f>
        <v/>
      </c>
      <c r="AR156" s="97" t="str">
        <f>IF(ISTEXT($AQ156),"",G156-SUM(AR$10:AR155))</f>
        <v/>
      </c>
      <c r="AS156" s="97" t="str">
        <f>IF(ISTEXT($AQ156),"",H156-SUM(AS$10:AS155))</f>
        <v/>
      </c>
      <c r="AT156" s="89"/>
      <c r="AU156" s="89"/>
      <c r="AV156" s="96"/>
      <c r="AW156" s="97"/>
      <c r="AX156" s="97"/>
      <c r="AY156" s="96"/>
      <c r="AZ156" s="89"/>
      <c r="BA156" s="89"/>
      <c r="BB156" s="96"/>
      <c r="BC156" s="97"/>
      <c r="BD156" s="97"/>
      <c r="BE156" s="96"/>
      <c r="BF156" s="89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  <c r="BY156" s="100"/>
    </row>
    <row r="157" spans="1:77">
      <c r="A157" s="36"/>
      <c r="B157" s="94" t="str">
        <f>IF(ISBLANK(Liga_Descoba!$C157),"",Liga_Descoba!$C157)</f>
        <v/>
      </c>
      <c r="C157" s="97" t="str">
        <f>IF(ISTEXT($B157),"",_xlfn.SWITCH(Liga_Descoba!AH157,$D$3,$D$2,$E$3,$E$2,$F$3,$F$2,$D$6,$D$5,$E$6,$E$5,$I$5,$D$2,$I$6,$D$2,$I$4,$D$2))</f>
        <v/>
      </c>
      <c r="D157" s="97" t="str">
        <f>IF(ISTEXT($B157),"",_xlfn.SWITCH(Liga_Descoba!AI157,$D$3,$D$2,$E$3,$E$2,$F$3,$F$2,$D$6,$D$5,$E$6,$E$5,$I$5,$D$2,$I$6,$D$2,$I$4,$D$2))</f>
        <v/>
      </c>
      <c r="E157" s="80"/>
      <c r="F157" s="80"/>
      <c r="G157" s="97" t="str">
        <f>IF(ISNUMBER($B157),G156+Liga_Descoba!AH157,"")</f>
        <v/>
      </c>
      <c r="H157" s="97" t="str">
        <f>IF(ISNUMBER($B157),H156+Liga_Descoba!AI157,"")</f>
        <v/>
      </c>
      <c r="I157" s="36"/>
      <c r="J157" s="80"/>
      <c r="K157" s="97" t="str">
        <f>IF(ISNUMBER(Liga_Descoba!D157),Liga_Descoba!D157,"")</f>
        <v/>
      </c>
      <c r="L157" s="97" t="str">
        <f>IF(ISNUMBER(Liga_Descoba!E157),Liga_Descoba!E157,"")</f>
        <v/>
      </c>
      <c r="M157" s="36"/>
      <c r="N157" s="80"/>
      <c r="O157" s="97" t="str">
        <f>IF(ISNUMBER($B157),K157+O156,"")</f>
        <v/>
      </c>
      <c r="P157" s="97" t="str">
        <f>IF(ISNUMBER($B157),L157+P156,"")</f>
        <v/>
      </c>
      <c r="Q157" s="89"/>
      <c r="R157" s="95"/>
      <c r="S157" s="97" t="str">
        <f>IF(ISNUMBER($B157),O157/COUNTA(O$10:O157),"")</f>
        <v/>
      </c>
      <c r="T157" s="97" t="str">
        <f>IF(ISNUMBER($B157),P157/COUNTA(P$10:P157),"")</f>
        <v/>
      </c>
      <c r="U157" s="89"/>
      <c r="V157" s="95"/>
      <c r="W157" s="97" t="str">
        <f>IF(ISNUMBER($B157),SQRT(VAR(K$10:K157)),"")</f>
        <v/>
      </c>
      <c r="X157" s="97" t="str">
        <f>IF(ISNUMBER($B157),SQRT(VAR(L$10:L157)),"")</f>
        <v/>
      </c>
      <c r="Y157" s="89"/>
      <c r="Z157" s="89"/>
      <c r="AA157" s="96" t="str">
        <f>IF(ISBLANK(Liga_Descoba!$F157),"",IF(Liga_Descoba!$F158&lt;&gt;Liga_Descoba!$F157,Liga_Descoba!$F157,""))</f>
        <v/>
      </c>
      <c r="AB157" s="97" t="str">
        <f>IF(ISTEXT($AA157),"",O157-SUM(AB$10:AB156))</f>
        <v/>
      </c>
      <c r="AC157" s="97" t="str">
        <f>IF(ISTEXT($AA157),"",P157-SUM(AC$10:AC156))</f>
        <v/>
      </c>
      <c r="AD157" s="89"/>
      <c r="AE157" s="89"/>
      <c r="AF157" s="96" t="str">
        <f>IF(ISBLANK(Liga_Descoba!$F157),"",IF(Liga_Descoba!$F158&lt;&gt;Liga_Descoba!$F157,Liga_Descoba!$F157,""))</f>
        <v/>
      </c>
      <c r="AG157" s="97" t="str">
        <f>IF(ISTEXT($AF157),"",(O157 - SUM(AB$10:AB156))/COUNTIF(Liga_Descoba!$F$10:$F$304,"="&amp;$AF157))</f>
        <v/>
      </c>
      <c r="AH157" s="97" t="str">
        <f>IF(ISTEXT($AF157),"",(P157 - SUM(AC$10:AC156))/COUNTIF(Liga_Descoba!$F$10:$F$304,"="&amp;$AF157))</f>
        <v/>
      </c>
      <c r="AI157" s="99" t="str">
        <f>IF(ISTEXT($AF157),"",COUNT($AG$10:$AG157))</f>
        <v/>
      </c>
      <c r="AJ157" s="89"/>
      <c r="AK157" s="96" t="str">
        <f>IF(ISBLANK(Liga_Descoba!$F157),"",IF(Liga_Descoba!$F158&lt;&gt;Liga_Descoba!$F157,Liga_Descoba!$F157,""))</f>
        <v/>
      </c>
      <c r="AL157" s="97" t="str">
        <f>IF(ISTEXT($AF157),"",(G157 - SUM(AR$10:AR156))/COUNTIF(Liga_Descoba!$F$10:$F$304,"="&amp;$AK157))</f>
        <v/>
      </c>
      <c r="AM157" s="97" t="str">
        <f>IF(ISTEXT($AF157),"",(H157 - SUM(AS$10:AS156))/COUNTIF(Liga_Descoba!$F$10:$F$304,"="&amp;$AK157))</f>
        <v/>
      </c>
      <c r="AN157" s="99" t="str">
        <f>IF(ISTEXT($AF157),"",COUNT($AG$10:$AG157))</f>
        <v/>
      </c>
      <c r="AO157" s="81"/>
      <c r="AP157" s="89"/>
      <c r="AQ157" s="96" t="str">
        <f>IF(ISBLANK(Liga_Descoba!$F157),"",IF(Liga_Descoba!$F158&lt;&gt;Liga_Descoba!$F157,Liga_Descoba!$F157,""))</f>
        <v/>
      </c>
      <c r="AR157" s="97" t="str">
        <f>IF(ISTEXT($AQ157),"",G157-SUM(AR$10:AR156))</f>
        <v/>
      </c>
      <c r="AS157" s="97" t="str">
        <f>IF(ISTEXT($AQ157),"",H157-SUM(AS$10:AS156))</f>
        <v/>
      </c>
      <c r="AT157" s="89"/>
      <c r="AU157" s="89"/>
      <c r="AV157" s="96"/>
      <c r="AW157" s="97"/>
      <c r="AX157" s="97"/>
      <c r="AY157" s="96"/>
      <c r="AZ157" s="89"/>
      <c r="BA157" s="89"/>
      <c r="BB157" s="96"/>
      <c r="BC157" s="97"/>
      <c r="BD157" s="97"/>
      <c r="BE157" s="96"/>
      <c r="BF157" s="89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</row>
    <row r="158" spans="1:77">
      <c r="A158" s="36"/>
      <c r="B158" s="94" t="str">
        <f>IF(ISBLANK(Liga_Descoba!$C158),"",Liga_Descoba!$C158)</f>
        <v/>
      </c>
      <c r="C158" s="97" t="str">
        <f>IF(ISTEXT($B158),"",_xlfn.SWITCH(Liga_Descoba!AH158,$D$3,$D$2,$E$3,$E$2,$F$3,$F$2,$D$6,$D$5,$E$6,$E$5,$I$5,$D$2,$I$6,$D$2,$I$4,$D$2))</f>
        <v/>
      </c>
      <c r="D158" s="97" t="str">
        <f>IF(ISTEXT($B158),"",_xlfn.SWITCH(Liga_Descoba!AI158,$D$3,$D$2,$E$3,$E$2,$F$3,$F$2,$D$6,$D$5,$E$6,$E$5,$I$5,$D$2,$I$6,$D$2,$I$4,$D$2))</f>
        <v/>
      </c>
      <c r="E158" s="80"/>
      <c r="F158" s="80"/>
      <c r="G158" s="97" t="str">
        <f>IF(ISNUMBER($B158),G157+Liga_Descoba!AH158,"")</f>
        <v/>
      </c>
      <c r="H158" s="97" t="str">
        <f>IF(ISNUMBER($B158),H157+Liga_Descoba!AI158,"")</f>
        <v/>
      </c>
      <c r="I158" s="36"/>
      <c r="J158" s="80"/>
      <c r="K158" s="97" t="str">
        <f>IF(ISNUMBER(Liga_Descoba!D158),Liga_Descoba!D158,"")</f>
        <v/>
      </c>
      <c r="L158" s="97" t="str">
        <f>IF(ISNUMBER(Liga_Descoba!E158),Liga_Descoba!E158,"")</f>
        <v/>
      </c>
      <c r="M158" s="36"/>
      <c r="N158" s="80"/>
      <c r="O158" s="97" t="str">
        <f>IF(ISNUMBER($B158),K158+O157,"")</f>
        <v/>
      </c>
      <c r="P158" s="97" t="str">
        <f>IF(ISNUMBER($B158),L158+P157,"")</f>
        <v/>
      </c>
      <c r="Q158" s="89"/>
      <c r="R158" s="95"/>
      <c r="S158" s="97" t="str">
        <f>IF(ISNUMBER($B158),O158/COUNTA(O$10:O158),"")</f>
        <v/>
      </c>
      <c r="T158" s="97" t="str">
        <f>IF(ISNUMBER($B158),P158/COUNTA(P$10:P158),"")</f>
        <v/>
      </c>
      <c r="U158" s="89"/>
      <c r="V158" s="95"/>
      <c r="W158" s="97" t="str">
        <f>IF(ISNUMBER($B158),SQRT(VAR(K$10:K158)),"")</f>
        <v/>
      </c>
      <c r="X158" s="97" t="str">
        <f>IF(ISNUMBER($B158),SQRT(VAR(L$10:L158)),"")</f>
        <v/>
      </c>
      <c r="Y158" s="89"/>
      <c r="Z158" s="89"/>
      <c r="AA158" s="96" t="str">
        <f>IF(ISBLANK(Liga_Descoba!$F158),"",IF(Liga_Descoba!$F159&lt;&gt;Liga_Descoba!$F158,Liga_Descoba!$F158,""))</f>
        <v/>
      </c>
      <c r="AB158" s="97" t="str">
        <f>IF(ISTEXT($AA158),"",O158-SUM(AB$10:AB157))</f>
        <v/>
      </c>
      <c r="AC158" s="97" t="str">
        <f>IF(ISTEXT($AA158),"",P158-SUM(AC$10:AC157))</f>
        <v/>
      </c>
      <c r="AD158" s="89"/>
      <c r="AE158" s="89"/>
      <c r="AF158" s="96" t="str">
        <f>IF(ISBLANK(Liga_Descoba!$F158),"",IF(Liga_Descoba!$F159&lt;&gt;Liga_Descoba!$F158,Liga_Descoba!$F158,""))</f>
        <v/>
      </c>
      <c r="AG158" s="97" t="str">
        <f>IF(ISTEXT($AF158),"",(O158 - SUM(AB$10:AB157))/COUNTIF(Liga_Descoba!$F$10:$F$304,"="&amp;$AF158))</f>
        <v/>
      </c>
      <c r="AH158" s="97" t="str">
        <f>IF(ISTEXT($AF158),"",(P158 - SUM(AC$10:AC157))/COUNTIF(Liga_Descoba!$F$10:$F$304,"="&amp;$AF158))</f>
        <v/>
      </c>
      <c r="AI158" s="99" t="str">
        <f>IF(ISTEXT($AF158),"",COUNT($AG$10:$AG158))</f>
        <v/>
      </c>
      <c r="AJ158" s="89"/>
      <c r="AK158" s="96" t="str">
        <f>IF(ISBLANK(Liga_Descoba!$F158),"",IF(Liga_Descoba!$F159&lt;&gt;Liga_Descoba!$F158,Liga_Descoba!$F158,""))</f>
        <v/>
      </c>
      <c r="AL158" s="97" t="str">
        <f>IF(ISTEXT($AF158),"",(G158 - SUM(AR$10:AR157))/COUNTIF(Liga_Descoba!$F$10:$F$304,"="&amp;$AK158))</f>
        <v/>
      </c>
      <c r="AM158" s="97" t="str">
        <f>IF(ISTEXT($AF158),"",(H158 - SUM(AS$10:AS157))/COUNTIF(Liga_Descoba!$F$10:$F$304,"="&amp;$AK158))</f>
        <v/>
      </c>
      <c r="AN158" s="99" t="str">
        <f>IF(ISTEXT($AF158),"",COUNT($AG$10:$AG158))</f>
        <v/>
      </c>
      <c r="AO158" s="81"/>
      <c r="AP158" s="89"/>
      <c r="AQ158" s="96" t="str">
        <f>IF(ISBLANK(Liga_Descoba!$F158),"",IF(Liga_Descoba!$F159&lt;&gt;Liga_Descoba!$F158,Liga_Descoba!$F158,""))</f>
        <v/>
      </c>
      <c r="AR158" s="97" t="str">
        <f>IF(ISTEXT($AQ158),"",G158-SUM(AR$10:AR157))</f>
        <v/>
      </c>
      <c r="AS158" s="97" t="str">
        <f>IF(ISTEXT($AQ158),"",H158-SUM(AS$10:AS157))</f>
        <v/>
      </c>
      <c r="AT158" s="89"/>
      <c r="AU158" s="89"/>
      <c r="AV158" s="96"/>
      <c r="AW158" s="97"/>
      <c r="AX158" s="97"/>
      <c r="AY158" s="96"/>
      <c r="AZ158" s="89"/>
      <c r="BA158" s="89"/>
      <c r="BB158" s="96"/>
      <c r="BC158" s="97"/>
      <c r="BD158" s="97"/>
      <c r="BE158" s="96"/>
      <c r="BF158" s="89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</row>
    <row r="159" spans="1:77">
      <c r="A159" s="36"/>
      <c r="B159" s="94" t="str">
        <f>IF(ISBLANK(Liga_Descoba!$C159),"",Liga_Descoba!$C159)</f>
        <v/>
      </c>
      <c r="C159" s="97" t="str">
        <f>IF(ISTEXT($B159),"",_xlfn.SWITCH(Liga_Descoba!AH159,$D$3,$D$2,$E$3,$E$2,$F$3,$F$2,$D$6,$D$5,$E$6,$E$5,$I$5,$D$2,$I$6,$D$2,$I$4,$D$2))</f>
        <v/>
      </c>
      <c r="D159" s="97" t="str">
        <f>IF(ISTEXT($B159),"",_xlfn.SWITCH(Liga_Descoba!AI159,$D$3,$D$2,$E$3,$E$2,$F$3,$F$2,$D$6,$D$5,$E$6,$E$5,$I$5,$D$2,$I$6,$D$2,$I$4,$D$2))</f>
        <v/>
      </c>
      <c r="E159" s="80"/>
      <c r="F159" s="80"/>
      <c r="G159" s="97" t="str">
        <f>IF(ISNUMBER($B159),G158+Liga_Descoba!AH159,"")</f>
        <v/>
      </c>
      <c r="H159" s="97" t="str">
        <f>IF(ISNUMBER($B159),H158+Liga_Descoba!AI159,"")</f>
        <v/>
      </c>
      <c r="I159" s="36"/>
      <c r="J159" s="80"/>
      <c r="K159" s="97" t="str">
        <f>IF(ISNUMBER(Liga_Descoba!D159),Liga_Descoba!D159,"")</f>
        <v/>
      </c>
      <c r="L159" s="97" t="str">
        <f>IF(ISNUMBER(Liga_Descoba!E159),Liga_Descoba!E159,"")</f>
        <v/>
      </c>
      <c r="M159" s="36"/>
      <c r="N159" s="80"/>
      <c r="O159" s="97" t="str">
        <f>IF(ISNUMBER($B159),K159+O158,"")</f>
        <v/>
      </c>
      <c r="P159" s="97" t="str">
        <f>IF(ISNUMBER($B159),L159+P158,"")</f>
        <v/>
      </c>
      <c r="Q159" s="89"/>
      <c r="R159" s="95"/>
      <c r="S159" s="97" t="str">
        <f>IF(ISNUMBER($B159),O159/COUNTA(O$10:O159),"")</f>
        <v/>
      </c>
      <c r="T159" s="97" t="str">
        <f>IF(ISNUMBER($B159),P159/COUNTA(P$10:P159),"")</f>
        <v/>
      </c>
      <c r="U159" s="89"/>
      <c r="V159" s="95"/>
      <c r="W159" s="97" t="str">
        <f>IF(ISNUMBER($B159),SQRT(VAR(K$10:K159)),"")</f>
        <v/>
      </c>
      <c r="X159" s="97" t="str">
        <f>IF(ISNUMBER($B159),SQRT(VAR(L$10:L159)),"")</f>
        <v/>
      </c>
      <c r="Y159" s="89"/>
      <c r="Z159" s="89"/>
      <c r="AA159" s="96" t="str">
        <f>IF(ISBLANK(Liga_Descoba!$F159),"",IF(Liga_Descoba!$F160&lt;&gt;Liga_Descoba!$F159,Liga_Descoba!$F159,""))</f>
        <v/>
      </c>
      <c r="AB159" s="97" t="str">
        <f>IF(ISTEXT($AA159),"",O159-SUM(AB$10:AB158))</f>
        <v/>
      </c>
      <c r="AC159" s="97" t="str">
        <f>IF(ISTEXT($AA159),"",P159-SUM(AC$10:AC158))</f>
        <v/>
      </c>
      <c r="AD159" s="89"/>
      <c r="AE159" s="89"/>
      <c r="AF159" s="96" t="str">
        <f>IF(ISBLANK(Liga_Descoba!$F159),"",IF(Liga_Descoba!$F160&lt;&gt;Liga_Descoba!$F159,Liga_Descoba!$F159,""))</f>
        <v/>
      </c>
      <c r="AG159" s="97" t="str">
        <f>IF(ISTEXT($AF159),"",(O159 - SUM(AB$10:AB158))/COUNTIF(Liga_Descoba!$F$10:$F$304,"="&amp;$AF159))</f>
        <v/>
      </c>
      <c r="AH159" s="97" t="str">
        <f>IF(ISTEXT($AF159),"",(P159 - SUM(AC$10:AC158))/COUNTIF(Liga_Descoba!$F$10:$F$304,"="&amp;$AF159))</f>
        <v/>
      </c>
      <c r="AI159" s="99" t="str">
        <f>IF(ISTEXT($AF159),"",COUNT($AG$10:$AG159))</f>
        <v/>
      </c>
      <c r="AJ159" s="89"/>
      <c r="AK159" s="96" t="str">
        <f>IF(ISBLANK(Liga_Descoba!$F159),"",IF(Liga_Descoba!$F160&lt;&gt;Liga_Descoba!$F159,Liga_Descoba!$F159,""))</f>
        <v/>
      </c>
      <c r="AL159" s="97" t="str">
        <f>IF(ISTEXT($AF159),"",(G159 - SUM(AR$10:AR158))/COUNTIF(Liga_Descoba!$F$10:$F$304,"="&amp;$AK159))</f>
        <v/>
      </c>
      <c r="AM159" s="97" t="str">
        <f>IF(ISTEXT($AF159),"",(H159 - SUM(AS$10:AS158))/COUNTIF(Liga_Descoba!$F$10:$F$304,"="&amp;$AK159))</f>
        <v/>
      </c>
      <c r="AN159" s="99" t="str">
        <f>IF(ISTEXT($AF159),"",COUNT($AG$10:$AG159))</f>
        <v/>
      </c>
      <c r="AO159" s="81"/>
      <c r="AP159" s="89"/>
      <c r="AQ159" s="96" t="str">
        <f>IF(ISBLANK(Liga_Descoba!$F159),"",IF(Liga_Descoba!$F160&lt;&gt;Liga_Descoba!$F159,Liga_Descoba!$F159,""))</f>
        <v/>
      </c>
      <c r="AR159" s="97" t="str">
        <f>IF(ISTEXT($AQ159),"",G159-SUM(AR$10:AR158))</f>
        <v/>
      </c>
      <c r="AS159" s="97" t="str">
        <f>IF(ISTEXT($AQ159),"",H159-SUM(AS$10:AS158))</f>
        <v/>
      </c>
      <c r="AT159" s="89"/>
      <c r="AU159" s="89"/>
      <c r="AV159" s="96"/>
      <c r="AW159" s="97"/>
      <c r="AX159" s="97"/>
      <c r="AY159" s="96"/>
      <c r="AZ159" s="89"/>
      <c r="BA159" s="89"/>
      <c r="BB159" s="96"/>
      <c r="BC159" s="97"/>
      <c r="BD159" s="97"/>
      <c r="BE159" s="96"/>
      <c r="BF159" s="89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</row>
    <row r="160" spans="1:77">
      <c r="A160" s="36"/>
      <c r="B160" s="94" t="str">
        <f>IF(ISBLANK(Liga_Descoba!$C160),"",Liga_Descoba!$C160)</f>
        <v/>
      </c>
      <c r="C160" s="97" t="str">
        <f>IF(ISTEXT($B160),"",_xlfn.SWITCH(Liga_Descoba!AH160,$D$3,$D$2,$E$3,$E$2,$F$3,$F$2,$D$6,$D$5,$E$6,$E$5,$I$5,$D$2,$I$6,$D$2,$I$4,$D$2))</f>
        <v/>
      </c>
      <c r="D160" s="97" t="str">
        <f>IF(ISTEXT($B160),"",_xlfn.SWITCH(Liga_Descoba!AI160,$D$3,$D$2,$E$3,$E$2,$F$3,$F$2,$D$6,$D$5,$E$6,$E$5,$I$5,$D$2,$I$6,$D$2,$I$4,$D$2))</f>
        <v/>
      </c>
      <c r="E160" s="80"/>
      <c r="F160" s="80"/>
      <c r="G160" s="97" t="str">
        <f>IF(ISNUMBER($B160),G159+Liga_Descoba!AH160,"")</f>
        <v/>
      </c>
      <c r="H160" s="97" t="str">
        <f>IF(ISNUMBER($B160),H159+Liga_Descoba!AI160,"")</f>
        <v/>
      </c>
      <c r="I160" s="36"/>
      <c r="J160" s="80"/>
      <c r="K160" s="97" t="str">
        <f>IF(ISNUMBER(Liga_Descoba!D160),Liga_Descoba!D160,"")</f>
        <v/>
      </c>
      <c r="L160" s="97" t="str">
        <f>IF(ISNUMBER(Liga_Descoba!E160),Liga_Descoba!E160,"")</f>
        <v/>
      </c>
      <c r="M160" s="36"/>
      <c r="N160" s="80"/>
      <c r="O160" s="97" t="str">
        <f>IF(ISNUMBER($B160),K160+O159,"")</f>
        <v/>
      </c>
      <c r="P160" s="97" t="str">
        <f>IF(ISNUMBER($B160),L160+P159,"")</f>
        <v/>
      </c>
      <c r="Q160" s="89"/>
      <c r="R160" s="95"/>
      <c r="S160" s="97" t="str">
        <f>IF(ISNUMBER($B160),O160/COUNTA(O$10:O160),"")</f>
        <v/>
      </c>
      <c r="T160" s="97" t="str">
        <f>IF(ISNUMBER($B160),P160/COUNTA(P$10:P160),"")</f>
        <v/>
      </c>
      <c r="U160" s="89"/>
      <c r="V160" s="95"/>
      <c r="W160" s="97" t="str">
        <f>IF(ISNUMBER($B160),SQRT(VAR(K$10:K160)),"")</f>
        <v/>
      </c>
      <c r="X160" s="97" t="str">
        <f>IF(ISNUMBER($B160),SQRT(VAR(L$10:L160)),"")</f>
        <v/>
      </c>
      <c r="Y160" s="89"/>
      <c r="Z160" s="89"/>
      <c r="AA160" s="96" t="str">
        <f>IF(ISBLANK(Liga_Descoba!$F160),"",IF(Liga_Descoba!$F161&lt;&gt;Liga_Descoba!$F160,Liga_Descoba!$F160,""))</f>
        <v/>
      </c>
      <c r="AB160" s="97" t="str">
        <f>IF(ISTEXT($AA160),"",O160-SUM(AB$10:AB159))</f>
        <v/>
      </c>
      <c r="AC160" s="97" t="str">
        <f>IF(ISTEXT($AA160),"",P160-SUM(AC$10:AC159))</f>
        <v/>
      </c>
      <c r="AD160" s="89"/>
      <c r="AE160" s="89"/>
      <c r="AF160" s="96" t="str">
        <f>IF(ISBLANK(Liga_Descoba!$F160),"",IF(Liga_Descoba!$F161&lt;&gt;Liga_Descoba!$F160,Liga_Descoba!$F160,""))</f>
        <v/>
      </c>
      <c r="AG160" s="97" t="str">
        <f>IF(ISTEXT($AF160),"",(O160 - SUM(AB$10:AB159))/COUNTIF(Liga_Descoba!$F$10:$F$304,"="&amp;$AF160))</f>
        <v/>
      </c>
      <c r="AH160" s="97" t="str">
        <f>IF(ISTEXT($AF160),"",(P160 - SUM(AC$10:AC159))/COUNTIF(Liga_Descoba!$F$10:$F$304,"="&amp;$AF160))</f>
        <v/>
      </c>
      <c r="AI160" s="99" t="str">
        <f>IF(ISTEXT($AF160),"",COUNT($AG$10:$AG160))</f>
        <v/>
      </c>
      <c r="AJ160" s="89"/>
      <c r="AK160" s="96" t="str">
        <f>IF(ISBLANK(Liga_Descoba!$F160),"",IF(Liga_Descoba!$F161&lt;&gt;Liga_Descoba!$F160,Liga_Descoba!$F160,""))</f>
        <v/>
      </c>
      <c r="AL160" s="97" t="str">
        <f>IF(ISTEXT($AF160),"",(G160 - SUM(AR$10:AR159))/COUNTIF(Liga_Descoba!$F$10:$F$304,"="&amp;$AK160))</f>
        <v/>
      </c>
      <c r="AM160" s="97" t="str">
        <f>IF(ISTEXT($AF160),"",(H160 - SUM(AS$10:AS159))/COUNTIF(Liga_Descoba!$F$10:$F$304,"="&amp;$AK160))</f>
        <v/>
      </c>
      <c r="AN160" s="99" t="str">
        <f>IF(ISTEXT($AF160),"",COUNT($AG$10:$AG160))</f>
        <v/>
      </c>
      <c r="AO160" s="81"/>
      <c r="AP160" s="89"/>
      <c r="AQ160" s="96" t="str">
        <f>IF(ISBLANK(Liga_Descoba!$F160),"",IF(Liga_Descoba!$F161&lt;&gt;Liga_Descoba!$F160,Liga_Descoba!$F160,""))</f>
        <v/>
      </c>
      <c r="AR160" s="97" t="str">
        <f>IF(ISTEXT($AQ160),"",G160-SUM(AR$10:AR159))</f>
        <v/>
      </c>
      <c r="AS160" s="97" t="str">
        <f>IF(ISTEXT($AQ160),"",H160-SUM(AS$10:AS159))</f>
        <v/>
      </c>
      <c r="AT160" s="89"/>
      <c r="AU160" s="89"/>
      <c r="AV160" s="96"/>
      <c r="AW160" s="97"/>
      <c r="AX160" s="97"/>
      <c r="AY160" s="96"/>
      <c r="AZ160" s="89"/>
      <c r="BA160" s="89"/>
      <c r="BB160" s="96"/>
      <c r="BC160" s="97"/>
      <c r="BD160" s="97"/>
      <c r="BE160" s="96"/>
      <c r="BF160" s="89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</row>
    <row r="161" spans="1:77">
      <c r="A161" s="36"/>
      <c r="B161" s="94" t="str">
        <f>IF(ISBLANK(Liga_Descoba!$C161),"",Liga_Descoba!$C161)</f>
        <v/>
      </c>
      <c r="C161" s="97" t="str">
        <f>IF(ISTEXT($B161),"",_xlfn.SWITCH(Liga_Descoba!AH161,$D$3,$D$2,$E$3,$E$2,$F$3,$F$2,$D$6,$D$5,$E$6,$E$5,$I$5,$D$2,$I$6,$D$2,$I$4,$D$2))</f>
        <v/>
      </c>
      <c r="D161" s="97" t="str">
        <f>IF(ISTEXT($B161),"",_xlfn.SWITCH(Liga_Descoba!AI161,$D$3,$D$2,$E$3,$E$2,$F$3,$F$2,$D$6,$D$5,$E$6,$E$5,$I$5,$D$2,$I$6,$D$2,$I$4,$D$2))</f>
        <v/>
      </c>
      <c r="E161" s="80"/>
      <c r="F161" s="80"/>
      <c r="G161" s="97" t="str">
        <f>IF(ISNUMBER($B161),G160+Liga_Descoba!AH161,"")</f>
        <v/>
      </c>
      <c r="H161" s="97" t="str">
        <f>IF(ISNUMBER($B161),H160+Liga_Descoba!AI161,"")</f>
        <v/>
      </c>
      <c r="I161" s="36"/>
      <c r="J161" s="80"/>
      <c r="K161" s="97" t="str">
        <f>IF(ISNUMBER(Liga_Descoba!D161),Liga_Descoba!D161,"")</f>
        <v/>
      </c>
      <c r="L161" s="97" t="str">
        <f>IF(ISNUMBER(Liga_Descoba!E161),Liga_Descoba!E161,"")</f>
        <v/>
      </c>
      <c r="M161" s="36"/>
      <c r="N161" s="80"/>
      <c r="O161" s="97" t="str">
        <f>IF(ISNUMBER($B161),K161+O160,"")</f>
        <v/>
      </c>
      <c r="P161" s="97" t="str">
        <f>IF(ISNUMBER($B161),L161+P160,"")</f>
        <v/>
      </c>
      <c r="Q161" s="89"/>
      <c r="R161" s="95"/>
      <c r="S161" s="97" t="str">
        <f>IF(ISNUMBER($B161),O161/COUNTA(O$10:O161),"")</f>
        <v/>
      </c>
      <c r="T161" s="97" t="str">
        <f>IF(ISNUMBER($B161),P161/COUNTA(P$10:P161),"")</f>
        <v/>
      </c>
      <c r="U161" s="89"/>
      <c r="V161" s="95"/>
      <c r="W161" s="97" t="str">
        <f>IF(ISNUMBER($B161),SQRT(VAR(K$10:K161)),"")</f>
        <v/>
      </c>
      <c r="X161" s="97" t="str">
        <f>IF(ISNUMBER($B161),SQRT(VAR(L$10:L161)),"")</f>
        <v/>
      </c>
      <c r="Y161" s="89"/>
      <c r="Z161" s="89"/>
      <c r="AA161" s="96" t="str">
        <f>IF(ISBLANK(Liga_Descoba!$F161),"",IF(Liga_Descoba!$F162&lt;&gt;Liga_Descoba!$F161,Liga_Descoba!$F161,""))</f>
        <v/>
      </c>
      <c r="AB161" s="97" t="str">
        <f>IF(ISTEXT($AA161),"",O161-SUM(AB$10:AB160))</f>
        <v/>
      </c>
      <c r="AC161" s="97" t="str">
        <f>IF(ISTEXT($AA161),"",P161-SUM(AC$10:AC160))</f>
        <v/>
      </c>
      <c r="AD161" s="89"/>
      <c r="AE161" s="89"/>
      <c r="AF161" s="96" t="str">
        <f>IF(ISBLANK(Liga_Descoba!$F161),"",IF(Liga_Descoba!$F162&lt;&gt;Liga_Descoba!$F161,Liga_Descoba!$F161,""))</f>
        <v/>
      </c>
      <c r="AG161" s="97" t="str">
        <f>IF(ISTEXT($AF161),"",(O161 - SUM(AB$10:AB160))/COUNTIF(Liga_Descoba!$F$10:$F$304,"="&amp;$AF161))</f>
        <v/>
      </c>
      <c r="AH161" s="97" t="str">
        <f>IF(ISTEXT($AF161),"",(P161 - SUM(AC$10:AC160))/COUNTIF(Liga_Descoba!$F$10:$F$304,"="&amp;$AF161))</f>
        <v/>
      </c>
      <c r="AI161" s="99" t="str">
        <f>IF(ISTEXT($AF161),"",COUNT($AG$10:$AG161))</f>
        <v/>
      </c>
      <c r="AJ161" s="89"/>
      <c r="AK161" s="96" t="str">
        <f>IF(ISBLANK(Liga_Descoba!$F161),"",IF(Liga_Descoba!$F162&lt;&gt;Liga_Descoba!$F161,Liga_Descoba!$F161,""))</f>
        <v/>
      </c>
      <c r="AL161" s="97" t="str">
        <f>IF(ISTEXT($AF161),"",(G161 - SUM(AR$10:AR160))/COUNTIF(Liga_Descoba!$F$10:$F$304,"="&amp;$AK161))</f>
        <v/>
      </c>
      <c r="AM161" s="97" t="str">
        <f>IF(ISTEXT($AF161),"",(H161 - SUM(AS$10:AS160))/COUNTIF(Liga_Descoba!$F$10:$F$304,"="&amp;$AK161))</f>
        <v/>
      </c>
      <c r="AN161" s="99" t="str">
        <f>IF(ISTEXT($AF161),"",COUNT($AG$10:$AG161))</f>
        <v/>
      </c>
      <c r="AO161" s="81"/>
      <c r="AP161" s="89"/>
      <c r="AQ161" s="96" t="str">
        <f>IF(ISBLANK(Liga_Descoba!$F161),"",IF(Liga_Descoba!$F162&lt;&gt;Liga_Descoba!$F161,Liga_Descoba!$F161,""))</f>
        <v/>
      </c>
      <c r="AR161" s="97" t="str">
        <f>IF(ISTEXT($AQ161),"",G161-SUM(AR$10:AR160))</f>
        <v/>
      </c>
      <c r="AS161" s="97" t="str">
        <f>IF(ISTEXT($AQ161),"",H161-SUM(AS$10:AS160))</f>
        <v/>
      </c>
      <c r="AT161" s="89"/>
      <c r="AU161" s="89"/>
      <c r="AV161" s="96"/>
      <c r="AW161" s="97"/>
      <c r="AX161" s="97"/>
      <c r="AY161" s="96"/>
      <c r="AZ161" s="89"/>
      <c r="BA161" s="89"/>
      <c r="BB161" s="96"/>
      <c r="BC161" s="97"/>
      <c r="BD161" s="97"/>
      <c r="BE161" s="96"/>
      <c r="BF161" s="89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</row>
    <row r="162" spans="1:77">
      <c r="A162" s="36"/>
      <c r="B162" s="94" t="str">
        <f>IF(ISBLANK(Liga_Descoba!$C162),"",Liga_Descoba!$C162)</f>
        <v/>
      </c>
      <c r="C162" s="97" t="str">
        <f>IF(ISTEXT($B162),"",_xlfn.SWITCH(Liga_Descoba!AH162,$D$3,$D$2,$E$3,$E$2,$F$3,$F$2,$D$6,$D$5,$E$6,$E$5,$I$5,$D$2,$I$6,$D$2,$I$4,$D$2))</f>
        <v/>
      </c>
      <c r="D162" s="97" t="str">
        <f>IF(ISTEXT($B162),"",_xlfn.SWITCH(Liga_Descoba!AI162,$D$3,$D$2,$E$3,$E$2,$F$3,$F$2,$D$6,$D$5,$E$6,$E$5,$I$5,$D$2,$I$6,$D$2,$I$4,$D$2))</f>
        <v/>
      </c>
      <c r="E162" s="80"/>
      <c r="F162" s="80"/>
      <c r="G162" s="97" t="str">
        <f>IF(ISNUMBER($B162),G161+Liga_Descoba!AH162,"")</f>
        <v/>
      </c>
      <c r="H162" s="97" t="str">
        <f>IF(ISNUMBER($B162),H161+Liga_Descoba!AI162,"")</f>
        <v/>
      </c>
      <c r="I162" s="36"/>
      <c r="J162" s="80"/>
      <c r="K162" s="97" t="str">
        <f>IF(ISNUMBER(Liga_Descoba!D162),Liga_Descoba!D162,"")</f>
        <v/>
      </c>
      <c r="L162" s="97" t="str">
        <f>IF(ISNUMBER(Liga_Descoba!E162),Liga_Descoba!E162,"")</f>
        <v/>
      </c>
      <c r="M162" s="36"/>
      <c r="N162" s="80"/>
      <c r="O162" s="97" t="str">
        <f>IF(ISNUMBER($B162),K162+O161,"")</f>
        <v/>
      </c>
      <c r="P162" s="97" t="str">
        <f>IF(ISNUMBER($B162),L162+P161,"")</f>
        <v/>
      </c>
      <c r="Q162" s="89"/>
      <c r="R162" s="95"/>
      <c r="S162" s="97" t="str">
        <f>IF(ISNUMBER($B162),O162/COUNTA(O$10:O162),"")</f>
        <v/>
      </c>
      <c r="T162" s="97" t="str">
        <f>IF(ISNUMBER($B162),P162/COUNTA(P$10:P162),"")</f>
        <v/>
      </c>
      <c r="U162" s="89"/>
      <c r="V162" s="95"/>
      <c r="W162" s="97" t="str">
        <f>IF(ISNUMBER($B162),SQRT(VAR(K$10:K162)),"")</f>
        <v/>
      </c>
      <c r="X162" s="97" t="str">
        <f>IF(ISNUMBER($B162),SQRT(VAR(L$10:L162)),"")</f>
        <v/>
      </c>
      <c r="Y162" s="89"/>
      <c r="Z162" s="89"/>
      <c r="AA162" s="96" t="str">
        <f>IF(ISBLANK(Liga_Descoba!$F162),"",IF(Liga_Descoba!$F163&lt;&gt;Liga_Descoba!$F162,Liga_Descoba!$F162,""))</f>
        <v/>
      </c>
      <c r="AB162" s="97" t="str">
        <f>IF(ISTEXT($AA162),"",O162-SUM(AB$10:AB161))</f>
        <v/>
      </c>
      <c r="AC162" s="97" t="str">
        <f>IF(ISTEXT($AA162),"",P162-SUM(AC$10:AC161))</f>
        <v/>
      </c>
      <c r="AD162" s="89"/>
      <c r="AE162" s="89"/>
      <c r="AF162" s="96" t="str">
        <f>IF(ISBLANK(Liga_Descoba!$F162),"",IF(Liga_Descoba!$F163&lt;&gt;Liga_Descoba!$F162,Liga_Descoba!$F162,""))</f>
        <v/>
      </c>
      <c r="AG162" s="97" t="str">
        <f>IF(ISTEXT($AF162),"",(O162 - SUM(AB$10:AB161))/COUNTIF(Liga_Descoba!$F$10:$F$304,"="&amp;$AF162))</f>
        <v/>
      </c>
      <c r="AH162" s="97" t="str">
        <f>IF(ISTEXT($AF162),"",(P162 - SUM(AC$10:AC161))/COUNTIF(Liga_Descoba!$F$10:$F$304,"="&amp;$AF162))</f>
        <v/>
      </c>
      <c r="AI162" s="99" t="str">
        <f>IF(ISTEXT($AF162),"",COUNT($AG$10:$AG162))</f>
        <v/>
      </c>
      <c r="AJ162" s="89"/>
      <c r="AK162" s="96" t="str">
        <f>IF(ISBLANK(Liga_Descoba!$F162),"",IF(Liga_Descoba!$F163&lt;&gt;Liga_Descoba!$F162,Liga_Descoba!$F162,""))</f>
        <v/>
      </c>
      <c r="AL162" s="97" t="str">
        <f>IF(ISTEXT($AF162),"",(G162 - SUM(AR$10:AR161))/COUNTIF(Liga_Descoba!$F$10:$F$304,"="&amp;$AK162))</f>
        <v/>
      </c>
      <c r="AM162" s="97" t="str">
        <f>IF(ISTEXT($AF162),"",(H162 - SUM(AS$10:AS161))/COUNTIF(Liga_Descoba!$F$10:$F$304,"="&amp;$AK162))</f>
        <v/>
      </c>
      <c r="AN162" s="99" t="str">
        <f>IF(ISTEXT($AF162),"",COUNT($AG$10:$AG162))</f>
        <v/>
      </c>
      <c r="AO162" s="81"/>
      <c r="AP162" s="89"/>
      <c r="AQ162" s="96" t="str">
        <f>IF(ISBLANK(Liga_Descoba!$F162),"",IF(Liga_Descoba!$F163&lt;&gt;Liga_Descoba!$F162,Liga_Descoba!$F162,""))</f>
        <v/>
      </c>
      <c r="AR162" s="97" t="str">
        <f>IF(ISTEXT($AQ162),"",G162-SUM(AR$10:AR161))</f>
        <v/>
      </c>
      <c r="AS162" s="97" t="str">
        <f>IF(ISTEXT($AQ162),"",H162-SUM(AS$10:AS161))</f>
        <v/>
      </c>
      <c r="AT162" s="89"/>
      <c r="AU162" s="89"/>
      <c r="AV162" s="96"/>
      <c r="AW162" s="97"/>
      <c r="AX162" s="97"/>
      <c r="AY162" s="96"/>
      <c r="AZ162" s="89"/>
      <c r="BA162" s="89"/>
      <c r="BB162" s="96"/>
      <c r="BC162" s="97"/>
      <c r="BD162" s="97"/>
      <c r="BE162" s="96"/>
      <c r="BF162" s="89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</row>
    <row r="163" spans="1:77">
      <c r="A163" s="36"/>
      <c r="B163" s="94" t="str">
        <f>IF(ISBLANK(Liga_Descoba!$C163),"",Liga_Descoba!$C163)</f>
        <v/>
      </c>
      <c r="C163" s="97" t="str">
        <f>IF(ISTEXT($B163),"",_xlfn.SWITCH(Liga_Descoba!AH163,$D$3,$D$2,$E$3,$E$2,$F$3,$F$2,$D$6,$D$5,$E$6,$E$5,$I$5,$D$2,$I$6,$D$2,$I$4,$D$2))</f>
        <v/>
      </c>
      <c r="D163" s="97" t="str">
        <f>IF(ISTEXT($B163),"",_xlfn.SWITCH(Liga_Descoba!AI163,$D$3,$D$2,$E$3,$E$2,$F$3,$F$2,$D$6,$D$5,$E$6,$E$5,$I$5,$D$2,$I$6,$D$2,$I$4,$D$2))</f>
        <v/>
      </c>
      <c r="E163" s="80"/>
      <c r="F163" s="80"/>
      <c r="G163" s="97" t="str">
        <f>IF(ISNUMBER($B163),G162+Liga_Descoba!AH163,"")</f>
        <v/>
      </c>
      <c r="H163" s="97" t="str">
        <f>IF(ISNUMBER($B163),H162+Liga_Descoba!AI163,"")</f>
        <v/>
      </c>
      <c r="I163" s="36"/>
      <c r="J163" s="80"/>
      <c r="K163" s="97" t="str">
        <f>IF(ISNUMBER(Liga_Descoba!D163),Liga_Descoba!D163,"")</f>
        <v/>
      </c>
      <c r="L163" s="97" t="str">
        <f>IF(ISNUMBER(Liga_Descoba!E163),Liga_Descoba!E163,"")</f>
        <v/>
      </c>
      <c r="M163" s="36"/>
      <c r="N163" s="80"/>
      <c r="O163" s="97" t="str">
        <f>IF(ISNUMBER($B163),K163+O162,"")</f>
        <v/>
      </c>
      <c r="P163" s="97" t="str">
        <f>IF(ISNUMBER($B163),L163+P162,"")</f>
        <v/>
      </c>
      <c r="Q163" s="89"/>
      <c r="R163" s="95"/>
      <c r="S163" s="97" t="str">
        <f>IF(ISNUMBER($B163),O163/COUNTA(O$10:O163),"")</f>
        <v/>
      </c>
      <c r="T163" s="97" t="str">
        <f>IF(ISNUMBER($B163),P163/COUNTA(P$10:P163),"")</f>
        <v/>
      </c>
      <c r="U163" s="89"/>
      <c r="V163" s="95"/>
      <c r="W163" s="97" t="str">
        <f>IF(ISNUMBER($B163),SQRT(VAR(K$10:K163)),"")</f>
        <v/>
      </c>
      <c r="X163" s="97" t="str">
        <f>IF(ISNUMBER($B163),SQRT(VAR(L$10:L163)),"")</f>
        <v/>
      </c>
      <c r="Y163" s="89"/>
      <c r="Z163" s="89"/>
      <c r="AA163" s="96" t="str">
        <f>IF(ISBLANK(Liga_Descoba!$F163),"",IF(Liga_Descoba!$F164&lt;&gt;Liga_Descoba!$F163,Liga_Descoba!$F163,""))</f>
        <v/>
      </c>
      <c r="AB163" s="97" t="str">
        <f>IF(ISTEXT($AA163),"",O163-SUM(AB$10:AB162))</f>
        <v/>
      </c>
      <c r="AC163" s="97" t="str">
        <f>IF(ISTEXT($AA163),"",P163-SUM(AC$10:AC162))</f>
        <v/>
      </c>
      <c r="AD163" s="89"/>
      <c r="AE163" s="89"/>
      <c r="AF163" s="96" t="str">
        <f>IF(ISBLANK(Liga_Descoba!$F163),"",IF(Liga_Descoba!$F164&lt;&gt;Liga_Descoba!$F163,Liga_Descoba!$F163,""))</f>
        <v/>
      </c>
      <c r="AG163" s="97" t="str">
        <f>IF(ISTEXT($AF163),"",(O163 - SUM(AB$10:AB162))/COUNTIF(Liga_Descoba!$F$10:$F$304,"="&amp;$AF163))</f>
        <v/>
      </c>
      <c r="AH163" s="97" t="str">
        <f>IF(ISTEXT($AF163),"",(P163 - SUM(AC$10:AC162))/COUNTIF(Liga_Descoba!$F$10:$F$304,"="&amp;$AF163))</f>
        <v/>
      </c>
      <c r="AI163" s="99" t="str">
        <f>IF(ISTEXT($AF163),"",COUNT($AG$10:$AG163))</f>
        <v/>
      </c>
      <c r="AJ163" s="89"/>
      <c r="AK163" s="96" t="str">
        <f>IF(ISBLANK(Liga_Descoba!$F163),"",IF(Liga_Descoba!$F164&lt;&gt;Liga_Descoba!$F163,Liga_Descoba!$F163,""))</f>
        <v/>
      </c>
      <c r="AL163" s="97" t="str">
        <f>IF(ISTEXT($AF163),"",(G163 - SUM(AR$10:AR162))/COUNTIF(Liga_Descoba!$F$10:$F$304,"="&amp;$AK163))</f>
        <v/>
      </c>
      <c r="AM163" s="97" t="str">
        <f>IF(ISTEXT($AF163),"",(H163 - SUM(AS$10:AS162))/COUNTIF(Liga_Descoba!$F$10:$F$304,"="&amp;$AK163))</f>
        <v/>
      </c>
      <c r="AN163" s="99" t="str">
        <f>IF(ISTEXT($AF163),"",COUNT($AG$10:$AG163))</f>
        <v/>
      </c>
      <c r="AO163" s="81"/>
      <c r="AP163" s="89"/>
      <c r="AQ163" s="96" t="str">
        <f>IF(ISBLANK(Liga_Descoba!$F163),"",IF(Liga_Descoba!$F164&lt;&gt;Liga_Descoba!$F163,Liga_Descoba!$F163,""))</f>
        <v/>
      </c>
      <c r="AR163" s="97" t="str">
        <f>IF(ISTEXT($AQ163),"",G163-SUM(AR$10:AR162))</f>
        <v/>
      </c>
      <c r="AS163" s="97" t="str">
        <f>IF(ISTEXT($AQ163),"",H163-SUM(AS$10:AS162))</f>
        <v/>
      </c>
      <c r="AT163" s="89"/>
      <c r="AU163" s="89"/>
      <c r="AV163" s="96"/>
      <c r="AW163" s="97"/>
      <c r="AX163" s="97"/>
      <c r="AY163" s="96"/>
      <c r="AZ163" s="89"/>
      <c r="BA163" s="89"/>
      <c r="BB163" s="96"/>
      <c r="BC163" s="97"/>
      <c r="BD163" s="97"/>
      <c r="BE163" s="96"/>
      <c r="BF163" s="89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</row>
    <row r="164" spans="1:77">
      <c r="A164" s="36"/>
      <c r="B164" s="94" t="str">
        <f>IF(ISBLANK(Liga_Descoba!$C164),"",Liga_Descoba!$C164)</f>
        <v/>
      </c>
      <c r="C164" s="97" t="str">
        <f>IF(ISTEXT($B164),"",_xlfn.SWITCH(Liga_Descoba!AH164,$D$3,$D$2,$E$3,$E$2,$F$3,$F$2,$D$6,$D$5,$E$6,$E$5,$I$5,$D$2,$I$6,$D$2,$I$4,$D$2))</f>
        <v/>
      </c>
      <c r="D164" s="97" t="str">
        <f>IF(ISTEXT($B164),"",_xlfn.SWITCH(Liga_Descoba!AI164,$D$3,$D$2,$E$3,$E$2,$F$3,$F$2,$D$6,$D$5,$E$6,$E$5,$I$5,$D$2,$I$6,$D$2,$I$4,$D$2))</f>
        <v/>
      </c>
      <c r="E164" s="80"/>
      <c r="F164" s="80"/>
      <c r="G164" s="97" t="str">
        <f>IF(ISNUMBER($B164),G163+Liga_Descoba!AH164,"")</f>
        <v/>
      </c>
      <c r="H164" s="97" t="str">
        <f>IF(ISNUMBER($B164),H163+Liga_Descoba!AI164,"")</f>
        <v/>
      </c>
      <c r="I164" s="36"/>
      <c r="J164" s="80"/>
      <c r="K164" s="97" t="str">
        <f>IF(ISNUMBER(Liga_Descoba!D164),Liga_Descoba!D164,"")</f>
        <v/>
      </c>
      <c r="L164" s="97" t="str">
        <f>IF(ISNUMBER(Liga_Descoba!E164),Liga_Descoba!E164,"")</f>
        <v/>
      </c>
      <c r="M164" s="36"/>
      <c r="N164" s="80"/>
      <c r="O164" s="97" t="str">
        <f>IF(ISNUMBER($B164),K164+O163,"")</f>
        <v/>
      </c>
      <c r="P164" s="97" t="str">
        <f>IF(ISNUMBER($B164),L164+P163,"")</f>
        <v/>
      </c>
      <c r="Q164" s="89"/>
      <c r="R164" s="95"/>
      <c r="S164" s="97" t="str">
        <f>IF(ISNUMBER($B164),O164/COUNTA(O$10:O164),"")</f>
        <v/>
      </c>
      <c r="T164" s="97" t="str">
        <f>IF(ISNUMBER($B164),P164/COUNTA(P$10:P164),"")</f>
        <v/>
      </c>
      <c r="U164" s="89"/>
      <c r="V164" s="95"/>
      <c r="W164" s="97" t="str">
        <f>IF(ISNUMBER($B164),SQRT(VAR(K$10:K164)),"")</f>
        <v/>
      </c>
      <c r="X164" s="97" t="str">
        <f>IF(ISNUMBER($B164),SQRT(VAR(L$10:L164)),"")</f>
        <v/>
      </c>
      <c r="Y164" s="89"/>
      <c r="Z164" s="89"/>
      <c r="AA164" s="96" t="str">
        <f>IF(ISBLANK(Liga_Descoba!$F164),"",IF(Liga_Descoba!$F165&lt;&gt;Liga_Descoba!$F164,Liga_Descoba!$F164,""))</f>
        <v/>
      </c>
      <c r="AB164" s="97" t="str">
        <f>IF(ISTEXT($AA164),"",O164-SUM(AB$10:AB163))</f>
        <v/>
      </c>
      <c r="AC164" s="97" t="str">
        <f>IF(ISTEXT($AA164),"",P164-SUM(AC$10:AC163))</f>
        <v/>
      </c>
      <c r="AD164" s="89"/>
      <c r="AE164" s="89"/>
      <c r="AF164" s="96" t="str">
        <f>IF(ISBLANK(Liga_Descoba!$F164),"",IF(Liga_Descoba!$F165&lt;&gt;Liga_Descoba!$F164,Liga_Descoba!$F164,""))</f>
        <v/>
      </c>
      <c r="AG164" s="97" t="str">
        <f>IF(ISTEXT($AF164),"",(O164 - SUM(AB$10:AB163))/COUNTIF(Liga_Descoba!$F$10:$F$304,"="&amp;$AF164))</f>
        <v/>
      </c>
      <c r="AH164" s="97" t="str">
        <f>IF(ISTEXT($AF164),"",(P164 - SUM(AC$10:AC163))/COUNTIF(Liga_Descoba!$F$10:$F$304,"="&amp;$AF164))</f>
        <v/>
      </c>
      <c r="AI164" s="99" t="str">
        <f>IF(ISTEXT($AF164),"",COUNT($AG$10:$AG164))</f>
        <v/>
      </c>
      <c r="AJ164" s="89"/>
      <c r="AK164" s="96" t="str">
        <f>IF(ISBLANK(Liga_Descoba!$F164),"",IF(Liga_Descoba!$F165&lt;&gt;Liga_Descoba!$F164,Liga_Descoba!$F164,""))</f>
        <v/>
      </c>
      <c r="AL164" s="97" t="str">
        <f>IF(ISTEXT($AF164),"",(G164 - SUM(AR$10:AR163))/COUNTIF(Liga_Descoba!$F$10:$F$304,"="&amp;$AK164))</f>
        <v/>
      </c>
      <c r="AM164" s="97" t="str">
        <f>IF(ISTEXT($AF164),"",(H164 - SUM(AS$10:AS163))/COUNTIF(Liga_Descoba!$F$10:$F$304,"="&amp;$AK164))</f>
        <v/>
      </c>
      <c r="AN164" s="99" t="str">
        <f>IF(ISTEXT($AF164),"",COUNT($AG$10:$AG164))</f>
        <v/>
      </c>
      <c r="AO164" s="81"/>
      <c r="AP164" s="89"/>
      <c r="AQ164" s="96" t="str">
        <f>IF(ISBLANK(Liga_Descoba!$F164),"",IF(Liga_Descoba!$F165&lt;&gt;Liga_Descoba!$F164,Liga_Descoba!$F164,""))</f>
        <v/>
      </c>
      <c r="AR164" s="97" t="str">
        <f>IF(ISTEXT($AQ164),"",G164-SUM(AR$10:AR163))</f>
        <v/>
      </c>
      <c r="AS164" s="97" t="str">
        <f>IF(ISTEXT($AQ164),"",H164-SUM(AS$10:AS163))</f>
        <v/>
      </c>
      <c r="AT164" s="89"/>
      <c r="AU164" s="89"/>
      <c r="AV164" s="96"/>
      <c r="AW164" s="97"/>
      <c r="AX164" s="97"/>
      <c r="AY164" s="96"/>
      <c r="AZ164" s="89"/>
      <c r="BA164" s="89"/>
      <c r="BB164" s="96"/>
      <c r="BC164" s="97"/>
      <c r="BD164" s="97"/>
      <c r="BE164" s="96"/>
      <c r="BF164" s="89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  <c r="BY164" s="100"/>
    </row>
    <row r="165" spans="1:77">
      <c r="A165" s="36"/>
      <c r="B165" s="94" t="str">
        <f>IF(ISBLANK(Liga_Descoba!$C165),"",Liga_Descoba!$C165)</f>
        <v/>
      </c>
      <c r="C165" s="97" t="str">
        <f>IF(ISTEXT($B165),"",_xlfn.SWITCH(Liga_Descoba!AH165,$D$3,$D$2,$E$3,$E$2,$F$3,$F$2,$D$6,$D$5,$E$6,$E$5,$I$5,$D$2,$I$6,$D$2,$I$4,$D$2))</f>
        <v/>
      </c>
      <c r="D165" s="97" t="str">
        <f>IF(ISTEXT($B165),"",_xlfn.SWITCH(Liga_Descoba!AI165,$D$3,$D$2,$E$3,$E$2,$F$3,$F$2,$D$6,$D$5,$E$6,$E$5,$I$5,$D$2,$I$6,$D$2,$I$4,$D$2))</f>
        <v/>
      </c>
      <c r="E165" s="80"/>
      <c r="F165" s="80"/>
      <c r="G165" s="97" t="str">
        <f>IF(ISNUMBER($B165),G164+Liga_Descoba!AH165,"")</f>
        <v/>
      </c>
      <c r="H165" s="97" t="str">
        <f>IF(ISNUMBER($B165),H164+Liga_Descoba!AI165,"")</f>
        <v/>
      </c>
      <c r="I165" s="36"/>
      <c r="J165" s="80"/>
      <c r="K165" s="97" t="str">
        <f>IF(ISNUMBER(Liga_Descoba!D165),Liga_Descoba!D165,"")</f>
        <v/>
      </c>
      <c r="L165" s="97" t="str">
        <f>IF(ISNUMBER(Liga_Descoba!E165),Liga_Descoba!E165,"")</f>
        <v/>
      </c>
      <c r="M165" s="36"/>
      <c r="N165" s="80"/>
      <c r="O165" s="97" t="str">
        <f>IF(ISNUMBER($B165),K165+O164,"")</f>
        <v/>
      </c>
      <c r="P165" s="97" t="str">
        <f>IF(ISNUMBER($B165),L165+P164,"")</f>
        <v/>
      </c>
      <c r="Q165" s="89"/>
      <c r="R165" s="95"/>
      <c r="S165" s="97" t="str">
        <f>IF(ISNUMBER($B165),O165/COUNTA(O$10:O165),"")</f>
        <v/>
      </c>
      <c r="T165" s="97" t="str">
        <f>IF(ISNUMBER($B165),P165/COUNTA(P$10:P165),"")</f>
        <v/>
      </c>
      <c r="U165" s="89"/>
      <c r="V165" s="95"/>
      <c r="W165" s="97" t="str">
        <f>IF(ISNUMBER($B165),SQRT(VAR(K$10:K165)),"")</f>
        <v/>
      </c>
      <c r="X165" s="97" t="str">
        <f>IF(ISNUMBER($B165),SQRT(VAR(L$10:L165)),"")</f>
        <v/>
      </c>
      <c r="Y165" s="89"/>
      <c r="Z165" s="89"/>
      <c r="AA165" s="96" t="str">
        <f>IF(ISBLANK(Liga_Descoba!$F165),"",IF(Liga_Descoba!$F166&lt;&gt;Liga_Descoba!$F165,Liga_Descoba!$F165,""))</f>
        <v/>
      </c>
      <c r="AB165" s="97" t="str">
        <f>IF(ISTEXT($AA165),"",O165-SUM(AB$10:AB164))</f>
        <v/>
      </c>
      <c r="AC165" s="97" t="str">
        <f>IF(ISTEXT($AA165),"",P165-SUM(AC$10:AC164))</f>
        <v/>
      </c>
      <c r="AD165" s="89"/>
      <c r="AE165" s="89"/>
      <c r="AF165" s="96" t="str">
        <f>IF(ISBLANK(Liga_Descoba!$F165),"",IF(Liga_Descoba!$F166&lt;&gt;Liga_Descoba!$F165,Liga_Descoba!$F165,""))</f>
        <v/>
      </c>
      <c r="AG165" s="97" t="str">
        <f>IF(ISTEXT($AF165),"",(O165 - SUM(AB$10:AB164))/COUNTIF(Liga_Descoba!$F$10:$F$304,"="&amp;$AF165))</f>
        <v/>
      </c>
      <c r="AH165" s="97" t="str">
        <f>IF(ISTEXT($AF165),"",(P165 - SUM(AC$10:AC164))/COUNTIF(Liga_Descoba!$F$10:$F$304,"="&amp;$AF165))</f>
        <v/>
      </c>
      <c r="AI165" s="99" t="str">
        <f>IF(ISTEXT($AF165),"",COUNT($AG$10:$AG165))</f>
        <v/>
      </c>
      <c r="AJ165" s="89"/>
      <c r="AK165" s="96" t="str">
        <f>IF(ISBLANK(Liga_Descoba!$F165),"",IF(Liga_Descoba!$F166&lt;&gt;Liga_Descoba!$F165,Liga_Descoba!$F165,""))</f>
        <v/>
      </c>
      <c r="AL165" s="97" t="str">
        <f>IF(ISTEXT($AF165),"",(G165 - SUM(AR$10:AR164))/COUNTIF(Liga_Descoba!$F$10:$F$304,"="&amp;$AK165))</f>
        <v/>
      </c>
      <c r="AM165" s="97" t="str">
        <f>IF(ISTEXT($AF165),"",(H165 - SUM(AS$10:AS164))/COUNTIF(Liga_Descoba!$F$10:$F$304,"="&amp;$AK165))</f>
        <v/>
      </c>
      <c r="AN165" s="99" t="str">
        <f>IF(ISTEXT($AF165),"",COUNT($AG$10:$AG165))</f>
        <v/>
      </c>
      <c r="AO165" s="81"/>
      <c r="AP165" s="89"/>
      <c r="AQ165" s="96" t="str">
        <f>IF(ISBLANK(Liga_Descoba!$F165),"",IF(Liga_Descoba!$F166&lt;&gt;Liga_Descoba!$F165,Liga_Descoba!$F165,""))</f>
        <v/>
      </c>
      <c r="AR165" s="97" t="str">
        <f>IF(ISTEXT($AQ165),"",G165-SUM(AR$10:AR164))</f>
        <v/>
      </c>
      <c r="AS165" s="97" t="str">
        <f>IF(ISTEXT($AQ165),"",H165-SUM(AS$10:AS164))</f>
        <v/>
      </c>
      <c r="AT165" s="89"/>
      <c r="AU165" s="89"/>
      <c r="AV165" s="96"/>
      <c r="AW165" s="97"/>
      <c r="AX165" s="97"/>
      <c r="AY165" s="96"/>
      <c r="AZ165" s="89"/>
      <c r="BA165" s="89"/>
      <c r="BB165" s="96"/>
      <c r="BC165" s="97"/>
      <c r="BD165" s="97"/>
      <c r="BE165" s="96"/>
      <c r="BF165" s="89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</row>
    <row r="166" spans="1:77">
      <c r="A166" s="36"/>
      <c r="B166" s="94" t="str">
        <f>IF(ISBLANK(Liga_Descoba!$C166),"",Liga_Descoba!$C166)</f>
        <v/>
      </c>
      <c r="C166" s="97" t="str">
        <f>IF(ISTEXT($B166),"",_xlfn.SWITCH(Liga_Descoba!AH166,$D$3,$D$2,$E$3,$E$2,$F$3,$F$2,$D$6,$D$5,$E$6,$E$5,$I$5,$D$2,$I$6,$D$2,$I$4,$D$2))</f>
        <v/>
      </c>
      <c r="D166" s="97" t="str">
        <f>IF(ISTEXT($B166),"",_xlfn.SWITCH(Liga_Descoba!AI166,$D$3,$D$2,$E$3,$E$2,$F$3,$F$2,$D$6,$D$5,$E$6,$E$5,$I$5,$D$2,$I$6,$D$2,$I$4,$D$2))</f>
        <v/>
      </c>
      <c r="E166" s="80"/>
      <c r="F166" s="80"/>
      <c r="G166" s="97" t="str">
        <f>IF(ISNUMBER($B166),G165+Liga_Descoba!AH166,"")</f>
        <v/>
      </c>
      <c r="H166" s="97" t="str">
        <f>IF(ISNUMBER($B166),H165+Liga_Descoba!AI166,"")</f>
        <v/>
      </c>
      <c r="I166" s="36"/>
      <c r="J166" s="80"/>
      <c r="K166" s="97" t="str">
        <f>IF(ISNUMBER(Liga_Descoba!D166),Liga_Descoba!D166,"")</f>
        <v/>
      </c>
      <c r="L166" s="97" t="str">
        <f>IF(ISNUMBER(Liga_Descoba!E166),Liga_Descoba!E166,"")</f>
        <v/>
      </c>
      <c r="M166" s="36"/>
      <c r="N166" s="80"/>
      <c r="O166" s="97" t="str">
        <f>IF(ISNUMBER($B166),K166+O165,"")</f>
        <v/>
      </c>
      <c r="P166" s="97" t="str">
        <f>IF(ISNUMBER($B166),L166+P165,"")</f>
        <v/>
      </c>
      <c r="Q166" s="89"/>
      <c r="R166" s="95"/>
      <c r="S166" s="97" t="str">
        <f>IF(ISNUMBER($B166),O166/COUNTA(O$10:O166),"")</f>
        <v/>
      </c>
      <c r="T166" s="97" t="str">
        <f>IF(ISNUMBER($B166),P166/COUNTA(P$10:P166),"")</f>
        <v/>
      </c>
      <c r="U166" s="89"/>
      <c r="V166" s="95"/>
      <c r="W166" s="97" t="str">
        <f>IF(ISNUMBER($B166),SQRT(VAR(K$10:K166)),"")</f>
        <v/>
      </c>
      <c r="X166" s="97" t="str">
        <f>IF(ISNUMBER($B166),SQRT(VAR(L$10:L166)),"")</f>
        <v/>
      </c>
      <c r="Y166" s="89"/>
      <c r="Z166" s="89"/>
      <c r="AA166" s="96" t="str">
        <f>IF(ISBLANK(Liga_Descoba!$F166),"",IF(Liga_Descoba!$F167&lt;&gt;Liga_Descoba!$F166,Liga_Descoba!$F166,""))</f>
        <v/>
      </c>
      <c r="AB166" s="97" t="str">
        <f>IF(ISTEXT($AA166),"",O166-SUM(AB$10:AB165))</f>
        <v/>
      </c>
      <c r="AC166" s="97" t="str">
        <f>IF(ISTEXT($AA166),"",P166-SUM(AC$10:AC165))</f>
        <v/>
      </c>
      <c r="AD166" s="89"/>
      <c r="AE166" s="89"/>
      <c r="AF166" s="96" t="str">
        <f>IF(ISBLANK(Liga_Descoba!$F166),"",IF(Liga_Descoba!$F167&lt;&gt;Liga_Descoba!$F166,Liga_Descoba!$F166,""))</f>
        <v/>
      </c>
      <c r="AG166" s="97" t="str">
        <f>IF(ISTEXT($AF166),"",(O166 - SUM(AB$10:AB165))/COUNTIF(Liga_Descoba!$F$10:$F$304,"="&amp;$AF166))</f>
        <v/>
      </c>
      <c r="AH166" s="97" t="str">
        <f>IF(ISTEXT($AF166),"",(P166 - SUM(AC$10:AC165))/COUNTIF(Liga_Descoba!$F$10:$F$304,"="&amp;$AF166))</f>
        <v/>
      </c>
      <c r="AI166" s="99" t="str">
        <f>IF(ISTEXT($AF166),"",COUNT($AG$10:$AG166))</f>
        <v/>
      </c>
      <c r="AJ166" s="89"/>
      <c r="AK166" s="96" t="str">
        <f>IF(ISBLANK(Liga_Descoba!$F166),"",IF(Liga_Descoba!$F167&lt;&gt;Liga_Descoba!$F166,Liga_Descoba!$F166,""))</f>
        <v/>
      </c>
      <c r="AL166" s="97" t="str">
        <f>IF(ISTEXT($AF166),"",(G166 - SUM(AR$10:AR165))/COUNTIF(Liga_Descoba!$F$10:$F$304,"="&amp;$AK166))</f>
        <v/>
      </c>
      <c r="AM166" s="97" t="str">
        <f>IF(ISTEXT($AF166),"",(H166 - SUM(AS$10:AS165))/COUNTIF(Liga_Descoba!$F$10:$F$304,"="&amp;$AK166))</f>
        <v/>
      </c>
      <c r="AN166" s="99" t="str">
        <f>IF(ISTEXT($AF166),"",COUNT($AG$10:$AG166))</f>
        <v/>
      </c>
      <c r="AO166" s="81"/>
      <c r="AP166" s="89"/>
      <c r="AQ166" s="96" t="str">
        <f>IF(ISBLANK(Liga_Descoba!$F166),"",IF(Liga_Descoba!$F167&lt;&gt;Liga_Descoba!$F166,Liga_Descoba!$F166,""))</f>
        <v/>
      </c>
      <c r="AR166" s="97" t="str">
        <f>IF(ISTEXT($AQ166),"",G166-SUM(AR$10:AR165))</f>
        <v/>
      </c>
      <c r="AS166" s="97" t="str">
        <f>IF(ISTEXT($AQ166),"",H166-SUM(AS$10:AS165))</f>
        <v/>
      </c>
      <c r="AT166" s="89"/>
      <c r="AU166" s="89"/>
      <c r="AV166" s="96"/>
      <c r="AW166" s="97"/>
      <c r="AX166" s="97"/>
      <c r="AY166" s="96"/>
      <c r="AZ166" s="89"/>
      <c r="BA166" s="89"/>
      <c r="BB166" s="96"/>
      <c r="BC166" s="97"/>
      <c r="BD166" s="97"/>
      <c r="BE166" s="96"/>
      <c r="BF166" s="89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  <c r="BY166" s="100"/>
    </row>
    <row r="167" spans="1:77">
      <c r="A167" s="36"/>
      <c r="B167" s="94" t="str">
        <f>IF(ISBLANK(Liga_Descoba!$C167),"",Liga_Descoba!$C167)</f>
        <v/>
      </c>
      <c r="C167" s="97" t="str">
        <f>IF(ISTEXT($B167),"",_xlfn.SWITCH(Liga_Descoba!AH167,$D$3,$D$2,$E$3,$E$2,$F$3,$F$2,$D$6,$D$5,$E$6,$E$5,$I$5,$D$2,$I$6,$D$2,$I$4,$D$2))</f>
        <v/>
      </c>
      <c r="D167" s="97" t="str">
        <f>IF(ISTEXT($B167),"",_xlfn.SWITCH(Liga_Descoba!AI167,$D$3,$D$2,$E$3,$E$2,$F$3,$F$2,$D$6,$D$5,$E$6,$E$5,$I$5,$D$2,$I$6,$D$2,$I$4,$D$2))</f>
        <v/>
      </c>
      <c r="E167" s="80"/>
      <c r="F167" s="80"/>
      <c r="G167" s="97" t="str">
        <f>IF(ISNUMBER($B167),G166+Liga_Descoba!AH167,"")</f>
        <v/>
      </c>
      <c r="H167" s="97" t="str">
        <f>IF(ISNUMBER($B167),H166+Liga_Descoba!AI167,"")</f>
        <v/>
      </c>
      <c r="I167" s="36"/>
      <c r="J167" s="80"/>
      <c r="K167" s="97" t="str">
        <f>IF(ISNUMBER(Liga_Descoba!D167),Liga_Descoba!D167,"")</f>
        <v/>
      </c>
      <c r="L167" s="97" t="str">
        <f>IF(ISNUMBER(Liga_Descoba!E167),Liga_Descoba!E167,"")</f>
        <v/>
      </c>
      <c r="M167" s="36"/>
      <c r="N167" s="80"/>
      <c r="O167" s="97" t="str">
        <f>IF(ISNUMBER($B167),K167+O166,"")</f>
        <v/>
      </c>
      <c r="P167" s="97" t="str">
        <f>IF(ISNUMBER($B167),L167+P166,"")</f>
        <v/>
      </c>
      <c r="Q167" s="89"/>
      <c r="R167" s="95"/>
      <c r="S167" s="97" t="str">
        <f>IF(ISNUMBER($B167),O167/COUNTA(O$10:O167),"")</f>
        <v/>
      </c>
      <c r="T167" s="97" t="str">
        <f>IF(ISNUMBER($B167),P167/COUNTA(P$10:P167),"")</f>
        <v/>
      </c>
      <c r="U167" s="89"/>
      <c r="V167" s="95"/>
      <c r="W167" s="97" t="str">
        <f>IF(ISNUMBER($B167),SQRT(VAR(K$10:K167)),"")</f>
        <v/>
      </c>
      <c r="X167" s="97" t="str">
        <f>IF(ISNUMBER($B167),SQRT(VAR(L$10:L167)),"")</f>
        <v/>
      </c>
      <c r="Y167" s="89"/>
      <c r="Z167" s="89"/>
      <c r="AA167" s="96" t="str">
        <f>IF(ISBLANK(Liga_Descoba!$F167),"",IF(Liga_Descoba!$F168&lt;&gt;Liga_Descoba!$F167,Liga_Descoba!$F167,""))</f>
        <v/>
      </c>
      <c r="AB167" s="97" t="str">
        <f>IF(ISTEXT($AA167),"",O167-SUM(AB$10:AB166))</f>
        <v/>
      </c>
      <c r="AC167" s="97" t="str">
        <f>IF(ISTEXT($AA167),"",P167-SUM(AC$10:AC166))</f>
        <v/>
      </c>
      <c r="AD167" s="89"/>
      <c r="AE167" s="89"/>
      <c r="AF167" s="96" t="str">
        <f>IF(ISBLANK(Liga_Descoba!$F167),"",IF(Liga_Descoba!$F168&lt;&gt;Liga_Descoba!$F167,Liga_Descoba!$F167,""))</f>
        <v/>
      </c>
      <c r="AG167" s="97" t="str">
        <f>IF(ISTEXT($AF167),"",(O167 - SUM(AB$10:AB166))/COUNTIF(Liga_Descoba!$F$10:$F$304,"="&amp;$AF167))</f>
        <v/>
      </c>
      <c r="AH167" s="97" t="str">
        <f>IF(ISTEXT($AF167),"",(P167 - SUM(AC$10:AC166))/COUNTIF(Liga_Descoba!$F$10:$F$304,"="&amp;$AF167))</f>
        <v/>
      </c>
      <c r="AI167" s="99" t="str">
        <f>IF(ISTEXT($AF167),"",COUNT($AG$10:$AG167))</f>
        <v/>
      </c>
      <c r="AJ167" s="89"/>
      <c r="AK167" s="96" t="str">
        <f>IF(ISBLANK(Liga_Descoba!$F167),"",IF(Liga_Descoba!$F168&lt;&gt;Liga_Descoba!$F167,Liga_Descoba!$F167,""))</f>
        <v/>
      </c>
      <c r="AL167" s="97" t="str">
        <f>IF(ISTEXT($AF167),"",(G167 - SUM(AR$10:AR166))/COUNTIF(Liga_Descoba!$F$10:$F$304,"="&amp;$AK167))</f>
        <v/>
      </c>
      <c r="AM167" s="97" t="str">
        <f>IF(ISTEXT($AF167),"",(H167 - SUM(AS$10:AS166))/COUNTIF(Liga_Descoba!$F$10:$F$304,"="&amp;$AK167))</f>
        <v/>
      </c>
      <c r="AN167" s="99" t="str">
        <f>IF(ISTEXT($AF167),"",COUNT($AG$10:$AG167))</f>
        <v/>
      </c>
      <c r="AO167" s="81"/>
      <c r="AP167" s="89"/>
      <c r="AQ167" s="96" t="str">
        <f>IF(ISBLANK(Liga_Descoba!$F167),"",IF(Liga_Descoba!$F168&lt;&gt;Liga_Descoba!$F167,Liga_Descoba!$F167,""))</f>
        <v/>
      </c>
      <c r="AR167" s="97" t="str">
        <f>IF(ISTEXT($AQ167),"",G167-SUM(AR$10:AR166))</f>
        <v/>
      </c>
      <c r="AS167" s="97" t="str">
        <f>IF(ISTEXT($AQ167),"",H167-SUM(AS$10:AS166))</f>
        <v/>
      </c>
      <c r="AT167" s="89"/>
      <c r="AU167" s="89"/>
      <c r="AV167" s="96"/>
      <c r="AW167" s="97"/>
      <c r="AX167" s="97"/>
      <c r="AY167" s="96"/>
      <c r="AZ167" s="89"/>
      <c r="BA167" s="89"/>
      <c r="BB167" s="96"/>
      <c r="BC167" s="97"/>
      <c r="BD167" s="97"/>
      <c r="BE167" s="96"/>
      <c r="BF167" s="89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</row>
    <row r="168" spans="1:77">
      <c r="A168" s="36"/>
      <c r="B168" s="94" t="str">
        <f>IF(ISBLANK(Liga_Descoba!$C168),"",Liga_Descoba!$C168)</f>
        <v/>
      </c>
      <c r="C168" s="97" t="str">
        <f>IF(ISTEXT($B168),"",_xlfn.SWITCH(Liga_Descoba!AH168,$D$3,$D$2,$E$3,$E$2,$F$3,$F$2,$D$6,$D$5,$E$6,$E$5,$I$5,$D$2,$I$6,$D$2,$I$4,$D$2))</f>
        <v/>
      </c>
      <c r="D168" s="97" t="str">
        <f>IF(ISTEXT($B168),"",_xlfn.SWITCH(Liga_Descoba!AI168,$D$3,$D$2,$E$3,$E$2,$F$3,$F$2,$D$6,$D$5,$E$6,$E$5,$I$5,$D$2,$I$6,$D$2,$I$4,$D$2))</f>
        <v/>
      </c>
      <c r="E168" s="80"/>
      <c r="F168" s="80"/>
      <c r="G168" s="97" t="str">
        <f>IF(ISNUMBER($B168),G167+Liga_Descoba!AH168,"")</f>
        <v/>
      </c>
      <c r="H168" s="97" t="str">
        <f>IF(ISNUMBER($B168),H167+Liga_Descoba!AI168,"")</f>
        <v/>
      </c>
      <c r="I168" s="36"/>
      <c r="J168" s="80"/>
      <c r="K168" s="97" t="str">
        <f>IF(ISNUMBER(Liga_Descoba!D168),Liga_Descoba!D168,"")</f>
        <v/>
      </c>
      <c r="L168" s="97" t="str">
        <f>IF(ISNUMBER(Liga_Descoba!E168),Liga_Descoba!E168,"")</f>
        <v/>
      </c>
      <c r="M168" s="36"/>
      <c r="N168" s="80"/>
      <c r="O168" s="97" t="str">
        <f>IF(ISNUMBER($B168),K168+O167,"")</f>
        <v/>
      </c>
      <c r="P168" s="97" t="str">
        <f>IF(ISNUMBER($B168),L168+P167,"")</f>
        <v/>
      </c>
      <c r="Q168" s="89"/>
      <c r="R168" s="95"/>
      <c r="S168" s="97" t="str">
        <f>IF(ISNUMBER($B168),O168/COUNTA(O$10:O168),"")</f>
        <v/>
      </c>
      <c r="T168" s="97" t="str">
        <f>IF(ISNUMBER($B168),P168/COUNTA(P$10:P168),"")</f>
        <v/>
      </c>
      <c r="U168" s="89"/>
      <c r="V168" s="95"/>
      <c r="W168" s="97" t="str">
        <f>IF(ISNUMBER($B168),SQRT(VAR(K$10:K168)),"")</f>
        <v/>
      </c>
      <c r="X168" s="97" t="str">
        <f>IF(ISNUMBER($B168),SQRT(VAR(L$10:L168)),"")</f>
        <v/>
      </c>
      <c r="Y168" s="89"/>
      <c r="Z168" s="89"/>
      <c r="AA168" s="96" t="str">
        <f>IF(ISBLANK(Liga_Descoba!$F168),"",IF(Liga_Descoba!$F169&lt;&gt;Liga_Descoba!$F168,Liga_Descoba!$F168,""))</f>
        <v/>
      </c>
      <c r="AB168" s="97" t="str">
        <f>IF(ISTEXT($AA168),"",O168-SUM(AB$10:AB167))</f>
        <v/>
      </c>
      <c r="AC168" s="97" t="str">
        <f>IF(ISTEXT($AA168),"",P168-SUM(AC$10:AC167))</f>
        <v/>
      </c>
      <c r="AD168" s="89"/>
      <c r="AE168" s="89"/>
      <c r="AF168" s="96" t="str">
        <f>IF(ISBLANK(Liga_Descoba!$F168),"",IF(Liga_Descoba!$F169&lt;&gt;Liga_Descoba!$F168,Liga_Descoba!$F168,""))</f>
        <v/>
      </c>
      <c r="AG168" s="97" t="str">
        <f>IF(ISTEXT($AF168),"",(O168 - SUM(AB$10:AB167))/COUNTIF(Liga_Descoba!$F$10:$F$304,"="&amp;$AF168))</f>
        <v/>
      </c>
      <c r="AH168" s="97" t="str">
        <f>IF(ISTEXT($AF168),"",(P168 - SUM(AC$10:AC167))/COUNTIF(Liga_Descoba!$F$10:$F$304,"="&amp;$AF168))</f>
        <v/>
      </c>
      <c r="AI168" s="99" t="str">
        <f>IF(ISTEXT($AF168),"",COUNT($AG$10:$AG168))</f>
        <v/>
      </c>
      <c r="AJ168" s="89"/>
      <c r="AK168" s="96" t="str">
        <f>IF(ISBLANK(Liga_Descoba!$F168),"",IF(Liga_Descoba!$F169&lt;&gt;Liga_Descoba!$F168,Liga_Descoba!$F168,""))</f>
        <v/>
      </c>
      <c r="AL168" s="97" t="str">
        <f>IF(ISTEXT($AF168),"",(G168 - SUM(AR$10:AR167))/COUNTIF(Liga_Descoba!$F$10:$F$304,"="&amp;$AK168))</f>
        <v/>
      </c>
      <c r="AM168" s="97" t="str">
        <f>IF(ISTEXT($AF168),"",(H168 - SUM(AS$10:AS167))/COUNTIF(Liga_Descoba!$F$10:$F$304,"="&amp;$AK168))</f>
        <v/>
      </c>
      <c r="AN168" s="99" t="str">
        <f>IF(ISTEXT($AF168),"",COUNT($AG$10:$AG168))</f>
        <v/>
      </c>
      <c r="AO168" s="81"/>
      <c r="AP168" s="89"/>
      <c r="AQ168" s="96" t="str">
        <f>IF(ISBLANK(Liga_Descoba!$F168),"",IF(Liga_Descoba!$F169&lt;&gt;Liga_Descoba!$F168,Liga_Descoba!$F168,""))</f>
        <v/>
      </c>
      <c r="AR168" s="97" t="str">
        <f>IF(ISTEXT($AQ168),"",G168-SUM(AR$10:AR167))</f>
        <v/>
      </c>
      <c r="AS168" s="97" t="str">
        <f>IF(ISTEXT($AQ168),"",H168-SUM(AS$10:AS167))</f>
        <v/>
      </c>
      <c r="AT168" s="89"/>
      <c r="AU168" s="89"/>
      <c r="AV168" s="96"/>
      <c r="AW168" s="97"/>
      <c r="AX168" s="97"/>
      <c r="AY168" s="96"/>
      <c r="AZ168" s="89"/>
      <c r="BA168" s="89"/>
      <c r="BB168" s="96"/>
      <c r="BC168" s="97"/>
      <c r="BD168" s="97"/>
      <c r="BE168" s="96"/>
      <c r="BF168" s="89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</row>
    <row r="169" spans="1:77">
      <c r="A169" s="36"/>
      <c r="B169" s="94" t="str">
        <f>IF(ISBLANK(Liga_Descoba!$C169),"",Liga_Descoba!$C169)</f>
        <v/>
      </c>
      <c r="C169" s="97" t="str">
        <f>IF(ISTEXT($B169),"",_xlfn.SWITCH(Liga_Descoba!AH169,$D$3,$D$2,$E$3,$E$2,$F$3,$F$2,$D$6,$D$5,$E$6,$E$5,$I$5,$D$2,$I$6,$D$2,$I$4,$D$2))</f>
        <v/>
      </c>
      <c r="D169" s="97" t="str">
        <f>IF(ISTEXT($B169),"",_xlfn.SWITCH(Liga_Descoba!AI169,$D$3,$D$2,$E$3,$E$2,$F$3,$F$2,$D$6,$D$5,$E$6,$E$5,$I$5,$D$2,$I$6,$D$2,$I$4,$D$2))</f>
        <v/>
      </c>
      <c r="E169" s="80"/>
      <c r="F169" s="80"/>
      <c r="G169" s="97" t="str">
        <f>IF(ISNUMBER($B169),G168+Liga_Descoba!AH169,"")</f>
        <v/>
      </c>
      <c r="H169" s="97" t="str">
        <f>IF(ISNUMBER($B169),H168+Liga_Descoba!AI169,"")</f>
        <v/>
      </c>
      <c r="I169" s="36"/>
      <c r="J169" s="80"/>
      <c r="K169" s="97" t="str">
        <f>IF(ISNUMBER(Liga_Descoba!D169),Liga_Descoba!D169,"")</f>
        <v/>
      </c>
      <c r="L169" s="97" t="str">
        <f>IF(ISNUMBER(Liga_Descoba!E169),Liga_Descoba!E169,"")</f>
        <v/>
      </c>
      <c r="M169" s="36"/>
      <c r="N169" s="80"/>
      <c r="O169" s="97" t="str">
        <f>IF(ISNUMBER($B169),K169+O168,"")</f>
        <v/>
      </c>
      <c r="P169" s="97" t="str">
        <f>IF(ISNUMBER($B169),L169+P168,"")</f>
        <v/>
      </c>
      <c r="Q169" s="89"/>
      <c r="R169" s="95"/>
      <c r="S169" s="97" t="str">
        <f>IF(ISNUMBER($B169),O169/COUNTA(O$10:O169),"")</f>
        <v/>
      </c>
      <c r="T169" s="97" t="str">
        <f>IF(ISNUMBER($B169),P169/COUNTA(P$10:P169),"")</f>
        <v/>
      </c>
      <c r="U169" s="89"/>
      <c r="V169" s="95"/>
      <c r="W169" s="97" t="str">
        <f>IF(ISNUMBER($B169),SQRT(VAR(K$10:K169)),"")</f>
        <v/>
      </c>
      <c r="X169" s="97" t="str">
        <f>IF(ISNUMBER($B169),SQRT(VAR(L$10:L169)),"")</f>
        <v/>
      </c>
      <c r="Y169" s="89"/>
      <c r="Z169" s="89"/>
      <c r="AA169" s="96" t="str">
        <f>IF(ISBLANK(Liga_Descoba!$F169),"",IF(Liga_Descoba!$F170&lt;&gt;Liga_Descoba!$F169,Liga_Descoba!$F169,""))</f>
        <v/>
      </c>
      <c r="AB169" s="97" t="str">
        <f>IF(ISTEXT($AA169),"",O169-SUM(AB$10:AB168))</f>
        <v/>
      </c>
      <c r="AC169" s="97" t="str">
        <f>IF(ISTEXT($AA169),"",P169-SUM(AC$10:AC168))</f>
        <v/>
      </c>
      <c r="AD169" s="89"/>
      <c r="AE169" s="89"/>
      <c r="AF169" s="96" t="str">
        <f>IF(ISBLANK(Liga_Descoba!$F169),"",IF(Liga_Descoba!$F170&lt;&gt;Liga_Descoba!$F169,Liga_Descoba!$F169,""))</f>
        <v/>
      </c>
      <c r="AG169" s="97" t="str">
        <f>IF(ISTEXT($AF169),"",(O169 - SUM(AB$10:AB168))/COUNTIF(Liga_Descoba!$F$10:$F$304,"="&amp;$AF169))</f>
        <v/>
      </c>
      <c r="AH169" s="97" t="str">
        <f>IF(ISTEXT($AF169),"",(P169 - SUM(AC$10:AC168))/COUNTIF(Liga_Descoba!$F$10:$F$304,"="&amp;$AF169))</f>
        <v/>
      </c>
      <c r="AI169" s="99" t="str">
        <f>IF(ISTEXT($AF169),"",COUNT($AG$10:$AG169))</f>
        <v/>
      </c>
      <c r="AJ169" s="89"/>
      <c r="AK169" s="96" t="str">
        <f>IF(ISBLANK(Liga_Descoba!$F169),"",IF(Liga_Descoba!$F170&lt;&gt;Liga_Descoba!$F169,Liga_Descoba!$F169,""))</f>
        <v/>
      </c>
      <c r="AL169" s="97" t="str">
        <f>IF(ISTEXT($AF169),"",(G169 - SUM(AR$10:AR168))/COUNTIF(Liga_Descoba!$F$10:$F$304,"="&amp;$AK169))</f>
        <v/>
      </c>
      <c r="AM169" s="97" t="str">
        <f>IF(ISTEXT($AF169),"",(H169 - SUM(AS$10:AS168))/COUNTIF(Liga_Descoba!$F$10:$F$304,"="&amp;$AK169))</f>
        <v/>
      </c>
      <c r="AN169" s="99" t="str">
        <f>IF(ISTEXT($AF169),"",COUNT($AG$10:$AG169))</f>
        <v/>
      </c>
      <c r="AO169" s="81"/>
      <c r="AP169" s="89"/>
      <c r="AQ169" s="96" t="str">
        <f>IF(ISBLANK(Liga_Descoba!$F169),"",IF(Liga_Descoba!$F170&lt;&gt;Liga_Descoba!$F169,Liga_Descoba!$F169,""))</f>
        <v/>
      </c>
      <c r="AR169" s="97" t="str">
        <f>IF(ISTEXT($AQ169),"",G169-SUM(AR$10:AR168))</f>
        <v/>
      </c>
      <c r="AS169" s="97" t="str">
        <f>IF(ISTEXT($AQ169),"",H169-SUM(AS$10:AS168))</f>
        <v/>
      </c>
      <c r="AT169" s="89"/>
      <c r="AU169" s="89"/>
      <c r="AV169" s="96"/>
      <c r="AW169" s="97"/>
      <c r="AX169" s="97"/>
      <c r="AY169" s="96"/>
      <c r="AZ169" s="89"/>
      <c r="BA169" s="89"/>
      <c r="BB169" s="96"/>
      <c r="BC169" s="97"/>
      <c r="BD169" s="97"/>
      <c r="BE169" s="96"/>
      <c r="BF169" s="89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</row>
    <row r="170" spans="1:77">
      <c r="A170" s="36"/>
      <c r="B170" s="94" t="str">
        <f>IF(ISBLANK(Liga_Descoba!$C170),"",Liga_Descoba!$C170)</f>
        <v/>
      </c>
      <c r="C170" s="97" t="str">
        <f>IF(ISTEXT($B170),"",_xlfn.SWITCH(Liga_Descoba!AH170,$D$3,$D$2,$E$3,$E$2,$F$3,$F$2,$D$6,$D$5,$E$6,$E$5,$I$5,$D$2,$I$6,$D$2,$I$4,$D$2))</f>
        <v/>
      </c>
      <c r="D170" s="97" t="str">
        <f>IF(ISTEXT($B170),"",_xlfn.SWITCH(Liga_Descoba!AI170,$D$3,$D$2,$E$3,$E$2,$F$3,$F$2,$D$6,$D$5,$E$6,$E$5,$I$5,$D$2,$I$6,$D$2,$I$4,$D$2))</f>
        <v/>
      </c>
      <c r="E170" s="80"/>
      <c r="F170" s="80"/>
      <c r="G170" s="97" t="str">
        <f>IF(ISNUMBER($B170),G169+Liga_Descoba!AH170,"")</f>
        <v/>
      </c>
      <c r="H170" s="97" t="str">
        <f>IF(ISNUMBER($B170),H169+Liga_Descoba!AI170,"")</f>
        <v/>
      </c>
      <c r="I170" s="36"/>
      <c r="J170" s="80"/>
      <c r="K170" s="97" t="str">
        <f>IF(ISNUMBER(Liga_Descoba!D170),Liga_Descoba!D170,"")</f>
        <v/>
      </c>
      <c r="L170" s="97" t="str">
        <f>IF(ISNUMBER(Liga_Descoba!E170),Liga_Descoba!E170,"")</f>
        <v/>
      </c>
      <c r="M170" s="36"/>
      <c r="N170" s="80"/>
      <c r="O170" s="97" t="str">
        <f>IF(ISNUMBER($B170),K170+O169,"")</f>
        <v/>
      </c>
      <c r="P170" s="97" t="str">
        <f>IF(ISNUMBER($B170),L170+P169,"")</f>
        <v/>
      </c>
      <c r="Q170" s="89"/>
      <c r="R170" s="95"/>
      <c r="S170" s="97" t="str">
        <f>IF(ISNUMBER($B170),O170/COUNTA(O$10:O170),"")</f>
        <v/>
      </c>
      <c r="T170" s="97" t="str">
        <f>IF(ISNUMBER($B170),P170/COUNTA(P$10:P170),"")</f>
        <v/>
      </c>
      <c r="U170" s="89"/>
      <c r="V170" s="95"/>
      <c r="W170" s="97" t="str">
        <f>IF(ISNUMBER($B170),SQRT(VAR(K$10:K170)),"")</f>
        <v/>
      </c>
      <c r="X170" s="97" t="str">
        <f>IF(ISNUMBER($B170),SQRT(VAR(L$10:L170)),"")</f>
        <v/>
      </c>
      <c r="Y170" s="89"/>
      <c r="Z170" s="89"/>
      <c r="AA170" s="96" t="str">
        <f>IF(ISBLANK(Liga_Descoba!$F170),"",IF(Liga_Descoba!$F171&lt;&gt;Liga_Descoba!$F170,Liga_Descoba!$F170,""))</f>
        <v/>
      </c>
      <c r="AB170" s="97" t="str">
        <f>IF(ISTEXT($AA170),"",O170-SUM(AB$10:AB169))</f>
        <v/>
      </c>
      <c r="AC170" s="97" t="str">
        <f>IF(ISTEXT($AA170),"",P170-SUM(AC$10:AC169))</f>
        <v/>
      </c>
      <c r="AD170" s="89"/>
      <c r="AE170" s="89"/>
      <c r="AF170" s="96" t="str">
        <f>IF(ISBLANK(Liga_Descoba!$F170),"",IF(Liga_Descoba!$F171&lt;&gt;Liga_Descoba!$F170,Liga_Descoba!$F170,""))</f>
        <v/>
      </c>
      <c r="AG170" s="97" t="str">
        <f>IF(ISTEXT($AF170),"",(O170 - SUM(AB$10:AB169))/COUNTIF(Liga_Descoba!$F$10:$F$304,"="&amp;$AF170))</f>
        <v/>
      </c>
      <c r="AH170" s="97" t="str">
        <f>IF(ISTEXT($AF170),"",(P170 - SUM(AC$10:AC169))/COUNTIF(Liga_Descoba!$F$10:$F$304,"="&amp;$AF170))</f>
        <v/>
      </c>
      <c r="AI170" s="99" t="str">
        <f>IF(ISTEXT($AF170),"",COUNT($AG$10:$AG170))</f>
        <v/>
      </c>
      <c r="AJ170" s="89"/>
      <c r="AK170" s="96" t="str">
        <f>IF(ISBLANK(Liga_Descoba!$F170),"",IF(Liga_Descoba!$F171&lt;&gt;Liga_Descoba!$F170,Liga_Descoba!$F170,""))</f>
        <v/>
      </c>
      <c r="AL170" s="97" t="str">
        <f>IF(ISTEXT($AF170),"",(G170 - SUM(AR$10:AR169))/COUNTIF(Liga_Descoba!$F$10:$F$304,"="&amp;$AK170))</f>
        <v/>
      </c>
      <c r="AM170" s="97" t="str">
        <f>IF(ISTEXT($AF170),"",(H170 - SUM(AS$10:AS169))/COUNTIF(Liga_Descoba!$F$10:$F$304,"="&amp;$AK170))</f>
        <v/>
      </c>
      <c r="AN170" s="99" t="str">
        <f>IF(ISTEXT($AF170),"",COUNT($AG$10:$AG170))</f>
        <v/>
      </c>
      <c r="AO170" s="81"/>
      <c r="AP170" s="89"/>
      <c r="AQ170" s="96" t="str">
        <f>IF(ISBLANK(Liga_Descoba!$F170),"",IF(Liga_Descoba!$F171&lt;&gt;Liga_Descoba!$F170,Liga_Descoba!$F170,""))</f>
        <v/>
      </c>
      <c r="AR170" s="97" t="str">
        <f>IF(ISTEXT($AQ170),"",G170-SUM(AR$10:AR169))</f>
        <v/>
      </c>
      <c r="AS170" s="97" t="str">
        <f>IF(ISTEXT($AQ170),"",H170-SUM(AS$10:AS169))</f>
        <v/>
      </c>
      <c r="AT170" s="89"/>
      <c r="AU170" s="89"/>
      <c r="AV170" s="96"/>
      <c r="AW170" s="97"/>
      <c r="AX170" s="97"/>
      <c r="AY170" s="96"/>
      <c r="AZ170" s="89"/>
      <c r="BA170" s="89"/>
      <c r="BB170" s="96"/>
      <c r="BC170" s="97"/>
      <c r="BD170" s="97"/>
      <c r="BE170" s="96"/>
      <c r="BF170" s="89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</row>
    <row r="171" spans="1:77">
      <c r="A171" s="36"/>
      <c r="B171" s="94" t="str">
        <f>IF(ISBLANK(Liga_Descoba!$C171),"",Liga_Descoba!$C171)</f>
        <v/>
      </c>
      <c r="C171" s="97" t="str">
        <f>IF(ISTEXT($B171),"",_xlfn.SWITCH(Liga_Descoba!AH171,$D$3,$D$2,$E$3,$E$2,$F$3,$F$2,$D$6,$D$5,$E$6,$E$5,$I$5,$D$2,$I$6,$D$2,$I$4,$D$2))</f>
        <v/>
      </c>
      <c r="D171" s="97" t="str">
        <f>IF(ISTEXT($B171),"",_xlfn.SWITCH(Liga_Descoba!AI171,$D$3,$D$2,$E$3,$E$2,$F$3,$F$2,$D$6,$D$5,$E$6,$E$5,$I$5,$D$2,$I$6,$D$2,$I$4,$D$2))</f>
        <v/>
      </c>
      <c r="E171" s="80"/>
      <c r="F171" s="80"/>
      <c r="G171" s="97" t="str">
        <f>IF(ISNUMBER($B171),G170+Liga_Descoba!AH171,"")</f>
        <v/>
      </c>
      <c r="H171" s="97" t="str">
        <f>IF(ISNUMBER($B171),H170+Liga_Descoba!AI171,"")</f>
        <v/>
      </c>
      <c r="I171" s="36"/>
      <c r="J171" s="80"/>
      <c r="K171" s="97" t="str">
        <f>IF(ISNUMBER(Liga_Descoba!D171),Liga_Descoba!D171,"")</f>
        <v/>
      </c>
      <c r="L171" s="97" t="str">
        <f>IF(ISNUMBER(Liga_Descoba!E171),Liga_Descoba!E171,"")</f>
        <v/>
      </c>
      <c r="M171" s="36"/>
      <c r="N171" s="80"/>
      <c r="O171" s="97" t="str">
        <f>IF(ISNUMBER($B171),K171+O170,"")</f>
        <v/>
      </c>
      <c r="P171" s="97" t="str">
        <f>IF(ISNUMBER($B171),L171+P170,"")</f>
        <v/>
      </c>
      <c r="Q171" s="89"/>
      <c r="R171" s="95"/>
      <c r="S171" s="97" t="str">
        <f>IF(ISNUMBER($B171),O171/COUNTA(O$10:O171),"")</f>
        <v/>
      </c>
      <c r="T171" s="97" t="str">
        <f>IF(ISNUMBER($B171),P171/COUNTA(P$10:P171),"")</f>
        <v/>
      </c>
      <c r="U171" s="89"/>
      <c r="V171" s="95"/>
      <c r="W171" s="97" t="str">
        <f>IF(ISNUMBER($B171),SQRT(VAR(K$10:K171)),"")</f>
        <v/>
      </c>
      <c r="X171" s="97" t="str">
        <f>IF(ISNUMBER($B171),SQRT(VAR(L$10:L171)),"")</f>
        <v/>
      </c>
      <c r="Y171" s="89"/>
      <c r="Z171" s="89"/>
      <c r="AA171" s="96" t="str">
        <f>IF(ISBLANK(Liga_Descoba!$F171),"",IF(Liga_Descoba!$F172&lt;&gt;Liga_Descoba!$F171,Liga_Descoba!$F171,""))</f>
        <v/>
      </c>
      <c r="AB171" s="97" t="str">
        <f>IF(ISTEXT($AA171),"",O171-SUM(AB$10:AB170))</f>
        <v/>
      </c>
      <c r="AC171" s="97" t="str">
        <f>IF(ISTEXT($AA171),"",P171-SUM(AC$10:AC170))</f>
        <v/>
      </c>
      <c r="AD171" s="89"/>
      <c r="AE171" s="89"/>
      <c r="AF171" s="96" t="str">
        <f>IF(ISBLANK(Liga_Descoba!$F171),"",IF(Liga_Descoba!$F172&lt;&gt;Liga_Descoba!$F171,Liga_Descoba!$F171,""))</f>
        <v/>
      </c>
      <c r="AG171" s="97" t="str">
        <f>IF(ISTEXT($AF171),"",(O171 - SUM(AB$10:AB170))/COUNTIF(Liga_Descoba!$F$10:$F$304,"="&amp;$AF171))</f>
        <v/>
      </c>
      <c r="AH171" s="97" t="str">
        <f>IF(ISTEXT($AF171),"",(P171 - SUM(AC$10:AC170))/COUNTIF(Liga_Descoba!$F$10:$F$304,"="&amp;$AF171))</f>
        <v/>
      </c>
      <c r="AI171" s="99" t="str">
        <f>IF(ISTEXT($AF171),"",COUNT($AG$10:$AG171))</f>
        <v/>
      </c>
      <c r="AJ171" s="89"/>
      <c r="AK171" s="96" t="str">
        <f>IF(ISBLANK(Liga_Descoba!$F171),"",IF(Liga_Descoba!$F172&lt;&gt;Liga_Descoba!$F171,Liga_Descoba!$F171,""))</f>
        <v/>
      </c>
      <c r="AL171" s="97" t="str">
        <f>IF(ISTEXT($AF171),"",(G171 - SUM(AR$10:AR170))/COUNTIF(Liga_Descoba!$F$10:$F$304,"="&amp;$AK171))</f>
        <v/>
      </c>
      <c r="AM171" s="97" t="str">
        <f>IF(ISTEXT($AF171),"",(H171 - SUM(AS$10:AS170))/COUNTIF(Liga_Descoba!$F$10:$F$304,"="&amp;$AK171))</f>
        <v/>
      </c>
      <c r="AN171" s="99" t="str">
        <f>IF(ISTEXT($AF171),"",COUNT($AG$10:$AG171))</f>
        <v/>
      </c>
      <c r="AO171" s="81"/>
      <c r="AP171" s="89"/>
      <c r="AQ171" s="96" t="str">
        <f>IF(ISBLANK(Liga_Descoba!$F171),"",IF(Liga_Descoba!$F172&lt;&gt;Liga_Descoba!$F171,Liga_Descoba!$F171,""))</f>
        <v/>
      </c>
      <c r="AR171" s="97" t="str">
        <f>IF(ISTEXT($AQ171),"",G171-SUM(AR$10:AR170))</f>
        <v/>
      </c>
      <c r="AS171" s="97" t="str">
        <f>IF(ISTEXT($AQ171),"",H171-SUM(AS$10:AS170))</f>
        <v/>
      </c>
      <c r="AT171" s="89"/>
      <c r="AU171" s="89"/>
      <c r="AV171" s="96"/>
      <c r="AW171" s="97"/>
      <c r="AX171" s="97"/>
      <c r="AY171" s="96"/>
      <c r="AZ171" s="89"/>
      <c r="BA171" s="89"/>
      <c r="BB171" s="96"/>
      <c r="BC171" s="97"/>
      <c r="BD171" s="97"/>
      <c r="BE171" s="96"/>
      <c r="BF171" s="89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</row>
    <row r="172" spans="1:77">
      <c r="A172" s="36"/>
      <c r="B172" s="94" t="str">
        <f>IF(ISBLANK(Liga_Descoba!$C172),"",Liga_Descoba!$C172)</f>
        <v/>
      </c>
      <c r="C172" s="97" t="str">
        <f>IF(ISTEXT($B172),"",_xlfn.SWITCH(Liga_Descoba!AH172,$D$3,$D$2,$E$3,$E$2,$F$3,$F$2,$D$6,$D$5,$E$6,$E$5,$I$5,$D$2,$I$6,$D$2,$I$4,$D$2))</f>
        <v/>
      </c>
      <c r="D172" s="97" t="str">
        <f>IF(ISTEXT($B172),"",_xlfn.SWITCH(Liga_Descoba!AI172,$D$3,$D$2,$E$3,$E$2,$F$3,$F$2,$D$6,$D$5,$E$6,$E$5,$I$5,$D$2,$I$6,$D$2,$I$4,$D$2))</f>
        <v/>
      </c>
      <c r="E172" s="80"/>
      <c r="F172" s="80"/>
      <c r="G172" s="97" t="str">
        <f>IF(ISNUMBER($B172),G171+Liga_Descoba!AH172,"")</f>
        <v/>
      </c>
      <c r="H172" s="97" t="str">
        <f>IF(ISNUMBER($B172),H171+Liga_Descoba!AI172,"")</f>
        <v/>
      </c>
      <c r="I172" s="36"/>
      <c r="J172" s="80"/>
      <c r="K172" s="97" t="str">
        <f>IF(ISNUMBER(Liga_Descoba!D172),Liga_Descoba!D172,"")</f>
        <v/>
      </c>
      <c r="L172" s="97" t="str">
        <f>IF(ISNUMBER(Liga_Descoba!E172),Liga_Descoba!E172,"")</f>
        <v/>
      </c>
      <c r="M172" s="36"/>
      <c r="N172" s="80"/>
      <c r="O172" s="97" t="str">
        <f>IF(ISNUMBER($B172),K172+O171,"")</f>
        <v/>
      </c>
      <c r="P172" s="97" t="str">
        <f>IF(ISNUMBER($B172),L172+P171,"")</f>
        <v/>
      </c>
      <c r="Q172" s="89"/>
      <c r="R172" s="95"/>
      <c r="S172" s="97" t="str">
        <f>IF(ISNUMBER($B172),O172/COUNTA(O$10:O172),"")</f>
        <v/>
      </c>
      <c r="T172" s="97" t="str">
        <f>IF(ISNUMBER($B172),P172/COUNTA(P$10:P172),"")</f>
        <v/>
      </c>
      <c r="U172" s="89"/>
      <c r="V172" s="95"/>
      <c r="W172" s="97" t="str">
        <f>IF(ISNUMBER($B172),SQRT(VAR(K$10:K172)),"")</f>
        <v/>
      </c>
      <c r="X172" s="97" t="str">
        <f>IF(ISNUMBER($B172),SQRT(VAR(L$10:L172)),"")</f>
        <v/>
      </c>
      <c r="Y172" s="89"/>
      <c r="Z172" s="89"/>
      <c r="AA172" s="96" t="str">
        <f>IF(ISBLANK(Liga_Descoba!$F172),"",IF(Liga_Descoba!$F173&lt;&gt;Liga_Descoba!$F172,Liga_Descoba!$F172,""))</f>
        <v/>
      </c>
      <c r="AB172" s="97" t="str">
        <f>IF(ISTEXT($AA172),"",O172-SUM(AB$10:AB171))</f>
        <v/>
      </c>
      <c r="AC172" s="97" t="str">
        <f>IF(ISTEXT($AA172),"",P172-SUM(AC$10:AC171))</f>
        <v/>
      </c>
      <c r="AD172" s="89"/>
      <c r="AE172" s="89"/>
      <c r="AF172" s="96" t="str">
        <f>IF(ISBLANK(Liga_Descoba!$F172),"",IF(Liga_Descoba!$F173&lt;&gt;Liga_Descoba!$F172,Liga_Descoba!$F172,""))</f>
        <v/>
      </c>
      <c r="AG172" s="97" t="str">
        <f>IF(ISTEXT($AF172),"",(O172 - SUM(AB$10:AB171))/COUNTIF(Liga_Descoba!$F$10:$F$304,"="&amp;$AF172))</f>
        <v/>
      </c>
      <c r="AH172" s="97" t="str">
        <f>IF(ISTEXT($AF172),"",(P172 - SUM(AC$10:AC171))/COUNTIF(Liga_Descoba!$F$10:$F$304,"="&amp;$AF172))</f>
        <v/>
      </c>
      <c r="AI172" s="99" t="str">
        <f>IF(ISTEXT($AF172),"",COUNT($AG$10:$AG172))</f>
        <v/>
      </c>
      <c r="AJ172" s="89"/>
      <c r="AK172" s="96" t="str">
        <f>IF(ISBLANK(Liga_Descoba!$F172),"",IF(Liga_Descoba!$F173&lt;&gt;Liga_Descoba!$F172,Liga_Descoba!$F172,""))</f>
        <v/>
      </c>
      <c r="AL172" s="97" t="str">
        <f>IF(ISTEXT($AF172),"",(G172 - SUM(AR$10:AR171))/COUNTIF(Liga_Descoba!$F$10:$F$304,"="&amp;$AK172))</f>
        <v/>
      </c>
      <c r="AM172" s="97" t="str">
        <f>IF(ISTEXT($AF172),"",(H172 - SUM(AS$10:AS171))/COUNTIF(Liga_Descoba!$F$10:$F$304,"="&amp;$AK172))</f>
        <v/>
      </c>
      <c r="AN172" s="99" t="str">
        <f>IF(ISTEXT($AF172),"",COUNT($AG$10:$AG172))</f>
        <v/>
      </c>
      <c r="AO172" s="81"/>
      <c r="AP172" s="89"/>
      <c r="AQ172" s="96" t="str">
        <f>IF(ISBLANK(Liga_Descoba!$F172),"",IF(Liga_Descoba!$F173&lt;&gt;Liga_Descoba!$F172,Liga_Descoba!$F172,""))</f>
        <v/>
      </c>
      <c r="AR172" s="97" t="str">
        <f>IF(ISTEXT($AQ172),"",G172-SUM(AR$10:AR171))</f>
        <v/>
      </c>
      <c r="AS172" s="97" t="str">
        <f>IF(ISTEXT($AQ172),"",H172-SUM(AS$10:AS171))</f>
        <v/>
      </c>
      <c r="AT172" s="89"/>
      <c r="AU172" s="89"/>
      <c r="AV172" s="96"/>
      <c r="AW172" s="97"/>
      <c r="AX172" s="97"/>
      <c r="AY172" s="96"/>
      <c r="AZ172" s="89"/>
      <c r="BA172" s="89"/>
      <c r="BB172" s="96"/>
      <c r="BC172" s="97"/>
      <c r="BD172" s="97"/>
      <c r="BE172" s="96"/>
      <c r="BF172" s="89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</row>
    <row r="173" spans="1:77">
      <c r="A173" s="36"/>
      <c r="B173" s="94" t="str">
        <f>IF(ISBLANK(Liga_Descoba!$C173),"",Liga_Descoba!$C173)</f>
        <v/>
      </c>
      <c r="C173" s="97" t="str">
        <f>IF(ISTEXT($B173),"",_xlfn.SWITCH(Liga_Descoba!AH173,$D$3,$D$2,$E$3,$E$2,$F$3,$F$2,$D$6,$D$5,$E$6,$E$5,$I$5,$D$2,$I$6,$D$2,$I$4,$D$2))</f>
        <v/>
      </c>
      <c r="D173" s="97" t="str">
        <f>IF(ISTEXT($B173),"",_xlfn.SWITCH(Liga_Descoba!AI173,$D$3,$D$2,$E$3,$E$2,$F$3,$F$2,$D$6,$D$5,$E$6,$E$5,$I$5,$D$2,$I$6,$D$2,$I$4,$D$2))</f>
        <v/>
      </c>
      <c r="E173" s="80"/>
      <c r="F173" s="80"/>
      <c r="G173" s="97" t="str">
        <f>IF(ISNUMBER($B173),G172+Liga_Descoba!AH173,"")</f>
        <v/>
      </c>
      <c r="H173" s="97" t="str">
        <f>IF(ISNUMBER($B173),H172+Liga_Descoba!AI173,"")</f>
        <v/>
      </c>
      <c r="I173" s="36"/>
      <c r="J173" s="80"/>
      <c r="K173" s="97" t="str">
        <f>IF(ISNUMBER(Liga_Descoba!D173),Liga_Descoba!D173,"")</f>
        <v/>
      </c>
      <c r="L173" s="97" t="str">
        <f>IF(ISNUMBER(Liga_Descoba!E173),Liga_Descoba!E173,"")</f>
        <v/>
      </c>
      <c r="M173" s="36"/>
      <c r="N173" s="80"/>
      <c r="O173" s="97" t="str">
        <f>IF(ISNUMBER($B173),K173+O172,"")</f>
        <v/>
      </c>
      <c r="P173" s="97" t="str">
        <f>IF(ISNUMBER($B173),L173+P172,"")</f>
        <v/>
      </c>
      <c r="Q173" s="89"/>
      <c r="R173" s="95"/>
      <c r="S173" s="97" t="str">
        <f>IF(ISNUMBER($B173),O173/COUNTA(O$10:O173),"")</f>
        <v/>
      </c>
      <c r="T173" s="97" t="str">
        <f>IF(ISNUMBER($B173),P173/COUNTA(P$10:P173),"")</f>
        <v/>
      </c>
      <c r="U173" s="89"/>
      <c r="V173" s="95"/>
      <c r="W173" s="97" t="str">
        <f>IF(ISNUMBER($B173),SQRT(VAR(K$10:K173)),"")</f>
        <v/>
      </c>
      <c r="X173" s="97" t="str">
        <f>IF(ISNUMBER($B173),SQRT(VAR(L$10:L173)),"")</f>
        <v/>
      </c>
      <c r="Y173" s="89"/>
      <c r="Z173" s="89"/>
      <c r="AA173" s="96" t="str">
        <f>IF(ISBLANK(Liga_Descoba!$F173),"",IF(Liga_Descoba!$F174&lt;&gt;Liga_Descoba!$F173,Liga_Descoba!$F173,""))</f>
        <v/>
      </c>
      <c r="AB173" s="97" t="str">
        <f>IF(ISTEXT($AA173),"",O173-SUM(AB$10:AB172))</f>
        <v/>
      </c>
      <c r="AC173" s="97" t="str">
        <f>IF(ISTEXT($AA173),"",P173-SUM(AC$10:AC172))</f>
        <v/>
      </c>
      <c r="AD173" s="89"/>
      <c r="AE173" s="89"/>
      <c r="AF173" s="96" t="str">
        <f>IF(ISBLANK(Liga_Descoba!$F173),"",IF(Liga_Descoba!$F174&lt;&gt;Liga_Descoba!$F173,Liga_Descoba!$F173,""))</f>
        <v/>
      </c>
      <c r="AG173" s="97" t="str">
        <f>IF(ISTEXT($AF173),"",(O173 - SUM(AB$10:AB172))/COUNTIF(Liga_Descoba!$F$10:$F$304,"="&amp;$AF173))</f>
        <v/>
      </c>
      <c r="AH173" s="97" t="str">
        <f>IF(ISTEXT($AF173),"",(P173 - SUM(AC$10:AC172))/COUNTIF(Liga_Descoba!$F$10:$F$304,"="&amp;$AF173))</f>
        <v/>
      </c>
      <c r="AI173" s="99" t="str">
        <f>IF(ISTEXT($AF173),"",COUNT($AG$10:$AG173))</f>
        <v/>
      </c>
      <c r="AJ173" s="89"/>
      <c r="AK173" s="96" t="str">
        <f>IF(ISBLANK(Liga_Descoba!$F173),"",IF(Liga_Descoba!$F174&lt;&gt;Liga_Descoba!$F173,Liga_Descoba!$F173,""))</f>
        <v/>
      </c>
      <c r="AL173" s="97" t="str">
        <f>IF(ISTEXT($AF173),"",(G173 - SUM(AR$10:AR172))/COUNTIF(Liga_Descoba!$F$10:$F$304,"="&amp;$AK173))</f>
        <v/>
      </c>
      <c r="AM173" s="97" t="str">
        <f>IF(ISTEXT($AF173),"",(H173 - SUM(AS$10:AS172))/COUNTIF(Liga_Descoba!$F$10:$F$304,"="&amp;$AK173))</f>
        <v/>
      </c>
      <c r="AN173" s="99" t="str">
        <f>IF(ISTEXT($AF173),"",COUNT($AG$10:$AG173))</f>
        <v/>
      </c>
      <c r="AO173" s="81"/>
      <c r="AP173" s="89"/>
      <c r="AQ173" s="96" t="str">
        <f>IF(ISBLANK(Liga_Descoba!$F173),"",IF(Liga_Descoba!$F174&lt;&gt;Liga_Descoba!$F173,Liga_Descoba!$F173,""))</f>
        <v/>
      </c>
      <c r="AR173" s="97" t="str">
        <f>IF(ISTEXT($AQ173),"",G173-SUM(AR$10:AR172))</f>
        <v/>
      </c>
      <c r="AS173" s="97" t="str">
        <f>IF(ISTEXT($AQ173),"",H173-SUM(AS$10:AS172))</f>
        <v/>
      </c>
      <c r="AT173" s="89"/>
      <c r="AU173" s="89"/>
      <c r="AV173" s="96"/>
      <c r="AW173" s="97"/>
      <c r="AX173" s="97"/>
      <c r="AY173" s="96"/>
      <c r="AZ173" s="89"/>
      <c r="BA173" s="89"/>
      <c r="BB173" s="96"/>
      <c r="BC173" s="97"/>
      <c r="BD173" s="97"/>
      <c r="BE173" s="96"/>
      <c r="BF173" s="89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</row>
    <row r="174" spans="1:77">
      <c r="A174" s="36"/>
      <c r="B174" s="94" t="str">
        <f>IF(ISBLANK(Liga_Descoba!$C174),"",Liga_Descoba!$C174)</f>
        <v/>
      </c>
      <c r="C174" s="97" t="str">
        <f>IF(ISTEXT($B174),"",_xlfn.SWITCH(Liga_Descoba!AH174,$D$3,$D$2,$E$3,$E$2,$F$3,$F$2,$D$6,$D$5,$E$6,$E$5,$I$5,$D$2,$I$6,$D$2,$I$4,$D$2))</f>
        <v/>
      </c>
      <c r="D174" s="97" t="str">
        <f>IF(ISTEXT($B174),"",_xlfn.SWITCH(Liga_Descoba!AI174,$D$3,$D$2,$E$3,$E$2,$F$3,$F$2,$D$6,$D$5,$E$6,$E$5,$I$5,$D$2,$I$6,$D$2,$I$4,$D$2))</f>
        <v/>
      </c>
      <c r="E174" s="80"/>
      <c r="F174" s="80"/>
      <c r="G174" s="97" t="str">
        <f>IF(ISNUMBER($B174),G173+Liga_Descoba!AH174,"")</f>
        <v/>
      </c>
      <c r="H174" s="97" t="str">
        <f>IF(ISNUMBER($B174),H173+Liga_Descoba!AI174,"")</f>
        <v/>
      </c>
      <c r="I174" s="36"/>
      <c r="J174" s="80"/>
      <c r="K174" s="97" t="str">
        <f>IF(ISNUMBER(Liga_Descoba!D174),Liga_Descoba!D174,"")</f>
        <v/>
      </c>
      <c r="L174" s="97" t="str">
        <f>IF(ISNUMBER(Liga_Descoba!E174),Liga_Descoba!E174,"")</f>
        <v/>
      </c>
      <c r="M174" s="36"/>
      <c r="N174" s="80"/>
      <c r="O174" s="97" t="str">
        <f>IF(ISNUMBER($B174),K174+O173,"")</f>
        <v/>
      </c>
      <c r="P174" s="97" t="str">
        <f>IF(ISNUMBER($B174),L174+P173,"")</f>
        <v/>
      </c>
      <c r="Q174" s="89"/>
      <c r="R174" s="95"/>
      <c r="S174" s="97" t="str">
        <f>IF(ISNUMBER($B174),O174/COUNTA(O$10:O174),"")</f>
        <v/>
      </c>
      <c r="T174" s="97" t="str">
        <f>IF(ISNUMBER($B174),P174/COUNTA(P$10:P174),"")</f>
        <v/>
      </c>
      <c r="U174" s="89"/>
      <c r="V174" s="95"/>
      <c r="W174" s="97" t="str">
        <f>IF(ISNUMBER($B174),SQRT(VAR(K$10:K174)),"")</f>
        <v/>
      </c>
      <c r="X174" s="97" t="str">
        <f>IF(ISNUMBER($B174),SQRT(VAR(L$10:L174)),"")</f>
        <v/>
      </c>
      <c r="Y174" s="89"/>
      <c r="Z174" s="89"/>
      <c r="AA174" s="96" t="str">
        <f>IF(ISBLANK(Liga_Descoba!$F174),"",IF(Liga_Descoba!$F175&lt;&gt;Liga_Descoba!$F174,Liga_Descoba!$F174,""))</f>
        <v/>
      </c>
      <c r="AB174" s="97" t="str">
        <f>IF(ISTEXT($AA174),"",O174-SUM(AB$10:AB173))</f>
        <v/>
      </c>
      <c r="AC174" s="97" t="str">
        <f>IF(ISTEXT($AA174),"",P174-SUM(AC$10:AC173))</f>
        <v/>
      </c>
      <c r="AD174" s="89"/>
      <c r="AE174" s="89"/>
      <c r="AF174" s="96" t="str">
        <f>IF(ISBLANK(Liga_Descoba!$F174),"",IF(Liga_Descoba!$F175&lt;&gt;Liga_Descoba!$F174,Liga_Descoba!$F174,""))</f>
        <v/>
      </c>
      <c r="AG174" s="97" t="str">
        <f>IF(ISTEXT($AF174),"",(O174 - SUM(AB$10:AB173))/COUNTIF(Liga_Descoba!$F$10:$F$304,"="&amp;$AF174))</f>
        <v/>
      </c>
      <c r="AH174" s="97" t="str">
        <f>IF(ISTEXT($AF174),"",(P174 - SUM(AC$10:AC173))/COUNTIF(Liga_Descoba!$F$10:$F$304,"="&amp;$AF174))</f>
        <v/>
      </c>
      <c r="AI174" s="99" t="str">
        <f>IF(ISTEXT($AF174),"",COUNT($AG$10:$AG174))</f>
        <v/>
      </c>
      <c r="AJ174" s="89"/>
      <c r="AK174" s="96" t="str">
        <f>IF(ISBLANK(Liga_Descoba!$F174),"",IF(Liga_Descoba!$F175&lt;&gt;Liga_Descoba!$F174,Liga_Descoba!$F174,""))</f>
        <v/>
      </c>
      <c r="AL174" s="97" t="str">
        <f>IF(ISTEXT($AF174),"",(G174 - SUM(AR$10:AR173))/COUNTIF(Liga_Descoba!$F$10:$F$304,"="&amp;$AK174))</f>
        <v/>
      </c>
      <c r="AM174" s="97" t="str">
        <f>IF(ISTEXT($AF174),"",(H174 - SUM(AS$10:AS173))/COUNTIF(Liga_Descoba!$F$10:$F$304,"="&amp;$AK174))</f>
        <v/>
      </c>
      <c r="AN174" s="99" t="str">
        <f>IF(ISTEXT($AF174),"",COUNT($AG$10:$AG174))</f>
        <v/>
      </c>
      <c r="AO174" s="81"/>
      <c r="AP174" s="89"/>
      <c r="AQ174" s="96" t="str">
        <f>IF(ISBLANK(Liga_Descoba!$F174),"",IF(Liga_Descoba!$F175&lt;&gt;Liga_Descoba!$F174,Liga_Descoba!$F174,""))</f>
        <v/>
      </c>
      <c r="AR174" s="97" t="str">
        <f>IF(ISTEXT($AQ174),"",G174-SUM(AR$10:AR173))</f>
        <v/>
      </c>
      <c r="AS174" s="97" t="str">
        <f>IF(ISTEXT($AQ174),"",H174-SUM(AS$10:AS173))</f>
        <v/>
      </c>
      <c r="AT174" s="89"/>
      <c r="AU174" s="89"/>
      <c r="AV174" s="96"/>
      <c r="AW174" s="97"/>
      <c r="AX174" s="97"/>
      <c r="AY174" s="96"/>
      <c r="AZ174" s="89"/>
      <c r="BA174" s="89"/>
      <c r="BB174" s="96"/>
      <c r="BC174" s="97"/>
      <c r="BD174" s="97"/>
      <c r="BE174" s="96"/>
      <c r="BF174" s="89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</row>
    <row r="175" spans="1:77">
      <c r="A175" s="36"/>
      <c r="B175" s="94" t="str">
        <f>IF(ISBLANK(Liga_Descoba!$C175),"",Liga_Descoba!$C175)</f>
        <v/>
      </c>
      <c r="C175" s="97" t="str">
        <f>IF(ISTEXT($B175),"",_xlfn.SWITCH(Liga_Descoba!AH175,$D$3,$D$2,$E$3,$E$2,$F$3,$F$2,$D$6,$D$5,$E$6,$E$5,$I$5,$D$2,$I$6,$D$2,$I$4,$D$2))</f>
        <v/>
      </c>
      <c r="D175" s="97" t="str">
        <f>IF(ISTEXT($B175),"",_xlfn.SWITCH(Liga_Descoba!AI175,$D$3,$D$2,$E$3,$E$2,$F$3,$F$2,$D$6,$D$5,$E$6,$E$5,$I$5,$D$2,$I$6,$D$2,$I$4,$D$2))</f>
        <v/>
      </c>
      <c r="E175" s="80"/>
      <c r="F175" s="80"/>
      <c r="G175" s="97" t="str">
        <f>IF(ISNUMBER($B175),G174+Liga_Descoba!AH175,"")</f>
        <v/>
      </c>
      <c r="H175" s="97" t="str">
        <f>IF(ISNUMBER($B175),H174+Liga_Descoba!AI175,"")</f>
        <v/>
      </c>
      <c r="I175" s="36"/>
      <c r="J175" s="80"/>
      <c r="K175" s="97" t="str">
        <f>IF(ISNUMBER(Liga_Descoba!D175),Liga_Descoba!D175,"")</f>
        <v/>
      </c>
      <c r="L175" s="97" t="str">
        <f>IF(ISNUMBER(Liga_Descoba!E175),Liga_Descoba!E175,"")</f>
        <v/>
      </c>
      <c r="M175" s="36"/>
      <c r="N175" s="80"/>
      <c r="O175" s="97" t="str">
        <f>IF(ISNUMBER($B175),K175+O174,"")</f>
        <v/>
      </c>
      <c r="P175" s="97" t="str">
        <f>IF(ISNUMBER($B175),L175+P174,"")</f>
        <v/>
      </c>
      <c r="Q175" s="89"/>
      <c r="R175" s="95"/>
      <c r="S175" s="97" t="str">
        <f>IF(ISNUMBER($B175),O175/COUNTA(O$10:O175),"")</f>
        <v/>
      </c>
      <c r="T175" s="97" t="str">
        <f>IF(ISNUMBER($B175),P175/COUNTA(P$10:P175),"")</f>
        <v/>
      </c>
      <c r="U175" s="89"/>
      <c r="V175" s="95"/>
      <c r="W175" s="97" t="str">
        <f>IF(ISNUMBER($B175),SQRT(VAR(K$10:K175)),"")</f>
        <v/>
      </c>
      <c r="X175" s="97" t="str">
        <f>IF(ISNUMBER($B175),SQRT(VAR(L$10:L175)),"")</f>
        <v/>
      </c>
      <c r="Y175" s="89"/>
      <c r="Z175" s="89"/>
      <c r="AA175" s="96" t="str">
        <f>IF(ISBLANK(Liga_Descoba!$F175),"",IF(Liga_Descoba!$F176&lt;&gt;Liga_Descoba!$F175,Liga_Descoba!$F175,""))</f>
        <v/>
      </c>
      <c r="AB175" s="97" t="str">
        <f>IF(ISTEXT($AA175),"",O175-SUM(AB$10:AB174))</f>
        <v/>
      </c>
      <c r="AC175" s="97" t="str">
        <f>IF(ISTEXT($AA175),"",P175-SUM(AC$10:AC174))</f>
        <v/>
      </c>
      <c r="AD175" s="89"/>
      <c r="AE175" s="89"/>
      <c r="AF175" s="96" t="str">
        <f>IF(ISBLANK(Liga_Descoba!$F175),"",IF(Liga_Descoba!$F176&lt;&gt;Liga_Descoba!$F175,Liga_Descoba!$F175,""))</f>
        <v/>
      </c>
      <c r="AG175" s="97" t="str">
        <f>IF(ISTEXT($AF175),"",(O175 - SUM(AB$10:AB174))/COUNTIF(Liga_Descoba!$F$10:$F$304,"="&amp;$AF175))</f>
        <v/>
      </c>
      <c r="AH175" s="97" t="str">
        <f>IF(ISTEXT($AF175),"",(P175 - SUM(AC$10:AC174))/COUNTIF(Liga_Descoba!$F$10:$F$304,"="&amp;$AF175))</f>
        <v/>
      </c>
      <c r="AI175" s="99" t="str">
        <f>IF(ISTEXT($AF175),"",COUNT($AG$10:$AG175))</f>
        <v/>
      </c>
      <c r="AJ175" s="89"/>
      <c r="AK175" s="96" t="str">
        <f>IF(ISBLANK(Liga_Descoba!$F175),"",IF(Liga_Descoba!$F176&lt;&gt;Liga_Descoba!$F175,Liga_Descoba!$F175,""))</f>
        <v/>
      </c>
      <c r="AL175" s="97" t="str">
        <f>IF(ISTEXT($AF175),"",(G175 - SUM(AR$10:AR174))/COUNTIF(Liga_Descoba!$F$10:$F$304,"="&amp;$AK175))</f>
        <v/>
      </c>
      <c r="AM175" s="97" t="str">
        <f>IF(ISTEXT($AF175),"",(H175 - SUM(AS$10:AS174))/COUNTIF(Liga_Descoba!$F$10:$F$304,"="&amp;$AK175))</f>
        <v/>
      </c>
      <c r="AN175" s="99" t="str">
        <f>IF(ISTEXT($AF175),"",COUNT($AG$10:$AG175))</f>
        <v/>
      </c>
      <c r="AO175" s="81"/>
      <c r="AP175" s="89"/>
      <c r="AQ175" s="96" t="str">
        <f>IF(ISBLANK(Liga_Descoba!$F175),"",IF(Liga_Descoba!$F176&lt;&gt;Liga_Descoba!$F175,Liga_Descoba!$F175,""))</f>
        <v/>
      </c>
      <c r="AR175" s="97" t="str">
        <f>IF(ISTEXT($AQ175),"",G175-SUM(AR$10:AR174))</f>
        <v/>
      </c>
      <c r="AS175" s="97" t="str">
        <f>IF(ISTEXT($AQ175),"",H175-SUM(AS$10:AS174))</f>
        <v/>
      </c>
      <c r="AT175" s="89"/>
      <c r="AU175" s="89"/>
      <c r="AV175" s="96"/>
      <c r="AW175" s="97"/>
      <c r="AX175" s="97"/>
      <c r="AY175" s="96"/>
      <c r="AZ175" s="89"/>
      <c r="BA175" s="89"/>
      <c r="BB175" s="96"/>
      <c r="BC175" s="97"/>
      <c r="BD175" s="97"/>
      <c r="BE175" s="96"/>
      <c r="BF175" s="89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</row>
    <row r="176" spans="1:77">
      <c r="A176" s="36"/>
      <c r="B176" s="94" t="str">
        <f>IF(ISBLANK(Liga_Descoba!$C176),"",Liga_Descoba!$C176)</f>
        <v/>
      </c>
      <c r="C176" s="97" t="str">
        <f>IF(ISTEXT($B176),"",_xlfn.SWITCH(Liga_Descoba!AH176,$D$3,$D$2,$E$3,$E$2,$F$3,$F$2,$D$6,$D$5,$E$6,$E$5,$I$5,$D$2,$I$6,$D$2,$I$4,$D$2))</f>
        <v/>
      </c>
      <c r="D176" s="97" t="str">
        <f>IF(ISTEXT($B176),"",_xlfn.SWITCH(Liga_Descoba!AI176,$D$3,$D$2,$E$3,$E$2,$F$3,$F$2,$D$6,$D$5,$E$6,$E$5,$I$5,$D$2,$I$6,$D$2,$I$4,$D$2))</f>
        <v/>
      </c>
      <c r="E176" s="80"/>
      <c r="F176" s="80"/>
      <c r="G176" s="97" t="str">
        <f>IF(ISNUMBER($B176),G175+Liga_Descoba!AH176,"")</f>
        <v/>
      </c>
      <c r="H176" s="97" t="str">
        <f>IF(ISNUMBER($B176),H175+Liga_Descoba!AI176,"")</f>
        <v/>
      </c>
      <c r="I176" s="36"/>
      <c r="J176" s="80"/>
      <c r="K176" s="97" t="str">
        <f>IF(ISNUMBER(Liga_Descoba!D176),Liga_Descoba!D176,"")</f>
        <v/>
      </c>
      <c r="L176" s="97" t="str">
        <f>IF(ISNUMBER(Liga_Descoba!E176),Liga_Descoba!E176,"")</f>
        <v/>
      </c>
      <c r="M176" s="36"/>
      <c r="N176" s="80"/>
      <c r="O176" s="97" t="str">
        <f>IF(ISNUMBER($B176),K176+O175,"")</f>
        <v/>
      </c>
      <c r="P176" s="97" t="str">
        <f>IF(ISNUMBER($B176),L176+P175,"")</f>
        <v/>
      </c>
      <c r="Q176" s="89"/>
      <c r="R176" s="95"/>
      <c r="S176" s="97" t="str">
        <f>IF(ISNUMBER($B176),O176/COUNTA(O$10:O176),"")</f>
        <v/>
      </c>
      <c r="T176" s="97" t="str">
        <f>IF(ISNUMBER($B176),P176/COUNTA(P$10:P176),"")</f>
        <v/>
      </c>
      <c r="U176" s="89"/>
      <c r="V176" s="95"/>
      <c r="W176" s="97" t="str">
        <f>IF(ISNUMBER($B176),SQRT(VAR(K$10:K176)),"")</f>
        <v/>
      </c>
      <c r="X176" s="97" t="str">
        <f>IF(ISNUMBER($B176),SQRT(VAR(L$10:L176)),"")</f>
        <v/>
      </c>
      <c r="Y176" s="89"/>
      <c r="Z176" s="89"/>
      <c r="AA176" s="96" t="str">
        <f>IF(ISBLANK(Liga_Descoba!$F176),"",IF(Liga_Descoba!$F177&lt;&gt;Liga_Descoba!$F176,Liga_Descoba!$F176,""))</f>
        <v/>
      </c>
      <c r="AB176" s="97" t="str">
        <f>IF(ISTEXT($AA176),"",O176-SUM(AB$10:AB175))</f>
        <v/>
      </c>
      <c r="AC176" s="97" t="str">
        <f>IF(ISTEXT($AA176),"",P176-SUM(AC$10:AC175))</f>
        <v/>
      </c>
      <c r="AD176" s="89"/>
      <c r="AE176" s="89"/>
      <c r="AF176" s="96" t="str">
        <f>IF(ISBLANK(Liga_Descoba!$F176),"",IF(Liga_Descoba!$F177&lt;&gt;Liga_Descoba!$F176,Liga_Descoba!$F176,""))</f>
        <v/>
      </c>
      <c r="AG176" s="97" t="str">
        <f>IF(ISTEXT($AF176),"",(O176 - SUM(AB$10:AB175))/COUNTIF(Liga_Descoba!$F$10:$F$304,"="&amp;$AF176))</f>
        <v/>
      </c>
      <c r="AH176" s="97" t="str">
        <f>IF(ISTEXT($AF176),"",(P176 - SUM(AC$10:AC175))/COUNTIF(Liga_Descoba!$F$10:$F$304,"="&amp;$AF176))</f>
        <v/>
      </c>
      <c r="AI176" s="99" t="str">
        <f>IF(ISTEXT($AF176),"",COUNT($AG$10:$AG176))</f>
        <v/>
      </c>
      <c r="AJ176" s="89"/>
      <c r="AK176" s="96" t="str">
        <f>IF(ISBLANK(Liga_Descoba!$F176),"",IF(Liga_Descoba!$F177&lt;&gt;Liga_Descoba!$F176,Liga_Descoba!$F176,""))</f>
        <v/>
      </c>
      <c r="AL176" s="97" t="str">
        <f>IF(ISTEXT($AF176),"",(G176 - SUM(AR$10:AR175))/COUNTIF(Liga_Descoba!$F$10:$F$304,"="&amp;$AK176))</f>
        <v/>
      </c>
      <c r="AM176" s="97" t="str">
        <f>IF(ISTEXT($AF176),"",(H176 - SUM(AS$10:AS175))/COUNTIF(Liga_Descoba!$F$10:$F$304,"="&amp;$AK176))</f>
        <v/>
      </c>
      <c r="AN176" s="99" t="str">
        <f>IF(ISTEXT($AF176),"",COUNT($AG$10:$AG176))</f>
        <v/>
      </c>
      <c r="AO176" s="81"/>
      <c r="AP176" s="89"/>
      <c r="AQ176" s="96" t="str">
        <f>IF(ISBLANK(Liga_Descoba!$F176),"",IF(Liga_Descoba!$F177&lt;&gt;Liga_Descoba!$F176,Liga_Descoba!$F176,""))</f>
        <v/>
      </c>
      <c r="AR176" s="97" t="str">
        <f>IF(ISTEXT($AQ176),"",G176-SUM(AR$10:AR175))</f>
        <v/>
      </c>
      <c r="AS176" s="97" t="str">
        <f>IF(ISTEXT($AQ176),"",H176-SUM(AS$10:AS175))</f>
        <v/>
      </c>
      <c r="AT176" s="89"/>
      <c r="AU176" s="89"/>
      <c r="AV176" s="96"/>
      <c r="AW176" s="97"/>
      <c r="AX176" s="97"/>
      <c r="AY176" s="96"/>
      <c r="AZ176" s="89"/>
      <c r="BA176" s="89"/>
      <c r="BB176" s="96"/>
      <c r="BC176" s="97"/>
      <c r="BD176" s="97"/>
      <c r="BE176" s="96"/>
      <c r="BF176" s="89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</row>
    <row r="177" spans="1:77">
      <c r="A177" s="36"/>
      <c r="B177" s="94" t="str">
        <f>IF(ISBLANK(Liga_Descoba!$C177),"",Liga_Descoba!$C177)</f>
        <v/>
      </c>
      <c r="C177" s="97" t="str">
        <f>IF(ISTEXT($B177),"",_xlfn.SWITCH(Liga_Descoba!AH177,$D$3,$D$2,$E$3,$E$2,$F$3,$F$2,$D$6,$D$5,$E$6,$E$5,$I$5,$D$2,$I$6,$D$2,$I$4,$D$2))</f>
        <v/>
      </c>
      <c r="D177" s="97" t="str">
        <f>IF(ISTEXT($B177),"",_xlfn.SWITCH(Liga_Descoba!AI177,$D$3,$D$2,$E$3,$E$2,$F$3,$F$2,$D$6,$D$5,$E$6,$E$5,$I$5,$D$2,$I$6,$D$2,$I$4,$D$2))</f>
        <v/>
      </c>
      <c r="E177" s="80"/>
      <c r="F177" s="80"/>
      <c r="G177" s="97" t="str">
        <f>IF(ISNUMBER($B177),G176+Liga_Descoba!AH177,"")</f>
        <v/>
      </c>
      <c r="H177" s="97" t="str">
        <f>IF(ISNUMBER($B177),H176+Liga_Descoba!AI177,"")</f>
        <v/>
      </c>
      <c r="I177" s="36"/>
      <c r="J177" s="80"/>
      <c r="K177" s="97" t="str">
        <f>IF(ISNUMBER(Liga_Descoba!D177),Liga_Descoba!D177,"")</f>
        <v/>
      </c>
      <c r="L177" s="97" t="str">
        <f>IF(ISNUMBER(Liga_Descoba!E177),Liga_Descoba!E177,"")</f>
        <v/>
      </c>
      <c r="M177" s="36"/>
      <c r="N177" s="80"/>
      <c r="O177" s="97" t="str">
        <f>IF(ISNUMBER($B177),K177+O176,"")</f>
        <v/>
      </c>
      <c r="P177" s="97" t="str">
        <f>IF(ISNUMBER($B177),L177+P176,"")</f>
        <v/>
      </c>
      <c r="Q177" s="89"/>
      <c r="R177" s="95"/>
      <c r="S177" s="97" t="str">
        <f>IF(ISNUMBER($B177),O177/COUNTA(O$10:O177),"")</f>
        <v/>
      </c>
      <c r="T177" s="97" t="str">
        <f>IF(ISNUMBER($B177),P177/COUNTA(P$10:P177),"")</f>
        <v/>
      </c>
      <c r="U177" s="89"/>
      <c r="V177" s="95"/>
      <c r="W177" s="97" t="str">
        <f>IF(ISNUMBER($B177),SQRT(VAR(K$10:K177)),"")</f>
        <v/>
      </c>
      <c r="X177" s="97" t="str">
        <f>IF(ISNUMBER($B177),SQRT(VAR(L$10:L177)),"")</f>
        <v/>
      </c>
      <c r="Y177" s="89"/>
      <c r="Z177" s="89"/>
      <c r="AA177" s="96" t="str">
        <f>IF(ISBLANK(Liga_Descoba!$F177),"",IF(Liga_Descoba!$F178&lt;&gt;Liga_Descoba!$F177,Liga_Descoba!$F177,""))</f>
        <v/>
      </c>
      <c r="AB177" s="97" t="str">
        <f>IF(ISTEXT($AA177),"",O177-SUM(AB$10:AB176))</f>
        <v/>
      </c>
      <c r="AC177" s="97" t="str">
        <f>IF(ISTEXT($AA177),"",P177-SUM(AC$10:AC176))</f>
        <v/>
      </c>
      <c r="AD177" s="89"/>
      <c r="AE177" s="89"/>
      <c r="AF177" s="96" t="str">
        <f>IF(ISBLANK(Liga_Descoba!$F177),"",IF(Liga_Descoba!$F178&lt;&gt;Liga_Descoba!$F177,Liga_Descoba!$F177,""))</f>
        <v/>
      </c>
      <c r="AG177" s="97" t="str">
        <f>IF(ISTEXT($AF177),"",(O177 - SUM(AB$10:AB176))/COUNTIF(Liga_Descoba!$F$10:$F$304,"="&amp;$AF177))</f>
        <v/>
      </c>
      <c r="AH177" s="97" t="str">
        <f>IF(ISTEXT($AF177),"",(P177 - SUM(AC$10:AC176))/COUNTIF(Liga_Descoba!$F$10:$F$304,"="&amp;$AF177))</f>
        <v/>
      </c>
      <c r="AI177" s="99" t="str">
        <f>IF(ISTEXT($AF177),"",COUNT($AG$10:$AG177))</f>
        <v/>
      </c>
      <c r="AJ177" s="89"/>
      <c r="AK177" s="96" t="str">
        <f>IF(ISBLANK(Liga_Descoba!$F177),"",IF(Liga_Descoba!$F178&lt;&gt;Liga_Descoba!$F177,Liga_Descoba!$F177,""))</f>
        <v/>
      </c>
      <c r="AL177" s="97" t="str">
        <f>IF(ISTEXT($AF177),"",(G177 - SUM(AR$10:AR176))/COUNTIF(Liga_Descoba!$F$10:$F$304,"="&amp;$AK177))</f>
        <v/>
      </c>
      <c r="AM177" s="97" t="str">
        <f>IF(ISTEXT($AF177),"",(H177 - SUM(AS$10:AS176))/COUNTIF(Liga_Descoba!$F$10:$F$304,"="&amp;$AK177))</f>
        <v/>
      </c>
      <c r="AN177" s="99" t="str">
        <f>IF(ISTEXT($AF177),"",COUNT($AG$10:$AG177))</f>
        <v/>
      </c>
      <c r="AO177" s="81"/>
      <c r="AP177" s="89"/>
      <c r="AQ177" s="96" t="str">
        <f>IF(ISBLANK(Liga_Descoba!$F177),"",IF(Liga_Descoba!$F178&lt;&gt;Liga_Descoba!$F177,Liga_Descoba!$F177,""))</f>
        <v/>
      </c>
      <c r="AR177" s="97" t="str">
        <f>IF(ISTEXT($AQ177),"",G177-SUM(AR$10:AR176))</f>
        <v/>
      </c>
      <c r="AS177" s="97" t="str">
        <f>IF(ISTEXT($AQ177),"",H177-SUM(AS$10:AS176))</f>
        <v/>
      </c>
      <c r="AT177" s="89"/>
      <c r="AU177" s="89"/>
      <c r="AV177" s="96"/>
      <c r="AW177" s="97"/>
      <c r="AX177" s="97"/>
      <c r="AY177" s="96"/>
      <c r="AZ177" s="89"/>
      <c r="BA177" s="89"/>
      <c r="BB177" s="96"/>
      <c r="BC177" s="97"/>
      <c r="BD177" s="97"/>
      <c r="BE177" s="96"/>
      <c r="BF177" s="89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</row>
    <row r="178" spans="1:77">
      <c r="A178" s="36"/>
      <c r="B178" s="94" t="str">
        <f>IF(ISBLANK(Liga_Descoba!$C178),"",Liga_Descoba!$C178)</f>
        <v/>
      </c>
      <c r="C178" s="97" t="str">
        <f>IF(ISTEXT($B178),"",_xlfn.SWITCH(Liga_Descoba!AH178,$D$3,$D$2,$E$3,$E$2,$F$3,$F$2,$D$6,$D$5,$E$6,$E$5,$I$5,$D$2,$I$6,$D$2,$I$4,$D$2))</f>
        <v/>
      </c>
      <c r="D178" s="97" t="str">
        <f>IF(ISTEXT($B178),"",_xlfn.SWITCH(Liga_Descoba!AI178,$D$3,$D$2,$E$3,$E$2,$F$3,$F$2,$D$6,$D$5,$E$6,$E$5,$I$5,$D$2,$I$6,$D$2,$I$4,$D$2))</f>
        <v/>
      </c>
      <c r="E178" s="80"/>
      <c r="F178" s="80"/>
      <c r="G178" s="97" t="str">
        <f>IF(ISNUMBER($B178),G177+Liga_Descoba!AH178,"")</f>
        <v/>
      </c>
      <c r="H178" s="97" t="str">
        <f>IF(ISNUMBER($B178),H177+Liga_Descoba!AI178,"")</f>
        <v/>
      </c>
      <c r="I178" s="36"/>
      <c r="J178" s="80"/>
      <c r="K178" s="97" t="str">
        <f>IF(ISNUMBER(Liga_Descoba!D178),Liga_Descoba!D178,"")</f>
        <v/>
      </c>
      <c r="L178" s="97" t="str">
        <f>IF(ISNUMBER(Liga_Descoba!E178),Liga_Descoba!E178,"")</f>
        <v/>
      </c>
      <c r="M178" s="36"/>
      <c r="N178" s="80"/>
      <c r="O178" s="97" t="str">
        <f>IF(ISNUMBER($B178),K178+O177,"")</f>
        <v/>
      </c>
      <c r="P178" s="97" t="str">
        <f>IF(ISNUMBER($B178),L178+P177,"")</f>
        <v/>
      </c>
      <c r="Q178" s="89"/>
      <c r="R178" s="95"/>
      <c r="S178" s="97" t="str">
        <f>IF(ISNUMBER($B178),O178/COUNTA(O$10:O178),"")</f>
        <v/>
      </c>
      <c r="T178" s="97" t="str">
        <f>IF(ISNUMBER($B178),P178/COUNTA(P$10:P178),"")</f>
        <v/>
      </c>
      <c r="U178" s="89"/>
      <c r="V178" s="95"/>
      <c r="W178" s="97" t="str">
        <f>IF(ISNUMBER($B178),SQRT(VAR(K$10:K178)),"")</f>
        <v/>
      </c>
      <c r="X178" s="97" t="str">
        <f>IF(ISNUMBER($B178),SQRT(VAR(L$10:L178)),"")</f>
        <v/>
      </c>
      <c r="Y178" s="89"/>
      <c r="Z178" s="89"/>
      <c r="AA178" s="96" t="str">
        <f>IF(ISBLANK(Liga_Descoba!$F178),"",IF(Liga_Descoba!$F179&lt;&gt;Liga_Descoba!$F178,Liga_Descoba!$F178,""))</f>
        <v/>
      </c>
      <c r="AB178" s="97" t="str">
        <f>IF(ISTEXT($AA178),"",O178-SUM(AB$10:AB177))</f>
        <v/>
      </c>
      <c r="AC178" s="97" t="str">
        <f>IF(ISTEXT($AA178),"",P178-SUM(AC$10:AC177))</f>
        <v/>
      </c>
      <c r="AD178" s="89"/>
      <c r="AE178" s="89"/>
      <c r="AF178" s="96" t="str">
        <f>IF(ISBLANK(Liga_Descoba!$F178),"",IF(Liga_Descoba!$F179&lt;&gt;Liga_Descoba!$F178,Liga_Descoba!$F178,""))</f>
        <v/>
      </c>
      <c r="AG178" s="97" t="str">
        <f>IF(ISTEXT($AF178),"",(O178 - SUM(AB$10:AB177))/COUNTIF(Liga_Descoba!$F$10:$F$304,"="&amp;$AF178))</f>
        <v/>
      </c>
      <c r="AH178" s="97" t="str">
        <f>IF(ISTEXT($AF178),"",(P178 - SUM(AC$10:AC177))/COUNTIF(Liga_Descoba!$F$10:$F$304,"="&amp;$AF178))</f>
        <v/>
      </c>
      <c r="AI178" s="99" t="str">
        <f>IF(ISTEXT($AF178),"",COUNT($AG$10:$AG178))</f>
        <v/>
      </c>
      <c r="AJ178" s="89"/>
      <c r="AK178" s="96" t="str">
        <f>IF(ISBLANK(Liga_Descoba!$F178),"",IF(Liga_Descoba!$F179&lt;&gt;Liga_Descoba!$F178,Liga_Descoba!$F178,""))</f>
        <v/>
      </c>
      <c r="AL178" s="97" t="str">
        <f>IF(ISTEXT($AF178),"",(G178 - SUM(AR$10:AR177))/COUNTIF(Liga_Descoba!$F$10:$F$304,"="&amp;$AK178))</f>
        <v/>
      </c>
      <c r="AM178" s="97" t="str">
        <f>IF(ISTEXT($AF178),"",(H178 - SUM(AS$10:AS177))/COUNTIF(Liga_Descoba!$F$10:$F$304,"="&amp;$AK178))</f>
        <v/>
      </c>
      <c r="AN178" s="99" t="str">
        <f>IF(ISTEXT($AF178),"",COUNT($AG$10:$AG178))</f>
        <v/>
      </c>
      <c r="AO178" s="81"/>
      <c r="AP178" s="89"/>
      <c r="AQ178" s="96" t="str">
        <f>IF(ISBLANK(Liga_Descoba!$F178),"",IF(Liga_Descoba!$F179&lt;&gt;Liga_Descoba!$F178,Liga_Descoba!$F178,""))</f>
        <v/>
      </c>
      <c r="AR178" s="97" t="str">
        <f>IF(ISTEXT($AQ178),"",G178-SUM(AR$10:AR177))</f>
        <v/>
      </c>
      <c r="AS178" s="97" t="str">
        <f>IF(ISTEXT($AQ178),"",H178-SUM(AS$10:AS177))</f>
        <v/>
      </c>
      <c r="AT178" s="89"/>
      <c r="AU178" s="89"/>
      <c r="AV178" s="96"/>
      <c r="AW178" s="97"/>
      <c r="AX178" s="97"/>
      <c r="AY178" s="96"/>
      <c r="AZ178" s="89"/>
      <c r="BA178" s="89"/>
      <c r="BB178" s="96"/>
      <c r="BC178" s="97"/>
      <c r="BD178" s="97"/>
      <c r="BE178" s="96"/>
      <c r="BF178" s="89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</row>
    <row r="179" spans="1:77">
      <c r="A179" s="36"/>
      <c r="B179" s="94" t="str">
        <f>IF(ISBLANK(Liga_Descoba!$C179),"",Liga_Descoba!$C179)</f>
        <v/>
      </c>
      <c r="C179" s="97" t="str">
        <f>IF(ISTEXT($B179),"",_xlfn.SWITCH(Liga_Descoba!AH179,$D$3,$D$2,$E$3,$E$2,$F$3,$F$2,$D$6,$D$5,$E$6,$E$5,$I$5,$D$2,$I$6,$D$2,$I$4,$D$2))</f>
        <v/>
      </c>
      <c r="D179" s="97" t="str">
        <f>IF(ISTEXT($B179),"",_xlfn.SWITCH(Liga_Descoba!AI179,$D$3,$D$2,$E$3,$E$2,$F$3,$F$2,$D$6,$D$5,$E$6,$E$5,$I$5,$D$2,$I$6,$D$2,$I$4,$D$2))</f>
        <v/>
      </c>
      <c r="E179" s="80"/>
      <c r="F179" s="80"/>
      <c r="G179" s="97" t="str">
        <f>IF(ISNUMBER($B179),G178+Liga_Descoba!AH179,"")</f>
        <v/>
      </c>
      <c r="H179" s="97" t="str">
        <f>IF(ISNUMBER($B179),H178+Liga_Descoba!AI179,"")</f>
        <v/>
      </c>
      <c r="I179" s="36"/>
      <c r="J179" s="80"/>
      <c r="K179" s="97" t="str">
        <f>IF(ISNUMBER(Liga_Descoba!D179),Liga_Descoba!D179,"")</f>
        <v/>
      </c>
      <c r="L179" s="97" t="str">
        <f>IF(ISNUMBER(Liga_Descoba!E179),Liga_Descoba!E179,"")</f>
        <v/>
      </c>
      <c r="M179" s="36"/>
      <c r="N179" s="80"/>
      <c r="O179" s="97" t="str">
        <f>IF(ISNUMBER($B179),K179+O178,"")</f>
        <v/>
      </c>
      <c r="P179" s="97" t="str">
        <f>IF(ISNUMBER($B179),L179+P178,"")</f>
        <v/>
      </c>
      <c r="Q179" s="89"/>
      <c r="R179" s="95"/>
      <c r="S179" s="97" t="str">
        <f>IF(ISNUMBER($B179),O179/COUNTA(O$10:O179),"")</f>
        <v/>
      </c>
      <c r="T179" s="97" t="str">
        <f>IF(ISNUMBER($B179),P179/COUNTA(P$10:P179),"")</f>
        <v/>
      </c>
      <c r="U179" s="89"/>
      <c r="V179" s="95"/>
      <c r="W179" s="97" t="str">
        <f>IF(ISNUMBER($B179),SQRT(VAR(K$10:K179)),"")</f>
        <v/>
      </c>
      <c r="X179" s="97" t="str">
        <f>IF(ISNUMBER($B179),SQRT(VAR(L$10:L179)),"")</f>
        <v/>
      </c>
      <c r="Y179" s="89"/>
      <c r="Z179" s="89"/>
      <c r="AA179" s="96" t="str">
        <f>IF(ISBLANK(Liga_Descoba!$F179),"",IF(Liga_Descoba!$F180&lt;&gt;Liga_Descoba!$F179,Liga_Descoba!$F179,""))</f>
        <v/>
      </c>
      <c r="AB179" s="97" t="str">
        <f>IF(ISTEXT($AA179),"",O179-SUM(AB$10:AB178))</f>
        <v/>
      </c>
      <c r="AC179" s="97" t="str">
        <f>IF(ISTEXT($AA179),"",P179-SUM(AC$10:AC178))</f>
        <v/>
      </c>
      <c r="AD179" s="89"/>
      <c r="AE179" s="89"/>
      <c r="AF179" s="96" t="str">
        <f>IF(ISBLANK(Liga_Descoba!$F179),"",IF(Liga_Descoba!$F180&lt;&gt;Liga_Descoba!$F179,Liga_Descoba!$F179,""))</f>
        <v/>
      </c>
      <c r="AG179" s="97" t="str">
        <f>IF(ISTEXT($AF179),"",(O179 - SUM(AB$10:AB178))/COUNTIF(Liga_Descoba!$F$10:$F$304,"="&amp;$AF179))</f>
        <v/>
      </c>
      <c r="AH179" s="97" t="str">
        <f>IF(ISTEXT($AF179),"",(P179 - SUM(AC$10:AC178))/COUNTIF(Liga_Descoba!$F$10:$F$304,"="&amp;$AF179))</f>
        <v/>
      </c>
      <c r="AI179" s="99" t="str">
        <f>IF(ISTEXT($AF179),"",COUNT($AG$10:$AG179))</f>
        <v/>
      </c>
      <c r="AJ179" s="89"/>
      <c r="AK179" s="96" t="str">
        <f>IF(ISBLANK(Liga_Descoba!$F179),"",IF(Liga_Descoba!$F180&lt;&gt;Liga_Descoba!$F179,Liga_Descoba!$F179,""))</f>
        <v/>
      </c>
      <c r="AL179" s="97" t="str">
        <f>IF(ISTEXT($AF179),"",(G179 - SUM(AR$10:AR178))/COUNTIF(Liga_Descoba!$F$10:$F$304,"="&amp;$AK179))</f>
        <v/>
      </c>
      <c r="AM179" s="97" t="str">
        <f>IF(ISTEXT($AF179),"",(H179 - SUM(AS$10:AS178))/COUNTIF(Liga_Descoba!$F$10:$F$304,"="&amp;$AK179))</f>
        <v/>
      </c>
      <c r="AN179" s="99" t="str">
        <f>IF(ISTEXT($AF179),"",COUNT($AG$10:$AG179))</f>
        <v/>
      </c>
      <c r="AO179" s="81"/>
      <c r="AP179" s="89"/>
      <c r="AQ179" s="96" t="str">
        <f>IF(ISBLANK(Liga_Descoba!$F179),"",IF(Liga_Descoba!$F180&lt;&gt;Liga_Descoba!$F179,Liga_Descoba!$F179,""))</f>
        <v/>
      </c>
      <c r="AR179" s="97" t="str">
        <f>IF(ISTEXT($AQ179),"",G179-SUM(AR$10:AR178))</f>
        <v/>
      </c>
      <c r="AS179" s="97" t="str">
        <f>IF(ISTEXT($AQ179),"",H179-SUM(AS$10:AS178))</f>
        <v/>
      </c>
      <c r="AT179" s="89"/>
      <c r="AU179" s="89"/>
      <c r="AV179" s="96"/>
      <c r="AW179" s="97"/>
      <c r="AX179" s="97"/>
      <c r="AY179" s="96"/>
      <c r="AZ179" s="89"/>
      <c r="BA179" s="89"/>
      <c r="BB179" s="96"/>
      <c r="BC179" s="97"/>
      <c r="BD179" s="97"/>
      <c r="BE179" s="96"/>
      <c r="BF179" s="89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</row>
    <row r="180" spans="1:77">
      <c r="A180" s="36"/>
      <c r="B180" s="94" t="str">
        <f>IF(ISBLANK(Liga_Descoba!$C180),"",Liga_Descoba!$C180)</f>
        <v/>
      </c>
      <c r="C180" s="97" t="str">
        <f>IF(ISTEXT($B180),"",_xlfn.SWITCH(Liga_Descoba!AH180,$D$3,$D$2,$E$3,$E$2,$F$3,$F$2,$D$6,$D$5,$E$6,$E$5,$I$5,$D$2,$I$6,$D$2,$I$4,$D$2))</f>
        <v/>
      </c>
      <c r="D180" s="97" t="str">
        <f>IF(ISTEXT($B180),"",_xlfn.SWITCH(Liga_Descoba!AI180,$D$3,$D$2,$E$3,$E$2,$F$3,$F$2,$D$6,$D$5,$E$6,$E$5,$I$5,$D$2,$I$6,$D$2,$I$4,$D$2))</f>
        <v/>
      </c>
      <c r="E180" s="80"/>
      <c r="F180" s="80"/>
      <c r="G180" s="97" t="str">
        <f>IF(ISNUMBER($B180),G179+Liga_Descoba!AH180,"")</f>
        <v/>
      </c>
      <c r="H180" s="97" t="str">
        <f>IF(ISNUMBER($B180),H179+Liga_Descoba!AI180,"")</f>
        <v/>
      </c>
      <c r="I180" s="36"/>
      <c r="J180" s="80"/>
      <c r="K180" s="97" t="str">
        <f>IF(ISNUMBER(Liga_Descoba!D180),Liga_Descoba!D180,"")</f>
        <v/>
      </c>
      <c r="L180" s="97" t="str">
        <f>IF(ISNUMBER(Liga_Descoba!E180),Liga_Descoba!E180,"")</f>
        <v/>
      </c>
      <c r="M180" s="36"/>
      <c r="N180" s="80"/>
      <c r="O180" s="97" t="str">
        <f>IF(ISNUMBER($B180),K180+O179,"")</f>
        <v/>
      </c>
      <c r="P180" s="97" t="str">
        <f>IF(ISNUMBER($B180),L180+P179,"")</f>
        <v/>
      </c>
      <c r="Q180" s="89"/>
      <c r="R180" s="95"/>
      <c r="S180" s="97" t="str">
        <f>IF(ISNUMBER($B180),O180/COUNTA(O$10:O180),"")</f>
        <v/>
      </c>
      <c r="T180" s="97" t="str">
        <f>IF(ISNUMBER($B180),P180/COUNTA(P$10:P180),"")</f>
        <v/>
      </c>
      <c r="U180" s="89"/>
      <c r="V180" s="95"/>
      <c r="W180" s="97" t="str">
        <f>IF(ISNUMBER($B180),SQRT(VAR(K$10:K180)),"")</f>
        <v/>
      </c>
      <c r="X180" s="97" t="str">
        <f>IF(ISNUMBER($B180),SQRT(VAR(L$10:L180)),"")</f>
        <v/>
      </c>
      <c r="Y180" s="89"/>
      <c r="Z180" s="89"/>
      <c r="AA180" s="96" t="str">
        <f>IF(ISBLANK(Liga_Descoba!$F180),"",IF(Liga_Descoba!$F181&lt;&gt;Liga_Descoba!$F180,Liga_Descoba!$F180,""))</f>
        <v/>
      </c>
      <c r="AB180" s="97" t="str">
        <f>IF(ISTEXT($AA180),"",O180-SUM(AB$10:AB179))</f>
        <v/>
      </c>
      <c r="AC180" s="97" t="str">
        <f>IF(ISTEXT($AA180),"",P180-SUM(AC$10:AC179))</f>
        <v/>
      </c>
      <c r="AD180" s="89"/>
      <c r="AE180" s="89"/>
      <c r="AF180" s="96" t="str">
        <f>IF(ISBLANK(Liga_Descoba!$F180),"",IF(Liga_Descoba!$F181&lt;&gt;Liga_Descoba!$F180,Liga_Descoba!$F180,""))</f>
        <v/>
      </c>
      <c r="AG180" s="97" t="str">
        <f>IF(ISTEXT($AF180),"",(O180 - SUM(AB$10:AB179))/COUNTIF(Liga_Descoba!$F$10:$F$304,"="&amp;$AF180))</f>
        <v/>
      </c>
      <c r="AH180" s="97" t="str">
        <f>IF(ISTEXT($AF180),"",(P180 - SUM(AC$10:AC179))/COUNTIF(Liga_Descoba!$F$10:$F$304,"="&amp;$AF180))</f>
        <v/>
      </c>
      <c r="AI180" s="99" t="str">
        <f>IF(ISTEXT($AF180),"",COUNT($AG$10:$AG180))</f>
        <v/>
      </c>
      <c r="AJ180" s="89"/>
      <c r="AK180" s="96" t="str">
        <f>IF(ISBLANK(Liga_Descoba!$F180),"",IF(Liga_Descoba!$F181&lt;&gt;Liga_Descoba!$F180,Liga_Descoba!$F180,""))</f>
        <v/>
      </c>
      <c r="AL180" s="97" t="str">
        <f>IF(ISTEXT($AF180),"",(G180 - SUM(AR$10:AR179))/COUNTIF(Liga_Descoba!$F$10:$F$304,"="&amp;$AK180))</f>
        <v/>
      </c>
      <c r="AM180" s="97" t="str">
        <f>IF(ISTEXT($AF180),"",(H180 - SUM(AS$10:AS179))/COUNTIF(Liga_Descoba!$F$10:$F$304,"="&amp;$AK180))</f>
        <v/>
      </c>
      <c r="AN180" s="99" t="str">
        <f>IF(ISTEXT($AF180),"",COUNT($AG$10:$AG180))</f>
        <v/>
      </c>
      <c r="AO180" s="81"/>
      <c r="AP180" s="89"/>
      <c r="AQ180" s="96" t="str">
        <f>IF(ISBLANK(Liga_Descoba!$F180),"",IF(Liga_Descoba!$F181&lt;&gt;Liga_Descoba!$F180,Liga_Descoba!$F180,""))</f>
        <v/>
      </c>
      <c r="AR180" s="97" t="str">
        <f>IF(ISTEXT($AQ180),"",G180-SUM(AR$10:AR179))</f>
        <v/>
      </c>
      <c r="AS180" s="97" t="str">
        <f>IF(ISTEXT($AQ180),"",H180-SUM(AS$10:AS179))</f>
        <v/>
      </c>
      <c r="AT180" s="89"/>
      <c r="AU180" s="89"/>
      <c r="AV180" s="96"/>
      <c r="AW180" s="97"/>
      <c r="AX180" s="97"/>
      <c r="AY180" s="96"/>
      <c r="AZ180" s="89"/>
      <c r="BA180" s="89"/>
      <c r="BB180" s="96"/>
      <c r="BC180" s="97"/>
      <c r="BD180" s="97"/>
      <c r="BE180" s="96"/>
      <c r="BF180" s="89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</row>
    <row r="181" spans="1:77">
      <c r="A181" s="36"/>
      <c r="B181" s="94" t="str">
        <f>IF(ISBLANK(Liga_Descoba!$C181),"",Liga_Descoba!$C181)</f>
        <v/>
      </c>
      <c r="C181" s="97" t="str">
        <f>IF(ISTEXT($B181),"",_xlfn.SWITCH(Liga_Descoba!AH181,$D$3,$D$2,$E$3,$E$2,$F$3,$F$2,$D$6,$D$5,$E$6,$E$5,$I$5,$D$2,$I$6,$D$2,$I$4,$D$2))</f>
        <v/>
      </c>
      <c r="D181" s="97" t="str">
        <f>IF(ISTEXT($B181),"",_xlfn.SWITCH(Liga_Descoba!AI181,$D$3,$D$2,$E$3,$E$2,$F$3,$F$2,$D$6,$D$5,$E$6,$E$5,$I$5,$D$2,$I$6,$D$2,$I$4,$D$2))</f>
        <v/>
      </c>
      <c r="E181" s="80"/>
      <c r="F181" s="80"/>
      <c r="G181" s="97" t="str">
        <f>IF(ISNUMBER($B181),G180+Liga_Descoba!AH181,"")</f>
        <v/>
      </c>
      <c r="H181" s="97" t="str">
        <f>IF(ISNUMBER($B181),H180+Liga_Descoba!AI181,"")</f>
        <v/>
      </c>
      <c r="I181" s="36"/>
      <c r="J181" s="80"/>
      <c r="K181" s="97" t="str">
        <f>IF(ISNUMBER(Liga_Descoba!D181),Liga_Descoba!D181,"")</f>
        <v/>
      </c>
      <c r="L181" s="97" t="str">
        <f>IF(ISNUMBER(Liga_Descoba!E181),Liga_Descoba!E181,"")</f>
        <v/>
      </c>
      <c r="M181" s="36"/>
      <c r="N181" s="80"/>
      <c r="O181" s="97" t="str">
        <f>IF(ISNUMBER($B181),K181+O180,"")</f>
        <v/>
      </c>
      <c r="P181" s="97" t="str">
        <f>IF(ISNUMBER($B181),L181+P180,"")</f>
        <v/>
      </c>
      <c r="Q181" s="89"/>
      <c r="R181" s="95"/>
      <c r="S181" s="97" t="str">
        <f>IF(ISNUMBER($B181),O181/COUNTA(O$10:O181),"")</f>
        <v/>
      </c>
      <c r="T181" s="97" t="str">
        <f>IF(ISNUMBER($B181),P181/COUNTA(P$10:P181),"")</f>
        <v/>
      </c>
      <c r="U181" s="89"/>
      <c r="V181" s="95"/>
      <c r="W181" s="97" t="str">
        <f>IF(ISNUMBER($B181),SQRT(VAR(K$10:K181)),"")</f>
        <v/>
      </c>
      <c r="X181" s="97" t="str">
        <f>IF(ISNUMBER($B181),SQRT(VAR(L$10:L181)),"")</f>
        <v/>
      </c>
      <c r="Y181" s="89"/>
      <c r="Z181" s="89"/>
      <c r="AA181" s="96" t="str">
        <f>IF(ISBLANK(Liga_Descoba!$F181),"",IF(Liga_Descoba!$F182&lt;&gt;Liga_Descoba!$F181,Liga_Descoba!$F181,""))</f>
        <v/>
      </c>
      <c r="AB181" s="97" t="str">
        <f>IF(ISTEXT($AA181),"",O181-SUM(AB$10:AB180))</f>
        <v/>
      </c>
      <c r="AC181" s="97" t="str">
        <f>IF(ISTEXT($AA181),"",P181-SUM(AC$10:AC180))</f>
        <v/>
      </c>
      <c r="AD181" s="89"/>
      <c r="AE181" s="89"/>
      <c r="AF181" s="96" t="str">
        <f>IF(ISBLANK(Liga_Descoba!$F181),"",IF(Liga_Descoba!$F182&lt;&gt;Liga_Descoba!$F181,Liga_Descoba!$F181,""))</f>
        <v/>
      </c>
      <c r="AG181" s="97" t="str">
        <f>IF(ISTEXT($AF181),"",(O181 - SUM(AB$10:AB180))/COUNTIF(Liga_Descoba!$F$10:$F$304,"="&amp;$AF181))</f>
        <v/>
      </c>
      <c r="AH181" s="97" t="str">
        <f>IF(ISTEXT($AF181),"",(P181 - SUM(AC$10:AC180))/COUNTIF(Liga_Descoba!$F$10:$F$304,"="&amp;$AF181))</f>
        <v/>
      </c>
      <c r="AI181" s="99" t="str">
        <f>IF(ISTEXT($AF181),"",COUNT($AG$10:$AG181))</f>
        <v/>
      </c>
      <c r="AJ181" s="89"/>
      <c r="AK181" s="96" t="str">
        <f>IF(ISBLANK(Liga_Descoba!$F181),"",IF(Liga_Descoba!$F182&lt;&gt;Liga_Descoba!$F181,Liga_Descoba!$F181,""))</f>
        <v/>
      </c>
      <c r="AL181" s="97" t="str">
        <f>IF(ISTEXT($AF181),"",(G181 - SUM(AR$10:AR180))/COUNTIF(Liga_Descoba!$F$10:$F$304,"="&amp;$AK181))</f>
        <v/>
      </c>
      <c r="AM181" s="97" t="str">
        <f>IF(ISTEXT($AF181),"",(H181 - SUM(AS$10:AS180))/COUNTIF(Liga_Descoba!$F$10:$F$304,"="&amp;$AK181))</f>
        <v/>
      </c>
      <c r="AN181" s="99" t="str">
        <f>IF(ISTEXT($AF181),"",COUNT($AG$10:$AG181))</f>
        <v/>
      </c>
      <c r="AO181" s="81"/>
      <c r="AP181" s="89"/>
      <c r="AQ181" s="96" t="str">
        <f>IF(ISBLANK(Liga_Descoba!$F181),"",IF(Liga_Descoba!$F182&lt;&gt;Liga_Descoba!$F181,Liga_Descoba!$F181,""))</f>
        <v/>
      </c>
      <c r="AR181" s="97" t="str">
        <f>IF(ISTEXT($AQ181),"",G181-SUM(AR$10:AR180))</f>
        <v/>
      </c>
      <c r="AS181" s="97" t="str">
        <f>IF(ISTEXT($AQ181),"",H181-SUM(AS$10:AS180))</f>
        <v/>
      </c>
      <c r="AT181" s="89"/>
      <c r="AU181" s="89"/>
      <c r="AV181" s="96"/>
      <c r="AW181" s="97"/>
      <c r="AX181" s="97"/>
      <c r="AY181" s="96"/>
      <c r="AZ181" s="89"/>
      <c r="BA181" s="89"/>
      <c r="BB181" s="96"/>
      <c r="BC181" s="97"/>
      <c r="BD181" s="97"/>
      <c r="BE181" s="96"/>
      <c r="BF181" s="89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</row>
    <row r="182" spans="1:77">
      <c r="A182" s="36"/>
      <c r="B182" s="94" t="str">
        <f>IF(ISBLANK(Liga_Descoba!$C182),"",Liga_Descoba!$C182)</f>
        <v/>
      </c>
      <c r="C182" s="97" t="str">
        <f>IF(ISTEXT($B182),"",_xlfn.SWITCH(Liga_Descoba!AH182,$D$3,$D$2,$E$3,$E$2,$F$3,$F$2,$D$6,$D$5,$E$6,$E$5,$I$5,$D$2,$I$6,$D$2,$I$4,$D$2))</f>
        <v/>
      </c>
      <c r="D182" s="97" t="str">
        <f>IF(ISTEXT($B182),"",_xlfn.SWITCH(Liga_Descoba!AI182,$D$3,$D$2,$E$3,$E$2,$F$3,$F$2,$D$6,$D$5,$E$6,$E$5,$I$5,$D$2,$I$6,$D$2,$I$4,$D$2))</f>
        <v/>
      </c>
      <c r="E182" s="80"/>
      <c r="F182" s="80"/>
      <c r="G182" s="97" t="str">
        <f>IF(ISNUMBER($B182),G181+Liga_Descoba!AH182,"")</f>
        <v/>
      </c>
      <c r="H182" s="97" t="str">
        <f>IF(ISNUMBER($B182),H181+Liga_Descoba!AI182,"")</f>
        <v/>
      </c>
      <c r="I182" s="36"/>
      <c r="J182" s="80"/>
      <c r="K182" s="97" t="str">
        <f>IF(ISNUMBER(Liga_Descoba!D182),Liga_Descoba!D182,"")</f>
        <v/>
      </c>
      <c r="L182" s="97" t="str">
        <f>IF(ISNUMBER(Liga_Descoba!E182),Liga_Descoba!E182,"")</f>
        <v/>
      </c>
      <c r="M182" s="36"/>
      <c r="N182" s="80"/>
      <c r="O182" s="97" t="str">
        <f>IF(ISNUMBER($B182),K182+O181,"")</f>
        <v/>
      </c>
      <c r="P182" s="97" t="str">
        <f>IF(ISNUMBER($B182),L182+P181,"")</f>
        <v/>
      </c>
      <c r="Q182" s="89"/>
      <c r="R182" s="95"/>
      <c r="S182" s="97" t="str">
        <f>IF(ISNUMBER($B182),O182/COUNTA(O$10:O182),"")</f>
        <v/>
      </c>
      <c r="T182" s="97" t="str">
        <f>IF(ISNUMBER($B182),P182/COUNTA(P$10:P182),"")</f>
        <v/>
      </c>
      <c r="U182" s="89"/>
      <c r="V182" s="95"/>
      <c r="W182" s="97" t="str">
        <f>IF(ISNUMBER($B182),SQRT(VAR(K$10:K182)),"")</f>
        <v/>
      </c>
      <c r="X182" s="97" t="str">
        <f>IF(ISNUMBER($B182),SQRT(VAR(L$10:L182)),"")</f>
        <v/>
      </c>
      <c r="Y182" s="89"/>
      <c r="Z182" s="89"/>
      <c r="AA182" s="96" t="str">
        <f>IF(ISBLANK(Liga_Descoba!$F182),"",IF(Liga_Descoba!$F183&lt;&gt;Liga_Descoba!$F182,Liga_Descoba!$F182,""))</f>
        <v/>
      </c>
      <c r="AB182" s="97" t="str">
        <f>IF(ISTEXT($AA182),"",O182-SUM(AB$10:AB181))</f>
        <v/>
      </c>
      <c r="AC182" s="97" t="str">
        <f>IF(ISTEXT($AA182),"",P182-SUM(AC$10:AC181))</f>
        <v/>
      </c>
      <c r="AD182" s="89"/>
      <c r="AE182" s="89"/>
      <c r="AF182" s="96" t="str">
        <f>IF(ISBLANK(Liga_Descoba!$F182),"",IF(Liga_Descoba!$F183&lt;&gt;Liga_Descoba!$F182,Liga_Descoba!$F182,""))</f>
        <v/>
      </c>
      <c r="AG182" s="97" t="str">
        <f>IF(ISTEXT($AF182),"",(O182 - SUM(AB$10:AB181))/COUNTIF(Liga_Descoba!$F$10:$F$304,"="&amp;$AF182))</f>
        <v/>
      </c>
      <c r="AH182" s="97" t="str">
        <f>IF(ISTEXT($AF182),"",(P182 - SUM(AC$10:AC181))/COUNTIF(Liga_Descoba!$F$10:$F$304,"="&amp;$AF182))</f>
        <v/>
      </c>
      <c r="AI182" s="99" t="str">
        <f>IF(ISTEXT($AF182),"",COUNT($AG$10:$AG182))</f>
        <v/>
      </c>
      <c r="AJ182" s="89"/>
      <c r="AK182" s="96" t="str">
        <f>IF(ISBLANK(Liga_Descoba!$F182),"",IF(Liga_Descoba!$F183&lt;&gt;Liga_Descoba!$F182,Liga_Descoba!$F182,""))</f>
        <v/>
      </c>
      <c r="AL182" s="97" t="str">
        <f>IF(ISTEXT($AF182),"",(G182 - SUM(AR$10:AR181))/COUNTIF(Liga_Descoba!$F$10:$F$304,"="&amp;$AK182))</f>
        <v/>
      </c>
      <c r="AM182" s="97" t="str">
        <f>IF(ISTEXT($AF182),"",(H182 - SUM(AS$10:AS181))/COUNTIF(Liga_Descoba!$F$10:$F$304,"="&amp;$AK182))</f>
        <v/>
      </c>
      <c r="AN182" s="99" t="str">
        <f>IF(ISTEXT($AF182),"",COUNT($AG$10:$AG182))</f>
        <v/>
      </c>
      <c r="AO182" s="81"/>
      <c r="AP182" s="89"/>
      <c r="AQ182" s="96" t="str">
        <f>IF(ISBLANK(Liga_Descoba!$F182),"",IF(Liga_Descoba!$F183&lt;&gt;Liga_Descoba!$F182,Liga_Descoba!$F182,""))</f>
        <v/>
      </c>
      <c r="AR182" s="97" t="str">
        <f>IF(ISTEXT($AQ182),"",G182-SUM(AR$10:AR181))</f>
        <v/>
      </c>
      <c r="AS182" s="97" t="str">
        <f>IF(ISTEXT($AQ182),"",H182-SUM(AS$10:AS181))</f>
        <v/>
      </c>
      <c r="AT182" s="89"/>
      <c r="AU182" s="89"/>
      <c r="AV182" s="96"/>
      <c r="AW182" s="97"/>
      <c r="AX182" s="97"/>
      <c r="AY182" s="96"/>
      <c r="AZ182" s="89"/>
      <c r="BA182" s="89"/>
      <c r="BB182" s="96"/>
      <c r="BC182" s="97"/>
      <c r="BD182" s="97"/>
      <c r="BE182" s="96"/>
      <c r="BF182" s="89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</row>
    <row r="183" spans="1:77">
      <c r="A183" s="36"/>
      <c r="B183" s="94" t="str">
        <f>IF(ISBLANK(Liga_Descoba!$C183),"",Liga_Descoba!$C183)</f>
        <v/>
      </c>
      <c r="C183" s="97" t="str">
        <f>IF(ISTEXT($B183),"",_xlfn.SWITCH(Liga_Descoba!AH183,$D$3,$D$2,$E$3,$E$2,$F$3,$F$2,$D$6,$D$5,$E$6,$E$5,$I$5,$D$2,$I$6,$D$2,$I$4,$D$2))</f>
        <v/>
      </c>
      <c r="D183" s="97" t="str">
        <f>IF(ISTEXT($B183),"",_xlfn.SWITCH(Liga_Descoba!AI183,$D$3,$D$2,$E$3,$E$2,$F$3,$F$2,$D$6,$D$5,$E$6,$E$5,$I$5,$D$2,$I$6,$D$2,$I$4,$D$2))</f>
        <v/>
      </c>
      <c r="E183" s="80"/>
      <c r="F183" s="80"/>
      <c r="G183" s="97" t="str">
        <f>IF(ISNUMBER($B183),G182+Liga_Descoba!AH183,"")</f>
        <v/>
      </c>
      <c r="H183" s="97" t="str">
        <f>IF(ISNUMBER($B183),H182+Liga_Descoba!AI183,"")</f>
        <v/>
      </c>
      <c r="I183" s="36"/>
      <c r="J183" s="80"/>
      <c r="K183" s="97" t="str">
        <f>IF(ISNUMBER(Liga_Descoba!D183),Liga_Descoba!D183,"")</f>
        <v/>
      </c>
      <c r="L183" s="97" t="str">
        <f>IF(ISNUMBER(Liga_Descoba!E183),Liga_Descoba!E183,"")</f>
        <v/>
      </c>
      <c r="M183" s="36"/>
      <c r="N183" s="80"/>
      <c r="O183" s="97" t="str">
        <f>IF(ISNUMBER($B183),K183+O182,"")</f>
        <v/>
      </c>
      <c r="P183" s="97" t="str">
        <f>IF(ISNUMBER($B183),L183+P182,"")</f>
        <v/>
      </c>
      <c r="Q183" s="89"/>
      <c r="R183" s="95"/>
      <c r="S183" s="97" t="str">
        <f>IF(ISNUMBER($B183),O183/COUNTA(O$10:O183),"")</f>
        <v/>
      </c>
      <c r="T183" s="97" t="str">
        <f>IF(ISNUMBER($B183),P183/COUNTA(P$10:P183),"")</f>
        <v/>
      </c>
      <c r="U183" s="89"/>
      <c r="V183" s="95"/>
      <c r="W183" s="97" t="str">
        <f>IF(ISNUMBER($B183),SQRT(VAR(K$10:K183)),"")</f>
        <v/>
      </c>
      <c r="X183" s="97" t="str">
        <f>IF(ISNUMBER($B183),SQRT(VAR(L$10:L183)),"")</f>
        <v/>
      </c>
      <c r="Y183" s="89"/>
      <c r="Z183" s="89"/>
      <c r="AA183" s="96" t="str">
        <f>IF(ISBLANK(Liga_Descoba!$F183),"",IF(Liga_Descoba!$F184&lt;&gt;Liga_Descoba!$F183,Liga_Descoba!$F183,""))</f>
        <v/>
      </c>
      <c r="AB183" s="97" t="str">
        <f>IF(ISTEXT($AA183),"",O183-SUM(AB$10:AB182))</f>
        <v/>
      </c>
      <c r="AC183" s="97" t="str">
        <f>IF(ISTEXT($AA183),"",P183-SUM(AC$10:AC182))</f>
        <v/>
      </c>
      <c r="AD183" s="89"/>
      <c r="AE183" s="89"/>
      <c r="AF183" s="96" t="str">
        <f>IF(ISBLANK(Liga_Descoba!$F183),"",IF(Liga_Descoba!$F184&lt;&gt;Liga_Descoba!$F183,Liga_Descoba!$F183,""))</f>
        <v/>
      </c>
      <c r="AG183" s="97" t="str">
        <f>IF(ISTEXT($AF183),"",(O183 - SUM(AB$10:AB182))/COUNTIF(Liga_Descoba!$F$10:$F$304,"="&amp;$AF183))</f>
        <v/>
      </c>
      <c r="AH183" s="97" t="str">
        <f>IF(ISTEXT($AF183),"",(P183 - SUM(AC$10:AC182))/COUNTIF(Liga_Descoba!$F$10:$F$304,"="&amp;$AF183))</f>
        <v/>
      </c>
      <c r="AI183" s="99" t="str">
        <f>IF(ISTEXT($AF183),"",COUNT($AG$10:$AG183))</f>
        <v/>
      </c>
      <c r="AJ183" s="89"/>
      <c r="AK183" s="96" t="str">
        <f>IF(ISBLANK(Liga_Descoba!$F183),"",IF(Liga_Descoba!$F184&lt;&gt;Liga_Descoba!$F183,Liga_Descoba!$F183,""))</f>
        <v/>
      </c>
      <c r="AL183" s="97" t="str">
        <f>IF(ISTEXT($AF183),"",(G183 - SUM(AR$10:AR182))/COUNTIF(Liga_Descoba!$F$10:$F$304,"="&amp;$AK183))</f>
        <v/>
      </c>
      <c r="AM183" s="97" t="str">
        <f>IF(ISTEXT($AF183),"",(H183 - SUM(AS$10:AS182))/COUNTIF(Liga_Descoba!$F$10:$F$304,"="&amp;$AK183))</f>
        <v/>
      </c>
      <c r="AN183" s="99" t="str">
        <f>IF(ISTEXT($AF183),"",COUNT($AG$10:$AG183))</f>
        <v/>
      </c>
      <c r="AO183" s="81"/>
      <c r="AP183" s="89"/>
      <c r="AQ183" s="96" t="str">
        <f>IF(ISBLANK(Liga_Descoba!$F183),"",IF(Liga_Descoba!$F184&lt;&gt;Liga_Descoba!$F183,Liga_Descoba!$F183,""))</f>
        <v/>
      </c>
      <c r="AR183" s="97" t="str">
        <f>IF(ISTEXT($AQ183),"",G183-SUM(AR$10:AR182))</f>
        <v/>
      </c>
      <c r="AS183" s="97" t="str">
        <f>IF(ISTEXT($AQ183),"",H183-SUM(AS$10:AS182))</f>
        <v/>
      </c>
      <c r="AT183" s="89"/>
      <c r="AU183" s="89"/>
      <c r="AV183" s="96"/>
      <c r="AW183" s="97"/>
      <c r="AX183" s="97"/>
      <c r="AY183" s="96"/>
      <c r="AZ183" s="89"/>
      <c r="BA183" s="89"/>
      <c r="BB183" s="96"/>
      <c r="BC183" s="97"/>
      <c r="BD183" s="97"/>
      <c r="BE183" s="96"/>
      <c r="BF183" s="89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</row>
    <row r="184" spans="1:77">
      <c r="A184" s="36"/>
      <c r="B184" s="94" t="str">
        <f>IF(ISBLANK(Liga_Descoba!$C184),"",Liga_Descoba!$C184)</f>
        <v/>
      </c>
      <c r="C184" s="97" t="str">
        <f>IF(ISTEXT($B184),"",_xlfn.SWITCH(Liga_Descoba!AH184,$D$3,$D$2,$E$3,$E$2,$F$3,$F$2,$D$6,$D$5,$E$6,$E$5,$I$5,$D$2,$I$6,$D$2,$I$4,$D$2))</f>
        <v/>
      </c>
      <c r="D184" s="97" t="str">
        <f>IF(ISTEXT($B184),"",_xlfn.SWITCH(Liga_Descoba!AI184,$D$3,$D$2,$E$3,$E$2,$F$3,$F$2,$D$6,$D$5,$E$6,$E$5,$I$5,$D$2,$I$6,$D$2,$I$4,$D$2))</f>
        <v/>
      </c>
      <c r="E184" s="80"/>
      <c r="F184" s="80"/>
      <c r="G184" s="97" t="str">
        <f>IF(ISNUMBER($B184),G183+Liga_Descoba!AH184,"")</f>
        <v/>
      </c>
      <c r="H184" s="97" t="str">
        <f>IF(ISNUMBER($B184),H183+Liga_Descoba!AI184,"")</f>
        <v/>
      </c>
      <c r="I184" s="36"/>
      <c r="J184" s="80"/>
      <c r="K184" s="97" t="str">
        <f>IF(ISNUMBER(Liga_Descoba!D184),Liga_Descoba!D184,"")</f>
        <v/>
      </c>
      <c r="L184" s="97" t="str">
        <f>IF(ISNUMBER(Liga_Descoba!E184),Liga_Descoba!E184,"")</f>
        <v/>
      </c>
      <c r="M184" s="36"/>
      <c r="N184" s="80"/>
      <c r="O184" s="97" t="str">
        <f>IF(ISNUMBER($B184),K184+O183,"")</f>
        <v/>
      </c>
      <c r="P184" s="97" t="str">
        <f>IF(ISNUMBER($B184),L184+P183,"")</f>
        <v/>
      </c>
      <c r="Q184" s="89"/>
      <c r="R184" s="95"/>
      <c r="S184" s="97" t="str">
        <f>IF(ISNUMBER($B184),O184/COUNTA(O$10:O184),"")</f>
        <v/>
      </c>
      <c r="T184" s="97" t="str">
        <f>IF(ISNUMBER($B184),P184/COUNTA(P$10:P184),"")</f>
        <v/>
      </c>
      <c r="U184" s="89"/>
      <c r="V184" s="95"/>
      <c r="W184" s="97" t="str">
        <f>IF(ISNUMBER($B184),SQRT(VAR(K$10:K184)),"")</f>
        <v/>
      </c>
      <c r="X184" s="97" t="str">
        <f>IF(ISNUMBER($B184),SQRT(VAR(L$10:L184)),"")</f>
        <v/>
      </c>
      <c r="Y184" s="89"/>
      <c r="Z184" s="89"/>
      <c r="AA184" s="96" t="str">
        <f>IF(ISBLANK(Liga_Descoba!$F184),"",IF(Liga_Descoba!$F185&lt;&gt;Liga_Descoba!$F184,Liga_Descoba!$F184,""))</f>
        <v/>
      </c>
      <c r="AB184" s="97" t="str">
        <f>IF(ISTEXT($AA184),"",O184-SUM(AB$10:AB183))</f>
        <v/>
      </c>
      <c r="AC184" s="97" t="str">
        <f>IF(ISTEXT($AA184),"",P184-SUM(AC$10:AC183))</f>
        <v/>
      </c>
      <c r="AD184" s="89"/>
      <c r="AE184" s="89"/>
      <c r="AF184" s="96" t="str">
        <f>IF(ISBLANK(Liga_Descoba!$F184),"",IF(Liga_Descoba!$F185&lt;&gt;Liga_Descoba!$F184,Liga_Descoba!$F184,""))</f>
        <v/>
      </c>
      <c r="AG184" s="97" t="str">
        <f>IF(ISTEXT($AF184),"",(O184 - SUM(AB$10:AB183))/COUNTIF(Liga_Descoba!$F$10:$F$304,"="&amp;$AF184))</f>
        <v/>
      </c>
      <c r="AH184" s="97" t="str">
        <f>IF(ISTEXT($AF184),"",(P184 - SUM(AC$10:AC183))/COUNTIF(Liga_Descoba!$F$10:$F$304,"="&amp;$AF184))</f>
        <v/>
      </c>
      <c r="AI184" s="99" t="str">
        <f>IF(ISTEXT($AF184),"",COUNT($AG$10:$AG184))</f>
        <v/>
      </c>
      <c r="AJ184" s="89"/>
      <c r="AK184" s="96" t="str">
        <f>IF(ISBLANK(Liga_Descoba!$F184),"",IF(Liga_Descoba!$F185&lt;&gt;Liga_Descoba!$F184,Liga_Descoba!$F184,""))</f>
        <v/>
      </c>
      <c r="AL184" s="97" t="str">
        <f>IF(ISTEXT($AF184),"",(G184 - SUM(AR$10:AR183))/COUNTIF(Liga_Descoba!$F$10:$F$304,"="&amp;$AK184))</f>
        <v/>
      </c>
      <c r="AM184" s="97" t="str">
        <f>IF(ISTEXT($AF184),"",(H184 - SUM(AS$10:AS183))/COUNTIF(Liga_Descoba!$F$10:$F$304,"="&amp;$AK184))</f>
        <v/>
      </c>
      <c r="AN184" s="99" t="str">
        <f>IF(ISTEXT($AF184),"",COUNT($AG$10:$AG184))</f>
        <v/>
      </c>
      <c r="AO184" s="81"/>
      <c r="AP184" s="89"/>
      <c r="AQ184" s="96" t="str">
        <f>IF(ISBLANK(Liga_Descoba!$F184),"",IF(Liga_Descoba!$F185&lt;&gt;Liga_Descoba!$F184,Liga_Descoba!$F184,""))</f>
        <v/>
      </c>
      <c r="AR184" s="97" t="str">
        <f>IF(ISTEXT($AQ184),"",G184-SUM(AR$10:AR183))</f>
        <v/>
      </c>
      <c r="AS184" s="97" t="str">
        <f>IF(ISTEXT($AQ184),"",H184-SUM(AS$10:AS183))</f>
        <v/>
      </c>
      <c r="AT184" s="89"/>
      <c r="AU184" s="89"/>
      <c r="AV184" s="96"/>
      <c r="AW184" s="97"/>
      <c r="AX184" s="97"/>
      <c r="AY184" s="96"/>
      <c r="AZ184" s="89"/>
      <c r="BA184" s="89"/>
      <c r="BB184" s="96"/>
      <c r="BC184" s="97"/>
      <c r="BD184" s="97"/>
      <c r="BE184" s="96"/>
      <c r="BF184" s="89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</row>
    <row r="185" spans="1:77">
      <c r="A185" s="36"/>
      <c r="B185" s="94" t="str">
        <f>IF(ISBLANK(Liga_Descoba!$C185),"",Liga_Descoba!$C185)</f>
        <v/>
      </c>
      <c r="C185" s="97" t="str">
        <f>IF(ISTEXT($B185),"",_xlfn.SWITCH(Liga_Descoba!AH185,$D$3,$D$2,$E$3,$E$2,$F$3,$F$2,$D$6,$D$5,$E$6,$E$5,$I$5,$D$2,$I$6,$D$2,$I$4,$D$2))</f>
        <v/>
      </c>
      <c r="D185" s="97" t="str">
        <f>IF(ISTEXT($B185),"",_xlfn.SWITCH(Liga_Descoba!AI185,$D$3,$D$2,$E$3,$E$2,$F$3,$F$2,$D$6,$D$5,$E$6,$E$5,$I$5,$D$2,$I$6,$D$2,$I$4,$D$2))</f>
        <v/>
      </c>
      <c r="E185" s="80"/>
      <c r="F185" s="80"/>
      <c r="G185" s="97" t="str">
        <f>IF(ISNUMBER($B185),G184+Liga_Descoba!AH185,"")</f>
        <v/>
      </c>
      <c r="H185" s="97" t="str">
        <f>IF(ISNUMBER($B185),H184+Liga_Descoba!AI185,"")</f>
        <v/>
      </c>
      <c r="I185" s="36"/>
      <c r="J185" s="80"/>
      <c r="K185" s="97" t="str">
        <f>IF(ISNUMBER(Liga_Descoba!D185),Liga_Descoba!D185,"")</f>
        <v/>
      </c>
      <c r="L185" s="97" t="str">
        <f>IF(ISNUMBER(Liga_Descoba!E185),Liga_Descoba!E185,"")</f>
        <v/>
      </c>
      <c r="M185" s="36"/>
      <c r="N185" s="80"/>
      <c r="O185" s="97" t="str">
        <f>IF(ISNUMBER($B185),K185+O184,"")</f>
        <v/>
      </c>
      <c r="P185" s="97" t="str">
        <f>IF(ISNUMBER($B185),L185+P184,"")</f>
        <v/>
      </c>
      <c r="Q185" s="89"/>
      <c r="R185" s="95"/>
      <c r="S185" s="97" t="str">
        <f>IF(ISNUMBER($B185),O185/COUNTA(O$10:O185),"")</f>
        <v/>
      </c>
      <c r="T185" s="97" t="str">
        <f>IF(ISNUMBER($B185),P185/COUNTA(P$10:P185),"")</f>
        <v/>
      </c>
      <c r="U185" s="89"/>
      <c r="V185" s="95"/>
      <c r="W185" s="97" t="str">
        <f>IF(ISNUMBER($B185),SQRT(VAR(K$10:K185)),"")</f>
        <v/>
      </c>
      <c r="X185" s="97" t="str">
        <f>IF(ISNUMBER($B185),SQRT(VAR(L$10:L185)),"")</f>
        <v/>
      </c>
      <c r="Y185" s="89"/>
      <c r="Z185" s="89"/>
      <c r="AA185" s="96" t="str">
        <f>IF(ISBLANK(Liga_Descoba!$F185),"",IF(Liga_Descoba!$F186&lt;&gt;Liga_Descoba!$F185,Liga_Descoba!$F185,""))</f>
        <v/>
      </c>
      <c r="AB185" s="97" t="str">
        <f>IF(ISTEXT($AA185),"",O185-SUM(AB$10:AB184))</f>
        <v/>
      </c>
      <c r="AC185" s="97" t="str">
        <f>IF(ISTEXT($AA185),"",P185-SUM(AC$10:AC184))</f>
        <v/>
      </c>
      <c r="AD185" s="89"/>
      <c r="AE185" s="89"/>
      <c r="AF185" s="96" t="str">
        <f>IF(ISBLANK(Liga_Descoba!$F185),"",IF(Liga_Descoba!$F186&lt;&gt;Liga_Descoba!$F185,Liga_Descoba!$F185,""))</f>
        <v/>
      </c>
      <c r="AG185" s="97" t="str">
        <f>IF(ISTEXT($AF185),"",(O185 - SUM(AB$10:AB184))/COUNTIF(Liga_Descoba!$F$10:$F$304,"="&amp;$AF185))</f>
        <v/>
      </c>
      <c r="AH185" s="97" t="str">
        <f>IF(ISTEXT($AF185),"",(P185 - SUM(AC$10:AC184))/COUNTIF(Liga_Descoba!$F$10:$F$304,"="&amp;$AF185))</f>
        <v/>
      </c>
      <c r="AI185" s="99" t="str">
        <f>IF(ISTEXT($AF185),"",COUNT($AG$10:$AG185))</f>
        <v/>
      </c>
      <c r="AJ185" s="89"/>
      <c r="AK185" s="96" t="str">
        <f>IF(ISBLANK(Liga_Descoba!$F185),"",IF(Liga_Descoba!$F186&lt;&gt;Liga_Descoba!$F185,Liga_Descoba!$F185,""))</f>
        <v/>
      </c>
      <c r="AL185" s="97" t="str">
        <f>IF(ISTEXT($AF185),"",(G185 - SUM(AR$10:AR184))/COUNTIF(Liga_Descoba!$F$10:$F$304,"="&amp;$AK185))</f>
        <v/>
      </c>
      <c r="AM185" s="97" t="str">
        <f>IF(ISTEXT($AF185),"",(H185 - SUM(AS$10:AS184))/COUNTIF(Liga_Descoba!$F$10:$F$304,"="&amp;$AK185))</f>
        <v/>
      </c>
      <c r="AN185" s="99" t="str">
        <f>IF(ISTEXT($AF185),"",COUNT($AG$10:$AG185))</f>
        <v/>
      </c>
      <c r="AO185" s="81"/>
      <c r="AP185" s="89"/>
      <c r="AQ185" s="96" t="str">
        <f>IF(ISBLANK(Liga_Descoba!$F185),"",IF(Liga_Descoba!$F186&lt;&gt;Liga_Descoba!$F185,Liga_Descoba!$F185,""))</f>
        <v/>
      </c>
      <c r="AR185" s="97" t="str">
        <f>IF(ISTEXT($AQ185),"",G185-SUM(AR$10:AR184))</f>
        <v/>
      </c>
      <c r="AS185" s="97" t="str">
        <f>IF(ISTEXT($AQ185),"",H185-SUM(AS$10:AS184))</f>
        <v/>
      </c>
      <c r="AT185" s="89"/>
      <c r="AU185" s="89"/>
      <c r="AV185" s="96"/>
      <c r="AW185" s="97"/>
      <c r="AX185" s="97"/>
      <c r="AY185" s="96"/>
      <c r="AZ185" s="89"/>
      <c r="BA185" s="89"/>
      <c r="BB185" s="96"/>
      <c r="BC185" s="97"/>
      <c r="BD185" s="97"/>
      <c r="BE185" s="96"/>
      <c r="BF185" s="89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</row>
    <row r="186" spans="1:77">
      <c r="A186" s="36"/>
      <c r="B186" s="94" t="str">
        <f>IF(ISBLANK(Liga_Descoba!$C186),"",Liga_Descoba!$C186)</f>
        <v/>
      </c>
      <c r="C186" s="97" t="str">
        <f>IF(ISTEXT($B186),"",_xlfn.SWITCH(Liga_Descoba!AH186,$D$3,$D$2,$E$3,$E$2,$F$3,$F$2,$D$6,$D$5,$E$6,$E$5,$I$5,$D$2,$I$6,$D$2,$I$4,$D$2))</f>
        <v/>
      </c>
      <c r="D186" s="97" t="str">
        <f>IF(ISTEXT($B186),"",_xlfn.SWITCH(Liga_Descoba!AI186,$D$3,$D$2,$E$3,$E$2,$F$3,$F$2,$D$6,$D$5,$E$6,$E$5,$I$5,$D$2,$I$6,$D$2,$I$4,$D$2))</f>
        <v/>
      </c>
      <c r="E186" s="80"/>
      <c r="F186" s="80"/>
      <c r="G186" s="97" t="str">
        <f>IF(ISNUMBER($B186),G185+Liga_Descoba!AH186,"")</f>
        <v/>
      </c>
      <c r="H186" s="97" t="str">
        <f>IF(ISNUMBER($B186),H185+Liga_Descoba!AI186,"")</f>
        <v/>
      </c>
      <c r="I186" s="36"/>
      <c r="J186" s="80"/>
      <c r="K186" s="97" t="str">
        <f>IF(ISNUMBER(Liga_Descoba!D186),Liga_Descoba!D186,"")</f>
        <v/>
      </c>
      <c r="L186" s="97" t="str">
        <f>IF(ISNUMBER(Liga_Descoba!E186),Liga_Descoba!E186,"")</f>
        <v/>
      </c>
      <c r="M186" s="36"/>
      <c r="N186" s="80"/>
      <c r="O186" s="97" t="str">
        <f>IF(ISNUMBER($B186),K186+O185,"")</f>
        <v/>
      </c>
      <c r="P186" s="97" t="str">
        <f>IF(ISNUMBER($B186),L186+P185,"")</f>
        <v/>
      </c>
      <c r="Q186" s="89"/>
      <c r="R186" s="95"/>
      <c r="S186" s="97" t="str">
        <f>IF(ISNUMBER($B186),O186/COUNTA(O$10:O186),"")</f>
        <v/>
      </c>
      <c r="T186" s="97" t="str">
        <f>IF(ISNUMBER($B186),P186/COUNTA(P$10:P186),"")</f>
        <v/>
      </c>
      <c r="U186" s="89"/>
      <c r="V186" s="95"/>
      <c r="W186" s="97" t="str">
        <f>IF(ISNUMBER($B186),SQRT(VAR(K$10:K186)),"")</f>
        <v/>
      </c>
      <c r="X186" s="97" t="str">
        <f>IF(ISNUMBER($B186),SQRT(VAR(L$10:L186)),"")</f>
        <v/>
      </c>
      <c r="Y186" s="89"/>
      <c r="Z186" s="89"/>
      <c r="AA186" s="96" t="str">
        <f>IF(ISBLANK(Liga_Descoba!$F186),"",IF(Liga_Descoba!$F187&lt;&gt;Liga_Descoba!$F186,Liga_Descoba!$F186,""))</f>
        <v/>
      </c>
      <c r="AB186" s="97" t="str">
        <f>IF(ISTEXT($AA186),"",O186-SUM(AB$10:AB185))</f>
        <v/>
      </c>
      <c r="AC186" s="97" t="str">
        <f>IF(ISTEXT($AA186),"",P186-SUM(AC$10:AC185))</f>
        <v/>
      </c>
      <c r="AD186" s="89"/>
      <c r="AE186" s="89"/>
      <c r="AF186" s="96" t="str">
        <f>IF(ISBLANK(Liga_Descoba!$F186),"",IF(Liga_Descoba!$F187&lt;&gt;Liga_Descoba!$F186,Liga_Descoba!$F186,""))</f>
        <v/>
      </c>
      <c r="AG186" s="97" t="str">
        <f>IF(ISTEXT($AF186),"",(O186 - SUM(AB$10:AB185))/COUNTIF(Liga_Descoba!$F$10:$F$304,"="&amp;$AF186))</f>
        <v/>
      </c>
      <c r="AH186" s="97" t="str">
        <f>IF(ISTEXT($AF186),"",(P186 - SUM(AC$10:AC185))/COUNTIF(Liga_Descoba!$F$10:$F$304,"="&amp;$AF186))</f>
        <v/>
      </c>
      <c r="AI186" s="99" t="str">
        <f>IF(ISTEXT($AF186),"",COUNT($AG$10:$AG186))</f>
        <v/>
      </c>
      <c r="AJ186" s="89"/>
      <c r="AK186" s="96" t="str">
        <f>IF(ISBLANK(Liga_Descoba!$F186),"",IF(Liga_Descoba!$F187&lt;&gt;Liga_Descoba!$F186,Liga_Descoba!$F186,""))</f>
        <v/>
      </c>
      <c r="AL186" s="97" t="str">
        <f>IF(ISTEXT($AF186),"",(G186 - SUM(AR$10:AR185))/COUNTIF(Liga_Descoba!$F$10:$F$304,"="&amp;$AK186))</f>
        <v/>
      </c>
      <c r="AM186" s="97" t="str">
        <f>IF(ISTEXT($AF186),"",(H186 - SUM(AS$10:AS185))/COUNTIF(Liga_Descoba!$F$10:$F$304,"="&amp;$AK186))</f>
        <v/>
      </c>
      <c r="AN186" s="99" t="str">
        <f>IF(ISTEXT($AF186),"",COUNT($AG$10:$AG186))</f>
        <v/>
      </c>
      <c r="AO186" s="81"/>
      <c r="AP186" s="89"/>
      <c r="AQ186" s="96" t="str">
        <f>IF(ISBLANK(Liga_Descoba!$F186),"",IF(Liga_Descoba!$F187&lt;&gt;Liga_Descoba!$F186,Liga_Descoba!$F186,""))</f>
        <v/>
      </c>
      <c r="AR186" s="97" t="str">
        <f>IF(ISTEXT($AQ186),"",G186-SUM(AR$10:AR185))</f>
        <v/>
      </c>
      <c r="AS186" s="97" t="str">
        <f>IF(ISTEXT($AQ186),"",H186-SUM(AS$10:AS185))</f>
        <v/>
      </c>
      <c r="AT186" s="89"/>
      <c r="AU186" s="89"/>
      <c r="AV186" s="96"/>
      <c r="AW186" s="97"/>
      <c r="AX186" s="97"/>
      <c r="AY186" s="96"/>
      <c r="AZ186" s="89"/>
      <c r="BA186" s="89"/>
      <c r="BB186" s="96"/>
      <c r="BC186" s="97"/>
      <c r="BD186" s="97"/>
      <c r="BE186" s="96"/>
      <c r="BF186" s="89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</row>
    <row r="187" spans="1:77">
      <c r="A187" s="36"/>
      <c r="B187" s="94" t="str">
        <f>IF(ISBLANK(Liga_Descoba!$C187),"",Liga_Descoba!$C187)</f>
        <v/>
      </c>
      <c r="C187" s="97" t="str">
        <f>IF(ISTEXT($B187),"",_xlfn.SWITCH(Liga_Descoba!AH187,$D$3,$D$2,$E$3,$E$2,$F$3,$F$2,$D$6,$D$5,$E$6,$E$5,$I$5,$D$2,$I$6,$D$2,$I$4,$D$2))</f>
        <v/>
      </c>
      <c r="D187" s="97" t="str">
        <f>IF(ISTEXT($B187),"",_xlfn.SWITCH(Liga_Descoba!AI187,$D$3,$D$2,$E$3,$E$2,$F$3,$F$2,$D$6,$D$5,$E$6,$E$5,$I$5,$D$2,$I$6,$D$2,$I$4,$D$2))</f>
        <v/>
      </c>
      <c r="E187" s="80"/>
      <c r="F187" s="80"/>
      <c r="G187" s="97" t="str">
        <f>IF(ISNUMBER($B187),G186+Liga_Descoba!AH187,"")</f>
        <v/>
      </c>
      <c r="H187" s="97" t="str">
        <f>IF(ISNUMBER($B187),H186+Liga_Descoba!AI187,"")</f>
        <v/>
      </c>
      <c r="I187" s="36"/>
      <c r="J187" s="80"/>
      <c r="K187" s="97" t="str">
        <f>IF(ISNUMBER(Liga_Descoba!D187),Liga_Descoba!D187,"")</f>
        <v/>
      </c>
      <c r="L187" s="97" t="str">
        <f>IF(ISNUMBER(Liga_Descoba!E187),Liga_Descoba!E187,"")</f>
        <v/>
      </c>
      <c r="M187" s="36"/>
      <c r="N187" s="80"/>
      <c r="O187" s="97" t="str">
        <f>IF(ISNUMBER($B187),K187+O186,"")</f>
        <v/>
      </c>
      <c r="P187" s="97" t="str">
        <f>IF(ISNUMBER($B187),L187+P186,"")</f>
        <v/>
      </c>
      <c r="Q187" s="89"/>
      <c r="R187" s="95"/>
      <c r="S187" s="97" t="str">
        <f>IF(ISNUMBER($B187),O187/COUNTA(O$10:O187),"")</f>
        <v/>
      </c>
      <c r="T187" s="97" t="str">
        <f>IF(ISNUMBER($B187),P187/COUNTA(P$10:P187),"")</f>
        <v/>
      </c>
      <c r="U187" s="89"/>
      <c r="V187" s="95"/>
      <c r="W187" s="97" t="str">
        <f>IF(ISNUMBER($B187),SQRT(VAR(K$10:K187)),"")</f>
        <v/>
      </c>
      <c r="X187" s="97" t="str">
        <f>IF(ISNUMBER($B187),SQRT(VAR(L$10:L187)),"")</f>
        <v/>
      </c>
      <c r="Y187" s="89"/>
      <c r="Z187" s="89"/>
      <c r="AA187" s="96" t="str">
        <f>IF(ISBLANK(Liga_Descoba!$F187),"",IF(Liga_Descoba!$F188&lt;&gt;Liga_Descoba!$F187,Liga_Descoba!$F187,""))</f>
        <v/>
      </c>
      <c r="AB187" s="97" t="str">
        <f>IF(ISTEXT($AA187),"",O187-SUM(AB$10:AB186))</f>
        <v/>
      </c>
      <c r="AC187" s="97" t="str">
        <f>IF(ISTEXT($AA187),"",P187-SUM(AC$10:AC186))</f>
        <v/>
      </c>
      <c r="AD187" s="89"/>
      <c r="AE187" s="89"/>
      <c r="AF187" s="96" t="str">
        <f>IF(ISBLANK(Liga_Descoba!$F187),"",IF(Liga_Descoba!$F188&lt;&gt;Liga_Descoba!$F187,Liga_Descoba!$F187,""))</f>
        <v/>
      </c>
      <c r="AG187" s="97" t="str">
        <f>IF(ISTEXT($AF187),"",(O187 - SUM(AB$10:AB186))/COUNTIF(Liga_Descoba!$F$10:$F$304,"="&amp;$AF187))</f>
        <v/>
      </c>
      <c r="AH187" s="97" t="str">
        <f>IF(ISTEXT($AF187),"",(P187 - SUM(AC$10:AC186))/COUNTIF(Liga_Descoba!$F$10:$F$304,"="&amp;$AF187))</f>
        <v/>
      </c>
      <c r="AI187" s="99" t="str">
        <f>IF(ISTEXT($AF187),"",COUNT($AG$10:$AG187))</f>
        <v/>
      </c>
      <c r="AJ187" s="89"/>
      <c r="AK187" s="96" t="str">
        <f>IF(ISBLANK(Liga_Descoba!$F187),"",IF(Liga_Descoba!$F188&lt;&gt;Liga_Descoba!$F187,Liga_Descoba!$F187,""))</f>
        <v/>
      </c>
      <c r="AL187" s="97" t="str">
        <f>IF(ISTEXT($AF187),"",(G187 - SUM(AR$10:AR186))/COUNTIF(Liga_Descoba!$F$10:$F$304,"="&amp;$AK187))</f>
        <v/>
      </c>
      <c r="AM187" s="97" t="str">
        <f>IF(ISTEXT($AF187),"",(H187 - SUM(AS$10:AS186))/COUNTIF(Liga_Descoba!$F$10:$F$304,"="&amp;$AK187))</f>
        <v/>
      </c>
      <c r="AN187" s="99" t="str">
        <f>IF(ISTEXT($AF187),"",COUNT($AG$10:$AG187))</f>
        <v/>
      </c>
      <c r="AO187" s="81"/>
      <c r="AP187" s="89"/>
      <c r="AQ187" s="96" t="str">
        <f>IF(ISBLANK(Liga_Descoba!$F187),"",IF(Liga_Descoba!$F188&lt;&gt;Liga_Descoba!$F187,Liga_Descoba!$F187,""))</f>
        <v/>
      </c>
      <c r="AR187" s="97" t="str">
        <f>IF(ISTEXT($AQ187),"",G187-SUM(AR$10:AR186))</f>
        <v/>
      </c>
      <c r="AS187" s="97" t="str">
        <f>IF(ISTEXT($AQ187),"",H187-SUM(AS$10:AS186))</f>
        <v/>
      </c>
      <c r="AT187" s="89"/>
      <c r="AU187" s="89"/>
      <c r="AV187" s="96"/>
      <c r="AW187" s="97"/>
      <c r="AX187" s="97"/>
      <c r="AY187" s="96"/>
      <c r="AZ187" s="89"/>
      <c r="BA187" s="89"/>
      <c r="BB187" s="96"/>
      <c r="BC187" s="97"/>
      <c r="BD187" s="97"/>
      <c r="BE187" s="96"/>
      <c r="BF187" s="89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</row>
    <row r="188" spans="1:77">
      <c r="A188" s="36"/>
      <c r="B188" s="94" t="str">
        <f>IF(ISBLANK(Liga_Descoba!$C188),"",Liga_Descoba!$C188)</f>
        <v/>
      </c>
      <c r="C188" s="97" t="str">
        <f>IF(ISTEXT($B188),"",_xlfn.SWITCH(Liga_Descoba!AH188,$D$3,$D$2,$E$3,$E$2,$F$3,$F$2,$D$6,$D$5,$E$6,$E$5,$I$5,$D$2,$I$6,$D$2,$I$4,$D$2))</f>
        <v/>
      </c>
      <c r="D188" s="97" t="str">
        <f>IF(ISTEXT($B188),"",_xlfn.SWITCH(Liga_Descoba!AI188,$D$3,$D$2,$E$3,$E$2,$F$3,$F$2,$D$6,$D$5,$E$6,$E$5,$I$5,$D$2,$I$6,$D$2,$I$4,$D$2))</f>
        <v/>
      </c>
      <c r="E188" s="80"/>
      <c r="F188" s="80"/>
      <c r="G188" s="97" t="str">
        <f>IF(ISNUMBER($B188),G187+Liga_Descoba!AH188,"")</f>
        <v/>
      </c>
      <c r="H188" s="97" t="str">
        <f>IF(ISNUMBER($B188),H187+Liga_Descoba!AI188,"")</f>
        <v/>
      </c>
      <c r="I188" s="36"/>
      <c r="J188" s="80"/>
      <c r="K188" s="97" t="str">
        <f>IF(ISNUMBER(Liga_Descoba!D188),Liga_Descoba!D188,"")</f>
        <v/>
      </c>
      <c r="L188" s="97" t="str">
        <f>IF(ISNUMBER(Liga_Descoba!E188),Liga_Descoba!E188,"")</f>
        <v/>
      </c>
      <c r="M188" s="36"/>
      <c r="N188" s="80"/>
      <c r="O188" s="97" t="str">
        <f>IF(ISNUMBER($B188),K188+O187,"")</f>
        <v/>
      </c>
      <c r="P188" s="97" t="str">
        <f>IF(ISNUMBER($B188),L188+P187,"")</f>
        <v/>
      </c>
      <c r="Q188" s="89"/>
      <c r="R188" s="95"/>
      <c r="S188" s="97" t="str">
        <f>IF(ISNUMBER($B188),O188/COUNTA(O$10:O188),"")</f>
        <v/>
      </c>
      <c r="T188" s="97" t="str">
        <f>IF(ISNUMBER($B188),P188/COUNTA(P$10:P188),"")</f>
        <v/>
      </c>
      <c r="U188" s="89"/>
      <c r="V188" s="95"/>
      <c r="W188" s="97" t="str">
        <f>IF(ISNUMBER($B188),SQRT(VAR(K$10:K188)),"")</f>
        <v/>
      </c>
      <c r="X188" s="97" t="str">
        <f>IF(ISNUMBER($B188),SQRT(VAR(L$10:L188)),"")</f>
        <v/>
      </c>
      <c r="Y188" s="89"/>
      <c r="Z188" s="89"/>
      <c r="AA188" s="96" t="str">
        <f>IF(ISBLANK(Liga_Descoba!$F188),"",IF(Liga_Descoba!$F189&lt;&gt;Liga_Descoba!$F188,Liga_Descoba!$F188,""))</f>
        <v/>
      </c>
      <c r="AB188" s="97" t="str">
        <f>IF(ISTEXT($AA188),"",O188-SUM(AB$10:AB187))</f>
        <v/>
      </c>
      <c r="AC188" s="97" t="str">
        <f>IF(ISTEXT($AA188),"",P188-SUM(AC$10:AC187))</f>
        <v/>
      </c>
      <c r="AD188" s="89"/>
      <c r="AE188" s="89"/>
      <c r="AF188" s="96" t="str">
        <f>IF(ISBLANK(Liga_Descoba!$F188),"",IF(Liga_Descoba!$F189&lt;&gt;Liga_Descoba!$F188,Liga_Descoba!$F188,""))</f>
        <v/>
      </c>
      <c r="AG188" s="97" t="str">
        <f>IF(ISTEXT($AF188),"",(O188 - SUM(AB$10:AB187))/COUNTIF(Liga_Descoba!$F$10:$F$304,"="&amp;$AF188))</f>
        <v/>
      </c>
      <c r="AH188" s="97" t="str">
        <f>IF(ISTEXT($AF188),"",(P188 - SUM(AC$10:AC187))/COUNTIF(Liga_Descoba!$F$10:$F$304,"="&amp;$AF188))</f>
        <v/>
      </c>
      <c r="AI188" s="99" t="str">
        <f>IF(ISTEXT($AF188),"",COUNT($AG$10:$AG188))</f>
        <v/>
      </c>
      <c r="AJ188" s="89"/>
      <c r="AK188" s="96" t="str">
        <f>IF(ISBLANK(Liga_Descoba!$F188),"",IF(Liga_Descoba!$F189&lt;&gt;Liga_Descoba!$F188,Liga_Descoba!$F188,""))</f>
        <v/>
      </c>
      <c r="AL188" s="97" t="str">
        <f>IF(ISTEXT($AF188),"",(G188 - SUM(AR$10:AR187))/COUNTIF(Liga_Descoba!$F$10:$F$304,"="&amp;$AK188))</f>
        <v/>
      </c>
      <c r="AM188" s="97" t="str">
        <f>IF(ISTEXT($AF188),"",(H188 - SUM(AS$10:AS187))/COUNTIF(Liga_Descoba!$F$10:$F$304,"="&amp;$AK188))</f>
        <v/>
      </c>
      <c r="AN188" s="99" t="str">
        <f>IF(ISTEXT($AF188),"",COUNT($AG$10:$AG188))</f>
        <v/>
      </c>
      <c r="AO188" s="81"/>
      <c r="AP188" s="89"/>
      <c r="AQ188" s="96" t="str">
        <f>IF(ISBLANK(Liga_Descoba!$F188),"",IF(Liga_Descoba!$F189&lt;&gt;Liga_Descoba!$F188,Liga_Descoba!$F188,""))</f>
        <v/>
      </c>
      <c r="AR188" s="97" t="str">
        <f>IF(ISTEXT($AQ188),"",G188-SUM(AR$10:AR187))</f>
        <v/>
      </c>
      <c r="AS188" s="97" t="str">
        <f>IF(ISTEXT($AQ188),"",H188-SUM(AS$10:AS187))</f>
        <v/>
      </c>
      <c r="AT188" s="89"/>
      <c r="AU188" s="89"/>
      <c r="AV188" s="96"/>
      <c r="AW188" s="97"/>
      <c r="AX188" s="97"/>
      <c r="AY188" s="96"/>
      <c r="AZ188" s="89"/>
      <c r="BA188" s="89"/>
      <c r="BB188" s="96"/>
      <c r="BC188" s="97"/>
      <c r="BD188" s="97"/>
      <c r="BE188" s="96"/>
      <c r="BF188" s="89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</row>
    <row r="189" spans="1:77">
      <c r="A189" s="36"/>
      <c r="B189" s="94" t="str">
        <f>IF(ISBLANK(Liga_Descoba!$C189),"",Liga_Descoba!$C189)</f>
        <v/>
      </c>
      <c r="C189" s="97" t="str">
        <f>IF(ISTEXT($B189),"",_xlfn.SWITCH(Liga_Descoba!AH189,$D$3,$D$2,$E$3,$E$2,$F$3,$F$2,$D$6,$D$5,$E$6,$E$5,$I$5,$D$2,$I$6,$D$2,$I$4,$D$2))</f>
        <v/>
      </c>
      <c r="D189" s="97" t="str">
        <f>IF(ISTEXT($B189),"",_xlfn.SWITCH(Liga_Descoba!AI189,$D$3,$D$2,$E$3,$E$2,$F$3,$F$2,$D$6,$D$5,$E$6,$E$5,$I$5,$D$2,$I$6,$D$2,$I$4,$D$2))</f>
        <v/>
      </c>
      <c r="E189" s="80"/>
      <c r="F189" s="80"/>
      <c r="G189" s="97" t="str">
        <f>IF(ISNUMBER($B189),G188+Liga_Descoba!AH189,"")</f>
        <v/>
      </c>
      <c r="H189" s="97" t="str">
        <f>IF(ISNUMBER($B189),H188+Liga_Descoba!AI189,"")</f>
        <v/>
      </c>
      <c r="I189" s="36"/>
      <c r="J189" s="80"/>
      <c r="K189" s="97" t="str">
        <f>IF(ISNUMBER(Liga_Descoba!D189),Liga_Descoba!D189,"")</f>
        <v/>
      </c>
      <c r="L189" s="97" t="str">
        <f>IF(ISNUMBER(Liga_Descoba!E189),Liga_Descoba!E189,"")</f>
        <v/>
      </c>
      <c r="M189" s="36"/>
      <c r="N189" s="80"/>
      <c r="O189" s="97" t="str">
        <f>IF(ISNUMBER($B189),K189+O188,"")</f>
        <v/>
      </c>
      <c r="P189" s="97" t="str">
        <f>IF(ISNUMBER($B189),L189+P188,"")</f>
        <v/>
      </c>
      <c r="Q189" s="89"/>
      <c r="R189" s="95"/>
      <c r="S189" s="97" t="str">
        <f>IF(ISNUMBER($B189),O189/COUNTA(O$10:O189),"")</f>
        <v/>
      </c>
      <c r="T189" s="97" t="str">
        <f>IF(ISNUMBER($B189),P189/COUNTA(P$10:P189),"")</f>
        <v/>
      </c>
      <c r="U189" s="89"/>
      <c r="V189" s="95"/>
      <c r="W189" s="97" t="str">
        <f>IF(ISNUMBER($B189),SQRT(VAR(K$10:K189)),"")</f>
        <v/>
      </c>
      <c r="X189" s="97" t="str">
        <f>IF(ISNUMBER($B189),SQRT(VAR(L$10:L189)),"")</f>
        <v/>
      </c>
      <c r="Y189" s="89"/>
      <c r="Z189" s="89"/>
      <c r="AA189" s="96" t="str">
        <f>IF(ISBLANK(Liga_Descoba!$F189),"",IF(Liga_Descoba!$F190&lt;&gt;Liga_Descoba!$F189,Liga_Descoba!$F189,""))</f>
        <v/>
      </c>
      <c r="AB189" s="97" t="str">
        <f>IF(ISTEXT($AA189),"",O189-SUM(AB$10:AB188))</f>
        <v/>
      </c>
      <c r="AC189" s="97" t="str">
        <f>IF(ISTEXT($AA189),"",P189-SUM(AC$10:AC188))</f>
        <v/>
      </c>
      <c r="AD189" s="89"/>
      <c r="AE189" s="89"/>
      <c r="AF189" s="96" t="str">
        <f>IF(ISBLANK(Liga_Descoba!$F189),"",IF(Liga_Descoba!$F190&lt;&gt;Liga_Descoba!$F189,Liga_Descoba!$F189,""))</f>
        <v/>
      </c>
      <c r="AG189" s="97" t="str">
        <f>IF(ISTEXT($AF189),"",(O189 - SUM(AB$10:AB188))/COUNTIF(Liga_Descoba!$F$10:$F$304,"="&amp;$AF189))</f>
        <v/>
      </c>
      <c r="AH189" s="97" t="str">
        <f>IF(ISTEXT($AF189),"",(P189 - SUM(AC$10:AC188))/COUNTIF(Liga_Descoba!$F$10:$F$304,"="&amp;$AF189))</f>
        <v/>
      </c>
      <c r="AI189" s="99" t="str">
        <f>IF(ISTEXT($AF189),"",COUNT($AG$10:$AG189))</f>
        <v/>
      </c>
      <c r="AJ189" s="89"/>
      <c r="AK189" s="96" t="str">
        <f>IF(ISBLANK(Liga_Descoba!$F189),"",IF(Liga_Descoba!$F190&lt;&gt;Liga_Descoba!$F189,Liga_Descoba!$F189,""))</f>
        <v/>
      </c>
      <c r="AL189" s="97" t="str">
        <f>IF(ISTEXT($AF189),"",(G189 - SUM(AR$10:AR188))/COUNTIF(Liga_Descoba!$F$10:$F$304,"="&amp;$AK189))</f>
        <v/>
      </c>
      <c r="AM189" s="97" t="str">
        <f>IF(ISTEXT($AF189),"",(H189 - SUM(AS$10:AS188))/COUNTIF(Liga_Descoba!$F$10:$F$304,"="&amp;$AK189))</f>
        <v/>
      </c>
      <c r="AN189" s="99" t="str">
        <f>IF(ISTEXT($AF189),"",COUNT($AG$10:$AG189))</f>
        <v/>
      </c>
      <c r="AO189" s="81"/>
      <c r="AP189" s="89"/>
      <c r="AQ189" s="96" t="str">
        <f>IF(ISBLANK(Liga_Descoba!$F189),"",IF(Liga_Descoba!$F190&lt;&gt;Liga_Descoba!$F189,Liga_Descoba!$F189,""))</f>
        <v/>
      </c>
      <c r="AR189" s="97" t="str">
        <f>IF(ISTEXT($AQ189),"",G189-SUM(AR$10:AR188))</f>
        <v/>
      </c>
      <c r="AS189" s="97" t="str">
        <f>IF(ISTEXT($AQ189),"",H189-SUM(AS$10:AS188))</f>
        <v/>
      </c>
      <c r="AT189" s="89"/>
      <c r="AU189" s="89"/>
      <c r="AV189" s="96"/>
      <c r="AW189" s="97"/>
      <c r="AX189" s="97"/>
      <c r="AY189" s="96"/>
      <c r="AZ189" s="89"/>
      <c r="BA189" s="89"/>
      <c r="BB189" s="96"/>
      <c r="BC189" s="97"/>
      <c r="BD189" s="97"/>
      <c r="BE189" s="96"/>
      <c r="BF189" s="89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</row>
    <row r="190" spans="1:77">
      <c r="A190" s="36"/>
      <c r="B190" s="94" t="str">
        <f>IF(ISBLANK(Liga_Descoba!$C190),"",Liga_Descoba!$C190)</f>
        <v/>
      </c>
      <c r="C190" s="97" t="str">
        <f>IF(ISTEXT($B190),"",_xlfn.SWITCH(Liga_Descoba!AH190,$D$3,$D$2,$E$3,$E$2,$F$3,$F$2,$D$6,$D$5,$E$6,$E$5,$I$5,$D$2,$I$6,$D$2,$I$4,$D$2))</f>
        <v/>
      </c>
      <c r="D190" s="97" t="str">
        <f>IF(ISTEXT($B190),"",_xlfn.SWITCH(Liga_Descoba!AI190,$D$3,$D$2,$E$3,$E$2,$F$3,$F$2,$D$6,$D$5,$E$6,$E$5,$I$5,$D$2,$I$6,$D$2,$I$4,$D$2))</f>
        <v/>
      </c>
      <c r="E190" s="80"/>
      <c r="F190" s="80"/>
      <c r="G190" s="97" t="str">
        <f>IF(ISNUMBER($B190),G189+Liga_Descoba!AH190,"")</f>
        <v/>
      </c>
      <c r="H190" s="97" t="str">
        <f>IF(ISNUMBER($B190),H189+Liga_Descoba!AI190,"")</f>
        <v/>
      </c>
      <c r="I190" s="36"/>
      <c r="J190" s="80"/>
      <c r="K190" s="97" t="str">
        <f>IF(ISNUMBER(Liga_Descoba!D190),Liga_Descoba!D190,"")</f>
        <v/>
      </c>
      <c r="L190" s="97" t="str">
        <f>IF(ISNUMBER(Liga_Descoba!E190),Liga_Descoba!E190,"")</f>
        <v/>
      </c>
      <c r="M190" s="36"/>
      <c r="N190" s="80"/>
      <c r="O190" s="97" t="str">
        <f>IF(ISNUMBER($B190),K190+O189,"")</f>
        <v/>
      </c>
      <c r="P190" s="97" t="str">
        <f>IF(ISNUMBER($B190),L190+P189,"")</f>
        <v/>
      </c>
      <c r="Q190" s="89"/>
      <c r="R190" s="95"/>
      <c r="S190" s="97" t="str">
        <f>IF(ISNUMBER($B190),O190/COUNTA(O$10:O190),"")</f>
        <v/>
      </c>
      <c r="T190" s="97" t="str">
        <f>IF(ISNUMBER($B190),P190/COUNTA(P$10:P190),"")</f>
        <v/>
      </c>
      <c r="U190" s="89"/>
      <c r="V190" s="95"/>
      <c r="W190" s="97" t="str">
        <f>IF(ISNUMBER($B190),SQRT(VAR(K$10:K190)),"")</f>
        <v/>
      </c>
      <c r="X190" s="97" t="str">
        <f>IF(ISNUMBER($B190),SQRT(VAR(L$10:L190)),"")</f>
        <v/>
      </c>
      <c r="Y190" s="89"/>
      <c r="Z190" s="89"/>
      <c r="AA190" s="96" t="str">
        <f>IF(ISBLANK(Liga_Descoba!$F190),"",IF(Liga_Descoba!$F191&lt;&gt;Liga_Descoba!$F190,Liga_Descoba!$F190,""))</f>
        <v/>
      </c>
      <c r="AB190" s="97" t="str">
        <f>IF(ISTEXT($AA190),"",O190-SUM(AB$10:AB189))</f>
        <v/>
      </c>
      <c r="AC190" s="97" t="str">
        <f>IF(ISTEXT($AA190),"",P190-SUM(AC$10:AC189))</f>
        <v/>
      </c>
      <c r="AD190" s="89"/>
      <c r="AE190" s="89"/>
      <c r="AF190" s="96" t="str">
        <f>IF(ISBLANK(Liga_Descoba!$F190),"",IF(Liga_Descoba!$F191&lt;&gt;Liga_Descoba!$F190,Liga_Descoba!$F190,""))</f>
        <v/>
      </c>
      <c r="AG190" s="97" t="str">
        <f>IF(ISTEXT($AF190),"",(O190 - SUM(AB$10:AB189))/COUNTIF(Liga_Descoba!$F$10:$F$304,"="&amp;$AF190))</f>
        <v/>
      </c>
      <c r="AH190" s="97" t="str">
        <f>IF(ISTEXT($AF190),"",(P190 - SUM(AC$10:AC189))/COUNTIF(Liga_Descoba!$F$10:$F$304,"="&amp;$AF190))</f>
        <v/>
      </c>
      <c r="AI190" s="99" t="str">
        <f>IF(ISTEXT($AF190),"",COUNT($AG$10:$AG190))</f>
        <v/>
      </c>
      <c r="AJ190" s="89"/>
      <c r="AK190" s="96" t="str">
        <f>IF(ISBLANK(Liga_Descoba!$F190),"",IF(Liga_Descoba!$F191&lt;&gt;Liga_Descoba!$F190,Liga_Descoba!$F190,""))</f>
        <v/>
      </c>
      <c r="AL190" s="97" t="str">
        <f>IF(ISTEXT($AF190),"",(G190 - SUM(AR$10:AR189))/COUNTIF(Liga_Descoba!$F$10:$F$304,"="&amp;$AK190))</f>
        <v/>
      </c>
      <c r="AM190" s="97" t="str">
        <f>IF(ISTEXT($AF190),"",(H190 - SUM(AS$10:AS189))/COUNTIF(Liga_Descoba!$F$10:$F$304,"="&amp;$AK190))</f>
        <v/>
      </c>
      <c r="AN190" s="99" t="str">
        <f>IF(ISTEXT($AF190),"",COUNT($AG$10:$AG190))</f>
        <v/>
      </c>
      <c r="AO190" s="81"/>
      <c r="AP190" s="89"/>
      <c r="AQ190" s="96" t="str">
        <f>IF(ISBLANK(Liga_Descoba!$F190),"",IF(Liga_Descoba!$F191&lt;&gt;Liga_Descoba!$F190,Liga_Descoba!$F190,""))</f>
        <v/>
      </c>
      <c r="AR190" s="97" t="str">
        <f>IF(ISTEXT($AQ190),"",G190-SUM(AR$10:AR189))</f>
        <v/>
      </c>
      <c r="AS190" s="97" t="str">
        <f>IF(ISTEXT($AQ190),"",H190-SUM(AS$10:AS189))</f>
        <v/>
      </c>
      <c r="AT190" s="89"/>
      <c r="AU190" s="89"/>
      <c r="AV190" s="96"/>
      <c r="AW190" s="97"/>
      <c r="AX190" s="97"/>
      <c r="AY190" s="96"/>
      <c r="AZ190" s="89"/>
      <c r="BA190" s="89"/>
      <c r="BB190" s="96"/>
      <c r="BC190" s="97"/>
      <c r="BD190" s="97"/>
      <c r="BE190" s="96"/>
      <c r="BF190" s="89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</row>
    <row r="191" spans="1:77">
      <c r="A191" s="36"/>
      <c r="B191" s="94" t="str">
        <f>IF(ISBLANK(Liga_Descoba!$C191),"",Liga_Descoba!$C191)</f>
        <v/>
      </c>
      <c r="C191" s="97" t="str">
        <f>IF(ISTEXT($B191),"",_xlfn.SWITCH(Liga_Descoba!AH191,$D$3,$D$2,$E$3,$E$2,$F$3,$F$2,$D$6,$D$5,$E$6,$E$5,$I$5,$D$2,$I$6,$D$2,$I$4,$D$2))</f>
        <v/>
      </c>
      <c r="D191" s="97" t="str">
        <f>IF(ISTEXT($B191),"",_xlfn.SWITCH(Liga_Descoba!AI191,$D$3,$D$2,$E$3,$E$2,$F$3,$F$2,$D$6,$D$5,$E$6,$E$5,$I$5,$D$2,$I$6,$D$2,$I$4,$D$2))</f>
        <v/>
      </c>
      <c r="E191" s="80"/>
      <c r="F191" s="80"/>
      <c r="G191" s="97" t="str">
        <f>IF(ISNUMBER($B191),G190+Liga_Descoba!AH191,"")</f>
        <v/>
      </c>
      <c r="H191" s="97" t="str">
        <f>IF(ISNUMBER($B191),H190+Liga_Descoba!AI191,"")</f>
        <v/>
      </c>
      <c r="I191" s="36"/>
      <c r="J191" s="80"/>
      <c r="K191" s="97" t="str">
        <f>IF(ISNUMBER(Liga_Descoba!D191),Liga_Descoba!D191,"")</f>
        <v/>
      </c>
      <c r="L191" s="97" t="str">
        <f>IF(ISNUMBER(Liga_Descoba!E191),Liga_Descoba!E191,"")</f>
        <v/>
      </c>
      <c r="M191" s="36"/>
      <c r="N191" s="80"/>
      <c r="O191" s="97" t="str">
        <f>IF(ISNUMBER($B191),K191+O190,"")</f>
        <v/>
      </c>
      <c r="P191" s="97" t="str">
        <f>IF(ISNUMBER($B191),L191+P190,"")</f>
        <v/>
      </c>
      <c r="Q191" s="89"/>
      <c r="R191" s="95"/>
      <c r="S191" s="97" t="str">
        <f>IF(ISNUMBER($B191),O191/COUNTA(O$10:O191),"")</f>
        <v/>
      </c>
      <c r="T191" s="97" t="str">
        <f>IF(ISNUMBER($B191),P191/COUNTA(P$10:P191),"")</f>
        <v/>
      </c>
      <c r="U191" s="89"/>
      <c r="V191" s="95"/>
      <c r="W191" s="97" t="str">
        <f>IF(ISNUMBER($B191),SQRT(VAR(K$10:K191)),"")</f>
        <v/>
      </c>
      <c r="X191" s="97" t="str">
        <f>IF(ISNUMBER($B191),SQRT(VAR(L$10:L191)),"")</f>
        <v/>
      </c>
      <c r="Y191" s="89"/>
      <c r="Z191" s="89"/>
      <c r="AA191" s="96" t="str">
        <f>IF(ISBLANK(Liga_Descoba!$F191),"",IF(Liga_Descoba!$F192&lt;&gt;Liga_Descoba!$F191,Liga_Descoba!$F191,""))</f>
        <v/>
      </c>
      <c r="AB191" s="97" t="str">
        <f>IF(ISTEXT($AA191),"",O191-SUM(AB$10:AB190))</f>
        <v/>
      </c>
      <c r="AC191" s="97" t="str">
        <f>IF(ISTEXT($AA191),"",P191-SUM(AC$10:AC190))</f>
        <v/>
      </c>
      <c r="AD191" s="89"/>
      <c r="AE191" s="89"/>
      <c r="AF191" s="96" t="str">
        <f>IF(ISBLANK(Liga_Descoba!$F191),"",IF(Liga_Descoba!$F192&lt;&gt;Liga_Descoba!$F191,Liga_Descoba!$F191,""))</f>
        <v/>
      </c>
      <c r="AG191" s="97" t="str">
        <f>IF(ISTEXT($AF191),"",(O191 - SUM(AB$10:AB190))/COUNTIF(Liga_Descoba!$F$10:$F$304,"="&amp;$AF191))</f>
        <v/>
      </c>
      <c r="AH191" s="97" t="str">
        <f>IF(ISTEXT($AF191),"",(P191 - SUM(AC$10:AC190))/COUNTIF(Liga_Descoba!$F$10:$F$304,"="&amp;$AF191))</f>
        <v/>
      </c>
      <c r="AI191" s="99" t="str">
        <f>IF(ISTEXT($AF191),"",COUNT($AG$10:$AG191))</f>
        <v/>
      </c>
      <c r="AJ191" s="89"/>
      <c r="AK191" s="96" t="str">
        <f>IF(ISBLANK(Liga_Descoba!$F191),"",IF(Liga_Descoba!$F192&lt;&gt;Liga_Descoba!$F191,Liga_Descoba!$F191,""))</f>
        <v/>
      </c>
      <c r="AL191" s="97" t="str">
        <f>IF(ISTEXT($AF191),"",(G191 - SUM(AR$10:AR190))/COUNTIF(Liga_Descoba!$F$10:$F$304,"="&amp;$AK191))</f>
        <v/>
      </c>
      <c r="AM191" s="97" t="str">
        <f>IF(ISTEXT($AF191),"",(H191 - SUM(AS$10:AS190))/COUNTIF(Liga_Descoba!$F$10:$F$304,"="&amp;$AK191))</f>
        <v/>
      </c>
      <c r="AN191" s="99" t="str">
        <f>IF(ISTEXT($AF191),"",COUNT($AG$10:$AG191))</f>
        <v/>
      </c>
      <c r="AO191" s="81"/>
      <c r="AP191" s="89"/>
      <c r="AQ191" s="96" t="str">
        <f>IF(ISBLANK(Liga_Descoba!$F191),"",IF(Liga_Descoba!$F192&lt;&gt;Liga_Descoba!$F191,Liga_Descoba!$F191,""))</f>
        <v/>
      </c>
      <c r="AR191" s="97" t="str">
        <f>IF(ISTEXT($AQ191),"",G191-SUM(AR$10:AR190))</f>
        <v/>
      </c>
      <c r="AS191" s="97" t="str">
        <f>IF(ISTEXT($AQ191),"",H191-SUM(AS$10:AS190))</f>
        <v/>
      </c>
      <c r="AT191" s="89"/>
      <c r="AU191" s="89"/>
      <c r="AV191" s="96"/>
      <c r="AW191" s="97"/>
      <c r="AX191" s="97"/>
      <c r="AY191" s="96"/>
      <c r="AZ191" s="89"/>
      <c r="BA191" s="89"/>
      <c r="BB191" s="96"/>
      <c r="BC191" s="97"/>
      <c r="BD191" s="97"/>
      <c r="BE191" s="96"/>
      <c r="BF191" s="89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</row>
    <row r="192" spans="1:77">
      <c r="A192" s="36"/>
      <c r="B192" s="94" t="str">
        <f>IF(ISBLANK(Liga_Descoba!$C192),"",Liga_Descoba!$C192)</f>
        <v/>
      </c>
      <c r="C192" s="97" t="str">
        <f>IF(ISTEXT($B192),"",_xlfn.SWITCH(Liga_Descoba!AH192,$D$3,$D$2,$E$3,$E$2,$F$3,$F$2,$D$6,$D$5,$E$6,$E$5,$I$5,$D$2,$I$6,$D$2,$I$4,$D$2))</f>
        <v/>
      </c>
      <c r="D192" s="97" t="str">
        <f>IF(ISTEXT($B192),"",_xlfn.SWITCH(Liga_Descoba!AI192,$D$3,$D$2,$E$3,$E$2,$F$3,$F$2,$D$6,$D$5,$E$6,$E$5,$I$5,$D$2,$I$6,$D$2,$I$4,$D$2))</f>
        <v/>
      </c>
      <c r="E192" s="80"/>
      <c r="F192" s="80"/>
      <c r="G192" s="97" t="str">
        <f>IF(ISNUMBER($B192),G191+Liga_Descoba!AH192,"")</f>
        <v/>
      </c>
      <c r="H192" s="97" t="str">
        <f>IF(ISNUMBER($B192),H191+Liga_Descoba!AI192,"")</f>
        <v/>
      </c>
      <c r="I192" s="36"/>
      <c r="J192" s="80"/>
      <c r="K192" s="97" t="str">
        <f>IF(ISNUMBER(Liga_Descoba!D192),Liga_Descoba!D192,"")</f>
        <v/>
      </c>
      <c r="L192" s="97" t="str">
        <f>IF(ISNUMBER(Liga_Descoba!E192),Liga_Descoba!E192,"")</f>
        <v/>
      </c>
      <c r="M192" s="36"/>
      <c r="N192" s="80"/>
      <c r="O192" s="97" t="str">
        <f>IF(ISNUMBER($B192),K192+O191,"")</f>
        <v/>
      </c>
      <c r="P192" s="97" t="str">
        <f>IF(ISNUMBER($B192),L192+P191,"")</f>
        <v/>
      </c>
      <c r="Q192" s="89"/>
      <c r="R192" s="95"/>
      <c r="S192" s="97" t="str">
        <f>IF(ISNUMBER($B192),O192/COUNTA(O$10:O192),"")</f>
        <v/>
      </c>
      <c r="T192" s="97" t="str">
        <f>IF(ISNUMBER($B192),P192/COUNTA(P$10:P192),"")</f>
        <v/>
      </c>
      <c r="U192" s="89"/>
      <c r="V192" s="95"/>
      <c r="W192" s="97" t="str">
        <f>IF(ISNUMBER($B192),SQRT(VAR(K$10:K192)),"")</f>
        <v/>
      </c>
      <c r="X192" s="97" t="str">
        <f>IF(ISNUMBER($B192),SQRT(VAR(L$10:L192)),"")</f>
        <v/>
      </c>
      <c r="Y192" s="89"/>
      <c r="Z192" s="89"/>
      <c r="AA192" s="96" t="str">
        <f>IF(ISBLANK(Liga_Descoba!$F192),"",IF(Liga_Descoba!$F193&lt;&gt;Liga_Descoba!$F192,Liga_Descoba!$F192,""))</f>
        <v/>
      </c>
      <c r="AB192" s="97" t="str">
        <f>IF(ISTEXT($AA192),"",O192-SUM(AB$10:AB191))</f>
        <v/>
      </c>
      <c r="AC192" s="97" t="str">
        <f>IF(ISTEXT($AA192),"",P192-SUM(AC$10:AC191))</f>
        <v/>
      </c>
      <c r="AD192" s="89"/>
      <c r="AE192" s="89"/>
      <c r="AF192" s="96" t="str">
        <f>IF(ISBLANK(Liga_Descoba!$F192),"",IF(Liga_Descoba!$F193&lt;&gt;Liga_Descoba!$F192,Liga_Descoba!$F192,""))</f>
        <v/>
      </c>
      <c r="AG192" s="97" t="str">
        <f>IF(ISTEXT($AF192),"",(O192 - SUM(AB$10:AB191))/COUNTIF(Liga_Descoba!$F$10:$F$304,"="&amp;$AF192))</f>
        <v/>
      </c>
      <c r="AH192" s="97" t="str">
        <f>IF(ISTEXT($AF192),"",(P192 - SUM(AC$10:AC191))/COUNTIF(Liga_Descoba!$F$10:$F$304,"="&amp;$AF192))</f>
        <v/>
      </c>
      <c r="AI192" s="99" t="str">
        <f>IF(ISTEXT($AF192),"",COUNT($AG$10:$AG192))</f>
        <v/>
      </c>
      <c r="AJ192" s="89"/>
      <c r="AK192" s="96" t="str">
        <f>IF(ISBLANK(Liga_Descoba!$F192),"",IF(Liga_Descoba!$F193&lt;&gt;Liga_Descoba!$F192,Liga_Descoba!$F192,""))</f>
        <v/>
      </c>
      <c r="AL192" s="97" t="str">
        <f>IF(ISTEXT($AF192),"",(G192 - SUM(AR$10:AR191))/COUNTIF(Liga_Descoba!$F$10:$F$304,"="&amp;$AK192))</f>
        <v/>
      </c>
      <c r="AM192" s="97" t="str">
        <f>IF(ISTEXT($AF192),"",(H192 - SUM(AS$10:AS191))/COUNTIF(Liga_Descoba!$F$10:$F$304,"="&amp;$AK192))</f>
        <v/>
      </c>
      <c r="AN192" s="99" t="str">
        <f>IF(ISTEXT($AF192),"",COUNT($AG$10:$AG192))</f>
        <v/>
      </c>
      <c r="AO192" s="81"/>
      <c r="AP192" s="89"/>
      <c r="AQ192" s="96" t="str">
        <f>IF(ISBLANK(Liga_Descoba!$F192),"",IF(Liga_Descoba!$F193&lt;&gt;Liga_Descoba!$F192,Liga_Descoba!$F192,""))</f>
        <v/>
      </c>
      <c r="AR192" s="97" t="str">
        <f>IF(ISTEXT($AQ192),"",G192-SUM(AR$10:AR191))</f>
        <v/>
      </c>
      <c r="AS192" s="97" t="str">
        <f>IF(ISTEXT($AQ192),"",H192-SUM(AS$10:AS191))</f>
        <v/>
      </c>
      <c r="AT192" s="89"/>
      <c r="AU192" s="89"/>
      <c r="AV192" s="96"/>
      <c r="AW192" s="97"/>
      <c r="AX192" s="97"/>
      <c r="AY192" s="96"/>
      <c r="AZ192" s="89"/>
      <c r="BA192" s="89"/>
      <c r="BB192" s="96"/>
      <c r="BC192" s="97"/>
      <c r="BD192" s="97"/>
      <c r="BE192" s="96"/>
      <c r="BF192" s="89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</row>
    <row r="193" spans="1:77">
      <c r="A193" s="36"/>
      <c r="B193" s="94" t="str">
        <f>IF(ISBLANK(Liga_Descoba!$C193),"",Liga_Descoba!$C193)</f>
        <v/>
      </c>
      <c r="C193" s="97" t="str">
        <f>IF(ISTEXT($B193),"",_xlfn.SWITCH(Liga_Descoba!AH193,$D$3,$D$2,$E$3,$E$2,$F$3,$F$2,$D$6,$D$5,$E$6,$E$5,$I$5,$D$2,$I$6,$D$2,$I$4,$D$2))</f>
        <v/>
      </c>
      <c r="D193" s="97" t="str">
        <f>IF(ISTEXT($B193),"",_xlfn.SWITCH(Liga_Descoba!AI193,$D$3,$D$2,$E$3,$E$2,$F$3,$F$2,$D$6,$D$5,$E$6,$E$5,$I$5,$D$2,$I$6,$D$2,$I$4,$D$2))</f>
        <v/>
      </c>
      <c r="E193" s="80"/>
      <c r="F193" s="80"/>
      <c r="G193" s="97" t="str">
        <f>IF(ISNUMBER($B193),G192+Liga_Descoba!AH193,"")</f>
        <v/>
      </c>
      <c r="H193" s="97" t="str">
        <f>IF(ISNUMBER($B193),H192+Liga_Descoba!AI193,"")</f>
        <v/>
      </c>
      <c r="I193" s="36"/>
      <c r="J193" s="80"/>
      <c r="K193" s="97" t="str">
        <f>IF(ISNUMBER(Liga_Descoba!D193),Liga_Descoba!D193,"")</f>
        <v/>
      </c>
      <c r="L193" s="97" t="str">
        <f>IF(ISNUMBER(Liga_Descoba!E193),Liga_Descoba!E193,"")</f>
        <v/>
      </c>
      <c r="M193" s="36"/>
      <c r="N193" s="80"/>
      <c r="O193" s="97" t="str">
        <f>IF(ISNUMBER($B193),K193+O192,"")</f>
        <v/>
      </c>
      <c r="P193" s="97" t="str">
        <f>IF(ISNUMBER($B193),L193+P192,"")</f>
        <v/>
      </c>
      <c r="Q193" s="89"/>
      <c r="R193" s="95"/>
      <c r="S193" s="97" t="str">
        <f>IF(ISNUMBER($B193),O193/COUNTA(O$10:O193),"")</f>
        <v/>
      </c>
      <c r="T193" s="97" t="str">
        <f>IF(ISNUMBER($B193),P193/COUNTA(P$10:P193),"")</f>
        <v/>
      </c>
      <c r="U193" s="89"/>
      <c r="V193" s="95"/>
      <c r="W193" s="97" t="str">
        <f>IF(ISNUMBER($B193),SQRT(VAR(K$10:K193)),"")</f>
        <v/>
      </c>
      <c r="X193" s="97" t="str">
        <f>IF(ISNUMBER($B193),SQRT(VAR(L$10:L193)),"")</f>
        <v/>
      </c>
      <c r="Y193" s="89"/>
      <c r="Z193" s="89"/>
      <c r="AA193" s="96" t="str">
        <f>IF(ISBLANK(Liga_Descoba!$F193),"",IF(Liga_Descoba!$F194&lt;&gt;Liga_Descoba!$F193,Liga_Descoba!$F193,""))</f>
        <v/>
      </c>
      <c r="AB193" s="97" t="str">
        <f>IF(ISTEXT($AA193),"",O193-SUM(AB$10:AB192))</f>
        <v/>
      </c>
      <c r="AC193" s="97" t="str">
        <f>IF(ISTEXT($AA193),"",P193-SUM(AC$10:AC192))</f>
        <v/>
      </c>
      <c r="AD193" s="89"/>
      <c r="AE193" s="89"/>
      <c r="AF193" s="96" t="str">
        <f>IF(ISBLANK(Liga_Descoba!$F193),"",IF(Liga_Descoba!$F194&lt;&gt;Liga_Descoba!$F193,Liga_Descoba!$F193,""))</f>
        <v/>
      </c>
      <c r="AG193" s="97" t="str">
        <f>IF(ISTEXT($AF193),"",(O193 - SUM(AB$10:AB192))/COUNTIF(Liga_Descoba!$F$10:$F$304,"="&amp;$AF193))</f>
        <v/>
      </c>
      <c r="AH193" s="97" t="str">
        <f>IF(ISTEXT($AF193),"",(P193 - SUM(AC$10:AC192))/COUNTIF(Liga_Descoba!$F$10:$F$304,"="&amp;$AF193))</f>
        <v/>
      </c>
      <c r="AI193" s="99" t="str">
        <f>IF(ISTEXT($AF193),"",COUNT($AG$10:$AG193))</f>
        <v/>
      </c>
      <c r="AJ193" s="89"/>
      <c r="AK193" s="96" t="str">
        <f>IF(ISBLANK(Liga_Descoba!$F193),"",IF(Liga_Descoba!$F194&lt;&gt;Liga_Descoba!$F193,Liga_Descoba!$F193,""))</f>
        <v/>
      </c>
      <c r="AL193" s="97" t="str">
        <f>IF(ISTEXT($AF193),"",(G193 - SUM(AR$10:AR192))/COUNTIF(Liga_Descoba!$F$10:$F$304,"="&amp;$AK193))</f>
        <v/>
      </c>
      <c r="AM193" s="97" t="str">
        <f>IF(ISTEXT($AF193),"",(H193 - SUM(AS$10:AS192))/COUNTIF(Liga_Descoba!$F$10:$F$304,"="&amp;$AK193))</f>
        <v/>
      </c>
      <c r="AN193" s="99" t="str">
        <f>IF(ISTEXT($AF193),"",COUNT($AG$10:$AG193))</f>
        <v/>
      </c>
      <c r="AO193" s="81"/>
      <c r="AP193" s="89"/>
      <c r="AQ193" s="96" t="str">
        <f>IF(ISBLANK(Liga_Descoba!$F193),"",IF(Liga_Descoba!$F194&lt;&gt;Liga_Descoba!$F193,Liga_Descoba!$F193,""))</f>
        <v/>
      </c>
      <c r="AR193" s="97" t="str">
        <f>IF(ISTEXT($AQ193),"",G193-SUM(AR$10:AR192))</f>
        <v/>
      </c>
      <c r="AS193" s="97" t="str">
        <f>IF(ISTEXT($AQ193),"",H193-SUM(AS$10:AS192))</f>
        <v/>
      </c>
      <c r="AT193" s="89"/>
      <c r="AU193" s="89"/>
      <c r="AV193" s="96"/>
      <c r="AW193" s="97"/>
      <c r="AX193" s="97"/>
      <c r="AY193" s="96"/>
      <c r="AZ193" s="89"/>
      <c r="BA193" s="89"/>
      <c r="BB193" s="96"/>
      <c r="BC193" s="97"/>
      <c r="BD193" s="97"/>
      <c r="BE193" s="96"/>
      <c r="BF193" s="89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</row>
    <row r="194" spans="1:77">
      <c r="A194" s="36"/>
      <c r="B194" s="94" t="str">
        <f>IF(ISBLANK(Liga_Descoba!$C194),"",Liga_Descoba!$C194)</f>
        <v/>
      </c>
      <c r="C194" s="97" t="str">
        <f>IF(ISTEXT($B194),"",_xlfn.SWITCH(Liga_Descoba!AH194,$D$3,$D$2,$E$3,$E$2,$F$3,$F$2,$D$6,$D$5,$E$6,$E$5,$I$5,$D$2,$I$6,$D$2,$I$4,$D$2))</f>
        <v/>
      </c>
      <c r="D194" s="97" t="str">
        <f>IF(ISTEXT($B194),"",_xlfn.SWITCH(Liga_Descoba!AI194,$D$3,$D$2,$E$3,$E$2,$F$3,$F$2,$D$6,$D$5,$E$6,$E$5,$I$5,$D$2,$I$6,$D$2,$I$4,$D$2))</f>
        <v/>
      </c>
      <c r="E194" s="80"/>
      <c r="F194" s="80"/>
      <c r="G194" s="97" t="str">
        <f>IF(ISNUMBER($B194),G193+Liga_Descoba!AH194,"")</f>
        <v/>
      </c>
      <c r="H194" s="97" t="str">
        <f>IF(ISNUMBER($B194),H193+Liga_Descoba!AI194,"")</f>
        <v/>
      </c>
      <c r="I194" s="36"/>
      <c r="J194" s="80"/>
      <c r="K194" s="97" t="str">
        <f>IF(ISNUMBER(Liga_Descoba!D194),Liga_Descoba!D194,"")</f>
        <v/>
      </c>
      <c r="L194" s="97" t="str">
        <f>IF(ISNUMBER(Liga_Descoba!E194),Liga_Descoba!E194,"")</f>
        <v/>
      </c>
      <c r="M194" s="36"/>
      <c r="N194" s="80"/>
      <c r="O194" s="97" t="str">
        <f>IF(ISNUMBER($B194),K194+O193,"")</f>
        <v/>
      </c>
      <c r="P194" s="97" t="str">
        <f>IF(ISNUMBER($B194),L194+P193,"")</f>
        <v/>
      </c>
      <c r="Q194" s="89"/>
      <c r="R194" s="95"/>
      <c r="S194" s="97" t="str">
        <f>IF(ISNUMBER($B194),O194/COUNTA(O$10:O194),"")</f>
        <v/>
      </c>
      <c r="T194" s="97" t="str">
        <f>IF(ISNUMBER($B194),P194/COUNTA(P$10:P194),"")</f>
        <v/>
      </c>
      <c r="U194" s="89"/>
      <c r="V194" s="95"/>
      <c r="W194" s="97" t="str">
        <f>IF(ISNUMBER($B194),SQRT(VAR(K$10:K194)),"")</f>
        <v/>
      </c>
      <c r="X194" s="97" t="str">
        <f>IF(ISNUMBER($B194),SQRT(VAR(L$10:L194)),"")</f>
        <v/>
      </c>
      <c r="Y194" s="89"/>
      <c r="Z194" s="89"/>
      <c r="AA194" s="96" t="str">
        <f>IF(ISBLANK(Liga_Descoba!$F194),"",IF(Liga_Descoba!$F195&lt;&gt;Liga_Descoba!$F194,Liga_Descoba!$F194,""))</f>
        <v/>
      </c>
      <c r="AB194" s="97" t="str">
        <f>IF(ISTEXT($AA194),"",O194-SUM(AB$10:AB193))</f>
        <v/>
      </c>
      <c r="AC194" s="97" t="str">
        <f>IF(ISTEXT($AA194),"",P194-SUM(AC$10:AC193))</f>
        <v/>
      </c>
      <c r="AD194" s="89"/>
      <c r="AE194" s="89"/>
      <c r="AF194" s="96" t="str">
        <f>IF(ISBLANK(Liga_Descoba!$F194),"",IF(Liga_Descoba!$F195&lt;&gt;Liga_Descoba!$F194,Liga_Descoba!$F194,""))</f>
        <v/>
      </c>
      <c r="AG194" s="97" t="str">
        <f>IF(ISTEXT($AF194),"",(O194 - SUM(AB$10:AB193))/COUNTIF(Liga_Descoba!$F$10:$F$304,"="&amp;$AF194))</f>
        <v/>
      </c>
      <c r="AH194" s="97" t="str">
        <f>IF(ISTEXT($AF194),"",(P194 - SUM(AC$10:AC193))/COUNTIF(Liga_Descoba!$F$10:$F$304,"="&amp;$AF194))</f>
        <v/>
      </c>
      <c r="AI194" s="99" t="str">
        <f>IF(ISTEXT($AF194),"",COUNT($AG$10:$AG194))</f>
        <v/>
      </c>
      <c r="AJ194" s="89"/>
      <c r="AK194" s="96" t="str">
        <f>IF(ISBLANK(Liga_Descoba!$F194),"",IF(Liga_Descoba!$F195&lt;&gt;Liga_Descoba!$F194,Liga_Descoba!$F194,""))</f>
        <v/>
      </c>
      <c r="AL194" s="97" t="str">
        <f>IF(ISTEXT($AF194),"",(G194 - SUM(AR$10:AR193))/COUNTIF(Liga_Descoba!$F$10:$F$304,"="&amp;$AK194))</f>
        <v/>
      </c>
      <c r="AM194" s="97" t="str">
        <f>IF(ISTEXT($AF194),"",(H194 - SUM(AS$10:AS193))/COUNTIF(Liga_Descoba!$F$10:$F$304,"="&amp;$AK194))</f>
        <v/>
      </c>
      <c r="AN194" s="99" t="str">
        <f>IF(ISTEXT($AF194),"",COUNT($AG$10:$AG194))</f>
        <v/>
      </c>
      <c r="AO194" s="81"/>
      <c r="AP194" s="89"/>
      <c r="AQ194" s="96" t="str">
        <f>IF(ISBLANK(Liga_Descoba!$F194),"",IF(Liga_Descoba!$F195&lt;&gt;Liga_Descoba!$F194,Liga_Descoba!$F194,""))</f>
        <v/>
      </c>
      <c r="AR194" s="97" t="str">
        <f>IF(ISTEXT($AQ194),"",G194-SUM(AR$10:AR193))</f>
        <v/>
      </c>
      <c r="AS194" s="97" t="str">
        <f>IF(ISTEXT($AQ194),"",H194-SUM(AS$10:AS193))</f>
        <v/>
      </c>
      <c r="AT194" s="89"/>
      <c r="AU194" s="89"/>
      <c r="AV194" s="96"/>
      <c r="AW194" s="97"/>
      <c r="AX194" s="97"/>
      <c r="AY194" s="96"/>
      <c r="AZ194" s="89"/>
      <c r="BA194" s="89"/>
      <c r="BB194" s="96"/>
      <c r="BC194" s="97"/>
      <c r="BD194" s="97"/>
      <c r="BE194" s="96"/>
      <c r="BF194" s="89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</row>
    <row r="195" spans="1:77">
      <c r="A195" s="36"/>
      <c r="B195" s="94" t="str">
        <f>IF(ISBLANK(Liga_Descoba!$C195),"",Liga_Descoba!$C195)</f>
        <v/>
      </c>
      <c r="C195" s="97" t="str">
        <f>IF(ISTEXT($B195),"",_xlfn.SWITCH(Liga_Descoba!AH195,$D$3,$D$2,$E$3,$E$2,$F$3,$F$2,$D$6,$D$5,$E$6,$E$5,$I$5,$D$2,$I$6,$D$2,$I$4,$D$2))</f>
        <v/>
      </c>
      <c r="D195" s="97" t="str">
        <f>IF(ISTEXT($B195),"",_xlfn.SWITCH(Liga_Descoba!AI195,$D$3,$D$2,$E$3,$E$2,$F$3,$F$2,$D$6,$D$5,$E$6,$E$5,$I$5,$D$2,$I$6,$D$2,$I$4,$D$2))</f>
        <v/>
      </c>
      <c r="E195" s="80"/>
      <c r="F195" s="80"/>
      <c r="G195" s="97" t="str">
        <f>IF(ISNUMBER($B195),G194+Liga_Descoba!AH195,"")</f>
        <v/>
      </c>
      <c r="H195" s="97" t="str">
        <f>IF(ISNUMBER($B195),H194+Liga_Descoba!AI195,"")</f>
        <v/>
      </c>
      <c r="I195" s="36"/>
      <c r="J195" s="80"/>
      <c r="K195" s="97" t="str">
        <f>IF(ISNUMBER(Liga_Descoba!D195),Liga_Descoba!D195,"")</f>
        <v/>
      </c>
      <c r="L195" s="97" t="str">
        <f>IF(ISNUMBER(Liga_Descoba!E195),Liga_Descoba!E195,"")</f>
        <v/>
      </c>
      <c r="M195" s="36"/>
      <c r="N195" s="80"/>
      <c r="O195" s="97" t="str">
        <f>IF(ISNUMBER($B195),K195+O194,"")</f>
        <v/>
      </c>
      <c r="P195" s="97" t="str">
        <f>IF(ISNUMBER($B195),L195+P194,"")</f>
        <v/>
      </c>
      <c r="Q195" s="89"/>
      <c r="R195" s="95"/>
      <c r="S195" s="97" t="str">
        <f>IF(ISNUMBER($B195),O195/COUNTA(O$10:O195),"")</f>
        <v/>
      </c>
      <c r="T195" s="97" t="str">
        <f>IF(ISNUMBER($B195),P195/COUNTA(P$10:P195),"")</f>
        <v/>
      </c>
      <c r="U195" s="89"/>
      <c r="V195" s="95"/>
      <c r="W195" s="97" t="str">
        <f>IF(ISNUMBER($B195),SQRT(VAR(K$10:K195)),"")</f>
        <v/>
      </c>
      <c r="X195" s="97" t="str">
        <f>IF(ISNUMBER($B195),SQRT(VAR(L$10:L195)),"")</f>
        <v/>
      </c>
      <c r="Y195" s="89"/>
      <c r="Z195" s="89"/>
      <c r="AA195" s="96" t="str">
        <f>IF(ISBLANK(Liga_Descoba!$F195),"",IF(Liga_Descoba!$F196&lt;&gt;Liga_Descoba!$F195,Liga_Descoba!$F195,""))</f>
        <v/>
      </c>
      <c r="AB195" s="97" t="str">
        <f>IF(ISTEXT($AA195),"",O195-SUM(AB$10:AB194))</f>
        <v/>
      </c>
      <c r="AC195" s="97" t="str">
        <f>IF(ISTEXT($AA195),"",P195-SUM(AC$10:AC194))</f>
        <v/>
      </c>
      <c r="AD195" s="89"/>
      <c r="AE195" s="89"/>
      <c r="AF195" s="96" t="str">
        <f>IF(ISBLANK(Liga_Descoba!$F195),"",IF(Liga_Descoba!$F196&lt;&gt;Liga_Descoba!$F195,Liga_Descoba!$F195,""))</f>
        <v/>
      </c>
      <c r="AG195" s="97" t="str">
        <f>IF(ISTEXT($AF195),"",(O195 - SUM(AB$10:AB194))/COUNTIF(Liga_Descoba!$F$10:$F$304,"="&amp;$AF195))</f>
        <v/>
      </c>
      <c r="AH195" s="97" t="str">
        <f>IF(ISTEXT($AF195),"",(P195 - SUM(AC$10:AC194))/COUNTIF(Liga_Descoba!$F$10:$F$304,"="&amp;$AF195))</f>
        <v/>
      </c>
      <c r="AI195" s="99" t="str">
        <f>IF(ISTEXT($AF195),"",COUNT($AG$10:$AG195))</f>
        <v/>
      </c>
      <c r="AJ195" s="89"/>
      <c r="AK195" s="96" t="str">
        <f>IF(ISBLANK(Liga_Descoba!$F195),"",IF(Liga_Descoba!$F196&lt;&gt;Liga_Descoba!$F195,Liga_Descoba!$F195,""))</f>
        <v/>
      </c>
      <c r="AL195" s="97" t="str">
        <f>IF(ISTEXT($AF195),"",(G195 - SUM(AR$10:AR194))/COUNTIF(Liga_Descoba!$F$10:$F$304,"="&amp;$AK195))</f>
        <v/>
      </c>
      <c r="AM195" s="97" t="str">
        <f>IF(ISTEXT($AF195),"",(H195 - SUM(AS$10:AS194))/COUNTIF(Liga_Descoba!$F$10:$F$304,"="&amp;$AK195))</f>
        <v/>
      </c>
      <c r="AN195" s="99" t="str">
        <f>IF(ISTEXT($AF195),"",COUNT($AG$10:$AG195))</f>
        <v/>
      </c>
      <c r="AO195" s="81"/>
      <c r="AP195" s="89"/>
      <c r="AQ195" s="96" t="str">
        <f>IF(ISBLANK(Liga_Descoba!$F195),"",IF(Liga_Descoba!$F196&lt;&gt;Liga_Descoba!$F195,Liga_Descoba!$F195,""))</f>
        <v/>
      </c>
      <c r="AR195" s="97" t="str">
        <f>IF(ISTEXT($AQ195),"",G195-SUM(AR$10:AR194))</f>
        <v/>
      </c>
      <c r="AS195" s="97" t="str">
        <f>IF(ISTEXT($AQ195),"",H195-SUM(AS$10:AS194))</f>
        <v/>
      </c>
      <c r="AT195" s="89"/>
      <c r="AU195" s="89"/>
      <c r="AV195" s="96"/>
      <c r="AW195" s="97"/>
      <c r="AX195" s="97"/>
      <c r="AY195" s="96"/>
      <c r="AZ195" s="89"/>
      <c r="BA195" s="89"/>
      <c r="BB195" s="96"/>
      <c r="BC195" s="97"/>
      <c r="BD195" s="97"/>
      <c r="BE195" s="96"/>
      <c r="BF195" s="89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</row>
    <row r="196" spans="1:77">
      <c r="A196" s="36"/>
      <c r="B196" s="94" t="str">
        <f>IF(ISBLANK(Liga_Descoba!$C196),"",Liga_Descoba!$C196)</f>
        <v/>
      </c>
      <c r="C196" s="97" t="str">
        <f>IF(ISTEXT($B196),"",_xlfn.SWITCH(Liga_Descoba!AH196,$D$3,$D$2,$E$3,$E$2,$F$3,$F$2,$D$6,$D$5,$E$6,$E$5,$I$5,$D$2,$I$6,$D$2,$I$4,$D$2))</f>
        <v/>
      </c>
      <c r="D196" s="97" t="str">
        <f>IF(ISTEXT($B196),"",_xlfn.SWITCH(Liga_Descoba!AI196,$D$3,$D$2,$E$3,$E$2,$F$3,$F$2,$D$6,$D$5,$E$6,$E$5,$I$5,$D$2,$I$6,$D$2,$I$4,$D$2))</f>
        <v/>
      </c>
      <c r="E196" s="80"/>
      <c r="F196" s="80"/>
      <c r="G196" s="97" t="str">
        <f>IF(ISNUMBER($B196),G195+Liga_Descoba!AH196,"")</f>
        <v/>
      </c>
      <c r="H196" s="97" t="str">
        <f>IF(ISNUMBER($B196),H195+Liga_Descoba!AI196,"")</f>
        <v/>
      </c>
      <c r="I196" s="36"/>
      <c r="J196" s="80"/>
      <c r="K196" s="97" t="str">
        <f>IF(ISNUMBER(Liga_Descoba!D196),Liga_Descoba!D196,"")</f>
        <v/>
      </c>
      <c r="L196" s="97" t="str">
        <f>IF(ISNUMBER(Liga_Descoba!E196),Liga_Descoba!E196,"")</f>
        <v/>
      </c>
      <c r="M196" s="36"/>
      <c r="N196" s="80"/>
      <c r="O196" s="97" t="str">
        <f>IF(ISNUMBER($B196),K196+O195,"")</f>
        <v/>
      </c>
      <c r="P196" s="97" t="str">
        <f>IF(ISNUMBER($B196),L196+P195,"")</f>
        <v/>
      </c>
      <c r="Q196" s="89"/>
      <c r="R196" s="95"/>
      <c r="S196" s="97" t="str">
        <f>IF(ISNUMBER($B196),O196/COUNTA(O$10:O196),"")</f>
        <v/>
      </c>
      <c r="T196" s="97" t="str">
        <f>IF(ISNUMBER($B196),P196/COUNTA(P$10:P196),"")</f>
        <v/>
      </c>
      <c r="U196" s="89"/>
      <c r="V196" s="95"/>
      <c r="W196" s="97" t="str">
        <f>IF(ISNUMBER($B196),SQRT(VAR(K$10:K196)),"")</f>
        <v/>
      </c>
      <c r="X196" s="97" t="str">
        <f>IF(ISNUMBER($B196),SQRT(VAR(L$10:L196)),"")</f>
        <v/>
      </c>
      <c r="Y196" s="89"/>
      <c r="Z196" s="89"/>
      <c r="AA196" s="96" t="str">
        <f>IF(ISBLANK(Liga_Descoba!$F196),"",IF(Liga_Descoba!$F197&lt;&gt;Liga_Descoba!$F196,Liga_Descoba!$F196,""))</f>
        <v/>
      </c>
      <c r="AB196" s="97" t="str">
        <f>IF(ISTEXT($AA196),"",O196-SUM(AB$10:AB195))</f>
        <v/>
      </c>
      <c r="AC196" s="97" t="str">
        <f>IF(ISTEXT($AA196),"",P196-SUM(AC$10:AC195))</f>
        <v/>
      </c>
      <c r="AD196" s="89"/>
      <c r="AE196" s="89"/>
      <c r="AF196" s="96" t="str">
        <f>IF(ISBLANK(Liga_Descoba!$F196),"",IF(Liga_Descoba!$F197&lt;&gt;Liga_Descoba!$F196,Liga_Descoba!$F196,""))</f>
        <v/>
      </c>
      <c r="AG196" s="97" t="str">
        <f>IF(ISTEXT($AF196),"",(O196 - SUM(AB$10:AB195))/COUNTIF(Liga_Descoba!$F$10:$F$304,"="&amp;$AF196))</f>
        <v/>
      </c>
      <c r="AH196" s="97" t="str">
        <f>IF(ISTEXT($AF196),"",(P196 - SUM(AC$10:AC195))/COUNTIF(Liga_Descoba!$F$10:$F$304,"="&amp;$AF196))</f>
        <v/>
      </c>
      <c r="AI196" s="99" t="str">
        <f>IF(ISTEXT($AF196),"",COUNT($AG$10:$AG196))</f>
        <v/>
      </c>
      <c r="AJ196" s="89"/>
      <c r="AK196" s="96" t="str">
        <f>IF(ISBLANK(Liga_Descoba!$F196),"",IF(Liga_Descoba!$F197&lt;&gt;Liga_Descoba!$F196,Liga_Descoba!$F196,""))</f>
        <v/>
      </c>
      <c r="AL196" s="97" t="str">
        <f>IF(ISTEXT($AF196),"",(G196 - SUM(AR$10:AR195))/COUNTIF(Liga_Descoba!$F$10:$F$304,"="&amp;$AK196))</f>
        <v/>
      </c>
      <c r="AM196" s="97" t="str">
        <f>IF(ISTEXT($AF196),"",(H196 - SUM(AS$10:AS195))/COUNTIF(Liga_Descoba!$F$10:$F$304,"="&amp;$AK196))</f>
        <v/>
      </c>
      <c r="AN196" s="99" t="str">
        <f>IF(ISTEXT($AF196),"",COUNT($AG$10:$AG196))</f>
        <v/>
      </c>
      <c r="AO196" s="81"/>
      <c r="AP196" s="89"/>
      <c r="AQ196" s="96" t="str">
        <f>IF(ISBLANK(Liga_Descoba!$F196),"",IF(Liga_Descoba!$F197&lt;&gt;Liga_Descoba!$F196,Liga_Descoba!$F196,""))</f>
        <v/>
      </c>
      <c r="AR196" s="97" t="str">
        <f>IF(ISTEXT($AQ196),"",G196-SUM(AR$10:AR195))</f>
        <v/>
      </c>
      <c r="AS196" s="97" t="str">
        <f>IF(ISTEXT($AQ196),"",H196-SUM(AS$10:AS195))</f>
        <v/>
      </c>
      <c r="AT196" s="89"/>
      <c r="AU196" s="89"/>
      <c r="AV196" s="96"/>
      <c r="AW196" s="97"/>
      <c r="AX196" s="97"/>
      <c r="AY196" s="96"/>
      <c r="AZ196" s="89"/>
      <c r="BA196" s="89"/>
      <c r="BB196" s="96"/>
      <c r="BC196" s="97"/>
      <c r="BD196" s="97"/>
      <c r="BE196" s="96"/>
      <c r="BF196" s="89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</row>
    <row r="197" spans="1:77">
      <c r="A197" s="36"/>
      <c r="B197" s="94" t="str">
        <f>IF(ISBLANK(Liga_Descoba!$C197),"",Liga_Descoba!$C197)</f>
        <v/>
      </c>
      <c r="C197" s="97" t="str">
        <f>IF(ISTEXT($B197),"",_xlfn.SWITCH(Liga_Descoba!AH197,$D$3,$D$2,$E$3,$E$2,$F$3,$F$2,$D$6,$D$5,$E$6,$E$5,$I$5,$D$2,$I$6,$D$2,$I$4,$D$2))</f>
        <v/>
      </c>
      <c r="D197" s="97" t="str">
        <f>IF(ISTEXT($B197),"",_xlfn.SWITCH(Liga_Descoba!AI197,$D$3,$D$2,$E$3,$E$2,$F$3,$F$2,$D$6,$D$5,$E$6,$E$5,$I$5,$D$2,$I$6,$D$2,$I$4,$D$2))</f>
        <v/>
      </c>
      <c r="E197" s="80"/>
      <c r="F197" s="80"/>
      <c r="G197" s="97" t="str">
        <f>IF(ISNUMBER($B197),G196+Liga_Descoba!AH197,"")</f>
        <v/>
      </c>
      <c r="H197" s="97" t="str">
        <f>IF(ISNUMBER($B197),H196+Liga_Descoba!AI197,"")</f>
        <v/>
      </c>
      <c r="I197" s="36"/>
      <c r="J197" s="80"/>
      <c r="K197" s="97" t="str">
        <f>IF(ISNUMBER(Liga_Descoba!D197),Liga_Descoba!D197,"")</f>
        <v/>
      </c>
      <c r="L197" s="97" t="str">
        <f>IF(ISNUMBER(Liga_Descoba!E197),Liga_Descoba!E197,"")</f>
        <v/>
      </c>
      <c r="M197" s="36"/>
      <c r="N197" s="80"/>
      <c r="O197" s="97" t="str">
        <f>IF(ISNUMBER($B197),K197+O196,"")</f>
        <v/>
      </c>
      <c r="P197" s="97" t="str">
        <f>IF(ISNUMBER($B197),L197+P196,"")</f>
        <v/>
      </c>
      <c r="Q197" s="89"/>
      <c r="R197" s="95"/>
      <c r="S197" s="97" t="str">
        <f>IF(ISNUMBER($B197),O197/COUNTA(O$10:O197),"")</f>
        <v/>
      </c>
      <c r="T197" s="97" t="str">
        <f>IF(ISNUMBER($B197),P197/COUNTA(P$10:P197),"")</f>
        <v/>
      </c>
      <c r="U197" s="89"/>
      <c r="V197" s="95"/>
      <c r="W197" s="97" t="str">
        <f>IF(ISNUMBER($B197),SQRT(VAR(K$10:K197)),"")</f>
        <v/>
      </c>
      <c r="X197" s="97" t="str">
        <f>IF(ISNUMBER($B197),SQRT(VAR(L$10:L197)),"")</f>
        <v/>
      </c>
      <c r="Y197" s="89"/>
      <c r="Z197" s="89"/>
      <c r="AA197" s="96" t="str">
        <f>IF(ISBLANK(Liga_Descoba!$F197),"",IF(Liga_Descoba!$F198&lt;&gt;Liga_Descoba!$F197,Liga_Descoba!$F197,""))</f>
        <v/>
      </c>
      <c r="AB197" s="97" t="str">
        <f>IF(ISTEXT($AA197),"",O197-SUM(AB$10:AB196))</f>
        <v/>
      </c>
      <c r="AC197" s="97" t="str">
        <f>IF(ISTEXT($AA197),"",P197-SUM(AC$10:AC196))</f>
        <v/>
      </c>
      <c r="AD197" s="89"/>
      <c r="AE197" s="89"/>
      <c r="AF197" s="96" t="str">
        <f>IF(ISBLANK(Liga_Descoba!$F197),"",IF(Liga_Descoba!$F198&lt;&gt;Liga_Descoba!$F197,Liga_Descoba!$F197,""))</f>
        <v/>
      </c>
      <c r="AG197" s="97" t="str">
        <f>IF(ISTEXT($AF197),"",(O197 - SUM(AB$10:AB196))/COUNTIF(Liga_Descoba!$F$10:$F$304,"="&amp;$AF197))</f>
        <v/>
      </c>
      <c r="AH197" s="97" t="str">
        <f>IF(ISTEXT($AF197),"",(P197 - SUM(AC$10:AC196))/COUNTIF(Liga_Descoba!$F$10:$F$304,"="&amp;$AF197))</f>
        <v/>
      </c>
      <c r="AI197" s="99" t="str">
        <f>IF(ISTEXT($AF197),"",COUNT($AG$10:$AG197))</f>
        <v/>
      </c>
      <c r="AJ197" s="89"/>
      <c r="AK197" s="96" t="str">
        <f>IF(ISBLANK(Liga_Descoba!$F197),"",IF(Liga_Descoba!$F198&lt;&gt;Liga_Descoba!$F197,Liga_Descoba!$F197,""))</f>
        <v/>
      </c>
      <c r="AL197" s="97" t="str">
        <f>IF(ISTEXT($AF197),"",(G197 - SUM(AR$10:AR196))/COUNTIF(Liga_Descoba!$F$10:$F$304,"="&amp;$AK197))</f>
        <v/>
      </c>
      <c r="AM197" s="97" t="str">
        <f>IF(ISTEXT($AF197),"",(H197 - SUM(AS$10:AS196))/COUNTIF(Liga_Descoba!$F$10:$F$304,"="&amp;$AK197))</f>
        <v/>
      </c>
      <c r="AN197" s="99" t="str">
        <f>IF(ISTEXT($AF197),"",COUNT($AG$10:$AG197))</f>
        <v/>
      </c>
      <c r="AO197" s="81"/>
      <c r="AP197" s="89"/>
      <c r="AQ197" s="96" t="str">
        <f>IF(ISBLANK(Liga_Descoba!$F197),"",IF(Liga_Descoba!$F198&lt;&gt;Liga_Descoba!$F197,Liga_Descoba!$F197,""))</f>
        <v/>
      </c>
      <c r="AR197" s="97" t="str">
        <f>IF(ISTEXT($AQ197),"",G197-SUM(AR$10:AR196))</f>
        <v/>
      </c>
      <c r="AS197" s="97" t="str">
        <f>IF(ISTEXT($AQ197),"",H197-SUM(AS$10:AS196))</f>
        <v/>
      </c>
      <c r="AT197" s="89"/>
      <c r="AU197" s="89"/>
      <c r="AV197" s="96"/>
      <c r="AW197" s="97"/>
      <c r="AX197" s="97"/>
      <c r="AY197" s="96"/>
      <c r="AZ197" s="89"/>
      <c r="BA197" s="89"/>
      <c r="BB197" s="96"/>
      <c r="BC197" s="97"/>
      <c r="BD197" s="97"/>
      <c r="BE197" s="96"/>
      <c r="BF197" s="89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</row>
    <row r="198" spans="1:77">
      <c r="A198" s="36"/>
      <c r="B198" s="94" t="str">
        <f>IF(ISBLANK(Liga_Descoba!$C198),"",Liga_Descoba!$C198)</f>
        <v/>
      </c>
      <c r="C198" s="97" t="str">
        <f>IF(ISTEXT($B198),"",_xlfn.SWITCH(Liga_Descoba!AH198,$D$3,$D$2,$E$3,$E$2,$F$3,$F$2,$D$6,$D$5,$E$6,$E$5,$I$5,$D$2,$I$6,$D$2,$I$4,$D$2))</f>
        <v/>
      </c>
      <c r="D198" s="97" t="str">
        <f>IF(ISTEXT($B198),"",_xlfn.SWITCH(Liga_Descoba!AI198,$D$3,$D$2,$E$3,$E$2,$F$3,$F$2,$D$6,$D$5,$E$6,$E$5,$I$5,$D$2,$I$6,$D$2,$I$4,$D$2))</f>
        <v/>
      </c>
      <c r="E198" s="80"/>
      <c r="F198" s="80"/>
      <c r="G198" s="97" t="str">
        <f>IF(ISNUMBER($B198),G197+Liga_Descoba!AH198,"")</f>
        <v/>
      </c>
      <c r="H198" s="97" t="str">
        <f>IF(ISNUMBER($B198),H197+Liga_Descoba!AI198,"")</f>
        <v/>
      </c>
      <c r="I198" s="36"/>
      <c r="J198" s="80"/>
      <c r="K198" s="97" t="str">
        <f>IF(ISNUMBER(Liga_Descoba!D198),Liga_Descoba!D198,"")</f>
        <v/>
      </c>
      <c r="L198" s="97" t="str">
        <f>IF(ISNUMBER(Liga_Descoba!E198),Liga_Descoba!E198,"")</f>
        <v/>
      </c>
      <c r="M198" s="36"/>
      <c r="N198" s="80"/>
      <c r="O198" s="97" t="str">
        <f>IF(ISNUMBER($B198),K198+O197,"")</f>
        <v/>
      </c>
      <c r="P198" s="97" t="str">
        <f>IF(ISNUMBER($B198),L198+P197,"")</f>
        <v/>
      </c>
      <c r="Q198" s="89"/>
      <c r="R198" s="95"/>
      <c r="S198" s="97" t="str">
        <f>IF(ISNUMBER($B198),O198/COUNTA(O$10:O198),"")</f>
        <v/>
      </c>
      <c r="T198" s="97" t="str">
        <f>IF(ISNUMBER($B198),P198/COUNTA(P$10:P198),"")</f>
        <v/>
      </c>
      <c r="U198" s="89"/>
      <c r="V198" s="95"/>
      <c r="W198" s="97" t="str">
        <f>IF(ISNUMBER($B198),SQRT(VAR(K$10:K198)),"")</f>
        <v/>
      </c>
      <c r="X198" s="97" t="str">
        <f>IF(ISNUMBER($B198),SQRT(VAR(L$10:L198)),"")</f>
        <v/>
      </c>
      <c r="Y198" s="89"/>
      <c r="Z198" s="89"/>
      <c r="AA198" s="96" t="str">
        <f>IF(ISBLANK(Liga_Descoba!$F198),"",IF(Liga_Descoba!$F199&lt;&gt;Liga_Descoba!$F198,Liga_Descoba!$F198,""))</f>
        <v/>
      </c>
      <c r="AB198" s="97" t="str">
        <f>IF(ISTEXT($AA198),"",O198-SUM(AB$10:AB197))</f>
        <v/>
      </c>
      <c r="AC198" s="97" t="str">
        <f>IF(ISTEXT($AA198),"",P198-SUM(AC$10:AC197))</f>
        <v/>
      </c>
      <c r="AD198" s="89"/>
      <c r="AE198" s="89"/>
      <c r="AF198" s="96" t="str">
        <f>IF(ISBLANK(Liga_Descoba!$F198),"",IF(Liga_Descoba!$F199&lt;&gt;Liga_Descoba!$F198,Liga_Descoba!$F198,""))</f>
        <v/>
      </c>
      <c r="AG198" s="97" t="str">
        <f>IF(ISTEXT($AF198),"",(O198 - SUM(AB$10:AB197))/COUNTIF(Liga_Descoba!$F$10:$F$304,"="&amp;$AF198))</f>
        <v/>
      </c>
      <c r="AH198" s="97" t="str">
        <f>IF(ISTEXT($AF198),"",(P198 - SUM(AC$10:AC197))/COUNTIF(Liga_Descoba!$F$10:$F$304,"="&amp;$AF198))</f>
        <v/>
      </c>
      <c r="AI198" s="99" t="str">
        <f>IF(ISTEXT($AF198),"",COUNT($AG$10:$AG198))</f>
        <v/>
      </c>
      <c r="AJ198" s="89"/>
      <c r="AK198" s="96" t="str">
        <f>IF(ISBLANK(Liga_Descoba!$F198),"",IF(Liga_Descoba!$F199&lt;&gt;Liga_Descoba!$F198,Liga_Descoba!$F198,""))</f>
        <v/>
      </c>
      <c r="AL198" s="97" t="str">
        <f>IF(ISTEXT($AF198),"",(G198 - SUM(AR$10:AR197))/COUNTIF(Liga_Descoba!$F$10:$F$304,"="&amp;$AK198))</f>
        <v/>
      </c>
      <c r="AM198" s="97" t="str">
        <f>IF(ISTEXT($AF198),"",(H198 - SUM(AS$10:AS197))/COUNTIF(Liga_Descoba!$F$10:$F$304,"="&amp;$AK198))</f>
        <v/>
      </c>
      <c r="AN198" s="99" t="str">
        <f>IF(ISTEXT($AF198),"",COUNT($AG$10:$AG198))</f>
        <v/>
      </c>
      <c r="AO198" s="81"/>
      <c r="AP198" s="89"/>
      <c r="AQ198" s="96" t="str">
        <f>IF(ISBLANK(Liga_Descoba!$F198),"",IF(Liga_Descoba!$F199&lt;&gt;Liga_Descoba!$F198,Liga_Descoba!$F198,""))</f>
        <v/>
      </c>
      <c r="AR198" s="97" t="str">
        <f>IF(ISTEXT($AQ198),"",G198-SUM(AR$10:AR197))</f>
        <v/>
      </c>
      <c r="AS198" s="97" t="str">
        <f>IF(ISTEXT($AQ198),"",H198-SUM(AS$10:AS197))</f>
        <v/>
      </c>
      <c r="AT198" s="89"/>
      <c r="AU198" s="89"/>
      <c r="AV198" s="96"/>
      <c r="AW198" s="97"/>
      <c r="AX198" s="97"/>
      <c r="AY198" s="96"/>
      <c r="AZ198" s="89"/>
      <c r="BA198" s="89"/>
      <c r="BB198" s="96"/>
      <c r="BC198" s="97"/>
      <c r="BD198" s="97"/>
      <c r="BE198" s="96"/>
      <c r="BF198" s="89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</row>
    <row r="199" spans="1:77">
      <c r="A199" s="36"/>
      <c r="B199" s="94" t="str">
        <f>IF(ISBLANK(Liga_Descoba!$C199),"",Liga_Descoba!$C199)</f>
        <v/>
      </c>
      <c r="C199" s="97" t="str">
        <f>IF(ISTEXT($B199),"",_xlfn.SWITCH(Liga_Descoba!AH199,$D$3,$D$2,$E$3,$E$2,$F$3,$F$2,$D$6,$D$5,$E$6,$E$5,$I$5,$D$2,$I$6,$D$2,$I$4,$D$2))</f>
        <v/>
      </c>
      <c r="D199" s="97" t="str">
        <f>IF(ISTEXT($B199),"",_xlfn.SWITCH(Liga_Descoba!AI199,$D$3,$D$2,$E$3,$E$2,$F$3,$F$2,$D$6,$D$5,$E$6,$E$5,$I$5,$D$2,$I$6,$D$2,$I$4,$D$2))</f>
        <v/>
      </c>
      <c r="E199" s="80"/>
      <c r="F199" s="80"/>
      <c r="G199" s="97" t="str">
        <f>IF(ISNUMBER($B199),G198+Liga_Descoba!AH199,"")</f>
        <v/>
      </c>
      <c r="H199" s="97" t="str">
        <f>IF(ISNUMBER($B199),H198+Liga_Descoba!AI199,"")</f>
        <v/>
      </c>
      <c r="I199" s="36"/>
      <c r="J199" s="80"/>
      <c r="K199" s="97" t="str">
        <f>IF(ISNUMBER(Liga_Descoba!D199),Liga_Descoba!D199,"")</f>
        <v/>
      </c>
      <c r="L199" s="97" t="str">
        <f>IF(ISNUMBER(Liga_Descoba!E199),Liga_Descoba!E199,"")</f>
        <v/>
      </c>
      <c r="M199" s="36"/>
      <c r="N199" s="80"/>
      <c r="O199" s="97" t="str">
        <f>IF(ISNUMBER($B199),K199+O198,"")</f>
        <v/>
      </c>
      <c r="P199" s="97" t="str">
        <f>IF(ISNUMBER($B199),L199+P198,"")</f>
        <v/>
      </c>
      <c r="Q199" s="89"/>
      <c r="R199" s="95"/>
      <c r="S199" s="97" t="str">
        <f>IF(ISNUMBER($B199),O199/COUNTA(O$10:O199),"")</f>
        <v/>
      </c>
      <c r="T199" s="97" t="str">
        <f>IF(ISNUMBER($B199),P199/COUNTA(P$10:P199),"")</f>
        <v/>
      </c>
      <c r="U199" s="89"/>
      <c r="V199" s="95"/>
      <c r="W199" s="97" t="str">
        <f>IF(ISNUMBER($B199),SQRT(VAR(K$10:K199)),"")</f>
        <v/>
      </c>
      <c r="X199" s="97" t="str">
        <f>IF(ISNUMBER($B199),SQRT(VAR(L$10:L199)),"")</f>
        <v/>
      </c>
      <c r="Y199" s="89"/>
      <c r="Z199" s="89"/>
      <c r="AA199" s="96" t="str">
        <f>IF(ISBLANK(Liga_Descoba!$F199),"",IF(Liga_Descoba!$F200&lt;&gt;Liga_Descoba!$F199,Liga_Descoba!$F199,""))</f>
        <v/>
      </c>
      <c r="AB199" s="97" t="str">
        <f>IF(ISTEXT($AA199),"",O199-SUM(AB$10:AB198))</f>
        <v/>
      </c>
      <c r="AC199" s="97" t="str">
        <f>IF(ISTEXT($AA199),"",P199-SUM(AC$10:AC198))</f>
        <v/>
      </c>
      <c r="AD199" s="89"/>
      <c r="AE199" s="89"/>
      <c r="AF199" s="96" t="str">
        <f>IF(ISBLANK(Liga_Descoba!$F199),"",IF(Liga_Descoba!$F200&lt;&gt;Liga_Descoba!$F199,Liga_Descoba!$F199,""))</f>
        <v/>
      </c>
      <c r="AG199" s="97" t="str">
        <f>IF(ISTEXT($AF199),"",(O199 - SUM(AB$10:AB198))/COUNTIF(Liga_Descoba!$F$10:$F$304,"="&amp;$AF199))</f>
        <v/>
      </c>
      <c r="AH199" s="97" t="str">
        <f>IF(ISTEXT($AF199),"",(P199 - SUM(AC$10:AC198))/COUNTIF(Liga_Descoba!$F$10:$F$304,"="&amp;$AF199))</f>
        <v/>
      </c>
      <c r="AI199" s="99" t="str">
        <f>IF(ISTEXT($AF199),"",COUNT($AG$10:$AG199))</f>
        <v/>
      </c>
      <c r="AJ199" s="89"/>
      <c r="AK199" s="96" t="str">
        <f>IF(ISBLANK(Liga_Descoba!$F199),"",IF(Liga_Descoba!$F200&lt;&gt;Liga_Descoba!$F199,Liga_Descoba!$F199,""))</f>
        <v/>
      </c>
      <c r="AL199" s="97" t="str">
        <f>IF(ISTEXT($AF199),"",(G199 - SUM(AR$10:AR198))/COUNTIF(Liga_Descoba!$F$10:$F$304,"="&amp;$AK199))</f>
        <v/>
      </c>
      <c r="AM199" s="97" t="str">
        <f>IF(ISTEXT($AF199),"",(H199 - SUM(AS$10:AS198))/COUNTIF(Liga_Descoba!$F$10:$F$304,"="&amp;$AK199))</f>
        <v/>
      </c>
      <c r="AN199" s="99" t="str">
        <f>IF(ISTEXT($AF199),"",COUNT($AG$10:$AG199))</f>
        <v/>
      </c>
      <c r="AO199" s="81"/>
      <c r="AP199" s="89"/>
      <c r="AQ199" s="96" t="str">
        <f>IF(ISBLANK(Liga_Descoba!$F199),"",IF(Liga_Descoba!$F200&lt;&gt;Liga_Descoba!$F199,Liga_Descoba!$F199,""))</f>
        <v/>
      </c>
      <c r="AR199" s="97" t="str">
        <f>IF(ISTEXT($AQ199),"",G199-SUM(AR$10:AR198))</f>
        <v/>
      </c>
      <c r="AS199" s="97" t="str">
        <f>IF(ISTEXT($AQ199),"",H199-SUM(AS$10:AS198))</f>
        <v/>
      </c>
      <c r="AT199" s="89"/>
      <c r="AU199" s="89"/>
      <c r="AV199" s="96"/>
      <c r="AW199" s="97"/>
      <c r="AX199" s="97"/>
      <c r="AY199" s="96"/>
      <c r="AZ199" s="89"/>
      <c r="BA199" s="89"/>
      <c r="BB199" s="96"/>
      <c r="BC199" s="97"/>
      <c r="BD199" s="97"/>
      <c r="BE199" s="96"/>
      <c r="BF199" s="89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</row>
    <row r="200" spans="1:77">
      <c r="A200" s="36"/>
      <c r="B200" s="94" t="str">
        <f>IF(ISBLANK(Liga_Descoba!$C200),"",Liga_Descoba!$C200)</f>
        <v/>
      </c>
      <c r="C200" s="97" t="str">
        <f>IF(ISTEXT($B200),"",_xlfn.SWITCH(Liga_Descoba!AH200,$D$3,$D$2,$E$3,$E$2,$F$3,$F$2,$D$6,$D$5,$E$6,$E$5,$I$5,$D$2,$I$6,$D$2,$I$4,$D$2))</f>
        <v/>
      </c>
      <c r="D200" s="97" t="str">
        <f>IF(ISTEXT($B200),"",_xlfn.SWITCH(Liga_Descoba!AI200,$D$3,$D$2,$E$3,$E$2,$F$3,$F$2,$D$6,$D$5,$E$6,$E$5,$I$5,$D$2,$I$6,$D$2,$I$4,$D$2))</f>
        <v/>
      </c>
      <c r="E200" s="80"/>
      <c r="F200" s="80"/>
      <c r="G200" s="97" t="str">
        <f>IF(ISNUMBER($B200),G199+Liga_Descoba!AH200,"")</f>
        <v/>
      </c>
      <c r="H200" s="97" t="str">
        <f>IF(ISNUMBER($B200),H199+Liga_Descoba!AI200,"")</f>
        <v/>
      </c>
      <c r="I200" s="36"/>
      <c r="J200" s="80"/>
      <c r="K200" s="97" t="str">
        <f>IF(ISNUMBER(Liga_Descoba!D200),Liga_Descoba!D200,"")</f>
        <v/>
      </c>
      <c r="L200" s="97" t="str">
        <f>IF(ISNUMBER(Liga_Descoba!E200),Liga_Descoba!E200,"")</f>
        <v/>
      </c>
      <c r="M200" s="36"/>
      <c r="N200" s="80"/>
      <c r="O200" s="97" t="str">
        <f>IF(ISNUMBER($B200),K200+O199,"")</f>
        <v/>
      </c>
      <c r="P200" s="97" t="str">
        <f>IF(ISNUMBER($B200),L200+P199,"")</f>
        <v/>
      </c>
      <c r="Q200" s="89"/>
      <c r="R200" s="95"/>
      <c r="S200" s="97" t="str">
        <f>IF(ISNUMBER($B200),O200/COUNTA(O$10:O200),"")</f>
        <v/>
      </c>
      <c r="T200" s="97" t="str">
        <f>IF(ISNUMBER($B200),P200/COUNTA(P$10:P200),"")</f>
        <v/>
      </c>
      <c r="U200" s="89"/>
      <c r="V200" s="95"/>
      <c r="W200" s="97" t="str">
        <f>IF(ISNUMBER($B200),SQRT(VAR(K$10:K200)),"")</f>
        <v/>
      </c>
      <c r="X200" s="97" t="str">
        <f>IF(ISNUMBER($B200),SQRT(VAR(L$10:L200)),"")</f>
        <v/>
      </c>
      <c r="Y200" s="89"/>
      <c r="Z200" s="89"/>
      <c r="AA200" s="96" t="str">
        <f>IF(ISBLANK(Liga_Descoba!$F200),"",IF(Liga_Descoba!$F201&lt;&gt;Liga_Descoba!$F200,Liga_Descoba!$F200,""))</f>
        <v/>
      </c>
      <c r="AB200" s="97" t="str">
        <f>IF(ISTEXT($AA200),"",O200-SUM(AB$10:AB199))</f>
        <v/>
      </c>
      <c r="AC200" s="97" t="str">
        <f>IF(ISTEXT($AA200),"",P200-SUM(AC$10:AC199))</f>
        <v/>
      </c>
      <c r="AD200" s="89"/>
      <c r="AE200" s="89"/>
      <c r="AF200" s="96" t="str">
        <f>IF(ISBLANK(Liga_Descoba!$F200),"",IF(Liga_Descoba!$F201&lt;&gt;Liga_Descoba!$F200,Liga_Descoba!$F200,""))</f>
        <v/>
      </c>
      <c r="AG200" s="97" t="str">
        <f>IF(ISTEXT($AF200),"",(O200 - SUM(AB$10:AB199))/COUNTIF(Liga_Descoba!$F$10:$F$304,"="&amp;$AF200))</f>
        <v/>
      </c>
      <c r="AH200" s="97" t="str">
        <f>IF(ISTEXT($AF200),"",(P200 - SUM(AC$10:AC199))/COUNTIF(Liga_Descoba!$F$10:$F$304,"="&amp;$AF200))</f>
        <v/>
      </c>
      <c r="AI200" s="99" t="str">
        <f>IF(ISTEXT($AF200),"",COUNT($AG$10:$AG200))</f>
        <v/>
      </c>
      <c r="AJ200" s="89"/>
      <c r="AK200" s="96" t="str">
        <f>IF(ISBLANK(Liga_Descoba!$F200),"",IF(Liga_Descoba!$F201&lt;&gt;Liga_Descoba!$F200,Liga_Descoba!$F200,""))</f>
        <v/>
      </c>
      <c r="AL200" s="97" t="str">
        <f>IF(ISTEXT($AF200),"",(G200 - SUM(AR$10:AR199))/COUNTIF(Liga_Descoba!$F$10:$F$304,"="&amp;$AK200))</f>
        <v/>
      </c>
      <c r="AM200" s="97" t="str">
        <f>IF(ISTEXT($AF200),"",(H200 - SUM(AS$10:AS199))/COUNTIF(Liga_Descoba!$F$10:$F$304,"="&amp;$AK200))</f>
        <v/>
      </c>
      <c r="AN200" s="99" t="str">
        <f>IF(ISTEXT($AF200),"",COUNT($AG$10:$AG200))</f>
        <v/>
      </c>
      <c r="AO200" s="81"/>
      <c r="AP200" s="89"/>
      <c r="AQ200" s="96" t="str">
        <f>IF(ISBLANK(Liga_Descoba!$F200),"",IF(Liga_Descoba!$F201&lt;&gt;Liga_Descoba!$F200,Liga_Descoba!$F200,""))</f>
        <v/>
      </c>
      <c r="AR200" s="97" t="str">
        <f>IF(ISTEXT($AQ200),"",G200-SUM(AR$10:AR199))</f>
        <v/>
      </c>
      <c r="AS200" s="97" t="str">
        <f>IF(ISTEXT($AQ200),"",H200-SUM(AS$10:AS199))</f>
        <v/>
      </c>
      <c r="AT200" s="89"/>
      <c r="AU200" s="89"/>
      <c r="AV200" s="96"/>
      <c r="AW200" s="97"/>
      <c r="AX200" s="97"/>
      <c r="AY200" s="96"/>
      <c r="AZ200" s="89"/>
      <c r="BA200" s="89"/>
      <c r="BB200" s="96"/>
      <c r="BC200" s="97"/>
      <c r="BD200" s="97"/>
      <c r="BE200" s="96"/>
      <c r="BF200" s="89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</row>
    <row r="201" spans="1:77">
      <c r="A201" s="36"/>
      <c r="B201" s="94" t="str">
        <f>IF(ISBLANK(Liga_Descoba!$C201),"",Liga_Descoba!$C201)</f>
        <v/>
      </c>
      <c r="C201" s="97" t="str">
        <f>IF(ISTEXT($B201),"",_xlfn.SWITCH(Liga_Descoba!AH201,$D$3,$D$2,$E$3,$E$2,$F$3,$F$2,$D$6,$D$5,$E$6,$E$5,$I$5,$D$2,$I$6,$D$2,$I$4,$D$2))</f>
        <v/>
      </c>
      <c r="D201" s="97" t="str">
        <f>IF(ISTEXT($B201),"",_xlfn.SWITCH(Liga_Descoba!AI201,$D$3,$D$2,$E$3,$E$2,$F$3,$F$2,$D$6,$D$5,$E$6,$E$5,$I$5,$D$2,$I$6,$D$2,$I$4,$D$2))</f>
        <v/>
      </c>
      <c r="E201" s="80"/>
      <c r="F201" s="80"/>
      <c r="G201" s="97" t="str">
        <f>IF(ISNUMBER($B201),G200+Liga_Descoba!AH201,"")</f>
        <v/>
      </c>
      <c r="H201" s="97" t="str">
        <f>IF(ISNUMBER($B201),H200+Liga_Descoba!AI201,"")</f>
        <v/>
      </c>
      <c r="I201" s="36"/>
      <c r="J201" s="80"/>
      <c r="K201" s="97" t="str">
        <f>IF(ISNUMBER(Liga_Descoba!D201),Liga_Descoba!D201,"")</f>
        <v/>
      </c>
      <c r="L201" s="97" t="str">
        <f>IF(ISNUMBER(Liga_Descoba!E201),Liga_Descoba!E201,"")</f>
        <v/>
      </c>
      <c r="M201" s="36"/>
      <c r="N201" s="80"/>
      <c r="O201" s="97" t="str">
        <f>IF(ISNUMBER($B201),K201+O200,"")</f>
        <v/>
      </c>
      <c r="P201" s="97" t="str">
        <f>IF(ISNUMBER($B201),L201+P200,"")</f>
        <v/>
      </c>
      <c r="Q201" s="89"/>
      <c r="R201" s="95"/>
      <c r="S201" s="97" t="str">
        <f>IF(ISNUMBER($B201),O201/COUNTA(O$10:O201),"")</f>
        <v/>
      </c>
      <c r="T201" s="97" t="str">
        <f>IF(ISNUMBER($B201),P201/COUNTA(P$10:P201),"")</f>
        <v/>
      </c>
      <c r="U201" s="89"/>
      <c r="V201" s="95"/>
      <c r="W201" s="97" t="str">
        <f>IF(ISNUMBER($B201),SQRT(VAR(K$10:K201)),"")</f>
        <v/>
      </c>
      <c r="X201" s="97" t="str">
        <f>IF(ISNUMBER($B201),SQRT(VAR(L$10:L201)),"")</f>
        <v/>
      </c>
      <c r="Y201" s="89"/>
      <c r="Z201" s="89"/>
      <c r="AA201" s="96" t="str">
        <f>IF(ISBLANK(Liga_Descoba!$F201),"",IF(Liga_Descoba!$F202&lt;&gt;Liga_Descoba!$F201,Liga_Descoba!$F201,""))</f>
        <v/>
      </c>
      <c r="AB201" s="97" t="str">
        <f>IF(ISTEXT($AA201),"",O201-SUM(AB$10:AB200))</f>
        <v/>
      </c>
      <c r="AC201" s="97" t="str">
        <f>IF(ISTEXT($AA201),"",P201-SUM(AC$10:AC200))</f>
        <v/>
      </c>
      <c r="AD201" s="89"/>
      <c r="AE201" s="89"/>
      <c r="AF201" s="96" t="str">
        <f>IF(ISBLANK(Liga_Descoba!$F201),"",IF(Liga_Descoba!$F202&lt;&gt;Liga_Descoba!$F201,Liga_Descoba!$F201,""))</f>
        <v/>
      </c>
      <c r="AG201" s="97" t="str">
        <f>IF(ISTEXT($AF201),"",(O201 - SUM(AB$10:AB200))/COUNTIF(Liga_Descoba!$F$10:$F$304,"="&amp;$AF201))</f>
        <v/>
      </c>
      <c r="AH201" s="97" t="str">
        <f>IF(ISTEXT($AF201),"",(P201 - SUM(AC$10:AC200))/COUNTIF(Liga_Descoba!$F$10:$F$304,"="&amp;$AF201))</f>
        <v/>
      </c>
      <c r="AI201" s="99" t="str">
        <f>IF(ISTEXT($AF201),"",COUNT($AG$10:$AG201))</f>
        <v/>
      </c>
      <c r="AJ201" s="89"/>
      <c r="AK201" s="96" t="str">
        <f>IF(ISBLANK(Liga_Descoba!$F201),"",IF(Liga_Descoba!$F202&lt;&gt;Liga_Descoba!$F201,Liga_Descoba!$F201,""))</f>
        <v/>
      </c>
      <c r="AL201" s="97" t="str">
        <f>IF(ISTEXT($AF201),"",(G201 - SUM(AR$10:AR200))/COUNTIF(Liga_Descoba!$F$10:$F$304,"="&amp;$AK201))</f>
        <v/>
      </c>
      <c r="AM201" s="97" t="str">
        <f>IF(ISTEXT($AF201),"",(H201 - SUM(AS$10:AS200))/COUNTIF(Liga_Descoba!$F$10:$F$304,"="&amp;$AK201))</f>
        <v/>
      </c>
      <c r="AN201" s="99" t="str">
        <f>IF(ISTEXT($AF201),"",COUNT($AG$10:$AG201))</f>
        <v/>
      </c>
      <c r="AO201" s="81"/>
      <c r="AP201" s="89"/>
      <c r="AQ201" s="96" t="str">
        <f>IF(ISBLANK(Liga_Descoba!$F201),"",IF(Liga_Descoba!$F202&lt;&gt;Liga_Descoba!$F201,Liga_Descoba!$F201,""))</f>
        <v/>
      </c>
      <c r="AR201" s="97" t="str">
        <f>IF(ISTEXT($AQ201),"",G201-SUM(AR$10:AR200))</f>
        <v/>
      </c>
      <c r="AS201" s="97" t="str">
        <f>IF(ISTEXT($AQ201),"",H201-SUM(AS$10:AS200))</f>
        <v/>
      </c>
      <c r="AT201" s="89"/>
      <c r="AU201" s="89"/>
      <c r="AV201" s="96"/>
      <c r="AW201" s="97"/>
      <c r="AX201" s="97"/>
      <c r="AY201" s="96"/>
      <c r="AZ201" s="89"/>
      <c r="BA201" s="89"/>
      <c r="BB201" s="96"/>
      <c r="BC201" s="97"/>
      <c r="BD201" s="97"/>
      <c r="BE201" s="96"/>
      <c r="BF201" s="89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</row>
    <row r="202" spans="1:77">
      <c r="A202" s="36"/>
      <c r="B202" s="94" t="str">
        <f>IF(ISBLANK(Liga_Descoba!$C202),"",Liga_Descoba!$C202)</f>
        <v/>
      </c>
      <c r="C202" s="97" t="str">
        <f>IF(ISTEXT($B202),"",_xlfn.SWITCH(Liga_Descoba!AH202,$D$3,$D$2,$E$3,$E$2,$F$3,$F$2,$D$6,$D$5,$E$6,$E$5,$I$5,$D$2,$I$6,$D$2,$I$4,$D$2))</f>
        <v/>
      </c>
      <c r="D202" s="97" t="str">
        <f>IF(ISTEXT($B202),"",_xlfn.SWITCH(Liga_Descoba!AI202,$D$3,$D$2,$E$3,$E$2,$F$3,$F$2,$D$6,$D$5,$E$6,$E$5,$I$5,$D$2,$I$6,$D$2,$I$4,$D$2))</f>
        <v/>
      </c>
      <c r="E202" s="80"/>
      <c r="F202" s="80"/>
      <c r="G202" s="97" t="str">
        <f>IF(ISNUMBER($B202),G201+Liga_Descoba!AH202,"")</f>
        <v/>
      </c>
      <c r="H202" s="97" t="str">
        <f>IF(ISNUMBER($B202),H201+Liga_Descoba!AI202,"")</f>
        <v/>
      </c>
      <c r="I202" s="36"/>
      <c r="J202" s="80"/>
      <c r="K202" s="97" t="str">
        <f>IF(ISNUMBER(Liga_Descoba!D202),Liga_Descoba!D202,"")</f>
        <v/>
      </c>
      <c r="L202" s="97" t="str">
        <f>IF(ISNUMBER(Liga_Descoba!E202),Liga_Descoba!E202,"")</f>
        <v/>
      </c>
      <c r="M202" s="36"/>
      <c r="N202" s="80"/>
      <c r="O202" s="97" t="str">
        <f>IF(ISNUMBER($B202),K202+O201,"")</f>
        <v/>
      </c>
      <c r="P202" s="97" t="str">
        <f>IF(ISNUMBER($B202),L202+P201,"")</f>
        <v/>
      </c>
      <c r="Q202" s="89"/>
      <c r="R202" s="95"/>
      <c r="S202" s="97" t="str">
        <f>IF(ISNUMBER($B202),O202/COUNTA(O$10:O202),"")</f>
        <v/>
      </c>
      <c r="T202" s="97" t="str">
        <f>IF(ISNUMBER($B202),P202/COUNTA(P$10:P202),"")</f>
        <v/>
      </c>
      <c r="U202" s="89"/>
      <c r="V202" s="95"/>
      <c r="W202" s="97" t="str">
        <f>IF(ISNUMBER($B202),SQRT(VAR(K$10:K202)),"")</f>
        <v/>
      </c>
      <c r="X202" s="97" t="str">
        <f>IF(ISNUMBER($B202),SQRT(VAR(L$10:L202)),"")</f>
        <v/>
      </c>
      <c r="Y202" s="89"/>
      <c r="Z202" s="89"/>
      <c r="AA202" s="96" t="str">
        <f>IF(ISBLANK(Liga_Descoba!$F202),"",IF(Liga_Descoba!$F203&lt;&gt;Liga_Descoba!$F202,Liga_Descoba!$F202,""))</f>
        <v/>
      </c>
      <c r="AB202" s="97" t="str">
        <f>IF(ISTEXT($AA202),"",O202-SUM(AB$10:AB201))</f>
        <v/>
      </c>
      <c r="AC202" s="97" t="str">
        <f>IF(ISTEXT($AA202),"",P202-SUM(AC$10:AC201))</f>
        <v/>
      </c>
      <c r="AD202" s="89"/>
      <c r="AE202" s="89"/>
      <c r="AF202" s="96" t="str">
        <f>IF(ISBLANK(Liga_Descoba!$F202),"",IF(Liga_Descoba!$F203&lt;&gt;Liga_Descoba!$F202,Liga_Descoba!$F202,""))</f>
        <v/>
      </c>
      <c r="AG202" s="97" t="str">
        <f>IF(ISTEXT($AF202),"",(O202 - SUM(AB$10:AB201))/COUNTIF(Liga_Descoba!$F$10:$F$304,"="&amp;$AF202))</f>
        <v/>
      </c>
      <c r="AH202" s="97" t="str">
        <f>IF(ISTEXT($AF202),"",(P202 - SUM(AC$10:AC201))/COUNTIF(Liga_Descoba!$F$10:$F$304,"="&amp;$AF202))</f>
        <v/>
      </c>
      <c r="AI202" s="99" t="str">
        <f>IF(ISTEXT($AF202),"",COUNT($AG$10:$AG202))</f>
        <v/>
      </c>
      <c r="AJ202" s="89"/>
      <c r="AK202" s="96" t="str">
        <f>IF(ISBLANK(Liga_Descoba!$F202),"",IF(Liga_Descoba!$F203&lt;&gt;Liga_Descoba!$F202,Liga_Descoba!$F202,""))</f>
        <v/>
      </c>
      <c r="AL202" s="97" t="str">
        <f>IF(ISTEXT($AF202),"",(G202 - SUM(AR$10:AR201))/COUNTIF(Liga_Descoba!$F$10:$F$304,"="&amp;$AK202))</f>
        <v/>
      </c>
      <c r="AM202" s="97" t="str">
        <f>IF(ISTEXT($AF202),"",(H202 - SUM(AS$10:AS201))/COUNTIF(Liga_Descoba!$F$10:$F$304,"="&amp;$AK202))</f>
        <v/>
      </c>
      <c r="AN202" s="99" t="str">
        <f>IF(ISTEXT($AF202),"",COUNT($AG$10:$AG202))</f>
        <v/>
      </c>
      <c r="AO202" s="81"/>
      <c r="AP202" s="89"/>
      <c r="AQ202" s="96" t="str">
        <f>IF(ISBLANK(Liga_Descoba!$F202),"",IF(Liga_Descoba!$F203&lt;&gt;Liga_Descoba!$F202,Liga_Descoba!$F202,""))</f>
        <v/>
      </c>
      <c r="AR202" s="97" t="str">
        <f>IF(ISTEXT($AQ202),"",G202-SUM(AR$10:AR201))</f>
        <v/>
      </c>
      <c r="AS202" s="97" t="str">
        <f>IF(ISTEXT($AQ202),"",H202-SUM(AS$10:AS201))</f>
        <v/>
      </c>
      <c r="AT202" s="89"/>
      <c r="AU202" s="89"/>
      <c r="AV202" s="96"/>
      <c r="AW202" s="97"/>
      <c r="AX202" s="97"/>
      <c r="AY202" s="96"/>
      <c r="AZ202" s="89"/>
      <c r="BA202" s="89"/>
      <c r="BB202" s="96"/>
      <c r="BC202" s="97"/>
      <c r="BD202" s="97"/>
      <c r="BE202" s="96"/>
      <c r="BF202" s="89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</row>
    <row r="203" spans="1:77">
      <c r="A203" s="36"/>
      <c r="B203" s="94" t="str">
        <f>IF(ISBLANK(Liga_Descoba!$C203),"",Liga_Descoba!$C203)</f>
        <v/>
      </c>
      <c r="C203" s="97" t="str">
        <f>IF(ISTEXT($B203),"",_xlfn.SWITCH(Liga_Descoba!AH203,$D$3,$D$2,$E$3,$E$2,$F$3,$F$2,$D$6,$D$5,$E$6,$E$5,$I$5,$D$2,$I$6,$D$2,$I$4,$D$2))</f>
        <v/>
      </c>
      <c r="D203" s="97" t="str">
        <f>IF(ISTEXT($B203),"",_xlfn.SWITCH(Liga_Descoba!AI203,$D$3,$D$2,$E$3,$E$2,$F$3,$F$2,$D$6,$D$5,$E$6,$E$5,$I$5,$D$2,$I$6,$D$2,$I$4,$D$2))</f>
        <v/>
      </c>
      <c r="E203" s="80"/>
      <c r="F203" s="80"/>
      <c r="G203" s="97" t="str">
        <f>IF(ISNUMBER($B203),G202+Liga_Descoba!AH203,"")</f>
        <v/>
      </c>
      <c r="H203" s="97" t="str">
        <f>IF(ISNUMBER($B203),H202+Liga_Descoba!AI203,"")</f>
        <v/>
      </c>
      <c r="I203" s="36"/>
      <c r="J203" s="80"/>
      <c r="K203" s="97" t="str">
        <f>IF(ISNUMBER(Liga_Descoba!D203),Liga_Descoba!D203,"")</f>
        <v/>
      </c>
      <c r="L203" s="97" t="str">
        <f>IF(ISNUMBER(Liga_Descoba!E203),Liga_Descoba!E203,"")</f>
        <v/>
      </c>
      <c r="M203" s="36"/>
      <c r="N203" s="80"/>
      <c r="O203" s="97" t="str">
        <f>IF(ISNUMBER($B203),K203+O202,"")</f>
        <v/>
      </c>
      <c r="P203" s="97" t="str">
        <f>IF(ISNUMBER($B203),L203+P202,"")</f>
        <v/>
      </c>
      <c r="Q203" s="89"/>
      <c r="R203" s="95"/>
      <c r="S203" s="97" t="str">
        <f>IF(ISNUMBER($B203),O203/COUNTA(O$10:O203),"")</f>
        <v/>
      </c>
      <c r="T203" s="97" t="str">
        <f>IF(ISNUMBER($B203),P203/COUNTA(P$10:P203),"")</f>
        <v/>
      </c>
      <c r="U203" s="89"/>
      <c r="V203" s="95"/>
      <c r="W203" s="97" t="str">
        <f>IF(ISNUMBER($B203),SQRT(VAR(K$10:K203)),"")</f>
        <v/>
      </c>
      <c r="X203" s="97" t="str">
        <f>IF(ISNUMBER($B203),SQRT(VAR(L$10:L203)),"")</f>
        <v/>
      </c>
      <c r="Y203" s="89"/>
      <c r="Z203" s="89"/>
      <c r="AA203" s="96" t="str">
        <f>IF(ISBLANK(Liga_Descoba!$F203),"",IF(Liga_Descoba!$F204&lt;&gt;Liga_Descoba!$F203,Liga_Descoba!$F203,""))</f>
        <v/>
      </c>
      <c r="AB203" s="97" t="str">
        <f>IF(ISTEXT($AA203),"",O203-SUM(AB$10:AB202))</f>
        <v/>
      </c>
      <c r="AC203" s="97" t="str">
        <f>IF(ISTEXT($AA203),"",P203-SUM(AC$10:AC202))</f>
        <v/>
      </c>
      <c r="AD203" s="89"/>
      <c r="AE203" s="89"/>
      <c r="AF203" s="96" t="str">
        <f>IF(ISBLANK(Liga_Descoba!$F203),"",IF(Liga_Descoba!$F204&lt;&gt;Liga_Descoba!$F203,Liga_Descoba!$F203,""))</f>
        <v/>
      </c>
      <c r="AG203" s="97" t="str">
        <f>IF(ISTEXT($AF203),"",(O203 - SUM(AB$10:AB202))/COUNTIF(Liga_Descoba!$F$10:$F$304,"="&amp;$AF203))</f>
        <v/>
      </c>
      <c r="AH203" s="97" t="str">
        <f>IF(ISTEXT($AF203),"",(P203 - SUM(AC$10:AC202))/COUNTIF(Liga_Descoba!$F$10:$F$304,"="&amp;$AF203))</f>
        <v/>
      </c>
      <c r="AI203" s="99" t="str">
        <f>IF(ISTEXT($AF203),"",COUNT($AG$10:$AG203))</f>
        <v/>
      </c>
      <c r="AJ203" s="89"/>
      <c r="AK203" s="96" t="str">
        <f>IF(ISBLANK(Liga_Descoba!$F203),"",IF(Liga_Descoba!$F204&lt;&gt;Liga_Descoba!$F203,Liga_Descoba!$F203,""))</f>
        <v/>
      </c>
      <c r="AL203" s="97" t="str">
        <f>IF(ISTEXT($AF203),"",(G203 - SUM(AR$10:AR202))/COUNTIF(Liga_Descoba!$F$10:$F$304,"="&amp;$AK203))</f>
        <v/>
      </c>
      <c r="AM203" s="97" t="str">
        <f>IF(ISTEXT($AF203),"",(H203 - SUM(AS$10:AS202))/COUNTIF(Liga_Descoba!$F$10:$F$304,"="&amp;$AK203))</f>
        <v/>
      </c>
      <c r="AN203" s="99" t="str">
        <f>IF(ISTEXT($AF203),"",COUNT($AG$10:$AG203))</f>
        <v/>
      </c>
      <c r="AO203" s="81"/>
      <c r="AP203" s="89"/>
      <c r="AQ203" s="96" t="str">
        <f>IF(ISBLANK(Liga_Descoba!$F203),"",IF(Liga_Descoba!$F204&lt;&gt;Liga_Descoba!$F203,Liga_Descoba!$F203,""))</f>
        <v/>
      </c>
      <c r="AR203" s="97" t="str">
        <f>IF(ISTEXT($AQ203),"",G203-SUM(AR$10:AR202))</f>
        <v/>
      </c>
      <c r="AS203" s="97" t="str">
        <f>IF(ISTEXT($AQ203),"",H203-SUM(AS$10:AS202))</f>
        <v/>
      </c>
      <c r="AT203" s="89"/>
      <c r="AU203" s="89"/>
      <c r="AV203" s="96"/>
      <c r="AW203" s="97"/>
      <c r="AX203" s="97"/>
      <c r="AY203" s="96"/>
      <c r="AZ203" s="89"/>
      <c r="BA203" s="89"/>
      <c r="BB203" s="96"/>
      <c r="BC203" s="97"/>
      <c r="BD203" s="97"/>
      <c r="BE203" s="96"/>
      <c r="BF203" s="89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</row>
    <row r="204" spans="1:77">
      <c r="A204" s="36"/>
      <c r="B204" s="94" t="str">
        <f>IF(ISBLANK(Liga_Descoba!$C204),"",Liga_Descoba!$C204)</f>
        <v/>
      </c>
      <c r="C204" s="97" t="str">
        <f>IF(ISTEXT($B204),"",_xlfn.SWITCH(Liga_Descoba!AH204,$D$3,$D$2,$E$3,$E$2,$F$3,$F$2,$D$6,$D$5,$E$6,$E$5,$I$5,$D$2,$I$6,$D$2,$I$4,$D$2))</f>
        <v/>
      </c>
      <c r="D204" s="97" t="str">
        <f>IF(ISTEXT($B204),"",_xlfn.SWITCH(Liga_Descoba!AI204,$D$3,$D$2,$E$3,$E$2,$F$3,$F$2,$D$6,$D$5,$E$6,$E$5,$I$5,$D$2,$I$6,$D$2,$I$4,$D$2))</f>
        <v/>
      </c>
      <c r="E204" s="80"/>
      <c r="F204" s="80"/>
      <c r="G204" s="97" t="str">
        <f>IF(ISNUMBER($B204),G203+Liga_Descoba!AH204,"")</f>
        <v/>
      </c>
      <c r="H204" s="97" t="str">
        <f>IF(ISNUMBER($B204),H203+Liga_Descoba!AI204,"")</f>
        <v/>
      </c>
      <c r="I204" s="36"/>
      <c r="J204" s="80"/>
      <c r="K204" s="97" t="str">
        <f>IF(ISNUMBER(Liga_Descoba!D204),Liga_Descoba!D204,"")</f>
        <v/>
      </c>
      <c r="L204" s="97" t="str">
        <f>IF(ISNUMBER(Liga_Descoba!E204),Liga_Descoba!E204,"")</f>
        <v/>
      </c>
      <c r="M204" s="36"/>
      <c r="N204" s="80"/>
      <c r="O204" s="97" t="str">
        <f>IF(ISNUMBER($B204),K204+O203,"")</f>
        <v/>
      </c>
      <c r="P204" s="97" t="str">
        <f>IF(ISNUMBER($B204),L204+P203,"")</f>
        <v/>
      </c>
      <c r="Q204" s="89"/>
      <c r="R204" s="95"/>
      <c r="S204" s="97" t="str">
        <f>IF(ISNUMBER($B204),O204/COUNTA(O$10:O204),"")</f>
        <v/>
      </c>
      <c r="T204" s="97" t="str">
        <f>IF(ISNUMBER($B204),P204/COUNTA(P$10:P204),"")</f>
        <v/>
      </c>
      <c r="U204" s="89"/>
      <c r="V204" s="95"/>
      <c r="W204" s="97" t="str">
        <f>IF(ISNUMBER($B204),SQRT(VAR(K$10:K204)),"")</f>
        <v/>
      </c>
      <c r="X204" s="97" t="str">
        <f>IF(ISNUMBER($B204),SQRT(VAR(L$10:L204)),"")</f>
        <v/>
      </c>
      <c r="Y204" s="89"/>
      <c r="Z204" s="89"/>
      <c r="AA204" s="96" t="str">
        <f>IF(ISBLANK(Liga_Descoba!$F204),"",IF(Liga_Descoba!$F205&lt;&gt;Liga_Descoba!$F204,Liga_Descoba!$F204,""))</f>
        <v/>
      </c>
      <c r="AB204" s="97" t="str">
        <f>IF(ISTEXT($AA204),"",O204-SUM(AB$10:AB203))</f>
        <v/>
      </c>
      <c r="AC204" s="97" t="str">
        <f>IF(ISTEXT($AA204),"",P204-SUM(AC$10:AC203))</f>
        <v/>
      </c>
      <c r="AD204" s="89"/>
      <c r="AE204" s="89"/>
      <c r="AF204" s="96" t="str">
        <f>IF(ISBLANK(Liga_Descoba!$F204),"",IF(Liga_Descoba!$F205&lt;&gt;Liga_Descoba!$F204,Liga_Descoba!$F204,""))</f>
        <v/>
      </c>
      <c r="AG204" s="97" t="str">
        <f>IF(ISTEXT($AF204),"",(O204 - SUM(AB$10:AB203))/COUNTIF(Liga_Descoba!$F$10:$F$304,"="&amp;$AF204))</f>
        <v/>
      </c>
      <c r="AH204" s="97" t="str">
        <f>IF(ISTEXT($AF204),"",(P204 - SUM(AC$10:AC203))/COUNTIF(Liga_Descoba!$F$10:$F$304,"="&amp;$AF204))</f>
        <v/>
      </c>
      <c r="AI204" s="99" t="str">
        <f>IF(ISTEXT($AF204),"",COUNT($AG$10:$AG204))</f>
        <v/>
      </c>
      <c r="AJ204" s="89"/>
      <c r="AK204" s="96" t="str">
        <f>IF(ISBLANK(Liga_Descoba!$F204),"",IF(Liga_Descoba!$F205&lt;&gt;Liga_Descoba!$F204,Liga_Descoba!$F204,""))</f>
        <v/>
      </c>
      <c r="AL204" s="97" t="str">
        <f>IF(ISTEXT($AF204),"",(G204 - SUM(AR$10:AR203))/COUNTIF(Liga_Descoba!$F$10:$F$304,"="&amp;$AK204))</f>
        <v/>
      </c>
      <c r="AM204" s="97" t="str">
        <f>IF(ISTEXT($AF204),"",(H204 - SUM(AS$10:AS203))/COUNTIF(Liga_Descoba!$F$10:$F$304,"="&amp;$AK204))</f>
        <v/>
      </c>
      <c r="AN204" s="99" t="str">
        <f>IF(ISTEXT($AF204),"",COUNT($AG$10:$AG204))</f>
        <v/>
      </c>
      <c r="AO204" s="81"/>
      <c r="AP204" s="89"/>
      <c r="AQ204" s="96" t="str">
        <f>IF(ISBLANK(Liga_Descoba!$F204),"",IF(Liga_Descoba!$F205&lt;&gt;Liga_Descoba!$F204,Liga_Descoba!$F204,""))</f>
        <v/>
      </c>
      <c r="AR204" s="97" t="str">
        <f>IF(ISTEXT($AQ204),"",G204-SUM(AR$10:AR203))</f>
        <v/>
      </c>
      <c r="AS204" s="97" t="str">
        <f>IF(ISTEXT($AQ204),"",H204-SUM(AS$10:AS203))</f>
        <v/>
      </c>
      <c r="AT204" s="89"/>
      <c r="AU204" s="89"/>
      <c r="AV204" s="96"/>
      <c r="AW204" s="97"/>
      <c r="AX204" s="97"/>
      <c r="AY204" s="96"/>
      <c r="AZ204" s="89"/>
      <c r="BA204" s="89"/>
      <c r="BB204" s="96"/>
      <c r="BC204" s="97"/>
      <c r="BD204" s="97"/>
      <c r="BE204" s="96"/>
      <c r="BF204" s="89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</row>
    <row r="205" spans="1:77">
      <c r="A205" s="36"/>
      <c r="B205" s="94" t="str">
        <f>IF(ISBLANK(Liga_Descoba!$C205),"",Liga_Descoba!$C205)</f>
        <v/>
      </c>
      <c r="C205" s="97" t="str">
        <f>IF(ISTEXT($B205),"",_xlfn.SWITCH(Liga_Descoba!AH205,$D$3,$D$2,$E$3,$E$2,$F$3,$F$2,$D$6,$D$5,$E$6,$E$5,$I$5,$D$2,$I$6,$D$2,$I$4,$D$2))</f>
        <v/>
      </c>
      <c r="D205" s="97" t="str">
        <f>IF(ISTEXT($B205),"",_xlfn.SWITCH(Liga_Descoba!AI205,$D$3,$D$2,$E$3,$E$2,$F$3,$F$2,$D$6,$D$5,$E$6,$E$5,$I$5,$D$2,$I$6,$D$2,$I$4,$D$2))</f>
        <v/>
      </c>
      <c r="E205" s="80"/>
      <c r="F205" s="80"/>
      <c r="G205" s="97" t="str">
        <f>IF(ISNUMBER($B205),G204+Liga_Descoba!AH205,"")</f>
        <v/>
      </c>
      <c r="H205" s="97" t="str">
        <f>IF(ISNUMBER($B205),H204+Liga_Descoba!AI205,"")</f>
        <v/>
      </c>
      <c r="I205" s="36"/>
      <c r="J205" s="80"/>
      <c r="K205" s="97" t="str">
        <f>IF(ISNUMBER(Liga_Descoba!D205),Liga_Descoba!D205,"")</f>
        <v/>
      </c>
      <c r="L205" s="97" t="str">
        <f>IF(ISNUMBER(Liga_Descoba!E205),Liga_Descoba!E205,"")</f>
        <v/>
      </c>
      <c r="M205" s="36"/>
      <c r="N205" s="80"/>
      <c r="O205" s="97" t="str">
        <f>IF(ISNUMBER($B205),K205+O204,"")</f>
        <v/>
      </c>
      <c r="P205" s="97" t="str">
        <f>IF(ISNUMBER($B205),L205+P204,"")</f>
        <v/>
      </c>
      <c r="Q205" s="89"/>
      <c r="R205" s="95"/>
      <c r="S205" s="97" t="str">
        <f>IF(ISNUMBER($B205),O205/COUNTA(O$10:O205),"")</f>
        <v/>
      </c>
      <c r="T205" s="97" t="str">
        <f>IF(ISNUMBER($B205),P205/COUNTA(P$10:P205),"")</f>
        <v/>
      </c>
      <c r="U205" s="89"/>
      <c r="V205" s="95"/>
      <c r="W205" s="97" t="str">
        <f>IF(ISNUMBER($B205),SQRT(VAR(K$10:K205)),"")</f>
        <v/>
      </c>
      <c r="X205" s="97" t="str">
        <f>IF(ISNUMBER($B205),SQRT(VAR(L$10:L205)),"")</f>
        <v/>
      </c>
      <c r="Y205" s="89"/>
      <c r="Z205" s="89"/>
      <c r="AA205" s="96" t="str">
        <f>IF(ISBLANK(Liga_Descoba!$F205),"",IF(Liga_Descoba!$F206&lt;&gt;Liga_Descoba!$F205,Liga_Descoba!$F205,""))</f>
        <v/>
      </c>
      <c r="AB205" s="97" t="str">
        <f>IF(ISTEXT($AA205),"",O205-SUM(AB$10:AB204))</f>
        <v/>
      </c>
      <c r="AC205" s="97" t="str">
        <f>IF(ISTEXT($AA205),"",P205-SUM(AC$10:AC204))</f>
        <v/>
      </c>
      <c r="AD205" s="89"/>
      <c r="AE205" s="89"/>
      <c r="AF205" s="96" t="str">
        <f>IF(ISBLANK(Liga_Descoba!$F205),"",IF(Liga_Descoba!$F206&lt;&gt;Liga_Descoba!$F205,Liga_Descoba!$F205,""))</f>
        <v/>
      </c>
      <c r="AG205" s="97" t="str">
        <f>IF(ISTEXT($AF205),"",(O205 - SUM(AB$10:AB204))/COUNTIF(Liga_Descoba!$F$10:$F$304,"="&amp;$AF205))</f>
        <v/>
      </c>
      <c r="AH205" s="97" t="str">
        <f>IF(ISTEXT($AF205),"",(P205 - SUM(AC$10:AC204))/COUNTIF(Liga_Descoba!$F$10:$F$304,"="&amp;$AF205))</f>
        <v/>
      </c>
      <c r="AI205" s="99" t="str">
        <f>IF(ISTEXT($AF205),"",COUNT($AG$10:$AG205))</f>
        <v/>
      </c>
      <c r="AJ205" s="89"/>
      <c r="AK205" s="96" t="str">
        <f>IF(ISBLANK(Liga_Descoba!$F205),"",IF(Liga_Descoba!$F206&lt;&gt;Liga_Descoba!$F205,Liga_Descoba!$F205,""))</f>
        <v/>
      </c>
      <c r="AL205" s="97" t="str">
        <f>IF(ISTEXT($AF205),"",(G205 - SUM(AR$10:AR204))/COUNTIF(Liga_Descoba!$F$10:$F$304,"="&amp;$AK205))</f>
        <v/>
      </c>
      <c r="AM205" s="97" t="str">
        <f>IF(ISTEXT($AF205),"",(H205 - SUM(AS$10:AS204))/COUNTIF(Liga_Descoba!$F$10:$F$304,"="&amp;$AK205))</f>
        <v/>
      </c>
      <c r="AN205" s="99" t="str">
        <f>IF(ISTEXT($AF205),"",COUNT($AG$10:$AG205))</f>
        <v/>
      </c>
      <c r="AO205" s="81"/>
      <c r="AP205" s="89"/>
      <c r="AQ205" s="96" t="str">
        <f>IF(ISBLANK(Liga_Descoba!$F205),"",IF(Liga_Descoba!$F206&lt;&gt;Liga_Descoba!$F205,Liga_Descoba!$F205,""))</f>
        <v/>
      </c>
      <c r="AR205" s="97" t="str">
        <f>IF(ISTEXT($AQ205),"",G205-SUM(AR$10:AR204))</f>
        <v/>
      </c>
      <c r="AS205" s="97" t="str">
        <f>IF(ISTEXT($AQ205),"",H205-SUM(AS$10:AS204))</f>
        <v/>
      </c>
      <c r="AT205" s="89"/>
      <c r="AU205" s="89"/>
      <c r="AV205" s="96"/>
      <c r="AW205" s="97"/>
      <c r="AX205" s="97"/>
      <c r="AY205" s="96"/>
      <c r="AZ205" s="89"/>
      <c r="BA205" s="89"/>
      <c r="BB205" s="96"/>
      <c r="BC205" s="97"/>
      <c r="BD205" s="97"/>
      <c r="BE205" s="96"/>
      <c r="BF205" s="89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</row>
    <row r="206" spans="1:77">
      <c r="A206" s="36"/>
      <c r="B206" s="94" t="str">
        <f>IF(ISBLANK(Liga_Descoba!$C206),"",Liga_Descoba!$C206)</f>
        <v/>
      </c>
      <c r="C206" s="97" t="str">
        <f>IF(ISTEXT($B206),"",_xlfn.SWITCH(Liga_Descoba!AH206,$D$3,$D$2,$E$3,$E$2,$F$3,$F$2,$D$6,$D$5,$E$6,$E$5,$I$5,$D$2,$I$6,$D$2,$I$4,$D$2))</f>
        <v/>
      </c>
      <c r="D206" s="97" t="str">
        <f>IF(ISTEXT($B206),"",_xlfn.SWITCH(Liga_Descoba!AI206,$D$3,$D$2,$E$3,$E$2,$F$3,$F$2,$D$6,$D$5,$E$6,$E$5,$I$5,$D$2,$I$6,$D$2,$I$4,$D$2))</f>
        <v/>
      </c>
      <c r="E206" s="80"/>
      <c r="F206" s="80"/>
      <c r="G206" s="97" t="str">
        <f>IF(ISNUMBER($B206),G205+Liga_Descoba!AH206,"")</f>
        <v/>
      </c>
      <c r="H206" s="97" t="str">
        <f>IF(ISNUMBER($B206),H205+Liga_Descoba!AI206,"")</f>
        <v/>
      </c>
      <c r="I206" s="36"/>
      <c r="J206" s="80"/>
      <c r="K206" s="97" t="str">
        <f>IF(ISNUMBER(Liga_Descoba!D206),Liga_Descoba!D206,"")</f>
        <v/>
      </c>
      <c r="L206" s="97" t="str">
        <f>IF(ISNUMBER(Liga_Descoba!E206),Liga_Descoba!E206,"")</f>
        <v/>
      </c>
      <c r="M206" s="36"/>
      <c r="N206" s="80"/>
      <c r="O206" s="97" t="str">
        <f>IF(ISNUMBER($B206),K206+O205,"")</f>
        <v/>
      </c>
      <c r="P206" s="97" t="str">
        <f>IF(ISNUMBER($B206),L206+P205,"")</f>
        <v/>
      </c>
      <c r="Q206" s="89"/>
      <c r="R206" s="95"/>
      <c r="S206" s="97" t="str">
        <f>IF(ISNUMBER($B206),O206/COUNTA(O$10:O206),"")</f>
        <v/>
      </c>
      <c r="T206" s="97" t="str">
        <f>IF(ISNUMBER($B206),P206/COUNTA(P$10:P206),"")</f>
        <v/>
      </c>
      <c r="U206" s="89"/>
      <c r="V206" s="95"/>
      <c r="W206" s="97" t="str">
        <f>IF(ISNUMBER($B206),SQRT(VAR(K$10:K206)),"")</f>
        <v/>
      </c>
      <c r="X206" s="97" t="str">
        <f>IF(ISNUMBER($B206),SQRT(VAR(L$10:L206)),"")</f>
        <v/>
      </c>
      <c r="Y206" s="89"/>
      <c r="Z206" s="89"/>
      <c r="AA206" s="96" t="str">
        <f>IF(ISBLANK(Liga_Descoba!$F206),"",IF(Liga_Descoba!$F207&lt;&gt;Liga_Descoba!$F206,Liga_Descoba!$F206,""))</f>
        <v/>
      </c>
      <c r="AB206" s="97" t="str">
        <f>IF(ISTEXT($AA206),"",O206-SUM(AB$10:AB205))</f>
        <v/>
      </c>
      <c r="AC206" s="97" t="str">
        <f>IF(ISTEXT($AA206),"",P206-SUM(AC$10:AC205))</f>
        <v/>
      </c>
      <c r="AD206" s="89"/>
      <c r="AE206" s="89"/>
      <c r="AF206" s="96" t="str">
        <f>IF(ISBLANK(Liga_Descoba!$F206),"",IF(Liga_Descoba!$F207&lt;&gt;Liga_Descoba!$F206,Liga_Descoba!$F206,""))</f>
        <v/>
      </c>
      <c r="AG206" s="97" t="str">
        <f>IF(ISTEXT($AF206),"",(O206 - SUM(AB$10:AB205))/COUNTIF(Liga_Descoba!$F$10:$F$304,"="&amp;$AF206))</f>
        <v/>
      </c>
      <c r="AH206" s="97" t="str">
        <f>IF(ISTEXT($AF206),"",(P206 - SUM(AC$10:AC205))/COUNTIF(Liga_Descoba!$F$10:$F$304,"="&amp;$AF206))</f>
        <v/>
      </c>
      <c r="AI206" s="99" t="str">
        <f>IF(ISTEXT($AF206),"",COUNT($AG$10:$AG206))</f>
        <v/>
      </c>
      <c r="AJ206" s="89"/>
      <c r="AK206" s="96" t="str">
        <f>IF(ISBLANK(Liga_Descoba!$F206),"",IF(Liga_Descoba!$F207&lt;&gt;Liga_Descoba!$F206,Liga_Descoba!$F206,""))</f>
        <v/>
      </c>
      <c r="AL206" s="97" t="str">
        <f>IF(ISTEXT($AF206),"",(G206 - SUM(AR$10:AR205))/COUNTIF(Liga_Descoba!$F$10:$F$304,"="&amp;$AK206))</f>
        <v/>
      </c>
      <c r="AM206" s="97" t="str">
        <f>IF(ISTEXT($AF206),"",(H206 - SUM(AS$10:AS205))/COUNTIF(Liga_Descoba!$F$10:$F$304,"="&amp;$AK206))</f>
        <v/>
      </c>
      <c r="AN206" s="99" t="str">
        <f>IF(ISTEXT($AF206),"",COUNT($AG$10:$AG206))</f>
        <v/>
      </c>
      <c r="AO206" s="81"/>
      <c r="AP206" s="89"/>
      <c r="AQ206" s="96" t="str">
        <f>IF(ISBLANK(Liga_Descoba!$F206),"",IF(Liga_Descoba!$F207&lt;&gt;Liga_Descoba!$F206,Liga_Descoba!$F206,""))</f>
        <v/>
      </c>
      <c r="AR206" s="97" t="str">
        <f>IF(ISTEXT($AQ206),"",G206-SUM(AR$10:AR205))</f>
        <v/>
      </c>
      <c r="AS206" s="97" t="str">
        <f>IF(ISTEXT($AQ206),"",H206-SUM(AS$10:AS205))</f>
        <v/>
      </c>
      <c r="AT206" s="89"/>
      <c r="AU206" s="89"/>
      <c r="AV206" s="96"/>
      <c r="AW206" s="97"/>
      <c r="AX206" s="97"/>
      <c r="AY206" s="96"/>
      <c r="AZ206" s="89"/>
      <c r="BA206" s="89"/>
      <c r="BB206" s="96"/>
      <c r="BC206" s="97"/>
      <c r="BD206" s="97"/>
      <c r="BE206" s="96"/>
      <c r="BF206" s="89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</row>
    <row r="207" spans="1:77">
      <c r="A207" s="36"/>
      <c r="B207" s="94" t="str">
        <f>IF(ISBLANK(Liga_Descoba!$C207),"",Liga_Descoba!$C207)</f>
        <v/>
      </c>
      <c r="C207" s="97" t="str">
        <f>IF(ISTEXT($B207),"",_xlfn.SWITCH(Liga_Descoba!AH207,$D$3,$D$2,$E$3,$E$2,$F$3,$F$2,$D$6,$D$5,$E$6,$E$5,$I$5,$D$2,$I$6,$D$2,$I$4,$D$2))</f>
        <v/>
      </c>
      <c r="D207" s="97" t="str">
        <f>IF(ISTEXT($B207),"",_xlfn.SWITCH(Liga_Descoba!AI207,$D$3,$D$2,$E$3,$E$2,$F$3,$F$2,$D$6,$D$5,$E$6,$E$5,$I$5,$D$2,$I$6,$D$2,$I$4,$D$2))</f>
        <v/>
      </c>
      <c r="E207" s="80"/>
      <c r="F207" s="80"/>
      <c r="G207" s="97" t="str">
        <f>IF(ISNUMBER($B207),G206+Liga_Descoba!AH207,"")</f>
        <v/>
      </c>
      <c r="H207" s="97" t="str">
        <f>IF(ISNUMBER($B207),H206+Liga_Descoba!AI207,"")</f>
        <v/>
      </c>
      <c r="I207" s="36"/>
      <c r="J207" s="80"/>
      <c r="K207" s="97" t="str">
        <f>IF(ISNUMBER(Liga_Descoba!D207),Liga_Descoba!D207,"")</f>
        <v/>
      </c>
      <c r="L207" s="97" t="str">
        <f>IF(ISNUMBER(Liga_Descoba!E207),Liga_Descoba!E207,"")</f>
        <v/>
      </c>
      <c r="M207" s="36"/>
      <c r="N207" s="80"/>
      <c r="O207" s="97" t="str">
        <f>IF(ISNUMBER($B207),K207+O206,"")</f>
        <v/>
      </c>
      <c r="P207" s="97" t="str">
        <f>IF(ISNUMBER($B207),L207+P206,"")</f>
        <v/>
      </c>
      <c r="Q207" s="89"/>
      <c r="R207" s="95"/>
      <c r="S207" s="97" t="str">
        <f>IF(ISNUMBER($B207),O207/COUNTA(O$10:O207),"")</f>
        <v/>
      </c>
      <c r="T207" s="97" t="str">
        <f>IF(ISNUMBER($B207),P207/COUNTA(P$10:P207),"")</f>
        <v/>
      </c>
      <c r="U207" s="89"/>
      <c r="V207" s="95"/>
      <c r="W207" s="97" t="str">
        <f>IF(ISNUMBER($B207),SQRT(VAR(K$10:K207)),"")</f>
        <v/>
      </c>
      <c r="X207" s="97" t="str">
        <f>IF(ISNUMBER($B207),SQRT(VAR(L$10:L207)),"")</f>
        <v/>
      </c>
      <c r="Y207" s="89"/>
      <c r="Z207" s="89"/>
      <c r="AA207" s="96" t="str">
        <f>IF(ISBLANK(Liga_Descoba!$F207),"",IF(Liga_Descoba!$F208&lt;&gt;Liga_Descoba!$F207,Liga_Descoba!$F207,""))</f>
        <v/>
      </c>
      <c r="AB207" s="97" t="str">
        <f>IF(ISTEXT($AA207),"",O207-SUM(AB$10:AB206))</f>
        <v/>
      </c>
      <c r="AC207" s="97" t="str">
        <f>IF(ISTEXT($AA207),"",P207-SUM(AC$10:AC206))</f>
        <v/>
      </c>
      <c r="AD207" s="89"/>
      <c r="AE207" s="89"/>
      <c r="AF207" s="96" t="str">
        <f>IF(ISBLANK(Liga_Descoba!$F207),"",IF(Liga_Descoba!$F208&lt;&gt;Liga_Descoba!$F207,Liga_Descoba!$F207,""))</f>
        <v/>
      </c>
      <c r="AG207" s="97" t="str">
        <f>IF(ISTEXT($AF207),"",(O207 - SUM(AB$10:AB206))/COUNTIF(Liga_Descoba!$F$10:$F$304,"="&amp;$AF207))</f>
        <v/>
      </c>
      <c r="AH207" s="97" t="str">
        <f>IF(ISTEXT($AF207),"",(P207 - SUM(AC$10:AC206))/COUNTIF(Liga_Descoba!$F$10:$F$304,"="&amp;$AF207))</f>
        <v/>
      </c>
      <c r="AI207" s="99" t="str">
        <f>IF(ISTEXT($AF207),"",COUNT($AG$10:$AG207))</f>
        <v/>
      </c>
      <c r="AJ207" s="89"/>
      <c r="AK207" s="96" t="str">
        <f>IF(ISBLANK(Liga_Descoba!$F207),"",IF(Liga_Descoba!$F208&lt;&gt;Liga_Descoba!$F207,Liga_Descoba!$F207,""))</f>
        <v/>
      </c>
      <c r="AL207" s="97" t="str">
        <f>IF(ISTEXT($AF207),"",(G207 - SUM(AR$10:AR206))/COUNTIF(Liga_Descoba!$F$10:$F$304,"="&amp;$AK207))</f>
        <v/>
      </c>
      <c r="AM207" s="97" t="str">
        <f>IF(ISTEXT($AF207),"",(H207 - SUM(AS$10:AS206))/COUNTIF(Liga_Descoba!$F$10:$F$304,"="&amp;$AK207))</f>
        <v/>
      </c>
      <c r="AN207" s="99" t="str">
        <f>IF(ISTEXT($AF207),"",COUNT($AG$10:$AG207))</f>
        <v/>
      </c>
      <c r="AO207" s="81"/>
      <c r="AP207" s="89"/>
      <c r="AQ207" s="96" t="str">
        <f>IF(ISBLANK(Liga_Descoba!$F207),"",IF(Liga_Descoba!$F208&lt;&gt;Liga_Descoba!$F207,Liga_Descoba!$F207,""))</f>
        <v/>
      </c>
      <c r="AR207" s="97" t="str">
        <f>IF(ISTEXT($AQ207),"",G207-SUM(AR$10:AR206))</f>
        <v/>
      </c>
      <c r="AS207" s="97" t="str">
        <f>IF(ISTEXT($AQ207),"",H207-SUM(AS$10:AS206))</f>
        <v/>
      </c>
      <c r="AT207" s="89"/>
      <c r="AU207" s="89"/>
      <c r="AV207" s="96"/>
      <c r="AW207" s="97"/>
      <c r="AX207" s="97"/>
      <c r="AY207" s="96"/>
      <c r="AZ207" s="89"/>
      <c r="BA207" s="89"/>
      <c r="BB207" s="96"/>
      <c r="BC207" s="97"/>
      <c r="BD207" s="97"/>
      <c r="BE207" s="96"/>
      <c r="BF207" s="89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</row>
    <row r="208" spans="1:77">
      <c r="A208" s="36"/>
      <c r="B208" s="94" t="str">
        <f>IF(ISBLANK(Liga_Descoba!$C208),"",Liga_Descoba!$C208)</f>
        <v/>
      </c>
      <c r="C208" s="97" t="str">
        <f>IF(ISTEXT($B208),"",_xlfn.SWITCH(Liga_Descoba!AH208,$D$3,$D$2,$E$3,$E$2,$F$3,$F$2,$D$6,$D$5,$E$6,$E$5,$I$5,$D$2,$I$6,$D$2,$I$4,$D$2))</f>
        <v/>
      </c>
      <c r="D208" s="97" t="str">
        <f>IF(ISTEXT($B208),"",_xlfn.SWITCH(Liga_Descoba!AI208,$D$3,$D$2,$E$3,$E$2,$F$3,$F$2,$D$6,$D$5,$E$6,$E$5,$I$5,$D$2,$I$6,$D$2,$I$4,$D$2))</f>
        <v/>
      </c>
      <c r="E208" s="80"/>
      <c r="F208" s="80"/>
      <c r="G208" s="97" t="str">
        <f>IF(ISNUMBER($B208),G207+Liga_Descoba!AH208,"")</f>
        <v/>
      </c>
      <c r="H208" s="97" t="str">
        <f>IF(ISNUMBER($B208),H207+Liga_Descoba!AI208,"")</f>
        <v/>
      </c>
      <c r="I208" s="36"/>
      <c r="J208" s="80"/>
      <c r="K208" s="97" t="str">
        <f>IF(ISNUMBER(Liga_Descoba!D208),Liga_Descoba!D208,"")</f>
        <v/>
      </c>
      <c r="L208" s="97" t="str">
        <f>IF(ISNUMBER(Liga_Descoba!E208),Liga_Descoba!E208,"")</f>
        <v/>
      </c>
      <c r="M208" s="36"/>
      <c r="N208" s="80"/>
      <c r="O208" s="97" t="str">
        <f>IF(ISNUMBER($B208),K208+O207,"")</f>
        <v/>
      </c>
      <c r="P208" s="97" t="str">
        <f>IF(ISNUMBER($B208),L208+P207,"")</f>
        <v/>
      </c>
      <c r="Q208" s="89"/>
      <c r="R208" s="95"/>
      <c r="S208" s="97" t="str">
        <f>IF(ISNUMBER($B208),O208/COUNTA(O$10:O208),"")</f>
        <v/>
      </c>
      <c r="T208" s="97" t="str">
        <f>IF(ISNUMBER($B208),P208/COUNTA(P$10:P208),"")</f>
        <v/>
      </c>
      <c r="U208" s="89"/>
      <c r="V208" s="95"/>
      <c r="W208" s="97" t="str">
        <f>IF(ISNUMBER($B208),SQRT(VAR(K$10:K208)),"")</f>
        <v/>
      </c>
      <c r="X208" s="97" t="str">
        <f>IF(ISNUMBER($B208),SQRT(VAR(L$10:L208)),"")</f>
        <v/>
      </c>
      <c r="Y208" s="89"/>
      <c r="Z208" s="89"/>
      <c r="AA208" s="96" t="str">
        <f>IF(ISBLANK(Liga_Descoba!$F208),"",IF(Liga_Descoba!$F209&lt;&gt;Liga_Descoba!$F208,Liga_Descoba!$F208,""))</f>
        <v/>
      </c>
      <c r="AB208" s="97" t="str">
        <f>IF(ISTEXT($AA208),"",O208-SUM(AB$10:AB207))</f>
        <v/>
      </c>
      <c r="AC208" s="97" t="str">
        <f>IF(ISTEXT($AA208),"",P208-SUM(AC$10:AC207))</f>
        <v/>
      </c>
      <c r="AD208" s="89"/>
      <c r="AE208" s="89"/>
      <c r="AF208" s="96" t="str">
        <f>IF(ISBLANK(Liga_Descoba!$F208),"",IF(Liga_Descoba!$F209&lt;&gt;Liga_Descoba!$F208,Liga_Descoba!$F208,""))</f>
        <v/>
      </c>
      <c r="AG208" s="97" t="str">
        <f>IF(ISTEXT($AF208),"",(O208 - SUM(AB$10:AB207))/COUNTIF(Liga_Descoba!$F$10:$F$304,"="&amp;$AF208))</f>
        <v/>
      </c>
      <c r="AH208" s="97" t="str">
        <f>IF(ISTEXT($AF208),"",(P208 - SUM(AC$10:AC207))/COUNTIF(Liga_Descoba!$F$10:$F$304,"="&amp;$AF208))</f>
        <v/>
      </c>
      <c r="AI208" s="99" t="str">
        <f>IF(ISTEXT($AF208),"",COUNT($AG$10:$AG208))</f>
        <v/>
      </c>
      <c r="AJ208" s="89"/>
      <c r="AK208" s="96" t="str">
        <f>IF(ISBLANK(Liga_Descoba!$F208),"",IF(Liga_Descoba!$F209&lt;&gt;Liga_Descoba!$F208,Liga_Descoba!$F208,""))</f>
        <v/>
      </c>
      <c r="AL208" s="97" t="str">
        <f>IF(ISTEXT($AF208),"",(G208 - SUM(AR$10:AR207))/COUNTIF(Liga_Descoba!$F$10:$F$304,"="&amp;$AK208))</f>
        <v/>
      </c>
      <c r="AM208" s="97" t="str">
        <f>IF(ISTEXT($AF208),"",(H208 - SUM(AS$10:AS207))/COUNTIF(Liga_Descoba!$F$10:$F$304,"="&amp;$AK208))</f>
        <v/>
      </c>
      <c r="AN208" s="99" t="str">
        <f>IF(ISTEXT($AF208),"",COUNT($AG$10:$AG208))</f>
        <v/>
      </c>
      <c r="AO208" s="81"/>
      <c r="AP208" s="89"/>
      <c r="AQ208" s="96" t="str">
        <f>IF(ISBLANK(Liga_Descoba!$F208),"",IF(Liga_Descoba!$F209&lt;&gt;Liga_Descoba!$F208,Liga_Descoba!$F208,""))</f>
        <v/>
      </c>
      <c r="AR208" s="97" t="str">
        <f>IF(ISTEXT($AQ208),"",G208-SUM(AR$10:AR207))</f>
        <v/>
      </c>
      <c r="AS208" s="97" t="str">
        <f>IF(ISTEXT($AQ208),"",H208-SUM(AS$10:AS207))</f>
        <v/>
      </c>
      <c r="AT208" s="89"/>
      <c r="AU208" s="89"/>
      <c r="AV208" s="96"/>
      <c r="AW208" s="97"/>
      <c r="AX208" s="97"/>
      <c r="AY208" s="96"/>
      <c r="AZ208" s="89"/>
      <c r="BA208" s="89"/>
      <c r="BB208" s="96"/>
      <c r="BC208" s="97"/>
      <c r="BD208" s="97"/>
      <c r="BE208" s="96"/>
      <c r="BF208" s="89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</row>
    <row r="209" spans="1:77">
      <c r="A209" s="36"/>
      <c r="B209" s="94" t="str">
        <f>IF(ISBLANK(Liga_Descoba!$C209),"",Liga_Descoba!$C209)</f>
        <v/>
      </c>
      <c r="C209" s="97" t="str">
        <f>IF(ISTEXT($B209),"",_xlfn.SWITCH(Liga_Descoba!AH209,$D$3,$D$2,$E$3,$E$2,$F$3,$F$2,$D$6,$D$5,$E$6,$E$5,$I$5,$D$2,$I$6,$D$2,$I$4,$D$2))</f>
        <v/>
      </c>
      <c r="D209" s="97" t="str">
        <f>IF(ISTEXT($B209),"",_xlfn.SWITCH(Liga_Descoba!AI209,$D$3,$D$2,$E$3,$E$2,$F$3,$F$2,$D$6,$D$5,$E$6,$E$5,$I$5,$D$2,$I$6,$D$2,$I$4,$D$2))</f>
        <v/>
      </c>
      <c r="E209" s="80"/>
      <c r="F209" s="80"/>
      <c r="G209" s="97" t="str">
        <f>IF(ISNUMBER($B209),G208+Liga_Descoba!AH209,"")</f>
        <v/>
      </c>
      <c r="H209" s="97" t="str">
        <f>IF(ISNUMBER($B209),H208+Liga_Descoba!AI209,"")</f>
        <v/>
      </c>
      <c r="I209" s="36"/>
      <c r="J209" s="80"/>
      <c r="K209" s="97" t="str">
        <f>IF(ISNUMBER(Liga_Descoba!D209),Liga_Descoba!D209,"")</f>
        <v/>
      </c>
      <c r="L209" s="97" t="str">
        <f>IF(ISNUMBER(Liga_Descoba!E209),Liga_Descoba!E209,"")</f>
        <v/>
      </c>
      <c r="M209" s="36"/>
      <c r="N209" s="80"/>
      <c r="O209" s="97" t="str">
        <f>IF(ISNUMBER($B209),K209+O208,"")</f>
        <v/>
      </c>
      <c r="P209" s="97" t="str">
        <f>IF(ISNUMBER($B209),L209+P208,"")</f>
        <v/>
      </c>
      <c r="Q209" s="89"/>
      <c r="R209" s="95"/>
      <c r="S209" s="97" t="str">
        <f>IF(ISNUMBER($B209),O209/COUNTA(O$10:O209),"")</f>
        <v/>
      </c>
      <c r="T209" s="97" t="str">
        <f>IF(ISNUMBER($B209),P209/COUNTA(P$10:P209),"")</f>
        <v/>
      </c>
      <c r="U209" s="89"/>
      <c r="V209" s="95"/>
      <c r="W209" s="97" t="str">
        <f>IF(ISNUMBER($B209),SQRT(VAR(K$10:K209)),"")</f>
        <v/>
      </c>
      <c r="X209" s="97" t="str">
        <f>IF(ISNUMBER($B209),SQRT(VAR(L$10:L209)),"")</f>
        <v/>
      </c>
      <c r="Y209" s="89"/>
      <c r="Z209" s="89"/>
      <c r="AA209" s="96" t="str">
        <f>IF(ISBLANK(Liga_Descoba!$F209),"",IF(Liga_Descoba!$F210&lt;&gt;Liga_Descoba!$F209,Liga_Descoba!$F209,""))</f>
        <v/>
      </c>
      <c r="AB209" s="97" t="str">
        <f>IF(ISTEXT($AA209),"",O209-SUM(AB$10:AB208))</f>
        <v/>
      </c>
      <c r="AC209" s="97" t="str">
        <f>IF(ISTEXT($AA209),"",P209-SUM(AC$10:AC208))</f>
        <v/>
      </c>
      <c r="AD209" s="89"/>
      <c r="AE209" s="89"/>
      <c r="AF209" s="96" t="str">
        <f>IF(ISBLANK(Liga_Descoba!$F209),"",IF(Liga_Descoba!$F210&lt;&gt;Liga_Descoba!$F209,Liga_Descoba!$F209,""))</f>
        <v/>
      </c>
      <c r="AG209" s="97" t="str">
        <f>IF(ISTEXT($AF209),"",(O209 - SUM(AB$10:AB208))/COUNTIF(Liga_Descoba!$F$10:$F$304,"="&amp;$AF209))</f>
        <v/>
      </c>
      <c r="AH209" s="97" t="str">
        <f>IF(ISTEXT($AF209),"",(P209 - SUM(AC$10:AC208))/COUNTIF(Liga_Descoba!$F$10:$F$304,"="&amp;$AF209))</f>
        <v/>
      </c>
      <c r="AI209" s="99" t="str">
        <f>IF(ISTEXT($AF209),"",COUNT($AG$10:$AG209))</f>
        <v/>
      </c>
      <c r="AJ209" s="89"/>
      <c r="AK209" s="96" t="str">
        <f>IF(ISBLANK(Liga_Descoba!$F209),"",IF(Liga_Descoba!$F210&lt;&gt;Liga_Descoba!$F209,Liga_Descoba!$F209,""))</f>
        <v/>
      </c>
      <c r="AL209" s="97" t="str">
        <f>IF(ISTEXT($AF209),"",(G209 - SUM(AR$10:AR208))/COUNTIF(Liga_Descoba!$F$10:$F$304,"="&amp;$AK209))</f>
        <v/>
      </c>
      <c r="AM209" s="97" t="str">
        <f>IF(ISTEXT($AF209),"",(H209 - SUM(AS$10:AS208))/COUNTIF(Liga_Descoba!$F$10:$F$304,"="&amp;$AK209))</f>
        <v/>
      </c>
      <c r="AN209" s="99" t="str">
        <f>IF(ISTEXT($AF209),"",COUNT($AG$10:$AG209))</f>
        <v/>
      </c>
      <c r="AO209" s="81"/>
      <c r="AP209" s="89"/>
      <c r="AQ209" s="96" t="str">
        <f>IF(ISBLANK(Liga_Descoba!$F209),"",IF(Liga_Descoba!$F210&lt;&gt;Liga_Descoba!$F209,Liga_Descoba!$F209,""))</f>
        <v/>
      </c>
      <c r="AR209" s="97" t="str">
        <f>IF(ISTEXT($AQ209),"",G209-SUM(AR$10:AR208))</f>
        <v/>
      </c>
      <c r="AS209" s="97" t="str">
        <f>IF(ISTEXT($AQ209),"",H209-SUM(AS$10:AS208))</f>
        <v/>
      </c>
      <c r="AT209" s="89"/>
      <c r="AU209" s="89"/>
      <c r="AV209" s="96"/>
      <c r="AW209" s="97"/>
      <c r="AX209" s="97"/>
      <c r="AY209" s="96"/>
      <c r="AZ209" s="89"/>
      <c r="BA209" s="89"/>
      <c r="BB209" s="96"/>
      <c r="BC209" s="97"/>
      <c r="BD209" s="97"/>
      <c r="BE209" s="96"/>
      <c r="BF209" s="89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</row>
    <row r="210" spans="1:77">
      <c r="A210" s="36"/>
      <c r="B210" s="94" t="str">
        <f>IF(ISBLANK(Liga_Descoba!$C210),"",Liga_Descoba!$C210)</f>
        <v/>
      </c>
      <c r="C210" s="97" t="str">
        <f>IF(ISTEXT($B210),"",_xlfn.SWITCH(Liga_Descoba!AH210,$D$3,$D$2,$E$3,$E$2,$F$3,$F$2,$D$6,$D$5,$E$6,$E$5,$I$5,$D$2,$I$6,$D$2,$I$4,$D$2))</f>
        <v/>
      </c>
      <c r="D210" s="97" t="str">
        <f>IF(ISTEXT($B210),"",_xlfn.SWITCH(Liga_Descoba!AI210,$D$3,$D$2,$E$3,$E$2,$F$3,$F$2,$D$6,$D$5,$E$6,$E$5,$I$5,$D$2,$I$6,$D$2,$I$4,$D$2))</f>
        <v/>
      </c>
      <c r="E210" s="80"/>
      <c r="F210" s="80"/>
      <c r="G210" s="97" t="str">
        <f>IF(ISNUMBER($B210),G209+Liga_Descoba!AH210,"")</f>
        <v/>
      </c>
      <c r="H210" s="97" t="str">
        <f>IF(ISNUMBER($B210),H209+Liga_Descoba!AI210,"")</f>
        <v/>
      </c>
      <c r="I210" s="36"/>
      <c r="J210" s="80"/>
      <c r="K210" s="97" t="str">
        <f>IF(ISNUMBER(Liga_Descoba!D210),Liga_Descoba!D210,"")</f>
        <v/>
      </c>
      <c r="L210" s="97" t="str">
        <f>IF(ISNUMBER(Liga_Descoba!E210),Liga_Descoba!E210,"")</f>
        <v/>
      </c>
      <c r="M210" s="36"/>
      <c r="N210" s="80"/>
      <c r="O210" s="97" t="str">
        <f>IF(ISNUMBER($B210),K210+O209,"")</f>
        <v/>
      </c>
      <c r="P210" s="97" t="str">
        <f>IF(ISNUMBER($B210),L210+P209,"")</f>
        <v/>
      </c>
      <c r="Q210" s="89"/>
      <c r="R210" s="95"/>
      <c r="S210" s="97" t="str">
        <f>IF(ISNUMBER($B210),O210/COUNTA(O$10:O210),"")</f>
        <v/>
      </c>
      <c r="T210" s="97" t="str">
        <f>IF(ISNUMBER($B210),P210/COUNTA(P$10:P210),"")</f>
        <v/>
      </c>
      <c r="U210" s="89"/>
      <c r="V210" s="95"/>
      <c r="W210" s="97" t="str">
        <f>IF(ISNUMBER($B210),SQRT(VAR(K$10:K210)),"")</f>
        <v/>
      </c>
      <c r="X210" s="97" t="str">
        <f>IF(ISNUMBER($B210),SQRT(VAR(L$10:L210)),"")</f>
        <v/>
      </c>
      <c r="Y210" s="89"/>
      <c r="Z210" s="89"/>
      <c r="AA210" s="96" t="str">
        <f>IF(ISBLANK(Liga_Descoba!$F210),"",IF(Liga_Descoba!$F211&lt;&gt;Liga_Descoba!$F210,Liga_Descoba!$F210,""))</f>
        <v/>
      </c>
      <c r="AB210" s="97" t="str">
        <f>IF(ISTEXT($AA210),"",O210-SUM(AB$10:AB209))</f>
        <v/>
      </c>
      <c r="AC210" s="97" t="str">
        <f>IF(ISTEXT($AA210),"",P210-SUM(AC$10:AC209))</f>
        <v/>
      </c>
      <c r="AD210" s="89"/>
      <c r="AE210" s="89"/>
      <c r="AF210" s="96" t="str">
        <f>IF(ISBLANK(Liga_Descoba!$F210),"",IF(Liga_Descoba!$F211&lt;&gt;Liga_Descoba!$F210,Liga_Descoba!$F210,""))</f>
        <v/>
      </c>
      <c r="AG210" s="97" t="str">
        <f>IF(ISTEXT($AF210),"",(O210 - SUM(AB$10:AB209))/COUNTIF(Liga_Descoba!$F$10:$F$304,"="&amp;$AF210))</f>
        <v/>
      </c>
      <c r="AH210" s="97" t="str">
        <f>IF(ISTEXT($AF210),"",(P210 - SUM(AC$10:AC209))/COUNTIF(Liga_Descoba!$F$10:$F$304,"="&amp;$AF210))</f>
        <v/>
      </c>
      <c r="AI210" s="99" t="str">
        <f>IF(ISTEXT($AF210),"",COUNT($AG$10:$AG210))</f>
        <v/>
      </c>
      <c r="AJ210" s="89"/>
      <c r="AK210" s="96" t="str">
        <f>IF(ISBLANK(Liga_Descoba!$F210),"",IF(Liga_Descoba!$F211&lt;&gt;Liga_Descoba!$F210,Liga_Descoba!$F210,""))</f>
        <v/>
      </c>
      <c r="AL210" s="97" t="str">
        <f>IF(ISTEXT($AF210),"",(G210 - SUM(AR$10:AR209))/COUNTIF(Liga_Descoba!$F$10:$F$304,"="&amp;$AK210))</f>
        <v/>
      </c>
      <c r="AM210" s="97" t="str">
        <f>IF(ISTEXT($AF210),"",(H210 - SUM(AS$10:AS209))/COUNTIF(Liga_Descoba!$F$10:$F$304,"="&amp;$AK210))</f>
        <v/>
      </c>
      <c r="AN210" s="99" t="str">
        <f>IF(ISTEXT($AF210),"",COUNT($AG$10:$AG210))</f>
        <v/>
      </c>
      <c r="AO210" s="81"/>
      <c r="AP210" s="89"/>
      <c r="AQ210" s="96" t="str">
        <f>IF(ISBLANK(Liga_Descoba!$F210),"",IF(Liga_Descoba!$F211&lt;&gt;Liga_Descoba!$F210,Liga_Descoba!$F210,""))</f>
        <v/>
      </c>
      <c r="AR210" s="97" t="str">
        <f>IF(ISTEXT($AQ210),"",G210-SUM(AR$10:AR209))</f>
        <v/>
      </c>
      <c r="AS210" s="97" t="str">
        <f>IF(ISTEXT($AQ210),"",H210-SUM(AS$10:AS209))</f>
        <v/>
      </c>
      <c r="AT210" s="89"/>
      <c r="AU210" s="89"/>
      <c r="AV210" s="96"/>
      <c r="AW210" s="97"/>
      <c r="AX210" s="97"/>
      <c r="AY210" s="96"/>
      <c r="AZ210" s="89"/>
      <c r="BA210" s="89"/>
      <c r="BB210" s="96"/>
      <c r="BC210" s="97"/>
      <c r="BD210" s="97"/>
      <c r="BE210" s="96"/>
      <c r="BF210" s="89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</row>
    <row r="211" spans="1:77">
      <c r="A211" s="36"/>
      <c r="B211" s="94" t="str">
        <f>IF(ISBLANK(Liga_Descoba!$C211),"",Liga_Descoba!$C211)</f>
        <v/>
      </c>
      <c r="C211" s="97" t="str">
        <f>IF(ISTEXT($B211),"",_xlfn.SWITCH(Liga_Descoba!AH211,$D$3,$D$2,$E$3,$E$2,$F$3,$F$2,$D$6,$D$5,$E$6,$E$5,$I$5,$D$2,$I$6,$D$2,$I$4,$D$2))</f>
        <v/>
      </c>
      <c r="D211" s="97" t="str">
        <f>IF(ISTEXT($B211),"",_xlfn.SWITCH(Liga_Descoba!AI211,$D$3,$D$2,$E$3,$E$2,$F$3,$F$2,$D$6,$D$5,$E$6,$E$5,$I$5,$D$2,$I$6,$D$2,$I$4,$D$2))</f>
        <v/>
      </c>
      <c r="E211" s="80"/>
      <c r="F211" s="80"/>
      <c r="G211" s="97" t="str">
        <f>IF(ISNUMBER($B211),G210+Liga_Descoba!AH211,"")</f>
        <v/>
      </c>
      <c r="H211" s="97" t="str">
        <f>IF(ISNUMBER($B211),H210+Liga_Descoba!AI211,"")</f>
        <v/>
      </c>
      <c r="I211" s="36"/>
      <c r="J211" s="80"/>
      <c r="K211" s="97" t="str">
        <f>IF(ISNUMBER(Liga_Descoba!D211),Liga_Descoba!D211,"")</f>
        <v/>
      </c>
      <c r="L211" s="97" t="str">
        <f>IF(ISNUMBER(Liga_Descoba!E211),Liga_Descoba!E211,"")</f>
        <v/>
      </c>
      <c r="M211" s="36"/>
      <c r="N211" s="80"/>
      <c r="O211" s="97" t="str">
        <f>IF(ISNUMBER($B211),K211+O210,"")</f>
        <v/>
      </c>
      <c r="P211" s="97" t="str">
        <f>IF(ISNUMBER($B211),L211+P210,"")</f>
        <v/>
      </c>
      <c r="Q211" s="89"/>
      <c r="R211" s="95"/>
      <c r="S211" s="97" t="str">
        <f>IF(ISNUMBER($B211),O211/COUNTA(O$10:O211),"")</f>
        <v/>
      </c>
      <c r="T211" s="97" t="str">
        <f>IF(ISNUMBER($B211),P211/COUNTA(P$10:P211),"")</f>
        <v/>
      </c>
      <c r="U211" s="89"/>
      <c r="V211" s="95"/>
      <c r="W211" s="97" t="str">
        <f>IF(ISNUMBER($B211),SQRT(VAR(K$10:K211)),"")</f>
        <v/>
      </c>
      <c r="X211" s="97" t="str">
        <f>IF(ISNUMBER($B211),SQRT(VAR(L$10:L211)),"")</f>
        <v/>
      </c>
      <c r="Y211" s="89"/>
      <c r="Z211" s="89"/>
      <c r="AA211" s="96" t="str">
        <f>IF(ISBLANK(Liga_Descoba!$F211),"",IF(Liga_Descoba!$F212&lt;&gt;Liga_Descoba!$F211,Liga_Descoba!$F211,""))</f>
        <v/>
      </c>
      <c r="AB211" s="97" t="str">
        <f>IF(ISTEXT($AA211),"",O211-SUM(AB$10:AB210))</f>
        <v/>
      </c>
      <c r="AC211" s="97" t="str">
        <f>IF(ISTEXT($AA211),"",P211-SUM(AC$10:AC210))</f>
        <v/>
      </c>
      <c r="AD211" s="89"/>
      <c r="AE211" s="89"/>
      <c r="AF211" s="96" t="str">
        <f>IF(ISBLANK(Liga_Descoba!$F211),"",IF(Liga_Descoba!$F212&lt;&gt;Liga_Descoba!$F211,Liga_Descoba!$F211,""))</f>
        <v/>
      </c>
      <c r="AG211" s="97" t="str">
        <f>IF(ISTEXT($AF211),"",(O211 - SUM(AB$10:AB210))/COUNTIF(Liga_Descoba!$F$10:$F$304,"="&amp;$AF211))</f>
        <v/>
      </c>
      <c r="AH211" s="97" t="str">
        <f>IF(ISTEXT($AF211),"",(P211 - SUM(AC$10:AC210))/COUNTIF(Liga_Descoba!$F$10:$F$304,"="&amp;$AF211))</f>
        <v/>
      </c>
      <c r="AI211" s="99" t="str">
        <f>IF(ISTEXT($AF211),"",COUNT($AG$10:$AG211))</f>
        <v/>
      </c>
      <c r="AJ211" s="89"/>
      <c r="AK211" s="96" t="str">
        <f>IF(ISBLANK(Liga_Descoba!$F211),"",IF(Liga_Descoba!$F212&lt;&gt;Liga_Descoba!$F211,Liga_Descoba!$F211,""))</f>
        <v/>
      </c>
      <c r="AL211" s="97" t="str">
        <f>IF(ISTEXT($AF211),"",(G211 - SUM(AR$10:AR210))/COUNTIF(Liga_Descoba!$F$10:$F$304,"="&amp;$AK211))</f>
        <v/>
      </c>
      <c r="AM211" s="97" t="str">
        <f>IF(ISTEXT($AF211),"",(H211 - SUM(AS$10:AS210))/COUNTIF(Liga_Descoba!$F$10:$F$304,"="&amp;$AK211))</f>
        <v/>
      </c>
      <c r="AN211" s="99" t="str">
        <f>IF(ISTEXT($AF211),"",COUNT($AG$10:$AG211))</f>
        <v/>
      </c>
      <c r="AO211" s="81"/>
      <c r="AP211" s="89"/>
      <c r="AQ211" s="96" t="str">
        <f>IF(ISBLANK(Liga_Descoba!$F211),"",IF(Liga_Descoba!$F212&lt;&gt;Liga_Descoba!$F211,Liga_Descoba!$F211,""))</f>
        <v/>
      </c>
      <c r="AR211" s="97" t="str">
        <f>IF(ISTEXT($AQ211),"",G211-SUM(AR$10:AR210))</f>
        <v/>
      </c>
      <c r="AS211" s="97" t="str">
        <f>IF(ISTEXT($AQ211),"",H211-SUM(AS$10:AS210))</f>
        <v/>
      </c>
      <c r="AT211" s="89"/>
      <c r="AU211" s="89"/>
      <c r="AV211" s="96"/>
      <c r="AW211" s="97"/>
      <c r="AX211" s="97"/>
      <c r="AY211" s="96"/>
      <c r="AZ211" s="89"/>
      <c r="BA211" s="89"/>
      <c r="BB211" s="96"/>
      <c r="BC211" s="97"/>
      <c r="BD211" s="97"/>
      <c r="BE211" s="96"/>
      <c r="BF211" s="89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</row>
    <row r="212" spans="1:77">
      <c r="A212" s="36"/>
      <c r="B212" s="94" t="str">
        <f>IF(ISBLANK(Liga_Descoba!$C212),"",Liga_Descoba!$C212)</f>
        <v/>
      </c>
      <c r="C212" s="97" t="str">
        <f>IF(ISTEXT($B212),"",_xlfn.SWITCH(Liga_Descoba!AH212,$D$3,$D$2,$E$3,$E$2,$F$3,$F$2,$D$6,$D$5,$E$6,$E$5,$I$5,$D$2,$I$6,$D$2,$I$4,$D$2))</f>
        <v/>
      </c>
      <c r="D212" s="97" t="str">
        <f>IF(ISTEXT($B212),"",_xlfn.SWITCH(Liga_Descoba!AI212,$D$3,$D$2,$E$3,$E$2,$F$3,$F$2,$D$6,$D$5,$E$6,$E$5,$I$5,$D$2,$I$6,$D$2,$I$4,$D$2))</f>
        <v/>
      </c>
      <c r="E212" s="80"/>
      <c r="F212" s="80"/>
      <c r="G212" s="97" t="str">
        <f>IF(ISNUMBER($B212),G211+Liga_Descoba!AH212,"")</f>
        <v/>
      </c>
      <c r="H212" s="97" t="str">
        <f>IF(ISNUMBER($B212),H211+Liga_Descoba!AI212,"")</f>
        <v/>
      </c>
      <c r="I212" s="36"/>
      <c r="J212" s="80"/>
      <c r="K212" s="97" t="str">
        <f>IF(ISNUMBER(Liga_Descoba!D212),Liga_Descoba!D212,"")</f>
        <v/>
      </c>
      <c r="L212" s="97" t="str">
        <f>IF(ISNUMBER(Liga_Descoba!E212),Liga_Descoba!E212,"")</f>
        <v/>
      </c>
      <c r="M212" s="36"/>
      <c r="N212" s="80"/>
      <c r="O212" s="97" t="str">
        <f>IF(ISNUMBER($B212),K212+O211,"")</f>
        <v/>
      </c>
      <c r="P212" s="97" t="str">
        <f>IF(ISNUMBER($B212),L212+P211,"")</f>
        <v/>
      </c>
      <c r="Q212" s="89"/>
      <c r="R212" s="95"/>
      <c r="S212" s="97" t="str">
        <f>IF(ISNUMBER($B212),O212/COUNTA(O$10:O212),"")</f>
        <v/>
      </c>
      <c r="T212" s="97" t="str">
        <f>IF(ISNUMBER($B212),P212/COUNTA(P$10:P212),"")</f>
        <v/>
      </c>
      <c r="U212" s="89"/>
      <c r="V212" s="95"/>
      <c r="W212" s="97" t="str">
        <f>IF(ISNUMBER($B212),SQRT(VAR(K$10:K212)),"")</f>
        <v/>
      </c>
      <c r="X212" s="97" t="str">
        <f>IF(ISNUMBER($B212),SQRT(VAR(L$10:L212)),"")</f>
        <v/>
      </c>
      <c r="Y212" s="89"/>
      <c r="Z212" s="89"/>
      <c r="AA212" s="96" t="str">
        <f>IF(ISBLANK(Liga_Descoba!$F212),"",IF(Liga_Descoba!$F213&lt;&gt;Liga_Descoba!$F212,Liga_Descoba!$F212,""))</f>
        <v/>
      </c>
      <c r="AB212" s="97" t="str">
        <f>IF(ISTEXT($AA212),"",O212-SUM(AB$10:AB211))</f>
        <v/>
      </c>
      <c r="AC212" s="97" t="str">
        <f>IF(ISTEXT($AA212),"",P212-SUM(AC$10:AC211))</f>
        <v/>
      </c>
      <c r="AD212" s="89"/>
      <c r="AE212" s="89"/>
      <c r="AF212" s="96" t="str">
        <f>IF(ISBLANK(Liga_Descoba!$F212),"",IF(Liga_Descoba!$F213&lt;&gt;Liga_Descoba!$F212,Liga_Descoba!$F212,""))</f>
        <v/>
      </c>
      <c r="AG212" s="97" t="str">
        <f>IF(ISTEXT($AF212),"",(O212 - SUM(AB$10:AB211))/COUNTIF(Liga_Descoba!$F$10:$F$304,"="&amp;$AF212))</f>
        <v/>
      </c>
      <c r="AH212" s="97" t="str">
        <f>IF(ISTEXT($AF212),"",(P212 - SUM(AC$10:AC211))/COUNTIF(Liga_Descoba!$F$10:$F$304,"="&amp;$AF212))</f>
        <v/>
      </c>
      <c r="AI212" s="99" t="str">
        <f>IF(ISTEXT($AF212),"",COUNT($AG$10:$AG212))</f>
        <v/>
      </c>
      <c r="AJ212" s="89"/>
      <c r="AK212" s="96" t="str">
        <f>IF(ISBLANK(Liga_Descoba!$F212),"",IF(Liga_Descoba!$F213&lt;&gt;Liga_Descoba!$F212,Liga_Descoba!$F212,""))</f>
        <v/>
      </c>
      <c r="AL212" s="97" t="str">
        <f>IF(ISTEXT($AF212),"",(G212 - SUM(AR$10:AR211))/COUNTIF(Liga_Descoba!$F$10:$F$304,"="&amp;$AK212))</f>
        <v/>
      </c>
      <c r="AM212" s="97" t="str">
        <f>IF(ISTEXT($AF212),"",(H212 - SUM(AS$10:AS211))/COUNTIF(Liga_Descoba!$F$10:$F$304,"="&amp;$AK212))</f>
        <v/>
      </c>
      <c r="AN212" s="99" t="str">
        <f>IF(ISTEXT($AF212),"",COUNT($AG$10:$AG212))</f>
        <v/>
      </c>
      <c r="AO212" s="81"/>
      <c r="AP212" s="89"/>
      <c r="AQ212" s="96" t="str">
        <f>IF(ISBLANK(Liga_Descoba!$F212),"",IF(Liga_Descoba!$F213&lt;&gt;Liga_Descoba!$F212,Liga_Descoba!$F212,""))</f>
        <v/>
      </c>
      <c r="AR212" s="97" t="str">
        <f>IF(ISTEXT($AQ212),"",G212-SUM(AR$10:AR211))</f>
        <v/>
      </c>
      <c r="AS212" s="97" t="str">
        <f>IF(ISTEXT($AQ212),"",H212-SUM(AS$10:AS211))</f>
        <v/>
      </c>
      <c r="AT212" s="89"/>
      <c r="AU212" s="89"/>
      <c r="AV212" s="96"/>
      <c r="AW212" s="97"/>
      <c r="AX212" s="97"/>
      <c r="AY212" s="96"/>
      <c r="AZ212" s="89"/>
      <c r="BA212" s="89"/>
      <c r="BB212" s="96"/>
      <c r="BC212" s="97"/>
      <c r="BD212" s="97"/>
      <c r="BE212" s="96"/>
      <c r="BF212" s="89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</row>
    <row r="213" spans="1:77">
      <c r="A213" s="36"/>
      <c r="B213" s="94" t="str">
        <f>IF(ISBLANK(Liga_Descoba!$C213),"",Liga_Descoba!$C213)</f>
        <v/>
      </c>
      <c r="C213" s="97" t="str">
        <f>IF(ISTEXT($B213),"",_xlfn.SWITCH(Liga_Descoba!AH213,$D$3,$D$2,$E$3,$E$2,$F$3,$F$2,$D$6,$D$5,$E$6,$E$5,$I$5,$D$2,$I$6,$D$2,$I$4,$D$2))</f>
        <v/>
      </c>
      <c r="D213" s="97" t="str">
        <f>IF(ISTEXT($B213),"",_xlfn.SWITCH(Liga_Descoba!AI213,$D$3,$D$2,$E$3,$E$2,$F$3,$F$2,$D$6,$D$5,$E$6,$E$5,$I$5,$D$2,$I$6,$D$2,$I$4,$D$2))</f>
        <v/>
      </c>
      <c r="E213" s="80"/>
      <c r="F213" s="80"/>
      <c r="G213" s="97" t="str">
        <f>IF(ISNUMBER($B213),G212+Liga_Descoba!AH213,"")</f>
        <v/>
      </c>
      <c r="H213" s="97" t="str">
        <f>IF(ISNUMBER($B213),H212+Liga_Descoba!AI213,"")</f>
        <v/>
      </c>
      <c r="I213" s="36"/>
      <c r="J213" s="80"/>
      <c r="K213" s="97" t="str">
        <f>IF(ISNUMBER(Liga_Descoba!D213),Liga_Descoba!D213,"")</f>
        <v/>
      </c>
      <c r="L213" s="97" t="str">
        <f>IF(ISNUMBER(Liga_Descoba!E213),Liga_Descoba!E213,"")</f>
        <v/>
      </c>
      <c r="M213" s="36"/>
      <c r="N213" s="80"/>
      <c r="O213" s="97" t="str">
        <f>IF(ISNUMBER($B213),K213+O212,"")</f>
        <v/>
      </c>
      <c r="P213" s="97" t="str">
        <f>IF(ISNUMBER($B213),L213+P212,"")</f>
        <v/>
      </c>
      <c r="Q213" s="89"/>
      <c r="R213" s="95"/>
      <c r="S213" s="97" t="str">
        <f>IF(ISNUMBER($B213),O213/COUNTA(O$10:O213),"")</f>
        <v/>
      </c>
      <c r="T213" s="97" t="str">
        <f>IF(ISNUMBER($B213),P213/COUNTA(P$10:P213),"")</f>
        <v/>
      </c>
      <c r="U213" s="89"/>
      <c r="V213" s="95"/>
      <c r="W213" s="97" t="str">
        <f>IF(ISNUMBER($B213),SQRT(VAR(K$10:K213)),"")</f>
        <v/>
      </c>
      <c r="X213" s="97" t="str">
        <f>IF(ISNUMBER($B213),SQRT(VAR(L$10:L213)),"")</f>
        <v/>
      </c>
      <c r="Y213" s="89"/>
      <c r="Z213" s="89"/>
      <c r="AA213" s="96" t="str">
        <f>IF(ISBLANK(Liga_Descoba!$F213),"",IF(Liga_Descoba!$F214&lt;&gt;Liga_Descoba!$F213,Liga_Descoba!$F213,""))</f>
        <v/>
      </c>
      <c r="AB213" s="97" t="str">
        <f>IF(ISTEXT($AA213),"",O213-SUM(AB$10:AB212))</f>
        <v/>
      </c>
      <c r="AC213" s="97" t="str">
        <f>IF(ISTEXT($AA213),"",P213-SUM(AC$10:AC212))</f>
        <v/>
      </c>
      <c r="AD213" s="89"/>
      <c r="AE213" s="89"/>
      <c r="AF213" s="96" t="str">
        <f>IF(ISBLANK(Liga_Descoba!$F213),"",IF(Liga_Descoba!$F214&lt;&gt;Liga_Descoba!$F213,Liga_Descoba!$F213,""))</f>
        <v/>
      </c>
      <c r="AG213" s="97" t="str">
        <f>IF(ISTEXT($AF213),"",(O213 - SUM(AB$10:AB212))/COUNTIF(Liga_Descoba!$F$10:$F$304,"="&amp;$AF213))</f>
        <v/>
      </c>
      <c r="AH213" s="97" t="str">
        <f>IF(ISTEXT($AF213),"",(P213 - SUM(AC$10:AC212))/COUNTIF(Liga_Descoba!$F$10:$F$304,"="&amp;$AF213))</f>
        <v/>
      </c>
      <c r="AI213" s="99" t="str">
        <f>IF(ISTEXT($AF213),"",COUNT($AG$10:$AG213))</f>
        <v/>
      </c>
      <c r="AJ213" s="89"/>
      <c r="AK213" s="96" t="str">
        <f>IF(ISBLANK(Liga_Descoba!$F213),"",IF(Liga_Descoba!$F214&lt;&gt;Liga_Descoba!$F213,Liga_Descoba!$F213,""))</f>
        <v/>
      </c>
      <c r="AL213" s="97" t="str">
        <f>IF(ISTEXT($AF213),"",(G213 - SUM(AR$10:AR212))/COUNTIF(Liga_Descoba!$F$10:$F$304,"="&amp;$AK213))</f>
        <v/>
      </c>
      <c r="AM213" s="97" t="str">
        <f>IF(ISTEXT($AF213),"",(H213 - SUM(AS$10:AS212))/COUNTIF(Liga_Descoba!$F$10:$F$304,"="&amp;$AK213))</f>
        <v/>
      </c>
      <c r="AN213" s="99" t="str">
        <f>IF(ISTEXT($AF213),"",COUNT($AG$10:$AG213))</f>
        <v/>
      </c>
      <c r="AO213" s="81"/>
      <c r="AP213" s="89"/>
      <c r="AQ213" s="96" t="str">
        <f>IF(ISBLANK(Liga_Descoba!$F213),"",IF(Liga_Descoba!$F214&lt;&gt;Liga_Descoba!$F213,Liga_Descoba!$F213,""))</f>
        <v/>
      </c>
      <c r="AR213" s="97" t="str">
        <f>IF(ISTEXT($AQ213),"",G213-SUM(AR$10:AR212))</f>
        <v/>
      </c>
      <c r="AS213" s="97" t="str">
        <f>IF(ISTEXT($AQ213),"",H213-SUM(AS$10:AS212))</f>
        <v/>
      </c>
      <c r="AT213" s="89"/>
      <c r="AU213" s="89"/>
      <c r="AV213" s="96"/>
      <c r="AW213" s="97"/>
      <c r="AX213" s="97"/>
      <c r="AY213" s="96"/>
      <c r="AZ213" s="89"/>
      <c r="BA213" s="89"/>
      <c r="BB213" s="96"/>
      <c r="BC213" s="97"/>
      <c r="BD213" s="97"/>
      <c r="BE213" s="96"/>
      <c r="BF213" s="89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</row>
    <row r="214" spans="1:77">
      <c r="A214" s="36"/>
      <c r="B214" s="94" t="str">
        <f>IF(ISBLANK(Liga_Descoba!$C214),"",Liga_Descoba!$C214)</f>
        <v/>
      </c>
      <c r="C214" s="97" t="str">
        <f>IF(ISTEXT($B214),"",_xlfn.SWITCH(Liga_Descoba!AH214,$D$3,$D$2,$E$3,$E$2,$F$3,$F$2,$D$6,$D$5,$E$6,$E$5,$I$5,$D$2,$I$6,$D$2,$I$4,$D$2))</f>
        <v/>
      </c>
      <c r="D214" s="97" t="str">
        <f>IF(ISTEXT($B214),"",_xlfn.SWITCH(Liga_Descoba!AI214,$D$3,$D$2,$E$3,$E$2,$F$3,$F$2,$D$6,$D$5,$E$6,$E$5,$I$5,$D$2,$I$6,$D$2,$I$4,$D$2))</f>
        <v/>
      </c>
      <c r="E214" s="80"/>
      <c r="F214" s="80"/>
      <c r="G214" s="97" t="str">
        <f>IF(ISNUMBER($B214),G213+Liga_Descoba!AH214,"")</f>
        <v/>
      </c>
      <c r="H214" s="97" t="str">
        <f>IF(ISNUMBER($B214),H213+Liga_Descoba!AI214,"")</f>
        <v/>
      </c>
      <c r="I214" s="36"/>
      <c r="J214" s="80"/>
      <c r="K214" s="97" t="str">
        <f>IF(ISNUMBER(Liga_Descoba!D214),Liga_Descoba!D214,"")</f>
        <v/>
      </c>
      <c r="L214" s="97" t="str">
        <f>IF(ISNUMBER(Liga_Descoba!E214),Liga_Descoba!E214,"")</f>
        <v/>
      </c>
      <c r="M214" s="36"/>
      <c r="N214" s="80"/>
      <c r="O214" s="97" t="str">
        <f>IF(ISNUMBER($B214),K214+O213,"")</f>
        <v/>
      </c>
      <c r="P214" s="97" t="str">
        <f>IF(ISNUMBER($B214),L214+P213,"")</f>
        <v/>
      </c>
      <c r="Q214" s="89"/>
      <c r="R214" s="95"/>
      <c r="S214" s="97" t="str">
        <f>IF(ISNUMBER($B214),O214/COUNTA(O$10:O214),"")</f>
        <v/>
      </c>
      <c r="T214" s="97" t="str">
        <f>IF(ISNUMBER($B214),P214/COUNTA(P$10:P214),"")</f>
        <v/>
      </c>
      <c r="U214" s="89"/>
      <c r="V214" s="95"/>
      <c r="W214" s="97" t="str">
        <f>IF(ISNUMBER($B214),SQRT(VAR(K$10:K214)),"")</f>
        <v/>
      </c>
      <c r="X214" s="97" t="str">
        <f>IF(ISNUMBER($B214),SQRT(VAR(L$10:L214)),"")</f>
        <v/>
      </c>
      <c r="Y214" s="89"/>
      <c r="Z214" s="89"/>
      <c r="AA214" s="96" t="str">
        <f>IF(ISBLANK(Liga_Descoba!$F214),"",IF(Liga_Descoba!$F215&lt;&gt;Liga_Descoba!$F214,Liga_Descoba!$F214,""))</f>
        <v/>
      </c>
      <c r="AB214" s="97" t="str">
        <f>IF(ISTEXT($AA214),"",O214-SUM(AB$10:AB213))</f>
        <v/>
      </c>
      <c r="AC214" s="97" t="str">
        <f>IF(ISTEXT($AA214),"",P214-SUM(AC$10:AC213))</f>
        <v/>
      </c>
      <c r="AD214" s="89"/>
      <c r="AE214" s="89"/>
      <c r="AF214" s="96" t="str">
        <f>IF(ISBLANK(Liga_Descoba!$F214),"",IF(Liga_Descoba!$F215&lt;&gt;Liga_Descoba!$F214,Liga_Descoba!$F214,""))</f>
        <v/>
      </c>
      <c r="AG214" s="97" t="str">
        <f>IF(ISTEXT($AF214),"",(O214 - SUM(AB$10:AB213))/COUNTIF(Liga_Descoba!$F$10:$F$304,"="&amp;$AF214))</f>
        <v/>
      </c>
      <c r="AH214" s="97" t="str">
        <f>IF(ISTEXT($AF214),"",(P214 - SUM(AC$10:AC213))/COUNTIF(Liga_Descoba!$F$10:$F$304,"="&amp;$AF214))</f>
        <v/>
      </c>
      <c r="AI214" s="99" t="str">
        <f>IF(ISTEXT($AF214),"",COUNT($AG$10:$AG214))</f>
        <v/>
      </c>
      <c r="AJ214" s="89"/>
      <c r="AK214" s="96" t="str">
        <f>IF(ISBLANK(Liga_Descoba!$F214),"",IF(Liga_Descoba!$F215&lt;&gt;Liga_Descoba!$F214,Liga_Descoba!$F214,""))</f>
        <v/>
      </c>
      <c r="AL214" s="97" t="str">
        <f>IF(ISTEXT($AF214),"",(G214 - SUM(AR$10:AR213))/COUNTIF(Liga_Descoba!$F$10:$F$304,"="&amp;$AK214))</f>
        <v/>
      </c>
      <c r="AM214" s="97" t="str">
        <f>IF(ISTEXT($AF214),"",(H214 - SUM(AS$10:AS213))/COUNTIF(Liga_Descoba!$F$10:$F$304,"="&amp;$AK214))</f>
        <v/>
      </c>
      <c r="AN214" s="99" t="str">
        <f>IF(ISTEXT($AF214),"",COUNT($AG$10:$AG214))</f>
        <v/>
      </c>
      <c r="AO214" s="81"/>
      <c r="AP214" s="89"/>
      <c r="AQ214" s="96" t="str">
        <f>IF(ISBLANK(Liga_Descoba!$F214),"",IF(Liga_Descoba!$F215&lt;&gt;Liga_Descoba!$F214,Liga_Descoba!$F214,""))</f>
        <v/>
      </c>
      <c r="AR214" s="97" t="str">
        <f>IF(ISTEXT($AQ214),"",G214-SUM(AR$10:AR213))</f>
        <v/>
      </c>
      <c r="AS214" s="97" t="str">
        <f>IF(ISTEXT($AQ214),"",H214-SUM(AS$10:AS213))</f>
        <v/>
      </c>
      <c r="AT214" s="89"/>
      <c r="AU214" s="89"/>
      <c r="AV214" s="96"/>
      <c r="AW214" s="97"/>
      <c r="AX214" s="97"/>
      <c r="AY214" s="96"/>
      <c r="AZ214" s="89"/>
      <c r="BA214" s="89"/>
      <c r="BB214" s="96"/>
      <c r="BC214" s="97"/>
      <c r="BD214" s="97"/>
      <c r="BE214" s="96"/>
      <c r="BF214" s="89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</row>
    <row r="215" spans="1:77">
      <c r="A215" s="36"/>
      <c r="B215" s="94" t="str">
        <f>IF(ISBLANK(Liga_Descoba!$C215),"",Liga_Descoba!$C215)</f>
        <v/>
      </c>
      <c r="C215" s="97" t="str">
        <f>IF(ISTEXT($B215),"",_xlfn.SWITCH(Liga_Descoba!AH215,$D$3,$D$2,$E$3,$E$2,$F$3,$F$2,$D$6,$D$5,$E$6,$E$5,$I$5,$D$2,$I$6,$D$2,$I$4,$D$2))</f>
        <v/>
      </c>
      <c r="D215" s="97" t="str">
        <f>IF(ISTEXT($B215),"",_xlfn.SWITCH(Liga_Descoba!AI215,$D$3,$D$2,$E$3,$E$2,$F$3,$F$2,$D$6,$D$5,$E$6,$E$5,$I$5,$D$2,$I$6,$D$2,$I$4,$D$2))</f>
        <v/>
      </c>
      <c r="E215" s="80"/>
      <c r="F215" s="80"/>
      <c r="G215" s="97" t="str">
        <f>IF(ISNUMBER($B215),G214+Liga_Descoba!AH215,"")</f>
        <v/>
      </c>
      <c r="H215" s="97" t="str">
        <f>IF(ISNUMBER($B215),H214+Liga_Descoba!AI215,"")</f>
        <v/>
      </c>
      <c r="I215" s="36"/>
      <c r="J215" s="80"/>
      <c r="K215" s="97" t="str">
        <f>IF(ISNUMBER(Liga_Descoba!D215),Liga_Descoba!D215,"")</f>
        <v/>
      </c>
      <c r="L215" s="97" t="str">
        <f>IF(ISNUMBER(Liga_Descoba!E215),Liga_Descoba!E215,"")</f>
        <v/>
      </c>
      <c r="M215" s="36"/>
      <c r="N215" s="80"/>
      <c r="O215" s="97" t="str">
        <f>IF(ISNUMBER($B215),K215+O214,"")</f>
        <v/>
      </c>
      <c r="P215" s="97" t="str">
        <f>IF(ISNUMBER($B215),L215+P214,"")</f>
        <v/>
      </c>
      <c r="Q215" s="89"/>
      <c r="R215" s="95"/>
      <c r="S215" s="97" t="str">
        <f>IF(ISNUMBER($B215),O215/COUNTA(O$10:O215),"")</f>
        <v/>
      </c>
      <c r="T215" s="97" t="str">
        <f>IF(ISNUMBER($B215),P215/COUNTA(P$10:P215),"")</f>
        <v/>
      </c>
      <c r="U215" s="89"/>
      <c r="V215" s="95"/>
      <c r="W215" s="97" t="str">
        <f>IF(ISNUMBER($B215),SQRT(VAR(K$10:K215)),"")</f>
        <v/>
      </c>
      <c r="X215" s="97" t="str">
        <f>IF(ISNUMBER($B215),SQRT(VAR(L$10:L215)),"")</f>
        <v/>
      </c>
      <c r="Y215" s="89"/>
      <c r="Z215" s="89"/>
      <c r="AA215" s="96" t="str">
        <f>IF(ISBLANK(Liga_Descoba!$F215),"",IF(Liga_Descoba!$F216&lt;&gt;Liga_Descoba!$F215,Liga_Descoba!$F215,""))</f>
        <v/>
      </c>
      <c r="AB215" s="97" t="str">
        <f>IF(ISTEXT($AA215),"",O215-SUM(AB$10:AB214))</f>
        <v/>
      </c>
      <c r="AC215" s="97" t="str">
        <f>IF(ISTEXT($AA215),"",P215-SUM(AC$10:AC214))</f>
        <v/>
      </c>
      <c r="AD215" s="89"/>
      <c r="AE215" s="89"/>
      <c r="AF215" s="96" t="str">
        <f>IF(ISBLANK(Liga_Descoba!$F215),"",IF(Liga_Descoba!$F216&lt;&gt;Liga_Descoba!$F215,Liga_Descoba!$F215,""))</f>
        <v/>
      </c>
      <c r="AG215" s="97" t="str">
        <f>IF(ISTEXT($AF215),"",(O215 - SUM(AB$10:AB214))/COUNTIF(Liga_Descoba!$F$10:$F$304,"="&amp;$AF215))</f>
        <v/>
      </c>
      <c r="AH215" s="97" t="str">
        <f>IF(ISTEXT($AF215),"",(P215 - SUM(AC$10:AC214))/COUNTIF(Liga_Descoba!$F$10:$F$304,"="&amp;$AF215))</f>
        <v/>
      </c>
      <c r="AI215" s="99" t="str">
        <f>IF(ISTEXT($AF215),"",COUNT($AG$10:$AG215))</f>
        <v/>
      </c>
      <c r="AJ215" s="89"/>
      <c r="AK215" s="96" t="str">
        <f>IF(ISBLANK(Liga_Descoba!$F215),"",IF(Liga_Descoba!$F216&lt;&gt;Liga_Descoba!$F215,Liga_Descoba!$F215,""))</f>
        <v/>
      </c>
      <c r="AL215" s="97" t="str">
        <f>IF(ISTEXT($AF215),"",(G215 - SUM(AR$10:AR214))/COUNTIF(Liga_Descoba!$F$10:$F$304,"="&amp;$AK215))</f>
        <v/>
      </c>
      <c r="AM215" s="97" t="str">
        <f>IF(ISTEXT($AF215),"",(H215 - SUM(AS$10:AS214))/COUNTIF(Liga_Descoba!$F$10:$F$304,"="&amp;$AK215))</f>
        <v/>
      </c>
      <c r="AN215" s="99" t="str">
        <f>IF(ISTEXT($AF215),"",COUNT($AG$10:$AG215))</f>
        <v/>
      </c>
      <c r="AO215" s="81"/>
      <c r="AP215" s="89"/>
      <c r="AQ215" s="96" t="str">
        <f>IF(ISBLANK(Liga_Descoba!$F215),"",IF(Liga_Descoba!$F216&lt;&gt;Liga_Descoba!$F215,Liga_Descoba!$F215,""))</f>
        <v/>
      </c>
      <c r="AR215" s="97" t="str">
        <f>IF(ISTEXT($AQ215),"",G215-SUM(AR$10:AR214))</f>
        <v/>
      </c>
      <c r="AS215" s="97" t="str">
        <f>IF(ISTEXT($AQ215),"",H215-SUM(AS$10:AS214))</f>
        <v/>
      </c>
      <c r="AT215" s="89"/>
      <c r="AU215" s="89"/>
      <c r="AV215" s="96"/>
      <c r="AW215" s="97"/>
      <c r="AX215" s="97"/>
      <c r="AY215" s="96"/>
      <c r="AZ215" s="89"/>
      <c r="BA215" s="89"/>
      <c r="BB215" s="96"/>
      <c r="BC215" s="97"/>
      <c r="BD215" s="97"/>
      <c r="BE215" s="96"/>
      <c r="BF215" s="89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</row>
    <row r="216" spans="1:77">
      <c r="A216" s="36"/>
      <c r="B216" s="94" t="str">
        <f>IF(ISBLANK(Liga_Descoba!$C216),"",Liga_Descoba!$C216)</f>
        <v/>
      </c>
      <c r="C216" s="97" t="str">
        <f>IF(ISTEXT($B216),"",_xlfn.SWITCH(Liga_Descoba!AH216,$D$3,$D$2,$E$3,$E$2,$F$3,$F$2,$D$6,$D$5,$E$6,$E$5,$I$5,$D$2,$I$6,$D$2,$I$4,$D$2))</f>
        <v/>
      </c>
      <c r="D216" s="97" t="str">
        <f>IF(ISTEXT($B216),"",_xlfn.SWITCH(Liga_Descoba!AI216,$D$3,$D$2,$E$3,$E$2,$F$3,$F$2,$D$6,$D$5,$E$6,$E$5,$I$5,$D$2,$I$6,$D$2,$I$4,$D$2))</f>
        <v/>
      </c>
      <c r="E216" s="80"/>
      <c r="F216" s="80"/>
      <c r="G216" s="97" t="str">
        <f>IF(ISNUMBER($B216),G215+Liga_Descoba!AH216,"")</f>
        <v/>
      </c>
      <c r="H216" s="97" t="str">
        <f>IF(ISNUMBER($B216),H215+Liga_Descoba!AI216,"")</f>
        <v/>
      </c>
      <c r="I216" s="36"/>
      <c r="J216" s="80"/>
      <c r="K216" s="97" t="str">
        <f>IF(ISNUMBER(Liga_Descoba!D216),Liga_Descoba!D216,"")</f>
        <v/>
      </c>
      <c r="L216" s="97" t="str">
        <f>IF(ISNUMBER(Liga_Descoba!E216),Liga_Descoba!E216,"")</f>
        <v/>
      </c>
      <c r="M216" s="36"/>
      <c r="N216" s="80"/>
      <c r="O216" s="97" t="str">
        <f>IF(ISNUMBER($B216),K216+O215,"")</f>
        <v/>
      </c>
      <c r="P216" s="97" t="str">
        <f>IF(ISNUMBER($B216),L216+P215,"")</f>
        <v/>
      </c>
      <c r="Q216" s="89"/>
      <c r="R216" s="95"/>
      <c r="S216" s="97" t="str">
        <f>IF(ISNUMBER($B216),O216/COUNTA(O$10:O216),"")</f>
        <v/>
      </c>
      <c r="T216" s="97" t="str">
        <f>IF(ISNUMBER($B216),P216/COUNTA(P$10:P216),"")</f>
        <v/>
      </c>
      <c r="U216" s="89"/>
      <c r="V216" s="95"/>
      <c r="W216" s="97" t="str">
        <f>IF(ISNUMBER($B216),SQRT(VAR(K$10:K216)),"")</f>
        <v/>
      </c>
      <c r="X216" s="97" t="str">
        <f>IF(ISNUMBER($B216),SQRT(VAR(L$10:L216)),"")</f>
        <v/>
      </c>
      <c r="Y216" s="89"/>
      <c r="Z216" s="89"/>
      <c r="AA216" s="96" t="str">
        <f>IF(ISBLANK(Liga_Descoba!$F216),"",IF(Liga_Descoba!$F217&lt;&gt;Liga_Descoba!$F216,Liga_Descoba!$F216,""))</f>
        <v/>
      </c>
      <c r="AB216" s="97" t="str">
        <f>IF(ISTEXT($AA216),"",O216-SUM(AB$10:AB215))</f>
        <v/>
      </c>
      <c r="AC216" s="97" t="str">
        <f>IF(ISTEXT($AA216),"",P216-SUM(AC$10:AC215))</f>
        <v/>
      </c>
      <c r="AD216" s="89"/>
      <c r="AE216" s="89"/>
      <c r="AF216" s="96" t="str">
        <f>IF(ISBLANK(Liga_Descoba!$F216),"",IF(Liga_Descoba!$F217&lt;&gt;Liga_Descoba!$F216,Liga_Descoba!$F216,""))</f>
        <v/>
      </c>
      <c r="AG216" s="97" t="str">
        <f>IF(ISTEXT($AF216),"",(O216 - SUM(AB$10:AB215))/COUNTIF(Liga_Descoba!$F$10:$F$304,"="&amp;$AF216))</f>
        <v/>
      </c>
      <c r="AH216" s="97" t="str">
        <f>IF(ISTEXT($AF216),"",(P216 - SUM(AC$10:AC215))/COUNTIF(Liga_Descoba!$F$10:$F$304,"="&amp;$AF216))</f>
        <v/>
      </c>
      <c r="AI216" s="99" t="str">
        <f>IF(ISTEXT($AF216),"",COUNT($AG$10:$AG216))</f>
        <v/>
      </c>
      <c r="AJ216" s="89"/>
      <c r="AK216" s="96" t="str">
        <f>IF(ISBLANK(Liga_Descoba!$F216),"",IF(Liga_Descoba!$F217&lt;&gt;Liga_Descoba!$F216,Liga_Descoba!$F216,""))</f>
        <v/>
      </c>
      <c r="AL216" s="97" t="str">
        <f>IF(ISTEXT($AF216),"",(G216 - SUM(AR$10:AR215))/COUNTIF(Liga_Descoba!$F$10:$F$304,"="&amp;$AK216))</f>
        <v/>
      </c>
      <c r="AM216" s="97" t="str">
        <f>IF(ISTEXT($AF216),"",(H216 - SUM(AS$10:AS215))/COUNTIF(Liga_Descoba!$F$10:$F$304,"="&amp;$AK216))</f>
        <v/>
      </c>
      <c r="AN216" s="99" t="str">
        <f>IF(ISTEXT($AF216),"",COUNT($AG$10:$AG216))</f>
        <v/>
      </c>
      <c r="AO216" s="81"/>
      <c r="AP216" s="89"/>
      <c r="AQ216" s="96" t="str">
        <f>IF(ISBLANK(Liga_Descoba!$F216),"",IF(Liga_Descoba!$F217&lt;&gt;Liga_Descoba!$F216,Liga_Descoba!$F216,""))</f>
        <v/>
      </c>
      <c r="AR216" s="97" t="str">
        <f>IF(ISTEXT($AQ216),"",G216-SUM(AR$10:AR215))</f>
        <v/>
      </c>
      <c r="AS216" s="97" t="str">
        <f>IF(ISTEXT($AQ216),"",H216-SUM(AS$10:AS215))</f>
        <v/>
      </c>
      <c r="AT216" s="89"/>
      <c r="AU216" s="89"/>
      <c r="AV216" s="96"/>
      <c r="AW216" s="97"/>
      <c r="AX216" s="97"/>
      <c r="AY216" s="96"/>
      <c r="AZ216" s="89"/>
      <c r="BA216" s="89"/>
      <c r="BB216" s="96"/>
      <c r="BC216" s="97"/>
      <c r="BD216" s="97"/>
      <c r="BE216" s="96"/>
      <c r="BF216" s="89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</row>
    <row r="217" spans="1:77">
      <c r="A217" s="36"/>
      <c r="B217" s="94" t="str">
        <f>IF(ISBLANK(Liga_Descoba!$C217),"",Liga_Descoba!$C217)</f>
        <v/>
      </c>
      <c r="C217" s="97" t="str">
        <f>IF(ISTEXT($B217),"",_xlfn.SWITCH(Liga_Descoba!AH217,$D$3,$D$2,$E$3,$E$2,$F$3,$F$2,$D$6,$D$5,$E$6,$E$5,$I$5,$D$2,$I$6,$D$2,$I$4,$D$2))</f>
        <v/>
      </c>
      <c r="D217" s="97" t="str">
        <f>IF(ISTEXT($B217),"",_xlfn.SWITCH(Liga_Descoba!AI217,$D$3,$D$2,$E$3,$E$2,$F$3,$F$2,$D$6,$D$5,$E$6,$E$5,$I$5,$D$2,$I$6,$D$2,$I$4,$D$2))</f>
        <v/>
      </c>
      <c r="E217" s="80"/>
      <c r="F217" s="80"/>
      <c r="G217" s="97" t="str">
        <f>IF(ISNUMBER($B217),G216+Liga_Descoba!AH217,"")</f>
        <v/>
      </c>
      <c r="H217" s="97" t="str">
        <f>IF(ISNUMBER($B217),H216+Liga_Descoba!AI217,"")</f>
        <v/>
      </c>
      <c r="I217" s="36"/>
      <c r="J217" s="80"/>
      <c r="K217" s="97" t="str">
        <f>IF(ISNUMBER(Liga_Descoba!D217),Liga_Descoba!D217,"")</f>
        <v/>
      </c>
      <c r="L217" s="97" t="str">
        <f>IF(ISNUMBER(Liga_Descoba!E217),Liga_Descoba!E217,"")</f>
        <v/>
      </c>
      <c r="M217" s="36"/>
      <c r="N217" s="80"/>
      <c r="O217" s="97" t="str">
        <f>IF(ISNUMBER($B217),K217+O216,"")</f>
        <v/>
      </c>
      <c r="P217" s="97" t="str">
        <f>IF(ISNUMBER($B217),L217+P216,"")</f>
        <v/>
      </c>
      <c r="Q217" s="89"/>
      <c r="R217" s="95"/>
      <c r="S217" s="97" t="str">
        <f>IF(ISNUMBER($B217),O217/COUNTA(O$10:O217),"")</f>
        <v/>
      </c>
      <c r="T217" s="97" t="str">
        <f>IF(ISNUMBER($B217),P217/COUNTA(P$10:P217),"")</f>
        <v/>
      </c>
      <c r="U217" s="89"/>
      <c r="V217" s="95"/>
      <c r="W217" s="97" t="str">
        <f>IF(ISNUMBER($B217),SQRT(VAR(K$10:K217)),"")</f>
        <v/>
      </c>
      <c r="X217" s="97" t="str">
        <f>IF(ISNUMBER($B217),SQRT(VAR(L$10:L217)),"")</f>
        <v/>
      </c>
      <c r="Y217" s="89"/>
      <c r="Z217" s="89"/>
      <c r="AA217" s="96" t="str">
        <f>IF(ISBLANK(Liga_Descoba!$F217),"",IF(Liga_Descoba!$F218&lt;&gt;Liga_Descoba!$F217,Liga_Descoba!$F217,""))</f>
        <v/>
      </c>
      <c r="AB217" s="97" t="str">
        <f>IF(ISTEXT($AA217),"",O217-SUM(AB$10:AB216))</f>
        <v/>
      </c>
      <c r="AC217" s="97" t="str">
        <f>IF(ISTEXT($AA217),"",P217-SUM(AC$10:AC216))</f>
        <v/>
      </c>
      <c r="AD217" s="89"/>
      <c r="AE217" s="89"/>
      <c r="AF217" s="96" t="str">
        <f>IF(ISBLANK(Liga_Descoba!$F217),"",IF(Liga_Descoba!$F218&lt;&gt;Liga_Descoba!$F217,Liga_Descoba!$F217,""))</f>
        <v/>
      </c>
      <c r="AG217" s="97" t="str">
        <f>IF(ISTEXT($AF217),"",(O217 - SUM(AB$10:AB216))/COUNTIF(Liga_Descoba!$F$10:$F$304,"="&amp;$AF217))</f>
        <v/>
      </c>
      <c r="AH217" s="97" t="str">
        <f>IF(ISTEXT($AF217),"",(P217 - SUM(AC$10:AC216))/COUNTIF(Liga_Descoba!$F$10:$F$304,"="&amp;$AF217))</f>
        <v/>
      </c>
      <c r="AI217" s="99" t="str">
        <f>IF(ISTEXT($AF217),"",COUNT($AG$10:$AG217))</f>
        <v/>
      </c>
      <c r="AJ217" s="89"/>
      <c r="AK217" s="96" t="str">
        <f>IF(ISBLANK(Liga_Descoba!$F217),"",IF(Liga_Descoba!$F218&lt;&gt;Liga_Descoba!$F217,Liga_Descoba!$F217,""))</f>
        <v/>
      </c>
      <c r="AL217" s="97" t="str">
        <f>IF(ISTEXT($AF217),"",(G217 - SUM(AR$10:AR216))/COUNTIF(Liga_Descoba!$F$10:$F$304,"="&amp;$AK217))</f>
        <v/>
      </c>
      <c r="AM217" s="97" t="str">
        <f>IF(ISTEXT($AF217),"",(H217 - SUM(AS$10:AS216))/COUNTIF(Liga_Descoba!$F$10:$F$304,"="&amp;$AK217))</f>
        <v/>
      </c>
      <c r="AN217" s="99" t="str">
        <f>IF(ISTEXT($AF217),"",COUNT($AG$10:$AG217))</f>
        <v/>
      </c>
      <c r="AO217" s="81"/>
      <c r="AP217" s="89"/>
      <c r="AQ217" s="96" t="str">
        <f>IF(ISBLANK(Liga_Descoba!$F217),"",IF(Liga_Descoba!$F218&lt;&gt;Liga_Descoba!$F217,Liga_Descoba!$F217,""))</f>
        <v/>
      </c>
      <c r="AR217" s="97" t="str">
        <f>IF(ISTEXT($AQ217),"",G217-SUM(AR$10:AR216))</f>
        <v/>
      </c>
      <c r="AS217" s="97" t="str">
        <f>IF(ISTEXT($AQ217),"",H217-SUM(AS$10:AS216))</f>
        <v/>
      </c>
      <c r="AT217" s="89"/>
      <c r="AU217" s="89"/>
      <c r="AV217" s="96"/>
      <c r="AW217" s="97"/>
      <c r="AX217" s="97"/>
      <c r="AY217" s="96"/>
      <c r="AZ217" s="89"/>
      <c r="BA217" s="89"/>
      <c r="BB217" s="96"/>
      <c r="BC217" s="97"/>
      <c r="BD217" s="97"/>
      <c r="BE217" s="96"/>
      <c r="BF217" s="89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</row>
    <row r="218" spans="1:77">
      <c r="A218" s="36"/>
      <c r="B218" s="94" t="str">
        <f>IF(ISBLANK(Liga_Descoba!$C218),"",Liga_Descoba!$C218)</f>
        <v/>
      </c>
      <c r="C218" s="97" t="str">
        <f>IF(ISTEXT($B218),"",_xlfn.SWITCH(Liga_Descoba!AH218,$D$3,$D$2,$E$3,$E$2,$F$3,$F$2,$D$6,$D$5,$E$6,$E$5,$I$5,$D$2,$I$6,$D$2,$I$4,$D$2))</f>
        <v/>
      </c>
      <c r="D218" s="97" t="str">
        <f>IF(ISTEXT($B218),"",_xlfn.SWITCH(Liga_Descoba!AI218,$D$3,$D$2,$E$3,$E$2,$F$3,$F$2,$D$6,$D$5,$E$6,$E$5,$I$5,$D$2,$I$6,$D$2,$I$4,$D$2))</f>
        <v/>
      </c>
      <c r="E218" s="80"/>
      <c r="F218" s="80"/>
      <c r="G218" s="97" t="str">
        <f>IF(ISNUMBER($B218),G217+Liga_Descoba!AH218,"")</f>
        <v/>
      </c>
      <c r="H218" s="97" t="str">
        <f>IF(ISNUMBER($B218),H217+Liga_Descoba!AI218,"")</f>
        <v/>
      </c>
      <c r="I218" s="36"/>
      <c r="J218" s="80"/>
      <c r="K218" s="97" t="str">
        <f>IF(ISNUMBER(Liga_Descoba!D218),Liga_Descoba!D218,"")</f>
        <v/>
      </c>
      <c r="L218" s="97" t="str">
        <f>IF(ISNUMBER(Liga_Descoba!E218),Liga_Descoba!E218,"")</f>
        <v/>
      </c>
      <c r="M218" s="36"/>
      <c r="N218" s="80"/>
      <c r="O218" s="97" t="str">
        <f>IF(ISNUMBER($B218),K218+O217,"")</f>
        <v/>
      </c>
      <c r="P218" s="97" t="str">
        <f>IF(ISNUMBER($B218),L218+P217,"")</f>
        <v/>
      </c>
      <c r="Q218" s="89"/>
      <c r="R218" s="95"/>
      <c r="S218" s="97" t="str">
        <f>IF(ISNUMBER($B218),O218/COUNTA(O$10:O218),"")</f>
        <v/>
      </c>
      <c r="T218" s="97" t="str">
        <f>IF(ISNUMBER($B218),P218/COUNTA(P$10:P218),"")</f>
        <v/>
      </c>
      <c r="U218" s="89"/>
      <c r="V218" s="95"/>
      <c r="W218" s="97" t="str">
        <f>IF(ISNUMBER($B218),SQRT(VAR(K$10:K218)),"")</f>
        <v/>
      </c>
      <c r="X218" s="97" t="str">
        <f>IF(ISNUMBER($B218),SQRT(VAR(L$10:L218)),"")</f>
        <v/>
      </c>
      <c r="Y218" s="89"/>
      <c r="Z218" s="89"/>
      <c r="AA218" s="96" t="str">
        <f>IF(ISBLANK(Liga_Descoba!$F218),"",IF(Liga_Descoba!$F219&lt;&gt;Liga_Descoba!$F218,Liga_Descoba!$F218,""))</f>
        <v/>
      </c>
      <c r="AB218" s="97" t="str">
        <f>IF(ISTEXT($AA218),"",O218-SUM(AB$10:AB217))</f>
        <v/>
      </c>
      <c r="AC218" s="97" t="str">
        <f>IF(ISTEXT($AA218),"",P218-SUM(AC$10:AC217))</f>
        <v/>
      </c>
      <c r="AD218" s="89"/>
      <c r="AE218" s="89"/>
      <c r="AF218" s="96" t="str">
        <f>IF(ISBLANK(Liga_Descoba!$F218),"",IF(Liga_Descoba!$F219&lt;&gt;Liga_Descoba!$F218,Liga_Descoba!$F218,""))</f>
        <v/>
      </c>
      <c r="AG218" s="97" t="str">
        <f>IF(ISTEXT($AF218),"",(O218 - SUM(AB$10:AB217))/COUNTIF(Liga_Descoba!$F$10:$F$304,"="&amp;$AF218))</f>
        <v/>
      </c>
      <c r="AH218" s="97" t="str">
        <f>IF(ISTEXT($AF218),"",(P218 - SUM(AC$10:AC217))/COUNTIF(Liga_Descoba!$F$10:$F$304,"="&amp;$AF218))</f>
        <v/>
      </c>
      <c r="AI218" s="99" t="str">
        <f>IF(ISTEXT($AF218),"",COUNT($AG$10:$AG218))</f>
        <v/>
      </c>
      <c r="AJ218" s="89"/>
      <c r="AK218" s="96" t="str">
        <f>IF(ISBLANK(Liga_Descoba!$F218),"",IF(Liga_Descoba!$F219&lt;&gt;Liga_Descoba!$F218,Liga_Descoba!$F218,""))</f>
        <v/>
      </c>
      <c r="AL218" s="97" t="str">
        <f>IF(ISTEXT($AF218),"",(G218 - SUM(AR$10:AR217))/COUNTIF(Liga_Descoba!$F$10:$F$304,"="&amp;$AK218))</f>
        <v/>
      </c>
      <c r="AM218" s="97" t="str">
        <f>IF(ISTEXT($AF218),"",(H218 - SUM(AS$10:AS217))/COUNTIF(Liga_Descoba!$F$10:$F$304,"="&amp;$AK218))</f>
        <v/>
      </c>
      <c r="AN218" s="99" t="str">
        <f>IF(ISTEXT($AF218),"",COUNT($AG$10:$AG218))</f>
        <v/>
      </c>
      <c r="AO218" s="81"/>
      <c r="AP218" s="89"/>
      <c r="AQ218" s="96" t="str">
        <f>IF(ISBLANK(Liga_Descoba!$F218),"",IF(Liga_Descoba!$F219&lt;&gt;Liga_Descoba!$F218,Liga_Descoba!$F218,""))</f>
        <v/>
      </c>
      <c r="AR218" s="97" t="str">
        <f>IF(ISTEXT($AQ218),"",G218-SUM(AR$10:AR217))</f>
        <v/>
      </c>
      <c r="AS218" s="97" t="str">
        <f>IF(ISTEXT($AQ218),"",H218-SUM(AS$10:AS217))</f>
        <v/>
      </c>
      <c r="AT218" s="89"/>
      <c r="AU218" s="89"/>
      <c r="AV218" s="96"/>
      <c r="AW218" s="97"/>
      <c r="AX218" s="97"/>
      <c r="AY218" s="96"/>
      <c r="AZ218" s="89"/>
      <c r="BA218" s="89"/>
      <c r="BB218" s="96"/>
      <c r="BC218" s="97"/>
      <c r="BD218" s="97"/>
      <c r="BE218" s="96"/>
      <c r="BF218" s="89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</row>
    <row r="219" spans="1:77">
      <c r="A219" s="36"/>
      <c r="B219" s="94" t="str">
        <f>IF(ISBLANK(Liga_Descoba!$C219),"",Liga_Descoba!$C219)</f>
        <v/>
      </c>
      <c r="C219" s="97" t="str">
        <f>IF(ISTEXT($B219),"",_xlfn.SWITCH(Liga_Descoba!AH219,$D$3,$D$2,$E$3,$E$2,$F$3,$F$2,$D$6,$D$5,$E$6,$E$5,$I$5,$D$2,$I$6,$D$2,$I$4,$D$2))</f>
        <v/>
      </c>
      <c r="D219" s="97" t="str">
        <f>IF(ISTEXT($B219),"",_xlfn.SWITCH(Liga_Descoba!AI219,$D$3,$D$2,$E$3,$E$2,$F$3,$F$2,$D$6,$D$5,$E$6,$E$5,$I$5,$D$2,$I$6,$D$2,$I$4,$D$2))</f>
        <v/>
      </c>
      <c r="E219" s="80"/>
      <c r="F219" s="80"/>
      <c r="G219" s="97" t="str">
        <f>IF(ISNUMBER($B219),G218+Liga_Descoba!AH219,"")</f>
        <v/>
      </c>
      <c r="H219" s="97" t="str">
        <f>IF(ISNUMBER($B219),H218+Liga_Descoba!AI219,"")</f>
        <v/>
      </c>
      <c r="I219" s="36"/>
      <c r="J219" s="80"/>
      <c r="K219" s="97" t="str">
        <f>IF(ISNUMBER(Liga_Descoba!D219),Liga_Descoba!D219,"")</f>
        <v/>
      </c>
      <c r="L219" s="97" t="str">
        <f>IF(ISNUMBER(Liga_Descoba!E219),Liga_Descoba!E219,"")</f>
        <v/>
      </c>
      <c r="M219" s="36"/>
      <c r="N219" s="80"/>
      <c r="O219" s="97" t="str">
        <f>IF(ISNUMBER($B219),K219+O218,"")</f>
        <v/>
      </c>
      <c r="P219" s="97" t="str">
        <f>IF(ISNUMBER($B219),L219+P218,"")</f>
        <v/>
      </c>
      <c r="Q219" s="89"/>
      <c r="R219" s="95"/>
      <c r="S219" s="97" t="str">
        <f>IF(ISNUMBER($B219),O219/COUNTA(O$10:O219),"")</f>
        <v/>
      </c>
      <c r="T219" s="97" t="str">
        <f>IF(ISNUMBER($B219),P219/COUNTA(P$10:P219),"")</f>
        <v/>
      </c>
      <c r="U219" s="89"/>
      <c r="V219" s="95"/>
      <c r="W219" s="97" t="str">
        <f>IF(ISNUMBER($B219),SQRT(VAR(K$10:K219)),"")</f>
        <v/>
      </c>
      <c r="X219" s="97" t="str">
        <f>IF(ISNUMBER($B219),SQRT(VAR(L$10:L219)),"")</f>
        <v/>
      </c>
      <c r="Y219" s="89"/>
      <c r="Z219" s="89"/>
      <c r="AA219" s="96" t="str">
        <f>IF(ISBLANK(Liga_Descoba!$F219),"",IF(Liga_Descoba!$F220&lt;&gt;Liga_Descoba!$F219,Liga_Descoba!$F219,""))</f>
        <v/>
      </c>
      <c r="AB219" s="97" t="str">
        <f>IF(ISTEXT($AA219),"",O219-SUM(AB$10:AB218))</f>
        <v/>
      </c>
      <c r="AC219" s="97" t="str">
        <f>IF(ISTEXT($AA219),"",P219-SUM(AC$10:AC218))</f>
        <v/>
      </c>
      <c r="AD219" s="89"/>
      <c r="AE219" s="89"/>
      <c r="AF219" s="96" t="str">
        <f>IF(ISBLANK(Liga_Descoba!$F219),"",IF(Liga_Descoba!$F220&lt;&gt;Liga_Descoba!$F219,Liga_Descoba!$F219,""))</f>
        <v/>
      </c>
      <c r="AG219" s="97" t="str">
        <f>IF(ISTEXT($AF219),"",(O219 - SUM(AB$10:AB218))/COUNTIF(Liga_Descoba!$F$10:$F$304,"="&amp;$AF219))</f>
        <v/>
      </c>
      <c r="AH219" s="97" t="str">
        <f>IF(ISTEXT($AF219),"",(P219 - SUM(AC$10:AC218))/COUNTIF(Liga_Descoba!$F$10:$F$304,"="&amp;$AF219))</f>
        <v/>
      </c>
      <c r="AI219" s="99" t="str">
        <f>IF(ISTEXT($AF219),"",COUNT($AG$10:$AG219))</f>
        <v/>
      </c>
      <c r="AJ219" s="89"/>
      <c r="AK219" s="96" t="str">
        <f>IF(ISBLANK(Liga_Descoba!$F219),"",IF(Liga_Descoba!$F220&lt;&gt;Liga_Descoba!$F219,Liga_Descoba!$F219,""))</f>
        <v/>
      </c>
      <c r="AL219" s="97" t="str">
        <f>IF(ISTEXT($AF219),"",(G219 - SUM(AR$10:AR218))/COUNTIF(Liga_Descoba!$F$10:$F$304,"="&amp;$AK219))</f>
        <v/>
      </c>
      <c r="AM219" s="97" t="str">
        <f>IF(ISTEXT($AF219),"",(H219 - SUM(AS$10:AS218))/COUNTIF(Liga_Descoba!$F$10:$F$304,"="&amp;$AK219))</f>
        <v/>
      </c>
      <c r="AN219" s="99" t="str">
        <f>IF(ISTEXT($AF219),"",COUNT($AG$10:$AG219))</f>
        <v/>
      </c>
      <c r="AO219" s="81"/>
      <c r="AP219" s="89"/>
      <c r="AQ219" s="96" t="str">
        <f>IF(ISBLANK(Liga_Descoba!$F219),"",IF(Liga_Descoba!$F220&lt;&gt;Liga_Descoba!$F219,Liga_Descoba!$F219,""))</f>
        <v/>
      </c>
      <c r="AR219" s="97" t="str">
        <f>IF(ISTEXT($AQ219),"",G219-SUM(AR$10:AR218))</f>
        <v/>
      </c>
      <c r="AS219" s="97" t="str">
        <f>IF(ISTEXT($AQ219),"",H219-SUM(AS$10:AS218))</f>
        <v/>
      </c>
      <c r="AT219" s="89"/>
      <c r="AU219" s="89"/>
      <c r="AV219" s="96"/>
      <c r="AW219" s="97"/>
      <c r="AX219" s="97"/>
      <c r="AY219" s="96"/>
      <c r="AZ219" s="89"/>
      <c r="BA219" s="89"/>
      <c r="BB219" s="96"/>
      <c r="BC219" s="97"/>
      <c r="BD219" s="97"/>
      <c r="BE219" s="96"/>
      <c r="BF219" s="89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</row>
    <row r="220" spans="1:77">
      <c r="A220" s="36"/>
      <c r="B220" s="94" t="str">
        <f>IF(ISBLANK(Liga_Descoba!$C220),"",Liga_Descoba!$C220)</f>
        <v/>
      </c>
      <c r="C220" s="97" t="str">
        <f>IF(ISTEXT($B220),"",_xlfn.SWITCH(Liga_Descoba!AH220,$D$3,$D$2,$E$3,$E$2,$F$3,$F$2,$D$6,$D$5,$E$6,$E$5,$I$5,$D$2,$I$6,$D$2,$I$4,$D$2))</f>
        <v/>
      </c>
      <c r="D220" s="97" t="str">
        <f>IF(ISTEXT($B220),"",_xlfn.SWITCH(Liga_Descoba!AI220,$D$3,$D$2,$E$3,$E$2,$F$3,$F$2,$D$6,$D$5,$E$6,$E$5,$I$5,$D$2,$I$6,$D$2,$I$4,$D$2))</f>
        <v/>
      </c>
      <c r="E220" s="80"/>
      <c r="F220" s="80"/>
      <c r="G220" s="97" t="str">
        <f>IF(ISNUMBER($B220),G219+Liga_Descoba!AH220,"")</f>
        <v/>
      </c>
      <c r="H220" s="97" t="str">
        <f>IF(ISNUMBER($B220),H219+Liga_Descoba!AI220,"")</f>
        <v/>
      </c>
      <c r="I220" s="36"/>
      <c r="J220" s="80"/>
      <c r="K220" s="97" t="str">
        <f>IF(ISNUMBER(Liga_Descoba!D220),Liga_Descoba!D220,"")</f>
        <v/>
      </c>
      <c r="L220" s="97" t="str">
        <f>IF(ISNUMBER(Liga_Descoba!E220),Liga_Descoba!E220,"")</f>
        <v/>
      </c>
      <c r="M220" s="36"/>
      <c r="N220" s="80"/>
      <c r="O220" s="97" t="str">
        <f>IF(ISNUMBER($B220),K220+O219,"")</f>
        <v/>
      </c>
      <c r="P220" s="97" t="str">
        <f>IF(ISNUMBER($B220),L220+P219,"")</f>
        <v/>
      </c>
      <c r="Q220" s="89"/>
      <c r="R220" s="95"/>
      <c r="S220" s="97" t="str">
        <f>IF(ISNUMBER($B220),O220/COUNTA(O$10:O220),"")</f>
        <v/>
      </c>
      <c r="T220" s="97" t="str">
        <f>IF(ISNUMBER($B220),P220/COUNTA(P$10:P220),"")</f>
        <v/>
      </c>
      <c r="U220" s="89"/>
      <c r="V220" s="95"/>
      <c r="W220" s="97" t="str">
        <f>IF(ISNUMBER($B220),SQRT(VAR(K$10:K220)),"")</f>
        <v/>
      </c>
      <c r="X220" s="97" t="str">
        <f>IF(ISNUMBER($B220),SQRT(VAR(L$10:L220)),"")</f>
        <v/>
      </c>
      <c r="Y220" s="89"/>
      <c r="Z220" s="89"/>
      <c r="AA220" s="96" t="str">
        <f>IF(ISBLANK(Liga_Descoba!$F220),"",IF(Liga_Descoba!$F221&lt;&gt;Liga_Descoba!$F220,Liga_Descoba!$F220,""))</f>
        <v/>
      </c>
      <c r="AB220" s="97" t="str">
        <f>IF(ISTEXT($AA220),"",O220-SUM(AB$10:AB219))</f>
        <v/>
      </c>
      <c r="AC220" s="97" t="str">
        <f>IF(ISTEXT($AA220),"",P220-SUM(AC$10:AC219))</f>
        <v/>
      </c>
      <c r="AD220" s="89"/>
      <c r="AE220" s="89"/>
      <c r="AF220" s="96" t="str">
        <f>IF(ISBLANK(Liga_Descoba!$F220),"",IF(Liga_Descoba!$F221&lt;&gt;Liga_Descoba!$F220,Liga_Descoba!$F220,""))</f>
        <v/>
      </c>
      <c r="AG220" s="97" t="str">
        <f>IF(ISTEXT($AF220),"",(O220 - SUM(AB$10:AB219))/COUNTIF(Liga_Descoba!$F$10:$F$304,"="&amp;$AF220))</f>
        <v/>
      </c>
      <c r="AH220" s="97" t="str">
        <f>IF(ISTEXT($AF220),"",(P220 - SUM(AC$10:AC219))/COUNTIF(Liga_Descoba!$F$10:$F$304,"="&amp;$AF220))</f>
        <v/>
      </c>
      <c r="AI220" s="99" t="str">
        <f>IF(ISTEXT($AF220),"",COUNT($AG$10:$AG220))</f>
        <v/>
      </c>
      <c r="AJ220" s="89"/>
      <c r="AK220" s="96" t="str">
        <f>IF(ISBLANK(Liga_Descoba!$F220),"",IF(Liga_Descoba!$F221&lt;&gt;Liga_Descoba!$F220,Liga_Descoba!$F220,""))</f>
        <v/>
      </c>
      <c r="AL220" s="97" t="str">
        <f>IF(ISTEXT($AF220),"",(G220 - SUM(AR$10:AR219))/COUNTIF(Liga_Descoba!$F$10:$F$304,"="&amp;$AK220))</f>
        <v/>
      </c>
      <c r="AM220" s="97" t="str">
        <f>IF(ISTEXT($AF220),"",(H220 - SUM(AS$10:AS219))/COUNTIF(Liga_Descoba!$F$10:$F$304,"="&amp;$AK220))</f>
        <v/>
      </c>
      <c r="AN220" s="99" t="str">
        <f>IF(ISTEXT($AF220),"",COUNT($AG$10:$AG220))</f>
        <v/>
      </c>
      <c r="AO220" s="81"/>
      <c r="AP220" s="89"/>
      <c r="AQ220" s="96" t="str">
        <f>IF(ISBLANK(Liga_Descoba!$F220),"",IF(Liga_Descoba!$F221&lt;&gt;Liga_Descoba!$F220,Liga_Descoba!$F220,""))</f>
        <v/>
      </c>
      <c r="AR220" s="97" t="str">
        <f>IF(ISTEXT($AQ220),"",G220-SUM(AR$10:AR219))</f>
        <v/>
      </c>
      <c r="AS220" s="97" t="str">
        <f>IF(ISTEXT($AQ220),"",H220-SUM(AS$10:AS219))</f>
        <v/>
      </c>
      <c r="AT220" s="89"/>
      <c r="AU220" s="89"/>
      <c r="AV220" s="96"/>
      <c r="AW220" s="97"/>
      <c r="AX220" s="97"/>
      <c r="AY220" s="96"/>
      <c r="AZ220" s="89"/>
      <c r="BA220" s="89"/>
      <c r="BB220" s="96"/>
      <c r="BC220" s="97"/>
      <c r="BD220" s="97"/>
      <c r="BE220" s="96"/>
      <c r="BF220" s="89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</row>
    <row r="221" spans="1:77">
      <c r="A221" s="36"/>
      <c r="B221" s="94" t="str">
        <f>IF(ISBLANK(Liga_Descoba!$C221),"",Liga_Descoba!$C221)</f>
        <v/>
      </c>
      <c r="C221" s="97" t="str">
        <f>IF(ISTEXT($B221),"",_xlfn.SWITCH(Liga_Descoba!AH221,$D$3,$D$2,$E$3,$E$2,$F$3,$F$2,$D$6,$D$5,$E$6,$E$5,$I$5,$D$2,$I$6,$D$2,$I$4,$D$2))</f>
        <v/>
      </c>
      <c r="D221" s="97" t="str">
        <f>IF(ISTEXT($B221),"",_xlfn.SWITCH(Liga_Descoba!AI221,$D$3,$D$2,$E$3,$E$2,$F$3,$F$2,$D$6,$D$5,$E$6,$E$5,$I$5,$D$2,$I$6,$D$2,$I$4,$D$2))</f>
        <v/>
      </c>
      <c r="E221" s="80"/>
      <c r="F221" s="80"/>
      <c r="G221" s="97" t="str">
        <f>IF(ISNUMBER($B221),G220+Liga_Descoba!AH221,"")</f>
        <v/>
      </c>
      <c r="H221" s="97" t="str">
        <f>IF(ISNUMBER($B221),H220+Liga_Descoba!AI221,"")</f>
        <v/>
      </c>
      <c r="I221" s="36"/>
      <c r="J221" s="80"/>
      <c r="K221" s="97" t="str">
        <f>IF(ISNUMBER(Liga_Descoba!D221),Liga_Descoba!D221,"")</f>
        <v/>
      </c>
      <c r="L221" s="97" t="str">
        <f>IF(ISNUMBER(Liga_Descoba!E221),Liga_Descoba!E221,"")</f>
        <v/>
      </c>
      <c r="M221" s="36"/>
      <c r="N221" s="80"/>
      <c r="O221" s="97" t="str">
        <f>IF(ISNUMBER($B221),K221+O220,"")</f>
        <v/>
      </c>
      <c r="P221" s="97" t="str">
        <f>IF(ISNUMBER($B221),L221+P220,"")</f>
        <v/>
      </c>
      <c r="Q221" s="89"/>
      <c r="R221" s="95"/>
      <c r="S221" s="97" t="str">
        <f>IF(ISNUMBER($B221),O221/COUNTA(O$10:O221),"")</f>
        <v/>
      </c>
      <c r="T221" s="97" t="str">
        <f>IF(ISNUMBER($B221),P221/COUNTA(P$10:P221),"")</f>
        <v/>
      </c>
      <c r="U221" s="89"/>
      <c r="V221" s="95"/>
      <c r="W221" s="97" t="str">
        <f>IF(ISNUMBER($B221),SQRT(VAR(K$10:K221)),"")</f>
        <v/>
      </c>
      <c r="X221" s="97" t="str">
        <f>IF(ISNUMBER($B221),SQRT(VAR(L$10:L221)),"")</f>
        <v/>
      </c>
      <c r="Y221" s="89"/>
      <c r="Z221" s="89"/>
      <c r="AA221" s="96" t="str">
        <f>IF(ISBLANK(Liga_Descoba!$F221),"",IF(Liga_Descoba!$F222&lt;&gt;Liga_Descoba!$F221,Liga_Descoba!$F221,""))</f>
        <v/>
      </c>
      <c r="AB221" s="97" t="str">
        <f>IF(ISTEXT($AA221),"",O221-SUM(AB$10:AB220))</f>
        <v/>
      </c>
      <c r="AC221" s="97" t="str">
        <f>IF(ISTEXT($AA221),"",P221-SUM(AC$10:AC220))</f>
        <v/>
      </c>
      <c r="AD221" s="89"/>
      <c r="AE221" s="89"/>
      <c r="AF221" s="96" t="str">
        <f>IF(ISBLANK(Liga_Descoba!$F221),"",IF(Liga_Descoba!$F222&lt;&gt;Liga_Descoba!$F221,Liga_Descoba!$F221,""))</f>
        <v/>
      </c>
      <c r="AG221" s="97" t="str">
        <f>IF(ISTEXT($AF221),"",(O221 - SUM(AB$10:AB220))/COUNTIF(Liga_Descoba!$F$10:$F$304,"="&amp;$AF221))</f>
        <v/>
      </c>
      <c r="AH221" s="97" t="str">
        <f>IF(ISTEXT($AF221),"",(P221 - SUM(AC$10:AC220))/COUNTIF(Liga_Descoba!$F$10:$F$304,"="&amp;$AF221))</f>
        <v/>
      </c>
      <c r="AI221" s="99" t="str">
        <f>IF(ISTEXT($AF221),"",COUNT($AG$10:$AG221))</f>
        <v/>
      </c>
      <c r="AJ221" s="89"/>
      <c r="AK221" s="96" t="str">
        <f>IF(ISBLANK(Liga_Descoba!$F221),"",IF(Liga_Descoba!$F222&lt;&gt;Liga_Descoba!$F221,Liga_Descoba!$F221,""))</f>
        <v/>
      </c>
      <c r="AL221" s="97" t="str">
        <f>IF(ISTEXT($AF221),"",(G221 - SUM(AR$10:AR220))/COUNTIF(Liga_Descoba!$F$10:$F$304,"="&amp;$AK221))</f>
        <v/>
      </c>
      <c r="AM221" s="97" t="str">
        <f>IF(ISTEXT($AF221),"",(H221 - SUM(AS$10:AS220))/COUNTIF(Liga_Descoba!$F$10:$F$304,"="&amp;$AK221))</f>
        <v/>
      </c>
      <c r="AN221" s="99" t="str">
        <f>IF(ISTEXT($AF221),"",COUNT($AG$10:$AG221))</f>
        <v/>
      </c>
      <c r="AO221" s="81"/>
      <c r="AP221" s="89"/>
      <c r="AQ221" s="96" t="str">
        <f>IF(ISBLANK(Liga_Descoba!$F221),"",IF(Liga_Descoba!$F222&lt;&gt;Liga_Descoba!$F221,Liga_Descoba!$F221,""))</f>
        <v/>
      </c>
      <c r="AR221" s="97" t="str">
        <f>IF(ISTEXT($AQ221),"",G221-SUM(AR$10:AR220))</f>
        <v/>
      </c>
      <c r="AS221" s="97" t="str">
        <f>IF(ISTEXT($AQ221),"",H221-SUM(AS$10:AS220))</f>
        <v/>
      </c>
      <c r="AT221" s="89"/>
      <c r="AU221" s="89"/>
      <c r="AV221" s="96"/>
      <c r="AW221" s="97"/>
      <c r="AX221" s="97"/>
      <c r="AY221" s="96"/>
      <c r="AZ221" s="89"/>
      <c r="BA221" s="89"/>
      <c r="BB221" s="96"/>
      <c r="BC221" s="97"/>
      <c r="BD221" s="97"/>
      <c r="BE221" s="96"/>
      <c r="BF221" s="89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</row>
    <row r="222" spans="1:77">
      <c r="A222" s="36"/>
      <c r="B222" s="94" t="str">
        <f>IF(ISBLANK(Liga_Descoba!$C222),"",Liga_Descoba!$C222)</f>
        <v/>
      </c>
      <c r="C222" s="97" t="str">
        <f>IF(ISTEXT($B222),"",_xlfn.SWITCH(Liga_Descoba!AH222,$D$3,$D$2,$E$3,$E$2,$F$3,$F$2,$D$6,$D$5,$E$6,$E$5,$I$5,$D$2,$I$6,$D$2,$I$4,$D$2))</f>
        <v/>
      </c>
      <c r="D222" s="97" t="str">
        <f>IF(ISTEXT($B222),"",_xlfn.SWITCH(Liga_Descoba!AI222,$D$3,$D$2,$E$3,$E$2,$F$3,$F$2,$D$6,$D$5,$E$6,$E$5,$I$5,$D$2,$I$6,$D$2,$I$4,$D$2))</f>
        <v/>
      </c>
      <c r="E222" s="80"/>
      <c r="F222" s="80"/>
      <c r="G222" s="97" t="str">
        <f>IF(ISNUMBER($B222),G221+Liga_Descoba!AH222,"")</f>
        <v/>
      </c>
      <c r="H222" s="97" t="str">
        <f>IF(ISNUMBER($B222),H221+Liga_Descoba!AI222,"")</f>
        <v/>
      </c>
      <c r="I222" s="36"/>
      <c r="J222" s="80"/>
      <c r="K222" s="97" t="str">
        <f>IF(ISNUMBER(Liga_Descoba!D222),Liga_Descoba!D222,"")</f>
        <v/>
      </c>
      <c r="L222" s="97" t="str">
        <f>IF(ISNUMBER(Liga_Descoba!E222),Liga_Descoba!E222,"")</f>
        <v/>
      </c>
      <c r="M222" s="36"/>
      <c r="N222" s="80"/>
      <c r="O222" s="97" t="str">
        <f>IF(ISNUMBER($B222),K222+O221,"")</f>
        <v/>
      </c>
      <c r="P222" s="97" t="str">
        <f>IF(ISNUMBER($B222),L222+P221,"")</f>
        <v/>
      </c>
      <c r="Q222" s="89"/>
      <c r="R222" s="95"/>
      <c r="S222" s="97" t="str">
        <f>IF(ISNUMBER($B222),O222/COUNTA(O$10:O222),"")</f>
        <v/>
      </c>
      <c r="T222" s="97" t="str">
        <f>IF(ISNUMBER($B222),P222/COUNTA(P$10:P222),"")</f>
        <v/>
      </c>
      <c r="U222" s="89"/>
      <c r="V222" s="95"/>
      <c r="W222" s="97" t="str">
        <f>IF(ISNUMBER($B222),SQRT(VAR(K$10:K222)),"")</f>
        <v/>
      </c>
      <c r="X222" s="97" t="str">
        <f>IF(ISNUMBER($B222),SQRT(VAR(L$10:L222)),"")</f>
        <v/>
      </c>
      <c r="Y222" s="89"/>
      <c r="Z222" s="89"/>
      <c r="AA222" s="96" t="str">
        <f>IF(ISBLANK(Liga_Descoba!$F222),"",IF(Liga_Descoba!$F223&lt;&gt;Liga_Descoba!$F222,Liga_Descoba!$F222,""))</f>
        <v/>
      </c>
      <c r="AB222" s="97" t="str">
        <f>IF(ISTEXT($AA222),"",O222-SUM(AB$10:AB221))</f>
        <v/>
      </c>
      <c r="AC222" s="97" t="str">
        <f>IF(ISTEXT($AA222),"",P222-SUM(AC$10:AC221))</f>
        <v/>
      </c>
      <c r="AD222" s="89"/>
      <c r="AE222" s="89"/>
      <c r="AF222" s="96" t="str">
        <f>IF(ISBLANK(Liga_Descoba!$F222),"",IF(Liga_Descoba!$F223&lt;&gt;Liga_Descoba!$F222,Liga_Descoba!$F222,""))</f>
        <v/>
      </c>
      <c r="AG222" s="97" t="str">
        <f>IF(ISTEXT($AF222),"",(O222 - SUM(AB$10:AB221))/COUNTIF(Liga_Descoba!$F$10:$F$304,"="&amp;$AF222))</f>
        <v/>
      </c>
      <c r="AH222" s="97" t="str">
        <f>IF(ISTEXT($AF222),"",(P222 - SUM(AC$10:AC221))/COUNTIF(Liga_Descoba!$F$10:$F$304,"="&amp;$AF222))</f>
        <v/>
      </c>
      <c r="AI222" s="99" t="str">
        <f>IF(ISTEXT($AF222),"",COUNT($AG$10:$AG222))</f>
        <v/>
      </c>
      <c r="AJ222" s="89"/>
      <c r="AK222" s="96" t="str">
        <f>IF(ISBLANK(Liga_Descoba!$F222),"",IF(Liga_Descoba!$F223&lt;&gt;Liga_Descoba!$F222,Liga_Descoba!$F222,""))</f>
        <v/>
      </c>
      <c r="AL222" s="97" t="str">
        <f>IF(ISTEXT($AF222),"",(G222 - SUM(AR$10:AR221))/COUNTIF(Liga_Descoba!$F$10:$F$304,"="&amp;$AK222))</f>
        <v/>
      </c>
      <c r="AM222" s="97" t="str">
        <f>IF(ISTEXT($AF222),"",(H222 - SUM(AS$10:AS221))/COUNTIF(Liga_Descoba!$F$10:$F$304,"="&amp;$AK222))</f>
        <v/>
      </c>
      <c r="AN222" s="99" t="str">
        <f>IF(ISTEXT($AF222),"",COUNT($AG$10:$AG222))</f>
        <v/>
      </c>
      <c r="AO222" s="81"/>
      <c r="AP222" s="89"/>
      <c r="AQ222" s="96" t="str">
        <f>IF(ISBLANK(Liga_Descoba!$F222),"",IF(Liga_Descoba!$F223&lt;&gt;Liga_Descoba!$F222,Liga_Descoba!$F222,""))</f>
        <v/>
      </c>
      <c r="AR222" s="97" t="str">
        <f>IF(ISTEXT($AQ222),"",G222-SUM(AR$10:AR221))</f>
        <v/>
      </c>
      <c r="AS222" s="97" t="str">
        <f>IF(ISTEXT($AQ222),"",H222-SUM(AS$10:AS221))</f>
        <v/>
      </c>
      <c r="AT222" s="89"/>
      <c r="AU222" s="89"/>
      <c r="AV222" s="96"/>
      <c r="AW222" s="97"/>
      <c r="AX222" s="97"/>
      <c r="AY222" s="96"/>
      <c r="AZ222" s="89"/>
      <c r="BA222" s="89"/>
      <c r="BB222" s="96"/>
      <c r="BC222" s="97"/>
      <c r="BD222" s="97"/>
      <c r="BE222" s="96"/>
      <c r="BF222" s="89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</row>
    <row r="223" spans="1:77">
      <c r="A223" s="36"/>
      <c r="B223" s="94" t="str">
        <f>IF(ISBLANK(Liga_Descoba!$C223),"",Liga_Descoba!$C223)</f>
        <v/>
      </c>
      <c r="C223" s="97" t="str">
        <f>IF(ISTEXT($B223),"",_xlfn.SWITCH(Liga_Descoba!AH223,$D$3,$D$2,$E$3,$E$2,$F$3,$F$2,$D$6,$D$5,$E$6,$E$5,$I$5,$D$2,$I$6,$D$2,$I$4,$D$2))</f>
        <v/>
      </c>
      <c r="D223" s="97" t="str">
        <f>IF(ISTEXT($B223),"",_xlfn.SWITCH(Liga_Descoba!AI223,$D$3,$D$2,$E$3,$E$2,$F$3,$F$2,$D$6,$D$5,$E$6,$E$5,$I$5,$D$2,$I$6,$D$2,$I$4,$D$2))</f>
        <v/>
      </c>
      <c r="E223" s="80"/>
      <c r="F223" s="80"/>
      <c r="G223" s="97" t="str">
        <f>IF(ISNUMBER($B223),G222+Liga_Descoba!AH223,"")</f>
        <v/>
      </c>
      <c r="H223" s="97" t="str">
        <f>IF(ISNUMBER($B223),H222+Liga_Descoba!AI223,"")</f>
        <v/>
      </c>
      <c r="I223" s="36"/>
      <c r="J223" s="80"/>
      <c r="K223" s="97" t="str">
        <f>IF(ISNUMBER(Liga_Descoba!D223),Liga_Descoba!D223,"")</f>
        <v/>
      </c>
      <c r="L223" s="97" t="str">
        <f>IF(ISNUMBER(Liga_Descoba!E223),Liga_Descoba!E223,"")</f>
        <v/>
      </c>
      <c r="M223" s="36"/>
      <c r="N223" s="80"/>
      <c r="O223" s="97" t="str">
        <f>IF(ISNUMBER($B223),K223+O222,"")</f>
        <v/>
      </c>
      <c r="P223" s="97" t="str">
        <f>IF(ISNUMBER($B223),L223+P222,"")</f>
        <v/>
      </c>
      <c r="Q223" s="89"/>
      <c r="R223" s="95"/>
      <c r="S223" s="97" t="str">
        <f>IF(ISNUMBER($B223),O223/COUNTA(O$10:O223),"")</f>
        <v/>
      </c>
      <c r="T223" s="97" t="str">
        <f>IF(ISNUMBER($B223),P223/COUNTA(P$10:P223),"")</f>
        <v/>
      </c>
      <c r="U223" s="89"/>
      <c r="V223" s="95"/>
      <c r="W223" s="97" t="str">
        <f>IF(ISNUMBER($B223),SQRT(VAR(K$10:K223)),"")</f>
        <v/>
      </c>
      <c r="X223" s="97" t="str">
        <f>IF(ISNUMBER($B223),SQRT(VAR(L$10:L223)),"")</f>
        <v/>
      </c>
      <c r="Y223" s="89"/>
      <c r="Z223" s="89"/>
      <c r="AA223" s="96" t="str">
        <f>IF(ISBLANK(Liga_Descoba!$F223),"",IF(Liga_Descoba!$F224&lt;&gt;Liga_Descoba!$F223,Liga_Descoba!$F223,""))</f>
        <v/>
      </c>
      <c r="AB223" s="97" t="str">
        <f>IF(ISTEXT($AA223),"",O223-SUM(AB$10:AB222))</f>
        <v/>
      </c>
      <c r="AC223" s="97" t="str">
        <f>IF(ISTEXT($AA223),"",P223-SUM(AC$10:AC222))</f>
        <v/>
      </c>
      <c r="AD223" s="89"/>
      <c r="AE223" s="89"/>
      <c r="AF223" s="96" t="str">
        <f>IF(ISBLANK(Liga_Descoba!$F223),"",IF(Liga_Descoba!$F224&lt;&gt;Liga_Descoba!$F223,Liga_Descoba!$F223,""))</f>
        <v/>
      </c>
      <c r="AG223" s="97" t="str">
        <f>IF(ISTEXT($AF223),"",(O223 - SUM(AB$10:AB222))/COUNTIF(Liga_Descoba!$F$10:$F$304,"="&amp;$AF223))</f>
        <v/>
      </c>
      <c r="AH223" s="97" t="str">
        <f>IF(ISTEXT($AF223),"",(P223 - SUM(AC$10:AC222))/COUNTIF(Liga_Descoba!$F$10:$F$304,"="&amp;$AF223))</f>
        <v/>
      </c>
      <c r="AI223" s="99" t="str">
        <f>IF(ISTEXT($AF223),"",COUNT($AG$10:$AG223))</f>
        <v/>
      </c>
      <c r="AJ223" s="89"/>
      <c r="AK223" s="96" t="str">
        <f>IF(ISBLANK(Liga_Descoba!$F223),"",IF(Liga_Descoba!$F224&lt;&gt;Liga_Descoba!$F223,Liga_Descoba!$F223,""))</f>
        <v/>
      </c>
      <c r="AL223" s="97" t="str">
        <f>IF(ISTEXT($AF223),"",(G223 - SUM(AR$10:AR222))/COUNTIF(Liga_Descoba!$F$10:$F$304,"="&amp;$AK223))</f>
        <v/>
      </c>
      <c r="AM223" s="97" t="str">
        <f>IF(ISTEXT($AF223),"",(H223 - SUM(AS$10:AS222))/COUNTIF(Liga_Descoba!$F$10:$F$304,"="&amp;$AK223))</f>
        <v/>
      </c>
      <c r="AN223" s="99" t="str">
        <f>IF(ISTEXT($AF223),"",COUNT($AG$10:$AG223))</f>
        <v/>
      </c>
      <c r="AO223" s="81"/>
      <c r="AP223" s="89"/>
      <c r="AQ223" s="96" t="str">
        <f>IF(ISBLANK(Liga_Descoba!$F223),"",IF(Liga_Descoba!$F224&lt;&gt;Liga_Descoba!$F223,Liga_Descoba!$F223,""))</f>
        <v/>
      </c>
      <c r="AR223" s="97" t="str">
        <f>IF(ISTEXT($AQ223),"",G223-SUM(AR$10:AR222))</f>
        <v/>
      </c>
      <c r="AS223" s="97" t="str">
        <f>IF(ISTEXT($AQ223),"",H223-SUM(AS$10:AS222))</f>
        <v/>
      </c>
      <c r="AT223" s="89"/>
      <c r="AU223" s="89"/>
      <c r="AV223" s="96"/>
      <c r="AW223" s="97"/>
      <c r="AX223" s="97"/>
      <c r="AY223" s="96"/>
      <c r="AZ223" s="89"/>
      <c r="BA223" s="89"/>
      <c r="BB223" s="96"/>
      <c r="BC223" s="97"/>
      <c r="BD223" s="97"/>
      <c r="BE223" s="96"/>
      <c r="BF223" s="89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</row>
    <row r="224" spans="1:77">
      <c r="A224" s="36"/>
      <c r="B224" s="94" t="str">
        <f>IF(ISBLANK(Liga_Descoba!$C224),"",Liga_Descoba!$C224)</f>
        <v/>
      </c>
      <c r="C224" s="97" t="str">
        <f>IF(ISTEXT($B224),"",_xlfn.SWITCH(Liga_Descoba!AH224,$D$3,$D$2,$E$3,$E$2,$F$3,$F$2,$D$6,$D$5,$E$6,$E$5,$I$5,$D$2,$I$6,$D$2,$I$4,$D$2))</f>
        <v/>
      </c>
      <c r="D224" s="97" t="str">
        <f>IF(ISTEXT($B224),"",_xlfn.SWITCH(Liga_Descoba!AI224,$D$3,$D$2,$E$3,$E$2,$F$3,$F$2,$D$6,$D$5,$E$6,$E$5,$I$5,$D$2,$I$6,$D$2,$I$4,$D$2))</f>
        <v/>
      </c>
      <c r="E224" s="80"/>
      <c r="F224" s="80"/>
      <c r="G224" s="97" t="str">
        <f>IF(ISNUMBER($B224),G223+Liga_Descoba!AH224,"")</f>
        <v/>
      </c>
      <c r="H224" s="97" t="str">
        <f>IF(ISNUMBER($B224),H223+Liga_Descoba!AI224,"")</f>
        <v/>
      </c>
      <c r="I224" s="36"/>
      <c r="J224" s="80"/>
      <c r="K224" s="97" t="str">
        <f>IF(ISNUMBER(Liga_Descoba!D224),Liga_Descoba!D224,"")</f>
        <v/>
      </c>
      <c r="L224" s="97" t="str">
        <f>IF(ISNUMBER(Liga_Descoba!E224),Liga_Descoba!E224,"")</f>
        <v/>
      </c>
      <c r="M224" s="36"/>
      <c r="N224" s="80"/>
      <c r="O224" s="97" t="str">
        <f>IF(ISNUMBER($B224),K224+O223,"")</f>
        <v/>
      </c>
      <c r="P224" s="97" t="str">
        <f>IF(ISNUMBER($B224),L224+P223,"")</f>
        <v/>
      </c>
      <c r="Q224" s="89"/>
      <c r="R224" s="95"/>
      <c r="S224" s="97" t="str">
        <f>IF(ISNUMBER($B224),O224/COUNTA(O$10:O224),"")</f>
        <v/>
      </c>
      <c r="T224" s="97" t="str">
        <f>IF(ISNUMBER($B224),P224/COUNTA(P$10:P224),"")</f>
        <v/>
      </c>
      <c r="U224" s="89"/>
      <c r="V224" s="95"/>
      <c r="W224" s="97" t="str">
        <f>IF(ISNUMBER($B224),SQRT(VAR(K$10:K224)),"")</f>
        <v/>
      </c>
      <c r="X224" s="97" t="str">
        <f>IF(ISNUMBER($B224),SQRT(VAR(L$10:L224)),"")</f>
        <v/>
      </c>
      <c r="Y224" s="89"/>
      <c r="Z224" s="89"/>
      <c r="AA224" s="96" t="str">
        <f>IF(ISBLANK(Liga_Descoba!$F224),"",IF(Liga_Descoba!$F225&lt;&gt;Liga_Descoba!$F224,Liga_Descoba!$F224,""))</f>
        <v/>
      </c>
      <c r="AB224" s="97" t="str">
        <f>IF(ISTEXT($AA224),"",O224-SUM(AB$10:AB223))</f>
        <v/>
      </c>
      <c r="AC224" s="97" t="str">
        <f>IF(ISTEXT($AA224),"",P224-SUM(AC$10:AC223))</f>
        <v/>
      </c>
      <c r="AD224" s="89"/>
      <c r="AE224" s="89"/>
      <c r="AF224" s="96" t="str">
        <f>IF(ISBLANK(Liga_Descoba!$F224),"",IF(Liga_Descoba!$F225&lt;&gt;Liga_Descoba!$F224,Liga_Descoba!$F224,""))</f>
        <v/>
      </c>
      <c r="AG224" s="97" t="str">
        <f>IF(ISTEXT($AF224),"",(O224 - SUM(AB$10:AB223))/COUNTIF(Liga_Descoba!$F$10:$F$304,"="&amp;$AF224))</f>
        <v/>
      </c>
      <c r="AH224" s="97" t="str">
        <f>IF(ISTEXT($AF224),"",(P224 - SUM(AC$10:AC223))/COUNTIF(Liga_Descoba!$F$10:$F$304,"="&amp;$AF224))</f>
        <v/>
      </c>
      <c r="AI224" s="99" t="str">
        <f>IF(ISTEXT($AF224),"",COUNT($AG$10:$AG224))</f>
        <v/>
      </c>
      <c r="AJ224" s="89"/>
      <c r="AK224" s="96" t="str">
        <f>IF(ISBLANK(Liga_Descoba!$F224),"",IF(Liga_Descoba!$F225&lt;&gt;Liga_Descoba!$F224,Liga_Descoba!$F224,""))</f>
        <v/>
      </c>
      <c r="AL224" s="97" t="str">
        <f>IF(ISTEXT($AF224),"",(G224 - SUM(AR$10:AR223))/COUNTIF(Liga_Descoba!$F$10:$F$304,"="&amp;$AK224))</f>
        <v/>
      </c>
      <c r="AM224" s="97" t="str">
        <f>IF(ISTEXT($AF224),"",(H224 - SUM(AS$10:AS223))/COUNTIF(Liga_Descoba!$F$10:$F$304,"="&amp;$AK224))</f>
        <v/>
      </c>
      <c r="AN224" s="99" t="str">
        <f>IF(ISTEXT($AF224),"",COUNT($AG$10:$AG224))</f>
        <v/>
      </c>
      <c r="AO224" s="81"/>
      <c r="AP224" s="89"/>
      <c r="AQ224" s="96" t="str">
        <f>IF(ISBLANK(Liga_Descoba!$F224),"",IF(Liga_Descoba!$F225&lt;&gt;Liga_Descoba!$F224,Liga_Descoba!$F224,""))</f>
        <v/>
      </c>
      <c r="AR224" s="97" t="str">
        <f>IF(ISTEXT($AQ224),"",G224-SUM(AR$10:AR223))</f>
        <v/>
      </c>
      <c r="AS224" s="97" t="str">
        <f>IF(ISTEXT($AQ224),"",H224-SUM(AS$10:AS223))</f>
        <v/>
      </c>
      <c r="AT224" s="89"/>
      <c r="AU224" s="89"/>
      <c r="AV224" s="96"/>
      <c r="AW224" s="97"/>
      <c r="AX224" s="97"/>
      <c r="AY224" s="96"/>
      <c r="AZ224" s="89"/>
      <c r="BA224" s="89"/>
      <c r="BB224" s="96"/>
      <c r="BC224" s="97"/>
      <c r="BD224" s="97"/>
      <c r="BE224" s="96"/>
      <c r="BF224" s="89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</row>
    <row r="225" spans="1:77">
      <c r="A225" s="36"/>
      <c r="B225" s="94" t="str">
        <f>IF(ISBLANK(Liga_Descoba!$C225),"",Liga_Descoba!$C225)</f>
        <v/>
      </c>
      <c r="C225" s="97" t="str">
        <f>IF(ISTEXT($B225),"",_xlfn.SWITCH(Liga_Descoba!AH225,$D$3,$D$2,$E$3,$E$2,$F$3,$F$2,$D$6,$D$5,$E$6,$E$5,$I$5,$D$2,$I$6,$D$2,$I$4,$D$2))</f>
        <v/>
      </c>
      <c r="D225" s="97" t="str">
        <f>IF(ISTEXT($B225),"",_xlfn.SWITCH(Liga_Descoba!AI225,$D$3,$D$2,$E$3,$E$2,$F$3,$F$2,$D$6,$D$5,$E$6,$E$5,$I$5,$D$2,$I$6,$D$2,$I$4,$D$2))</f>
        <v/>
      </c>
      <c r="E225" s="80"/>
      <c r="F225" s="80"/>
      <c r="G225" s="97" t="str">
        <f>IF(ISNUMBER($B225),G224+Liga_Descoba!AH225,"")</f>
        <v/>
      </c>
      <c r="H225" s="97" t="str">
        <f>IF(ISNUMBER($B225),H224+Liga_Descoba!AI225,"")</f>
        <v/>
      </c>
      <c r="I225" s="36"/>
      <c r="J225" s="80"/>
      <c r="K225" s="97" t="str">
        <f>IF(ISNUMBER(Liga_Descoba!D225),Liga_Descoba!D225,"")</f>
        <v/>
      </c>
      <c r="L225" s="97" t="str">
        <f>IF(ISNUMBER(Liga_Descoba!E225),Liga_Descoba!E225,"")</f>
        <v/>
      </c>
      <c r="M225" s="36"/>
      <c r="N225" s="80"/>
      <c r="O225" s="97" t="str">
        <f>IF(ISNUMBER($B225),K225+O224,"")</f>
        <v/>
      </c>
      <c r="P225" s="97" t="str">
        <f>IF(ISNUMBER($B225),L225+P224,"")</f>
        <v/>
      </c>
      <c r="Q225" s="89"/>
      <c r="R225" s="95"/>
      <c r="S225" s="97" t="str">
        <f>IF(ISNUMBER($B225),O225/COUNTA(O$10:O225),"")</f>
        <v/>
      </c>
      <c r="T225" s="97" t="str">
        <f>IF(ISNUMBER($B225),P225/COUNTA(P$10:P225),"")</f>
        <v/>
      </c>
      <c r="U225" s="89"/>
      <c r="V225" s="95"/>
      <c r="W225" s="97" t="str">
        <f>IF(ISNUMBER($B225),SQRT(VAR(K$10:K225)),"")</f>
        <v/>
      </c>
      <c r="X225" s="97" t="str">
        <f>IF(ISNUMBER($B225),SQRT(VAR(L$10:L225)),"")</f>
        <v/>
      </c>
      <c r="Y225" s="89"/>
      <c r="Z225" s="89"/>
      <c r="AA225" s="96" t="str">
        <f>IF(ISBLANK(Liga_Descoba!$F225),"",IF(Liga_Descoba!$F226&lt;&gt;Liga_Descoba!$F225,Liga_Descoba!$F225,""))</f>
        <v/>
      </c>
      <c r="AB225" s="97" t="str">
        <f>IF(ISTEXT($AA225),"",O225-SUM(AB$10:AB224))</f>
        <v/>
      </c>
      <c r="AC225" s="97" t="str">
        <f>IF(ISTEXT($AA225),"",P225-SUM(AC$10:AC224))</f>
        <v/>
      </c>
      <c r="AD225" s="89"/>
      <c r="AE225" s="89"/>
      <c r="AF225" s="96" t="str">
        <f>IF(ISBLANK(Liga_Descoba!$F225),"",IF(Liga_Descoba!$F226&lt;&gt;Liga_Descoba!$F225,Liga_Descoba!$F225,""))</f>
        <v/>
      </c>
      <c r="AG225" s="97" t="str">
        <f>IF(ISTEXT($AF225),"",(O225 - SUM(AB$10:AB224))/COUNTIF(Liga_Descoba!$F$10:$F$304,"="&amp;$AF225))</f>
        <v/>
      </c>
      <c r="AH225" s="97" t="str">
        <f>IF(ISTEXT($AF225),"",(P225 - SUM(AC$10:AC224))/COUNTIF(Liga_Descoba!$F$10:$F$304,"="&amp;$AF225))</f>
        <v/>
      </c>
      <c r="AI225" s="99" t="str">
        <f>IF(ISTEXT($AF225),"",COUNT($AG$10:$AG225))</f>
        <v/>
      </c>
      <c r="AJ225" s="89"/>
      <c r="AK225" s="96" t="str">
        <f>IF(ISBLANK(Liga_Descoba!$F225),"",IF(Liga_Descoba!$F226&lt;&gt;Liga_Descoba!$F225,Liga_Descoba!$F225,""))</f>
        <v/>
      </c>
      <c r="AL225" s="97" t="str">
        <f>IF(ISTEXT($AF225),"",(G225 - SUM(AR$10:AR224))/COUNTIF(Liga_Descoba!$F$10:$F$304,"="&amp;$AK225))</f>
        <v/>
      </c>
      <c r="AM225" s="97" t="str">
        <f>IF(ISTEXT($AF225),"",(H225 - SUM(AS$10:AS224))/COUNTIF(Liga_Descoba!$F$10:$F$304,"="&amp;$AK225))</f>
        <v/>
      </c>
      <c r="AN225" s="99" t="str">
        <f>IF(ISTEXT($AF225),"",COUNT($AG$10:$AG225))</f>
        <v/>
      </c>
      <c r="AO225" s="81"/>
      <c r="AP225" s="89"/>
      <c r="AQ225" s="96" t="str">
        <f>IF(ISBLANK(Liga_Descoba!$F225),"",IF(Liga_Descoba!$F226&lt;&gt;Liga_Descoba!$F225,Liga_Descoba!$F225,""))</f>
        <v/>
      </c>
      <c r="AR225" s="97" t="str">
        <f>IF(ISTEXT($AQ225),"",G225-SUM(AR$10:AR224))</f>
        <v/>
      </c>
      <c r="AS225" s="97" t="str">
        <f>IF(ISTEXT($AQ225),"",H225-SUM(AS$10:AS224))</f>
        <v/>
      </c>
      <c r="AT225" s="89"/>
      <c r="AU225" s="89"/>
      <c r="AV225" s="96"/>
      <c r="AW225" s="97"/>
      <c r="AX225" s="97"/>
      <c r="AY225" s="96"/>
      <c r="AZ225" s="89"/>
      <c r="BA225" s="89"/>
      <c r="BB225" s="96"/>
      <c r="BC225" s="97"/>
      <c r="BD225" s="97"/>
      <c r="BE225" s="96"/>
      <c r="BF225" s="89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</row>
    <row r="226" spans="1:77">
      <c r="A226" s="36"/>
      <c r="B226" s="94" t="str">
        <f>IF(ISBLANK(Liga_Descoba!$C226),"",Liga_Descoba!$C226)</f>
        <v/>
      </c>
      <c r="C226" s="97" t="str">
        <f>IF(ISTEXT($B226),"",_xlfn.SWITCH(Liga_Descoba!AH226,$D$3,$D$2,$E$3,$E$2,$F$3,$F$2,$D$6,$D$5,$E$6,$E$5,$I$5,$D$2,$I$6,$D$2,$I$4,$D$2))</f>
        <v/>
      </c>
      <c r="D226" s="97" t="str">
        <f>IF(ISTEXT($B226),"",_xlfn.SWITCH(Liga_Descoba!AI226,$D$3,$D$2,$E$3,$E$2,$F$3,$F$2,$D$6,$D$5,$E$6,$E$5,$I$5,$D$2,$I$6,$D$2,$I$4,$D$2))</f>
        <v/>
      </c>
      <c r="E226" s="80"/>
      <c r="F226" s="80"/>
      <c r="G226" s="97" t="str">
        <f>IF(ISNUMBER($B226),G225+Liga_Descoba!AH226,"")</f>
        <v/>
      </c>
      <c r="H226" s="97" t="str">
        <f>IF(ISNUMBER($B226),H225+Liga_Descoba!AI226,"")</f>
        <v/>
      </c>
      <c r="I226" s="36"/>
      <c r="J226" s="80"/>
      <c r="K226" s="97" t="str">
        <f>IF(ISNUMBER(Liga_Descoba!D226),Liga_Descoba!D226,"")</f>
        <v/>
      </c>
      <c r="L226" s="97" t="str">
        <f>IF(ISNUMBER(Liga_Descoba!E226),Liga_Descoba!E226,"")</f>
        <v/>
      </c>
      <c r="M226" s="36"/>
      <c r="N226" s="80"/>
      <c r="O226" s="97" t="str">
        <f>IF(ISNUMBER($B226),K226+O225,"")</f>
        <v/>
      </c>
      <c r="P226" s="97" t="str">
        <f>IF(ISNUMBER($B226),L226+P225,"")</f>
        <v/>
      </c>
      <c r="Q226" s="89"/>
      <c r="R226" s="95"/>
      <c r="S226" s="97" t="str">
        <f>IF(ISNUMBER($B226),O226/COUNTA(O$10:O226),"")</f>
        <v/>
      </c>
      <c r="T226" s="97" t="str">
        <f>IF(ISNUMBER($B226),P226/COUNTA(P$10:P226),"")</f>
        <v/>
      </c>
      <c r="U226" s="89"/>
      <c r="V226" s="95"/>
      <c r="W226" s="97" t="str">
        <f>IF(ISNUMBER($B226),SQRT(VAR(K$10:K226)),"")</f>
        <v/>
      </c>
      <c r="X226" s="97" t="str">
        <f>IF(ISNUMBER($B226),SQRT(VAR(L$10:L226)),"")</f>
        <v/>
      </c>
      <c r="Y226" s="89"/>
      <c r="Z226" s="89"/>
      <c r="AA226" s="96" t="str">
        <f>IF(ISBLANK(Liga_Descoba!$F226),"",IF(Liga_Descoba!$F227&lt;&gt;Liga_Descoba!$F226,Liga_Descoba!$F226,""))</f>
        <v/>
      </c>
      <c r="AB226" s="97" t="str">
        <f>IF(ISTEXT($AA226),"",O226-SUM(AB$10:AB225))</f>
        <v/>
      </c>
      <c r="AC226" s="97" t="str">
        <f>IF(ISTEXT($AA226),"",P226-SUM(AC$10:AC225))</f>
        <v/>
      </c>
      <c r="AD226" s="89"/>
      <c r="AE226" s="89"/>
      <c r="AF226" s="96" t="str">
        <f>IF(ISBLANK(Liga_Descoba!$F226),"",IF(Liga_Descoba!$F227&lt;&gt;Liga_Descoba!$F226,Liga_Descoba!$F226,""))</f>
        <v/>
      </c>
      <c r="AG226" s="97" t="str">
        <f>IF(ISTEXT($AF226),"",(O226 - SUM(AB$10:AB225))/COUNTIF(Liga_Descoba!$F$10:$F$304,"="&amp;$AF226))</f>
        <v/>
      </c>
      <c r="AH226" s="97" t="str">
        <f>IF(ISTEXT($AF226),"",(P226 - SUM(AC$10:AC225))/COUNTIF(Liga_Descoba!$F$10:$F$304,"="&amp;$AF226))</f>
        <v/>
      </c>
      <c r="AI226" s="99" t="str">
        <f>IF(ISTEXT($AF226),"",COUNT($AG$10:$AG226))</f>
        <v/>
      </c>
      <c r="AJ226" s="89"/>
      <c r="AK226" s="96" t="str">
        <f>IF(ISBLANK(Liga_Descoba!$F226),"",IF(Liga_Descoba!$F227&lt;&gt;Liga_Descoba!$F226,Liga_Descoba!$F226,""))</f>
        <v/>
      </c>
      <c r="AL226" s="97" t="str">
        <f>IF(ISTEXT($AF226),"",(G226 - SUM(AR$10:AR225))/COUNTIF(Liga_Descoba!$F$10:$F$304,"="&amp;$AK226))</f>
        <v/>
      </c>
      <c r="AM226" s="97" t="str">
        <f>IF(ISTEXT($AF226),"",(H226 - SUM(AS$10:AS225))/COUNTIF(Liga_Descoba!$F$10:$F$304,"="&amp;$AK226))</f>
        <v/>
      </c>
      <c r="AN226" s="99" t="str">
        <f>IF(ISTEXT($AF226),"",COUNT($AG$10:$AG226))</f>
        <v/>
      </c>
      <c r="AO226" s="81"/>
      <c r="AP226" s="89"/>
      <c r="AQ226" s="96" t="str">
        <f>IF(ISBLANK(Liga_Descoba!$F226),"",IF(Liga_Descoba!$F227&lt;&gt;Liga_Descoba!$F226,Liga_Descoba!$F226,""))</f>
        <v/>
      </c>
      <c r="AR226" s="97" t="str">
        <f>IF(ISTEXT($AQ226),"",G226-SUM(AR$10:AR225))</f>
        <v/>
      </c>
      <c r="AS226" s="97" t="str">
        <f>IF(ISTEXT($AQ226),"",H226-SUM(AS$10:AS225))</f>
        <v/>
      </c>
      <c r="AT226" s="89"/>
      <c r="AU226" s="89"/>
      <c r="AV226" s="96"/>
      <c r="AW226" s="97"/>
      <c r="AX226" s="97"/>
      <c r="AY226" s="96"/>
      <c r="AZ226" s="89"/>
      <c r="BA226" s="89"/>
      <c r="BB226" s="96"/>
      <c r="BC226" s="97"/>
      <c r="BD226" s="97"/>
      <c r="BE226" s="96"/>
      <c r="BF226" s="89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</row>
    <row r="227" spans="1:77">
      <c r="A227" s="36"/>
      <c r="B227" s="94" t="str">
        <f>IF(ISBLANK(Liga_Descoba!$C227),"",Liga_Descoba!$C227)</f>
        <v/>
      </c>
      <c r="C227" s="97" t="str">
        <f>IF(ISTEXT($B227),"",_xlfn.SWITCH(Liga_Descoba!AH227,$D$3,$D$2,$E$3,$E$2,$F$3,$F$2,$D$6,$D$5,$E$6,$E$5,$I$5,$D$2,$I$6,$D$2,$I$4,$D$2))</f>
        <v/>
      </c>
      <c r="D227" s="97" t="str">
        <f>IF(ISTEXT($B227),"",_xlfn.SWITCH(Liga_Descoba!AI227,$D$3,$D$2,$E$3,$E$2,$F$3,$F$2,$D$6,$D$5,$E$6,$E$5,$I$5,$D$2,$I$6,$D$2,$I$4,$D$2))</f>
        <v/>
      </c>
      <c r="E227" s="80"/>
      <c r="F227" s="80"/>
      <c r="G227" s="97" t="str">
        <f>IF(ISNUMBER($B227),G226+Liga_Descoba!AH227,"")</f>
        <v/>
      </c>
      <c r="H227" s="97" t="str">
        <f>IF(ISNUMBER($B227),H226+Liga_Descoba!AI227,"")</f>
        <v/>
      </c>
      <c r="I227" s="36"/>
      <c r="J227" s="80"/>
      <c r="K227" s="97" t="str">
        <f>IF(ISNUMBER(Liga_Descoba!D227),Liga_Descoba!D227,"")</f>
        <v/>
      </c>
      <c r="L227" s="97" t="str">
        <f>IF(ISNUMBER(Liga_Descoba!E227),Liga_Descoba!E227,"")</f>
        <v/>
      </c>
      <c r="M227" s="36"/>
      <c r="N227" s="80"/>
      <c r="O227" s="97" t="str">
        <f>IF(ISNUMBER($B227),K227+O226,"")</f>
        <v/>
      </c>
      <c r="P227" s="97" t="str">
        <f>IF(ISNUMBER($B227),L227+P226,"")</f>
        <v/>
      </c>
      <c r="Q227" s="89"/>
      <c r="R227" s="95"/>
      <c r="S227" s="97" t="str">
        <f>IF(ISNUMBER($B227),O227/COUNTA(O$10:O227),"")</f>
        <v/>
      </c>
      <c r="T227" s="97" t="str">
        <f>IF(ISNUMBER($B227),P227/COUNTA(P$10:P227),"")</f>
        <v/>
      </c>
      <c r="U227" s="89"/>
      <c r="V227" s="95"/>
      <c r="W227" s="97" t="str">
        <f>IF(ISNUMBER($B227),SQRT(VAR(K$10:K227)),"")</f>
        <v/>
      </c>
      <c r="X227" s="97" t="str">
        <f>IF(ISNUMBER($B227),SQRT(VAR(L$10:L227)),"")</f>
        <v/>
      </c>
      <c r="Y227" s="89"/>
      <c r="Z227" s="89"/>
      <c r="AA227" s="96" t="str">
        <f>IF(ISBLANK(Liga_Descoba!$F227),"",IF(Liga_Descoba!$F228&lt;&gt;Liga_Descoba!$F227,Liga_Descoba!$F227,""))</f>
        <v/>
      </c>
      <c r="AB227" s="97" t="str">
        <f>IF(ISTEXT($AA227),"",O227-SUM(AB$10:AB226))</f>
        <v/>
      </c>
      <c r="AC227" s="97" t="str">
        <f>IF(ISTEXT($AA227),"",P227-SUM(AC$10:AC226))</f>
        <v/>
      </c>
      <c r="AD227" s="89"/>
      <c r="AE227" s="89"/>
      <c r="AF227" s="96" t="str">
        <f>IF(ISBLANK(Liga_Descoba!$F227),"",IF(Liga_Descoba!$F228&lt;&gt;Liga_Descoba!$F227,Liga_Descoba!$F227,""))</f>
        <v/>
      </c>
      <c r="AG227" s="97" t="str">
        <f>IF(ISTEXT($AF227),"",(O227 - SUM(AB$10:AB226))/COUNTIF(Liga_Descoba!$F$10:$F$304,"="&amp;$AF227))</f>
        <v/>
      </c>
      <c r="AH227" s="97" t="str">
        <f>IF(ISTEXT($AF227),"",(P227 - SUM(AC$10:AC226))/COUNTIF(Liga_Descoba!$F$10:$F$304,"="&amp;$AF227))</f>
        <v/>
      </c>
      <c r="AI227" s="99" t="str">
        <f>IF(ISTEXT($AF227),"",COUNT($AG$10:$AG227))</f>
        <v/>
      </c>
      <c r="AJ227" s="89"/>
      <c r="AK227" s="96" t="str">
        <f>IF(ISBLANK(Liga_Descoba!$F227),"",IF(Liga_Descoba!$F228&lt;&gt;Liga_Descoba!$F227,Liga_Descoba!$F227,""))</f>
        <v/>
      </c>
      <c r="AL227" s="97" t="str">
        <f>IF(ISTEXT($AF227),"",(G227 - SUM(AR$10:AR226))/COUNTIF(Liga_Descoba!$F$10:$F$304,"="&amp;$AK227))</f>
        <v/>
      </c>
      <c r="AM227" s="97" t="str">
        <f>IF(ISTEXT($AF227),"",(H227 - SUM(AS$10:AS226))/COUNTIF(Liga_Descoba!$F$10:$F$304,"="&amp;$AK227))</f>
        <v/>
      </c>
      <c r="AN227" s="99" t="str">
        <f>IF(ISTEXT($AF227),"",COUNT($AG$10:$AG227))</f>
        <v/>
      </c>
      <c r="AO227" s="81"/>
      <c r="AP227" s="89"/>
      <c r="AQ227" s="96" t="str">
        <f>IF(ISBLANK(Liga_Descoba!$F227),"",IF(Liga_Descoba!$F228&lt;&gt;Liga_Descoba!$F227,Liga_Descoba!$F227,""))</f>
        <v/>
      </c>
      <c r="AR227" s="97" t="str">
        <f>IF(ISTEXT($AQ227),"",G227-SUM(AR$10:AR226))</f>
        <v/>
      </c>
      <c r="AS227" s="97" t="str">
        <f>IF(ISTEXT($AQ227),"",H227-SUM(AS$10:AS226))</f>
        <v/>
      </c>
      <c r="AT227" s="89"/>
      <c r="AU227" s="89"/>
      <c r="AV227" s="96"/>
      <c r="AW227" s="97"/>
      <c r="AX227" s="97"/>
      <c r="AY227" s="96"/>
      <c r="AZ227" s="89"/>
      <c r="BA227" s="89"/>
      <c r="BB227" s="96"/>
      <c r="BC227" s="97"/>
      <c r="BD227" s="97"/>
      <c r="BE227" s="96"/>
      <c r="BF227" s="89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</row>
    <row r="228" spans="1:77">
      <c r="A228" s="36"/>
      <c r="B228" s="94" t="str">
        <f>IF(ISBLANK(Liga_Descoba!$C228),"",Liga_Descoba!$C228)</f>
        <v/>
      </c>
      <c r="C228" s="97" t="str">
        <f>IF(ISTEXT($B228),"",_xlfn.SWITCH(Liga_Descoba!AH228,$D$3,$D$2,$E$3,$E$2,$F$3,$F$2,$D$6,$D$5,$E$6,$E$5,$I$5,$D$2,$I$6,$D$2,$I$4,$D$2))</f>
        <v/>
      </c>
      <c r="D228" s="97" t="str">
        <f>IF(ISTEXT($B228),"",_xlfn.SWITCH(Liga_Descoba!AI228,$D$3,$D$2,$E$3,$E$2,$F$3,$F$2,$D$6,$D$5,$E$6,$E$5,$I$5,$D$2,$I$6,$D$2,$I$4,$D$2))</f>
        <v/>
      </c>
      <c r="E228" s="80"/>
      <c r="F228" s="80"/>
      <c r="G228" s="97" t="str">
        <f>IF(ISNUMBER($B228),G227+Liga_Descoba!AH228,"")</f>
        <v/>
      </c>
      <c r="H228" s="97" t="str">
        <f>IF(ISNUMBER($B228),H227+Liga_Descoba!AI228,"")</f>
        <v/>
      </c>
      <c r="I228" s="36"/>
      <c r="J228" s="80"/>
      <c r="K228" s="97" t="str">
        <f>IF(ISNUMBER(Liga_Descoba!D228),Liga_Descoba!D228,"")</f>
        <v/>
      </c>
      <c r="L228" s="97" t="str">
        <f>IF(ISNUMBER(Liga_Descoba!E228),Liga_Descoba!E228,"")</f>
        <v/>
      </c>
      <c r="M228" s="36"/>
      <c r="N228" s="80"/>
      <c r="O228" s="97" t="str">
        <f>IF(ISNUMBER($B228),K228+O227,"")</f>
        <v/>
      </c>
      <c r="P228" s="97" t="str">
        <f>IF(ISNUMBER($B228),L228+P227,"")</f>
        <v/>
      </c>
      <c r="Q228" s="89"/>
      <c r="R228" s="95"/>
      <c r="S228" s="97" t="str">
        <f>IF(ISNUMBER($B228),O228/COUNTA(O$10:O228),"")</f>
        <v/>
      </c>
      <c r="T228" s="97" t="str">
        <f>IF(ISNUMBER($B228),P228/COUNTA(P$10:P228),"")</f>
        <v/>
      </c>
      <c r="U228" s="89"/>
      <c r="V228" s="95"/>
      <c r="W228" s="97" t="str">
        <f>IF(ISNUMBER($B228),SQRT(VAR(K$10:K228)),"")</f>
        <v/>
      </c>
      <c r="X228" s="97" t="str">
        <f>IF(ISNUMBER($B228),SQRT(VAR(L$10:L228)),"")</f>
        <v/>
      </c>
      <c r="Y228" s="89"/>
      <c r="Z228" s="89"/>
      <c r="AA228" s="96" t="str">
        <f>IF(ISBLANK(Liga_Descoba!$F228),"",IF(Liga_Descoba!$F229&lt;&gt;Liga_Descoba!$F228,Liga_Descoba!$F228,""))</f>
        <v/>
      </c>
      <c r="AB228" s="97" t="str">
        <f>IF(ISTEXT($AA228),"",O228-SUM(AB$10:AB227))</f>
        <v/>
      </c>
      <c r="AC228" s="97" t="str">
        <f>IF(ISTEXT($AA228),"",P228-SUM(AC$10:AC227))</f>
        <v/>
      </c>
      <c r="AD228" s="89"/>
      <c r="AE228" s="89"/>
      <c r="AF228" s="96" t="str">
        <f>IF(ISBLANK(Liga_Descoba!$F228),"",IF(Liga_Descoba!$F229&lt;&gt;Liga_Descoba!$F228,Liga_Descoba!$F228,""))</f>
        <v/>
      </c>
      <c r="AG228" s="97" t="str">
        <f>IF(ISTEXT($AF228),"",(O228 - SUM(AB$10:AB227))/COUNTIF(Liga_Descoba!$F$10:$F$304,"="&amp;$AF228))</f>
        <v/>
      </c>
      <c r="AH228" s="97" t="str">
        <f>IF(ISTEXT($AF228),"",(P228 - SUM(AC$10:AC227))/COUNTIF(Liga_Descoba!$F$10:$F$304,"="&amp;$AF228))</f>
        <v/>
      </c>
      <c r="AI228" s="99" t="str">
        <f>IF(ISTEXT($AF228),"",COUNT($AG$10:$AG228))</f>
        <v/>
      </c>
      <c r="AJ228" s="89"/>
      <c r="AK228" s="96" t="str">
        <f>IF(ISBLANK(Liga_Descoba!$F228),"",IF(Liga_Descoba!$F229&lt;&gt;Liga_Descoba!$F228,Liga_Descoba!$F228,""))</f>
        <v/>
      </c>
      <c r="AL228" s="97" t="str">
        <f>IF(ISTEXT($AF228),"",(G228 - SUM(AR$10:AR227))/COUNTIF(Liga_Descoba!$F$10:$F$304,"="&amp;$AK228))</f>
        <v/>
      </c>
      <c r="AM228" s="97" t="str">
        <f>IF(ISTEXT($AF228),"",(H228 - SUM(AS$10:AS227))/COUNTIF(Liga_Descoba!$F$10:$F$304,"="&amp;$AK228))</f>
        <v/>
      </c>
      <c r="AN228" s="99" t="str">
        <f>IF(ISTEXT($AF228),"",COUNT($AG$10:$AG228))</f>
        <v/>
      </c>
      <c r="AO228" s="81"/>
      <c r="AP228" s="89"/>
      <c r="AQ228" s="96" t="str">
        <f>IF(ISBLANK(Liga_Descoba!$F228),"",IF(Liga_Descoba!$F229&lt;&gt;Liga_Descoba!$F228,Liga_Descoba!$F228,""))</f>
        <v/>
      </c>
      <c r="AR228" s="97" t="str">
        <f>IF(ISTEXT($AQ228),"",G228-SUM(AR$10:AR227))</f>
        <v/>
      </c>
      <c r="AS228" s="97" t="str">
        <f>IF(ISTEXT($AQ228),"",H228-SUM(AS$10:AS227))</f>
        <v/>
      </c>
      <c r="AT228" s="89"/>
      <c r="AU228" s="89"/>
      <c r="AV228" s="96"/>
      <c r="AW228" s="97"/>
      <c r="AX228" s="97"/>
      <c r="AY228" s="96"/>
      <c r="AZ228" s="89"/>
      <c r="BA228" s="89"/>
      <c r="BB228" s="96"/>
      <c r="BC228" s="97"/>
      <c r="BD228" s="97"/>
      <c r="BE228" s="96"/>
      <c r="BF228" s="89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</row>
    <row r="229" spans="1:77">
      <c r="A229" s="36"/>
      <c r="B229" s="94" t="str">
        <f>IF(ISBLANK(Liga_Descoba!$C229),"",Liga_Descoba!$C229)</f>
        <v/>
      </c>
      <c r="C229" s="97" t="str">
        <f>IF(ISTEXT($B229),"",_xlfn.SWITCH(Liga_Descoba!AH229,$D$3,$D$2,$E$3,$E$2,$F$3,$F$2,$D$6,$D$5,$E$6,$E$5,$I$5,$D$2,$I$6,$D$2,$I$4,$D$2))</f>
        <v/>
      </c>
      <c r="D229" s="97" t="str">
        <f>IF(ISTEXT($B229),"",_xlfn.SWITCH(Liga_Descoba!AI229,$D$3,$D$2,$E$3,$E$2,$F$3,$F$2,$D$6,$D$5,$E$6,$E$5,$I$5,$D$2,$I$6,$D$2,$I$4,$D$2))</f>
        <v/>
      </c>
      <c r="E229" s="80"/>
      <c r="F229" s="80"/>
      <c r="G229" s="97" t="str">
        <f>IF(ISNUMBER($B229),G228+Liga_Descoba!AH229,"")</f>
        <v/>
      </c>
      <c r="H229" s="97" t="str">
        <f>IF(ISNUMBER($B229),H228+Liga_Descoba!AI229,"")</f>
        <v/>
      </c>
      <c r="I229" s="36"/>
      <c r="J229" s="80"/>
      <c r="K229" s="97" t="str">
        <f>IF(ISNUMBER(Liga_Descoba!D229),Liga_Descoba!D229,"")</f>
        <v/>
      </c>
      <c r="L229" s="97" t="str">
        <f>IF(ISNUMBER(Liga_Descoba!E229),Liga_Descoba!E229,"")</f>
        <v/>
      </c>
      <c r="M229" s="36"/>
      <c r="N229" s="80"/>
      <c r="O229" s="97" t="str">
        <f>IF(ISNUMBER($B229),K229+O228,"")</f>
        <v/>
      </c>
      <c r="P229" s="97" t="str">
        <f>IF(ISNUMBER($B229),L229+P228,"")</f>
        <v/>
      </c>
      <c r="Q229" s="89"/>
      <c r="R229" s="95"/>
      <c r="S229" s="97" t="str">
        <f>IF(ISNUMBER($B229),O229/COUNTA(O$10:O229),"")</f>
        <v/>
      </c>
      <c r="T229" s="97" t="str">
        <f>IF(ISNUMBER($B229),P229/COUNTA(P$10:P229),"")</f>
        <v/>
      </c>
      <c r="U229" s="89"/>
      <c r="V229" s="95"/>
      <c r="W229" s="97" t="str">
        <f>IF(ISNUMBER($B229),SQRT(VAR(K$10:K229)),"")</f>
        <v/>
      </c>
      <c r="X229" s="97" t="str">
        <f>IF(ISNUMBER($B229),SQRT(VAR(L$10:L229)),"")</f>
        <v/>
      </c>
      <c r="Y229" s="89"/>
      <c r="Z229" s="89"/>
      <c r="AA229" s="96" t="str">
        <f>IF(ISBLANK(Liga_Descoba!$F229),"",IF(Liga_Descoba!$F230&lt;&gt;Liga_Descoba!$F229,Liga_Descoba!$F229,""))</f>
        <v/>
      </c>
      <c r="AB229" s="97" t="str">
        <f>IF(ISTEXT($AA229),"",O229-SUM(AB$10:AB228))</f>
        <v/>
      </c>
      <c r="AC229" s="97" t="str">
        <f>IF(ISTEXT($AA229),"",P229-SUM(AC$10:AC228))</f>
        <v/>
      </c>
      <c r="AD229" s="89"/>
      <c r="AE229" s="89"/>
      <c r="AF229" s="96" t="str">
        <f>IF(ISBLANK(Liga_Descoba!$F229),"",IF(Liga_Descoba!$F230&lt;&gt;Liga_Descoba!$F229,Liga_Descoba!$F229,""))</f>
        <v/>
      </c>
      <c r="AG229" s="97" t="str">
        <f>IF(ISTEXT($AF229),"",(O229 - SUM(AB$10:AB228))/COUNTIF(Liga_Descoba!$F$10:$F$304,"="&amp;$AF229))</f>
        <v/>
      </c>
      <c r="AH229" s="97" t="str">
        <f>IF(ISTEXT($AF229),"",(P229 - SUM(AC$10:AC228))/COUNTIF(Liga_Descoba!$F$10:$F$304,"="&amp;$AF229))</f>
        <v/>
      </c>
      <c r="AI229" s="99" t="str">
        <f>IF(ISTEXT($AF229),"",COUNT($AG$10:$AG229))</f>
        <v/>
      </c>
      <c r="AJ229" s="89"/>
      <c r="AK229" s="96" t="str">
        <f>IF(ISBLANK(Liga_Descoba!$F229),"",IF(Liga_Descoba!$F230&lt;&gt;Liga_Descoba!$F229,Liga_Descoba!$F229,""))</f>
        <v/>
      </c>
      <c r="AL229" s="97" t="str">
        <f>IF(ISTEXT($AF229),"",(G229 - SUM(AR$10:AR228))/COUNTIF(Liga_Descoba!$F$10:$F$304,"="&amp;$AK229))</f>
        <v/>
      </c>
      <c r="AM229" s="97" t="str">
        <f>IF(ISTEXT($AF229),"",(H229 - SUM(AS$10:AS228))/COUNTIF(Liga_Descoba!$F$10:$F$304,"="&amp;$AK229))</f>
        <v/>
      </c>
      <c r="AN229" s="99" t="str">
        <f>IF(ISTEXT($AF229),"",COUNT($AG$10:$AG229))</f>
        <v/>
      </c>
      <c r="AO229" s="81"/>
      <c r="AP229" s="89"/>
      <c r="AQ229" s="96" t="str">
        <f>IF(ISBLANK(Liga_Descoba!$F229),"",IF(Liga_Descoba!$F230&lt;&gt;Liga_Descoba!$F229,Liga_Descoba!$F229,""))</f>
        <v/>
      </c>
      <c r="AR229" s="97" t="str">
        <f>IF(ISTEXT($AQ229),"",G229-SUM(AR$10:AR228))</f>
        <v/>
      </c>
      <c r="AS229" s="97" t="str">
        <f>IF(ISTEXT($AQ229),"",H229-SUM(AS$10:AS228))</f>
        <v/>
      </c>
      <c r="AT229" s="89"/>
      <c r="AU229" s="89"/>
      <c r="AV229" s="96"/>
      <c r="AW229" s="97"/>
      <c r="AX229" s="97"/>
      <c r="AY229" s="96"/>
      <c r="AZ229" s="89"/>
      <c r="BA229" s="89"/>
      <c r="BB229" s="96"/>
      <c r="BC229" s="97"/>
      <c r="BD229" s="97"/>
      <c r="BE229" s="96"/>
      <c r="BF229" s="89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</row>
    <row r="230" spans="1:77">
      <c r="A230" s="36"/>
      <c r="B230" s="94" t="str">
        <f>IF(ISBLANK(Liga_Descoba!$C230),"",Liga_Descoba!$C230)</f>
        <v/>
      </c>
      <c r="C230" s="97" t="str">
        <f>IF(ISTEXT($B230),"",_xlfn.SWITCH(Liga_Descoba!AH230,$D$3,$D$2,$E$3,$E$2,$F$3,$F$2,$D$6,$D$5,$E$6,$E$5,$I$5,$D$2,$I$6,$D$2,$I$4,$D$2))</f>
        <v/>
      </c>
      <c r="D230" s="97" t="str">
        <f>IF(ISTEXT($B230),"",_xlfn.SWITCH(Liga_Descoba!AI230,$D$3,$D$2,$E$3,$E$2,$F$3,$F$2,$D$6,$D$5,$E$6,$E$5,$I$5,$D$2,$I$6,$D$2,$I$4,$D$2))</f>
        <v/>
      </c>
      <c r="E230" s="80"/>
      <c r="F230" s="80"/>
      <c r="G230" s="97" t="str">
        <f>IF(ISNUMBER($B230),G229+Liga_Descoba!AH230,"")</f>
        <v/>
      </c>
      <c r="H230" s="97" t="str">
        <f>IF(ISNUMBER($B230),H229+Liga_Descoba!AI230,"")</f>
        <v/>
      </c>
      <c r="I230" s="36"/>
      <c r="J230" s="80"/>
      <c r="K230" s="97" t="str">
        <f>IF(ISNUMBER(Liga_Descoba!D230),Liga_Descoba!D230,"")</f>
        <v/>
      </c>
      <c r="L230" s="97" t="str">
        <f>IF(ISNUMBER(Liga_Descoba!E230),Liga_Descoba!E230,"")</f>
        <v/>
      </c>
      <c r="M230" s="36"/>
      <c r="N230" s="80"/>
      <c r="O230" s="97" t="str">
        <f>IF(ISNUMBER($B230),K230+O229,"")</f>
        <v/>
      </c>
      <c r="P230" s="97" t="str">
        <f>IF(ISNUMBER($B230),L230+P229,"")</f>
        <v/>
      </c>
      <c r="Q230" s="89"/>
      <c r="R230" s="95"/>
      <c r="S230" s="97" t="str">
        <f>IF(ISNUMBER($B230),O230/COUNTA(O$10:O230),"")</f>
        <v/>
      </c>
      <c r="T230" s="97" t="str">
        <f>IF(ISNUMBER($B230),P230/COUNTA(P$10:P230),"")</f>
        <v/>
      </c>
      <c r="U230" s="89"/>
      <c r="V230" s="95"/>
      <c r="W230" s="97" t="str">
        <f>IF(ISNUMBER($B230),SQRT(VAR(K$10:K230)),"")</f>
        <v/>
      </c>
      <c r="X230" s="97" t="str">
        <f>IF(ISNUMBER($B230),SQRT(VAR(L$10:L230)),"")</f>
        <v/>
      </c>
      <c r="Y230" s="89"/>
      <c r="Z230" s="89"/>
      <c r="AA230" s="96" t="str">
        <f>IF(ISBLANK(Liga_Descoba!$F230),"",IF(Liga_Descoba!$F231&lt;&gt;Liga_Descoba!$F230,Liga_Descoba!$F230,""))</f>
        <v/>
      </c>
      <c r="AB230" s="97" t="str">
        <f>IF(ISTEXT($AA230),"",O230-SUM(AB$10:AB229))</f>
        <v/>
      </c>
      <c r="AC230" s="97" t="str">
        <f>IF(ISTEXT($AA230),"",P230-SUM(AC$10:AC229))</f>
        <v/>
      </c>
      <c r="AD230" s="89"/>
      <c r="AE230" s="89"/>
      <c r="AF230" s="96" t="str">
        <f>IF(ISBLANK(Liga_Descoba!$F230),"",IF(Liga_Descoba!$F231&lt;&gt;Liga_Descoba!$F230,Liga_Descoba!$F230,""))</f>
        <v/>
      </c>
      <c r="AG230" s="97" t="str">
        <f>IF(ISTEXT($AF230),"",(O230 - SUM(AB$10:AB229))/COUNTIF(Liga_Descoba!$F$10:$F$304,"="&amp;$AF230))</f>
        <v/>
      </c>
      <c r="AH230" s="97" t="str">
        <f>IF(ISTEXT($AF230),"",(P230 - SUM(AC$10:AC229))/COUNTIF(Liga_Descoba!$F$10:$F$304,"="&amp;$AF230))</f>
        <v/>
      </c>
      <c r="AI230" s="99" t="str">
        <f>IF(ISTEXT($AF230),"",COUNT($AG$10:$AG230))</f>
        <v/>
      </c>
      <c r="AJ230" s="89"/>
      <c r="AK230" s="96" t="str">
        <f>IF(ISBLANK(Liga_Descoba!$F230),"",IF(Liga_Descoba!$F231&lt;&gt;Liga_Descoba!$F230,Liga_Descoba!$F230,""))</f>
        <v/>
      </c>
      <c r="AL230" s="97" t="str">
        <f>IF(ISTEXT($AF230),"",(G230 - SUM(AR$10:AR229))/COUNTIF(Liga_Descoba!$F$10:$F$304,"="&amp;$AK230))</f>
        <v/>
      </c>
      <c r="AM230" s="97" t="str">
        <f>IF(ISTEXT($AF230),"",(H230 - SUM(AS$10:AS229))/COUNTIF(Liga_Descoba!$F$10:$F$304,"="&amp;$AK230))</f>
        <v/>
      </c>
      <c r="AN230" s="99" t="str">
        <f>IF(ISTEXT($AF230),"",COUNT($AG$10:$AG230))</f>
        <v/>
      </c>
      <c r="AO230" s="81"/>
      <c r="AP230" s="89"/>
      <c r="AQ230" s="96" t="str">
        <f>IF(ISBLANK(Liga_Descoba!$F230),"",IF(Liga_Descoba!$F231&lt;&gt;Liga_Descoba!$F230,Liga_Descoba!$F230,""))</f>
        <v/>
      </c>
      <c r="AR230" s="97" t="str">
        <f>IF(ISTEXT($AQ230),"",G230-SUM(AR$10:AR229))</f>
        <v/>
      </c>
      <c r="AS230" s="97" t="str">
        <f>IF(ISTEXT($AQ230),"",H230-SUM(AS$10:AS229))</f>
        <v/>
      </c>
      <c r="AT230" s="89"/>
      <c r="AU230" s="89"/>
      <c r="AV230" s="96"/>
      <c r="AW230" s="97"/>
      <c r="AX230" s="97"/>
      <c r="AY230" s="96"/>
      <c r="AZ230" s="89"/>
      <c r="BA230" s="89"/>
      <c r="BB230" s="96"/>
      <c r="BC230" s="97"/>
      <c r="BD230" s="97"/>
      <c r="BE230" s="96"/>
      <c r="BF230" s="89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</row>
    <row r="231" spans="1:77">
      <c r="A231" s="36"/>
      <c r="B231" s="94" t="str">
        <f>IF(ISBLANK(Liga_Descoba!$C231),"",Liga_Descoba!$C231)</f>
        <v/>
      </c>
      <c r="C231" s="97" t="str">
        <f>IF(ISTEXT($B231),"",_xlfn.SWITCH(Liga_Descoba!AH231,$D$3,$D$2,$E$3,$E$2,$F$3,$F$2,$D$6,$D$5,$E$6,$E$5,$I$5,$D$2,$I$6,$D$2,$I$4,$D$2))</f>
        <v/>
      </c>
      <c r="D231" s="97" t="str">
        <f>IF(ISTEXT($B231),"",_xlfn.SWITCH(Liga_Descoba!AI231,$D$3,$D$2,$E$3,$E$2,$F$3,$F$2,$D$6,$D$5,$E$6,$E$5,$I$5,$D$2,$I$6,$D$2,$I$4,$D$2))</f>
        <v/>
      </c>
      <c r="E231" s="80"/>
      <c r="F231" s="80"/>
      <c r="G231" s="97" t="str">
        <f>IF(ISNUMBER($B231),G230+Liga_Descoba!AH231,"")</f>
        <v/>
      </c>
      <c r="H231" s="97" t="str">
        <f>IF(ISNUMBER($B231),H230+Liga_Descoba!AI231,"")</f>
        <v/>
      </c>
      <c r="I231" s="36"/>
      <c r="J231" s="80"/>
      <c r="K231" s="97" t="str">
        <f>IF(ISNUMBER(Liga_Descoba!D231),Liga_Descoba!D231,"")</f>
        <v/>
      </c>
      <c r="L231" s="97" t="str">
        <f>IF(ISNUMBER(Liga_Descoba!E231),Liga_Descoba!E231,"")</f>
        <v/>
      </c>
      <c r="M231" s="36"/>
      <c r="N231" s="80"/>
      <c r="O231" s="97" t="str">
        <f>IF(ISNUMBER($B231),K231+O230,"")</f>
        <v/>
      </c>
      <c r="P231" s="97" t="str">
        <f>IF(ISNUMBER($B231),L231+P230,"")</f>
        <v/>
      </c>
      <c r="Q231" s="89"/>
      <c r="R231" s="95"/>
      <c r="S231" s="97" t="str">
        <f>IF(ISNUMBER($B231),O231/COUNTA(O$10:O231),"")</f>
        <v/>
      </c>
      <c r="T231" s="97" t="str">
        <f>IF(ISNUMBER($B231),P231/COUNTA(P$10:P231),"")</f>
        <v/>
      </c>
      <c r="U231" s="89"/>
      <c r="V231" s="95"/>
      <c r="W231" s="97" t="str">
        <f>IF(ISNUMBER($B231),SQRT(VAR(K$10:K231)),"")</f>
        <v/>
      </c>
      <c r="X231" s="97" t="str">
        <f>IF(ISNUMBER($B231),SQRT(VAR(L$10:L231)),"")</f>
        <v/>
      </c>
      <c r="Y231" s="89"/>
      <c r="Z231" s="89"/>
      <c r="AA231" s="96" t="str">
        <f>IF(ISBLANK(Liga_Descoba!$F231),"",IF(Liga_Descoba!$F232&lt;&gt;Liga_Descoba!$F231,Liga_Descoba!$F231,""))</f>
        <v/>
      </c>
      <c r="AB231" s="97" t="str">
        <f>IF(ISTEXT($AA231),"",O231-SUM(AB$10:AB230))</f>
        <v/>
      </c>
      <c r="AC231" s="97" t="str">
        <f>IF(ISTEXT($AA231),"",P231-SUM(AC$10:AC230))</f>
        <v/>
      </c>
      <c r="AD231" s="89"/>
      <c r="AE231" s="89"/>
      <c r="AF231" s="96" t="str">
        <f>IF(ISBLANK(Liga_Descoba!$F231),"",IF(Liga_Descoba!$F232&lt;&gt;Liga_Descoba!$F231,Liga_Descoba!$F231,""))</f>
        <v/>
      </c>
      <c r="AG231" s="97" t="str">
        <f>IF(ISTEXT($AF231),"",(O231 - SUM(AB$10:AB230))/COUNTIF(Liga_Descoba!$F$10:$F$304,"="&amp;$AF231))</f>
        <v/>
      </c>
      <c r="AH231" s="97" t="str">
        <f>IF(ISTEXT($AF231),"",(P231 - SUM(AC$10:AC230))/COUNTIF(Liga_Descoba!$F$10:$F$304,"="&amp;$AF231))</f>
        <v/>
      </c>
      <c r="AI231" s="99" t="str">
        <f>IF(ISTEXT($AF231),"",COUNT($AG$10:$AG231))</f>
        <v/>
      </c>
      <c r="AJ231" s="89"/>
      <c r="AK231" s="96" t="str">
        <f>IF(ISBLANK(Liga_Descoba!$F231),"",IF(Liga_Descoba!$F232&lt;&gt;Liga_Descoba!$F231,Liga_Descoba!$F231,""))</f>
        <v/>
      </c>
      <c r="AL231" s="97" t="str">
        <f>IF(ISTEXT($AF231),"",(G231 - SUM(AR$10:AR230))/COUNTIF(Liga_Descoba!$F$10:$F$304,"="&amp;$AK231))</f>
        <v/>
      </c>
      <c r="AM231" s="97" t="str">
        <f>IF(ISTEXT($AF231),"",(H231 - SUM(AS$10:AS230))/COUNTIF(Liga_Descoba!$F$10:$F$304,"="&amp;$AK231))</f>
        <v/>
      </c>
      <c r="AN231" s="99" t="str">
        <f>IF(ISTEXT($AF231),"",COUNT($AG$10:$AG231))</f>
        <v/>
      </c>
      <c r="AO231" s="81"/>
      <c r="AP231" s="89"/>
      <c r="AQ231" s="96" t="str">
        <f>IF(ISBLANK(Liga_Descoba!$F231),"",IF(Liga_Descoba!$F232&lt;&gt;Liga_Descoba!$F231,Liga_Descoba!$F231,""))</f>
        <v/>
      </c>
      <c r="AR231" s="97" t="str">
        <f>IF(ISTEXT($AQ231),"",G231-SUM(AR$10:AR230))</f>
        <v/>
      </c>
      <c r="AS231" s="97" t="str">
        <f>IF(ISTEXT($AQ231),"",H231-SUM(AS$10:AS230))</f>
        <v/>
      </c>
      <c r="AT231" s="89"/>
      <c r="AU231" s="89"/>
      <c r="AV231" s="96"/>
      <c r="AW231" s="97"/>
      <c r="AX231" s="97"/>
      <c r="AY231" s="96"/>
      <c r="AZ231" s="89"/>
      <c r="BA231" s="89"/>
      <c r="BB231" s="96"/>
      <c r="BC231" s="97"/>
      <c r="BD231" s="97"/>
      <c r="BE231" s="96"/>
      <c r="BF231" s="89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</row>
    <row r="232" spans="1:77">
      <c r="A232" s="36"/>
      <c r="B232" s="94" t="str">
        <f>IF(ISBLANK(Liga_Descoba!$C232),"",Liga_Descoba!$C232)</f>
        <v/>
      </c>
      <c r="C232" s="97" t="str">
        <f>IF(ISTEXT($B232),"",_xlfn.SWITCH(Liga_Descoba!AH232,$D$3,$D$2,$E$3,$E$2,$F$3,$F$2,$D$6,$D$5,$E$6,$E$5,$I$5,$D$2,$I$6,$D$2,$I$4,$D$2))</f>
        <v/>
      </c>
      <c r="D232" s="97" t="str">
        <f>IF(ISTEXT($B232),"",_xlfn.SWITCH(Liga_Descoba!AI232,$D$3,$D$2,$E$3,$E$2,$F$3,$F$2,$D$6,$D$5,$E$6,$E$5,$I$5,$D$2,$I$6,$D$2,$I$4,$D$2))</f>
        <v/>
      </c>
      <c r="E232" s="80"/>
      <c r="F232" s="80"/>
      <c r="G232" s="97" t="str">
        <f>IF(ISNUMBER($B232),G231+Liga_Descoba!AH232,"")</f>
        <v/>
      </c>
      <c r="H232" s="97" t="str">
        <f>IF(ISNUMBER($B232),H231+Liga_Descoba!AI232,"")</f>
        <v/>
      </c>
      <c r="I232" s="36"/>
      <c r="J232" s="80"/>
      <c r="K232" s="97" t="str">
        <f>IF(ISNUMBER(Liga_Descoba!D232),Liga_Descoba!D232,"")</f>
        <v/>
      </c>
      <c r="L232" s="97" t="str">
        <f>IF(ISNUMBER(Liga_Descoba!E232),Liga_Descoba!E232,"")</f>
        <v/>
      </c>
      <c r="M232" s="36"/>
      <c r="N232" s="80"/>
      <c r="O232" s="97" t="str">
        <f>IF(ISNUMBER($B232),K232+O231,"")</f>
        <v/>
      </c>
      <c r="P232" s="97" t="str">
        <f>IF(ISNUMBER($B232),L232+P231,"")</f>
        <v/>
      </c>
      <c r="Q232" s="89"/>
      <c r="R232" s="95"/>
      <c r="S232" s="97" t="str">
        <f>IF(ISNUMBER($B232),O232/COUNTA(O$10:O232),"")</f>
        <v/>
      </c>
      <c r="T232" s="97" t="str">
        <f>IF(ISNUMBER($B232),P232/COUNTA(P$10:P232),"")</f>
        <v/>
      </c>
      <c r="U232" s="89"/>
      <c r="V232" s="95"/>
      <c r="W232" s="97" t="str">
        <f>IF(ISNUMBER($B232),SQRT(VAR(K$10:K232)),"")</f>
        <v/>
      </c>
      <c r="X232" s="97" t="str">
        <f>IF(ISNUMBER($B232),SQRT(VAR(L$10:L232)),"")</f>
        <v/>
      </c>
      <c r="Y232" s="89"/>
      <c r="Z232" s="89"/>
      <c r="AA232" s="96" t="str">
        <f>IF(ISBLANK(Liga_Descoba!$F232),"",IF(Liga_Descoba!$F233&lt;&gt;Liga_Descoba!$F232,Liga_Descoba!$F232,""))</f>
        <v/>
      </c>
      <c r="AB232" s="97" t="str">
        <f>IF(ISTEXT($AA232),"",O232-SUM(AB$10:AB231))</f>
        <v/>
      </c>
      <c r="AC232" s="97" t="str">
        <f>IF(ISTEXT($AA232),"",P232-SUM(AC$10:AC231))</f>
        <v/>
      </c>
      <c r="AD232" s="89"/>
      <c r="AE232" s="89"/>
      <c r="AF232" s="96" t="str">
        <f>IF(ISBLANK(Liga_Descoba!$F232),"",IF(Liga_Descoba!$F233&lt;&gt;Liga_Descoba!$F232,Liga_Descoba!$F232,""))</f>
        <v/>
      </c>
      <c r="AG232" s="97" t="str">
        <f>IF(ISTEXT($AF232),"",(O232 - SUM(AB$10:AB231))/COUNTIF(Liga_Descoba!$F$10:$F$304,"="&amp;$AF232))</f>
        <v/>
      </c>
      <c r="AH232" s="97" t="str">
        <f>IF(ISTEXT($AF232),"",(P232 - SUM(AC$10:AC231))/COUNTIF(Liga_Descoba!$F$10:$F$304,"="&amp;$AF232))</f>
        <v/>
      </c>
      <c r="AI232" s="99" t="str">
        <f>IF(ISTEXT($AF232),"",COUNT($AG$10:$AG232))</f>
        <v/>
      </c>
      <c r="AJ232" s="89"/>
      <c r="AK232" s="96" t="str">
        <f>IF(ISBLANK(Liga_Descoba!$F232),"",IF(Liga_Descoba!$F233&lt;&gt;Liga_Descoba!$F232,Liga_Descoba!$F232,""))</f>
        <v/>
      </c>
      <c r="AL232" s="97" t="str">
        <f>IF(ISTEXT($AF232),"",(G232 - SUM(AR$10:AR231))/COUNTIF(Liga_Descoba!$F$10:$F$304,"="&amp;$AK232))</f>
        <v/>
      </c>
      <c r="AM232" s="97" t="str">
        <f>IF(ISTEXT($AF232),"",(H232 - SUM(AS$10:AS231))/COUNTIF(Liga_Descoba!$F$10:$F$304,"="&amp;$AK232))</f>
        <v/>
      </c>
      <c r="AN232" s="99" t="str">
        <f>IF(ISTEXT($AF232),"",COUNT($AG$10:$AG232))</f>
        <v/>
      </c>
      <c r="AO232" s="81"/>
      <c r="AP232" s="89"/>
      <c r="AQ232" s="96" t="str">
        <f>IF(ISBLANK(Liga_Descoba!$F232),"",IF(Liga_Descoba!$F233&lt;&gt;Liga_Descoba!$F232,Liga_Descoba!$F232,""))</f>
        <v/>
      </c>
      <c r="AR232" s="97" t="str">
        <f>IF(ISTEXT($AQ232),"",G232-SUM(AR$10:AR231))</f>
        <v/>
      </c>
      <c r="AS232" s="97" t="str">
        <f>IF(ISTEXT($AQ232),"",H232-SUM(AS$10:AS231))</f>
        <v/>
      </c>
      <c r="AT232" s="89"/>
      <c r="AU232" s="89"/>
      <c r="AV232" s="96"/>
      <c r="AW232" s="97"/>
      <c r="AX232" s="97"/>
      <c r="AY232" s="96"/>
      <c r="AZ232" s="89"/>
      <c r="BA232" s="89"/>
      <c r="BB232" s="96"/>
      <c r="BC232" s="97"/>
      <c r="BD232" s="97"/>
      <c r="BE232" s="96"/>
      <c r="BF232" s="89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</row>
    <row r="233" spans="1:77">
      <c r="A233" s="36"/>
      <c r="B233" s="94" t="str">
        <f>IF(ISBLANK(Liga_Descoba!$C233),"",Liga_Descoba!$C233)</f>
        <v/>
      </c>
      <c r="C233" s="97" t="str">
        <f>IF(ISTEXT($B233),"",_xlfn.SWITCH(Liga_Descoba!AH233,$D$3,$D$2,$E$3,$E$2,$F$3,$F$2,$D$6,$D$5,$E$6,$E$5,$I$5,$D$2,$I$6,$D$2,$I$4,$D$2))</f>
        <v/>
      </c>
      <c r="D233" s="97" t="str">
        <f>IF(ISTEXT($B233),"",_xlfn.SWITCH(Liga_Descoba!AI233,$D$3,$D$2,$E$3,$E$2,$F$3,$F$2,$D$6,$D$5,$E$6,$E$5,$I$5,$D$2,$I$6,$D$2,$I$4,$D$2))</f>
        <v/>
      </c>
      <c r="E233" s="80"/>
      <c r="F233" s="80"/>
      <c r="G233" s="97" t="str">
        <f>IF(ISNUMBER($B233),G232+Liga_Descoba!AH233,"")</f>
        <v/>
      </c>
      <c r="H233" s="97" t="str">
        <f>IF(ISNUMBER($B233),H232+Liga_Descoba!AI233,"")</f>
        <v/>
      </c>
      <c r="I233" s="36"/>
      <c r="J233" s="80"/>
      <c r="K233" s="97" t="str">
        <f>IF(ISNUMBER(Liga_Descoba!D233),Liga_Descoba!D233,"")</f>
        <v/>
      </c>
      <c r="L233" s="97" t="str">
        <f>IF(ISNUMBER(Liga_Descoba!E233),Liga_Descoba!E233,"")</f>
        <v/>
      </c>
      <c r="M233" s="36"/>
      <c r="N233" s="80"/>
      <c r="O233" s="97" t="str">
        <f>IF(ISNUMBER($B233),K233+O232,"")</f>
        <v/>
      </c>
      <c r="P233" s="97" t="str">
        <f>IF(ISNUMBER($B233),L233+P232,"")</f>
        <v/>
      </c>
      <c r="Q233" s="89"/>
      <c r="R233" s="95"/>
      <c r="S233" s="97" t="str">
        <f>IF(ISNUMBER($B233),O233/COUNTA(O$10:O233),"")</f>
        <v/>
      </c>
      <c r="T233" s="97" t="str">
        <f>IF(ISNUMBER($B233),P233/COUNTA(P$10:P233),"")</f>
        <v/>
      </c>
      <c r="U233" s="89"/>
      <c r="V233" s="95"/>
      <c r="W233" s="97" t="str">
        <f>IF(ISNUMBER($B233),SQRT(VAR(K$10:K233)),"")</f>
        <v/>
      </c>
      <c r="X233" s="97" t="str">
        <f>IF(ISNUMBER($B233),SQRT(VAR(L$10:L233)),"")</f>
        <v/>
      </c>
      <c r="Y233" s="89"/>
      <c r="Z233" s="89"/>
      <c r="AA233" s="96" t="str">
        <f>IF(ISBLANK(Liga_Descoba!$F233),"",IF(Liga_Descoba!$F234&lt;&gt;Liga_Descoba!$F233,Liga_Descoba!$F233,""))</f>
        <v/>
      </c>
      <c r="AB233" s="97" t="str">
        <f>IF(ISTEXT($AA233),"",O233-SUM(AB$10:AB232))</f>
        <v/>
      </c>
      <c r="AC233" s="97" t="str">
        <f>IF(ISTEXT($AA233),"",P233-SUM(AC$10:AC232))</f>
        <v/>
      </c>
      <c r="AD233" s="89"/>
      <c r="AE233" s="89"/>
      <c r="AF233" s="96" t="str">
        <f>IF(ISBLANK(Liga_Descoba!$F233),"",IF(Liga_Descoba!$F234&lt;&gt;Liga_Descoba!$F233,Liga_Descoba!$F233,""))</f>
        <v/>
      </c>
      <c r="AG233" s="97" t="str">
        <f>IF(ISTEXT($AF233),"",(O233 - SUM(AB$10:AB232))/COUNTIF(Liga_Descoba!$F$10:$F$304,"="&amp;$AF233))</f>
        <v/>
      </c>
      <c r="AH233" s="97" t="str">
        <f>IF(ISTEXT($AF233),"",(P233 - SUM(AC$10:AC232))/COUNTIF(Liga_Descoba!$F$10:$F$304,"="&amp;$AF233))</f>
        <v/>
      </c>
      <c r="AI233" s="99" t="str">
        <f>IF(ISTEXT($AF233),"",COUNT($AG$10:$AG233))</f>
        <v/>
      </c>
      <c r="AJ233" s="89"/>
      <c r="AK233" s="96" t="str">
        <f>IF(ISBLANK(Liga_Descoba!$F233),"",IF(Liga_Descoba!$F234&lt;&gt;Liga_Descoba!$F233,Liga_Descoba!$F233,""))</f>
        <v/>
      </c>
      <c r="AL233" s="97" t="str">
        <f>IF(ISTEXT($AF233),"",(G233 - SUM(AR$10:AR232))/COUNTIF(Liga_Descoba!$F$10:$F$304,"="&amp;$AK233))</f>
        <v/>
      </c>
      <c r="AM233" s="97" t="str">
        <f>IF(ISTEXT($AF233),"",(H233 - SUM(AS$10:AS232))/COUNTIF(Liga_Descoba!$F$10:$F$304,"="&amp;$AK233))</f>
        <v/>
      </c>
      <c r="AN233" s="99" t="str">
        <f>IF(ISTEXT($AF233),"",COUNT($AG$10:$AG233))</f>
        <v/>
      </c>
      <c r="AO233" s="81"/>
      <c r="AP233" s="89"/>
      <c r="AQ233" s="96" t="str">
        <f>IF(ISBLANK(Liga_Descoba!$F233),"",IF(Liga_Descoba!$F234&lt;&gt;Liga_Descoba!$F233,Liga_Descoba!$F233,""))</f>
        <v/>
      </c>
      <c r="AR233" s="97" t="str">
        <f>IF(ISTEXT($AQ233),"",G233-SUM(AR$10:AR232))</f>
        <v/>
      </c>
      <c r="AS233" s="97" t="str">
        <f>IF(ISTEXT($AQ233),"",H233-SUM(AS$10:AS232))</f>
        <v/>
      </c>
      <c r="AT233" s="89"/>
      <c r="AU233" s="89"/>
      <c r="AV233" s="96"/>
      <c r="AW233" s="97"/>
      <c r="AX233" s="97"/>
      <c r="AY233" s="96"/>
      <c r="AZ233" s="89"/>
      <c r="BA233" s="89"/>
      <c r="BB233" s="96"/>
      <c r="BC233" s="97"/>
      <c r="BD233" s="97"/>
      <c r="BE233" s="96"/>
      <c r="BF233" s="89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</row>
    <row r="234" spans="1:77">
      <c r="A234" s="36"/>
      <c r="B234" s="94" t="str">
        <f>IF(ISBLANK(Liga_Descoba!$C234),"",Liga_Descoba!$C234)</f>
        <v/>
      </c>
      <c r="C234" s="97" t="str">
        <f>IF(ISTEXT($B234),"",_xlfn.SWITCH(Liga_Descoba!AH234,$D$3,$D$2,$E$3,$E$2,$F$3,$F$2,$D$6,$D$5,$E$6,$E$5,$I$5,$D$2,$I$6,$D$2,$I$4,$D$2))</f>
        <v/>
      </c>
      <c r="D234" s="97" t="str">
        <f>IF(ISTEXT($B234),"",_xlfn.SWITCH(Liga_Descoba!AI234,$D$3,$D$2,$E$3,$E$2,$F$3,$F$2,$D$6,$D$5,$E$6,$E$5,$I$5,$D$2,$I$6,$D$2,$I$4,$D$2))</f>
        <v/>
      </c>
      <c r="E234" s="80"/>
      <c r="F234" s="80"/>
      <c r="G234" s="97" t="str">
        <f>IF(ISNUMBER($B234),G233+Liga_Descoba!AH234,"")</f>
        <v/>
      </c>
      <c r="H234" s="97" t="str">
        <f>IF(ISNUMBER($B234),H233+Liga_Descoba!AI234,"")</f>
        <v/>
      </c>
      <c r="I234" s="36"/>
      <c r="J234" s="80"/>
      <c r="K234" s="97" t="str">
        <f>IF(ISNUMBER(Liga_Descoba!D234),Liga_Descoba!D234,"")</f>
        <v/>
      </c>
      <c r="L234" s="97" t="str">
        <f>IF(ISNUMBER(Liga_Descoba!E234),Liga_Descoba!E234,"")</f>
        <v/>
      </c>
      <c r="M234" s="36"/>
      <c r="N234" s="80"/>
      <c r="O234" s="97" t="str">
        <f>IF(ISNUMBER($B234),K234+O233,"")</f>
        <v/>
      </c>
      <c r="P234" s="97" t="str">
        <f>IF(ISNUMBER($B234),L234+P233,"")</f>
        <v/>
      </c>
      <c r="Q234" s="89"/>
      <c r="R234" s="95"/>
      <c r="S234" s="97" t="str">
        <f>IF(ISNUMBER($B234),O234/COUNTA(O$10:O234),"")</f>
        <v/>
      </c>
      <c r="T234" s="97" t="str">
        <f>IF(ISNUMBER($B234),P234/COUNTA(P$10:P234),"")</f>
        <v/>
      </c>
      <c r="U234" s="89"/>
      <c r="V234" s="95"/>
      <c r="W234" s="97" t="str">
        <f>IF(ISNUMBER($B234),SQRT(VAR(K$10:K234)),"")</f>
        <v/>
      </c>
      <c r="X234" s="97" t="str">
        <f>IF(ISNUMBER($B234),SQRT(VAR(L$10:L234)),"")</f>
        <v/>
      </c>
      <c r="Y234" s="89"/>
      <c r="Z234" s="89"/>
      <c r="AA234" s="96" t="str">
        <f>IF(ISBLANK(Liga_Descoba!$F234),"",IF(Liga_Descoba!$F235&lt;&gt;Liga_Descoba!$F234,Liga_Descoba!$F234,""))</f>
        <v/>
      </c>
      <c r="AB234" s="97" t="str">
        <f>IF(ISTEXT($AA234),"",O234-SUM(AB$10:AB233))</f>
        <v/>
      </c>
      <c r="AC234" s="97" t="str">
        <f>IF(ISTEXT($AA234),"",P234-SUM(AC$10:AC233))</f>
        <v/>
      </c>
      <c r="AD234" s="89"/>
      <c r="AE234" s="89"/>
      <c r="AF234" s="96" t="str">
        <f>IF(ISBLANK(Liga_Descoba!$F234),"",IF(Liga_Descoba!$F235&lt;&gt;Liga_Descoba!$F234,Liga_Descoba!$F234,""))</f>
        <v/>
      </c>
      <c r="AG234" s="97" t="str">
        <f>IF(ISTEXT($AF234),"",(O234 - SUM(AB$10:AB233))/COUNTIF(Liga_Descoba!$F$10:$F$304,"="&amp;$AF234))</f>
        <v/>
      </c>
      <c r="AH234" s="97" t="str">
        <f>IF(ISTEXT($AF234),"",(P234 - SUM(AC$10:AC233))/COUNTIF(Liga_Descoba!$F$10:$F$304,"="&amp;$AF234))</f>
        <v/>
      </c>
      <c r="AI234" s="99" t="str">
        <f>IF(ISTEXT($AF234),"",COUNT($AG$10:$AG234))</f>
        <v/>
      </c>
      <c r="AJ234" s="89"/>
      <c r="AK234" s="96" t="str">
        <f>IF(ISBLANK(Liga_Descoba!$F234),"",IF(Liga_Descoba!$F235&lt;&gt;Liga_Descoba!$F234,Liga_Descoba!$F234,""))</f>
        <v/>
      </c>
      <c r="AL234" s="97" t="str">
        <f>IF(ISTEXT($AF234),"",(G234 - SUM(AR$10:AR233))/COUNTIF(Liga_Descoba!$F$10:$F$304,"="&amp;$AK234))</f>
        <v/>
      </c>
      <c r="AM234" s="97" t="str">
        <f>IF(ISTEXT($AF234),"",(H234 - SUM(AS$10:AS233))/COUNTIF(Liga_Descoba!$F$10:$F$304,"="&amp;$AK234))</f>
        <v/>
      </c>
      <c r="AN234" s="99" t="str">
        <f>IF(ISTEXT($AF234),"",COUNT($AG$10:$AG234))</f>
        <v/>
      </c>
      <c r="AO234" s="81"/>
      <c r="AP234" s="89"/>
      <c r="AQ234" s="96" t="str">
        <f>IF(ISBLANK(Liga_Descoba!$F234),"",IF(Liga_Descoba!$F235&lt;&gt;Liga_Descoba!$F234,Liga_Descoba!$F234,""))</f>
        <v/>
      </c>
      <c r="AR234" s="97" t="str">
        <f>IF(ISTEXT($AQ234),"",G234-SUM(AR$10:AR233))</f>
        <v/>
      </c>
      <c r="AS234" s="97" t="str">
        <f>IF(ISTEXT($AQ234),"",H234-SUM(AS$10:AS233))</f>
        <v/>
      </c>
      <c r="AT234" s="89"/>
      <c r="AU234" s="89"/>
      <c r="AV234" s="96"/>
      <c r="AW234" s="97"/>
      <c r="AX234" s="97"/>
      <c r="AY234" s="96"/>
      <c r="AZ234" s="89"/>
      <c r="BA234" s="89"/>
      <c r="BB234" s="96"/>
      <c r="BC234" s="97"/>
      <c r="BD234" s="97"/>
      <c r="BE234" s="96"/>
      <c r="BF234" s="89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</row>
    <row r="235" spans="1:77">
      <c r="A235" s="36"/>
      <c r="B235" s="94" t="str">
        <f>IF(ISBLANK(Liga_Descoba!$C235),"",Liga_Descoba!$C235)</f>
        <v/>
      </c>
      <c r="C235" s="97" t="str">
        <f>IF(ISTEXT($B235),"",_xlfn.SWITCH(Liga_Descoba!AH235,$D$3,$D$2,$E$3,$E$2,$F$3,$F$2,$D$6,$D$5,$E$6,$E$5,$I$5,$D$2,$I$6,$D$2,$I$4,$D$2))</f>
        <v/>
      </c>
      <c r="D235" s="97" t="str">
        <f>IF(ISTEXT($B235),"",_xlfn.SWITCH(Liga_Descoba!AI235,$D$3,$D$2,$E$3,$E$2,$F$3,$F$2,$D$6,$D$5,$E$6,$E$5,$I$5,$D$2,$I$6,$D$2,$I$4,$D$2))</f>
        <v/>
      </c>
      <c r="E235" s="80"/>
      <c r="F235" s="80"/>
      <c r="G235" s="97" t="str">
        <f>IF(ISNUMBER($B235),G234+Liga_Descoba!AH235,"")</f>
        <v/>
      </c>
      <c r="H235" s="97" t="str">
        <f>IF(ISNUMBER($B235),H234+Liga_Descoba!AI235,"")</f>
        <v/>
      </c>
      <c r="I235" s="36"/>
      <c r="J235" s="80"/>
      <c r="K235" s="97" t="str">
        <f>IF(ISNUMBER(Liga_Descoba!D235),Liga_Descoba!D235,"")</f>
        <v/>
      </c>
      <c r="L235" s="97" t="str">
        <f>IF(ISNUMBER(Liga_Descoba!E235),Liga_Descoba!E235,"")</f>
        <v/>
      </c>
      <c r="M235" s="36"/>
      <c r="N235" s="80"/>
      <c r="O235" s="97" t="str">
        <f>IF(ISNUMBER($B235),K235+O234,"")</f>
        <v/>
      </c>
      <c r="P235" s="97" t="str">
        <f>IF(ISNUMBER($B235),L235+P234,"")</f>
        <v/>
      </c>
      <c r="Q235" s="89"/>
      <c r="R235" s="95"/>
      <c r="S235" s="97" t="str">
        <f>IF(ISNUMBER($B235),O235/COUNTA(O$10:O235),"")</f>
        <v/>
      </c>
      <c r="T235" s="97" t="str">
        <f>IF(ISNUMBER($B235),P235/COUNTA(P$10:P235),"")</f>
        <v/>
      </c>
      <c r="U235" s="89"/>
      <c r="V235" s="95"/>
      <c r="W235" s="97" t="str">
        <f>IF(ISNUMBER($B235),SQRT(VAR(K$10:K235)),"")</f>
        <v/>
      </c>
      <c r="X235" s="97" t="str">
        <f>IF(ISNUMBER($B235),SQRT(VAR(L$10:L235)),"")</f>
        <v/>
      </c>
      <c r="Y235" s="89"/>
      <c r="Z235" s="89"/>
      <c r="AA235" s="96" t="str">
        <f>IF(ISBLANK(Liga_Descoba!$F235),"",IF(Liga_Descoba!$F236&lt;&gt;Liga_Descoba!$F235,Liga_Descoba!$F235,""))</f>
        <v/>
      </c>
      <c r="AB235" s="97" t="str">
        <f>IF(ISTEXT($AA235),"",O235-SUM(AB$10:AB234))</f>
        <v/>
      </c>
      <c r="AC235" s="97" t="str">
        <f>IF(ISTEXT($AA235),"",P235-SUM(AC$10:AC234))</f>
        <v/>
      </c>
      <c r="AD235" s="89"/>
      <c r="AE235" s="89"/>
      <c r="AF235" s="96" t="str">
        <f>IF(ISBLANK(Liga_Descoba!$F235),"",IF(Liga_Descoba!$F236&lt;&gt;Liga_Descoba!$F235,Liga_Descoba!$F235,""))</f>
        <v/>
      </c>
      <c r="AG235" s="97" t="str">
        <f>IF(ISTEXT($AF235),"",(O235 - SUM(AB$10:AB234))/COUNTIF(Liga_Descoba!$F$10:$F$304,"="&amp;$AF235))</f>
        <v/>
      </c>
      <c r="AH235" s="97" t="str">
        <f>IF(ISTEXT($AF235),"",(P235 - SUM(AC$10:AC234))/COUNTIF(Liga_Descoba!$F$10:$F$304,"="&amp;$AF235))</f>
        <v/>
      </c>
      <c r="AI235" s="99" t="str">
        <f>IF(ISTEXT($AF235),"",COUNT($AG$10:$AG235))</f>
        <v/>
      </c>
      <c r="AJ235" s="89"/>
      <c r="AK235" s="96" t="str">
        <f>IF(ISBLANK(Liga_Descoba!$F235),"",IF(Liga_Descoba!$F236&lt;&gt;Liga_Descoba!$F235,Liga_Descoba!$F235,""))</f>
        <v/>
      </c>
      <c r="AL235" s="97" t="str">
        <f>IF(ISTEXT($AF235),"",(G235 - SUM(AR$10:AR234))/COUNTIF(Liga_Descoba!$F$10:$F$304,"="&amp;$AK235))</f>
        <v/>
      </c>
      <c r="AM235" s="97" t="str">
        <f>IF(ISTEXT($AF235),"",(H235 - SUM(AS$10:AS234))/COUNTIF(Liga_Descoba!$F$10:$F$304,"="&amp;$AK235))</f>
        <v/>
      </c>
      <c r="AN235" s="99" t="str">
        <f>IF(ISTEXT($AF235),"",COUNT($AG$10:$AG235))</f>
        <v/>
      </c>
      <c r="AO235" s="81"/>
      <c r="AP235" s="89"/>
      <c r="AQ235" s="96" t="str">
        <f>IF(ISBLANK(Liga_Descoba!$F235),"",IF(Liga_Descoba!$F236&lt;&gt;Liga_Descoba!$F235,Liga_Descoba!$F235,""))</f>
        <v/>
      </c>
      <c r="AR235" s="97" t="str">
        <f>IF(ISTEXT($AQ235),"",G235-SUM(AR$10:AR234))</f>
        <v/>
      </c>
      <c r="AS235" s="97" t="str">
        <f>IF(ISTEXT($AQ235),"",H235-SUM(AS$10:AS234))</f>
        <v/>
      </c>
      <c r="AT235" s="89"/>
      <c r="AU235" s="89"/>
      <c r="AV235" s="96"/>
      <c r="AW235" s="97"/>
      <c r="AX235" s="97"/>
      <c r="AY235" s="96"/>
      <c r="AZ235" s="89"/>
      <c r="BA235" s="89"/>
      <c r="BB235" s="96"/>
      <c r="BC235" s="97"/>
      <c r="BD235" s="97"/>
      <c r="BE235" s="96"/>
      <c r="BF235" s="89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</row>
    <row r="236" spans="1:77">
      <c r="A236" s="36"/>
      <c r="B236" s="94" t="str">
        <f>IF(ISBLANK(Liga_Descoba!$C236),"",Liga_Descoba!$C236)</f>
        <v/>
      </c>
      <c r="C236" s="97" t="str">
        <f>IF(ISTEXT($B236),"",_xlfn.SWITCH(Liga_Descoba!AH236,$D$3,$D$2,$E$3,$E$2,$F$3,$F$2,$D$6,$D$5,$E$6,$E$5,$I$5,$D$2,$I$6,$D$2,$I$4,$D$2))</f>
        <v/>
      </c>
      <c r="D236" s="97" t="str">
        <f>IF(ISTEXT($B236),"",_xlfn.SWITCH(Liga_Descoba!AI236,$D$3,$D$2,$E$3,$E$2,$F$3,$F$2,$D$6,$D$5,$E$6,$E$5,$I$5,$D$2,$I$6,$D$2,$I$4,$D$2))</f>
        <v/>
      </c>
      <c r="E236" s="80"/>
      <c r="F236" s="80"/>
      <c r="G236" s="97" t="str">
        <f>IF(ISNUMBER($B236),G235+Liga_Descoba!AH236,"")</f>
        <v/>
      </c>
      <c r="H236" s="97" t="str">
        <f>IF(ISNUMBER($B236),H235+Liga_Descoba!AI236,"")</f>
        <v/>
      </c>
      <c r="I236" s="36"/>
      <c r="J236" s="80"/>
      <c r="K236" s="97" t="str">
        <f>IF(ISNUMBER(Liga_Descoba!D236),Liga_Descoba!D236,"")</f>
        <v/>
      </c>
      <c r="L236" s="97" t="str">
        <f>IF(ISNUMBER(Liga_Descoba!E236),Liga_Descoba!E236,"")</f>
        <v/>
      </c>
      <c r="M236" s="36"/>
      <c r="N236" s="80"/>
      <c r="O236" s="97" t="str">
        <f>IF(ISNUMBER($B236),K236+O235,"")</f>
        <v/>
      </c>
      <c r="P236" s="97" t="str">
        <f>IF(ISNUMBER($B236),L236+P235,"")</f>
        <v/>
      </c>
      <c r="Q236" s="89"/>
      <c r="R236" s="95"/>
      <c r="S236" s="97" t="str">
        <f>IF(ISNUMBER($B236),O236/COUNTA(O$10:O236),"")</f>
        <v/>
      </c>
      <c r="T236" s="97" t="str">
        <f>IF(ISNUMBER($B236),P236/COUNTA(P$10:P236),"")</f>
        <v/>
      </c>
      <c r="U236" s="89"/>
      <c r="V236" s="95"/>
      <c r="W236" s="97" t="str">
        <f>IF(ISNUMBER($B236),SQRT(VAR(K$10:K236)),"")</f>
        <v/>
      </c>
      <c r="X236" s="97" t="str">
        <f>IF(ISNUMBER($B236),SQRT(VAR(L$10:L236)),"")</f>
        <v/>
      </c>
      <c r="Y236" s="89"/>
      <c r="Z236" s="89"/>
      <c r="AA236" s="96" t="str">
        <f>IF(ISBLANK(Liga_Descoba!$F236),"",IF(Liga_Descoba!$F237&lt;&gt;Liga_Descoba!$F236,Liga_Descoba!$F236,""))</f>
        <v/>
      </c>
      <c r="AB236" s="97" t="str">
        <f>IF(ISTEXT($AA236),"",O236-SUM(AB$10:AB235))</f>
        <v/>
      </c>
      <c r="AC236" s="97" t="str">
        <f>IF(ISTEXT($AA236),"",P236-SUM(AC$10:AC235))</f>
        <v/>
      </c>
      <c r="AD236" s="89"/>
      <c r="AE236" s="89"/>
      <c r="AF236" s="96" t="str">
        <f>IF(ISBLANK(Liga_Descoba!$F236),"",IF(Liga_Descoba!$F237&lt;&gt;Liga_Descoba!$F236,Liga_Descoba!$F236,""))</f>
        <v/>
      </c>
      <c r="AG236" s="97" t="str">
        <f>IF(ISTEXT($AF236),"",(O236 - SUM(AB$10:AB235))/COUNTIF(Liga_Descoba!$F$10:$F$304,"="&amp;$AF236))</f>
        <v/>
      </c>
      <c r="AH236" s="97" t="str">
        <f>IF(ISTEXT($AF236),"",(P236 - SUM(AC$10:AC235))/COUNTIF(Liga_Descoba!$F$10:$F$304,"="&amp;$AF236))</f>
        <v/>
      </c>
      <c r="AI236" s="99" t="str">
        <f>IF(ISTEXT($AF236),"",COUNT($AG$10:$AG236))</f>
        <v/>
      </c>
      <c r="AJ236" s="89"/>
      <c r="AK236" s="96" t="str">
        <f>IF(ISBLANK(Liga_Descoba!$F236),"",IF(Liga_Descoba!$F237&lt;&gt;Liga_Descoba!$F236,Liga_Descoba!$F236,""))</f>
        <v/>
      </c>
      <c r="AL236" s="97" t="str">
        <f>IF(ISTEXT($AF236),"",(G236 - SUM(AR$10:AR235))/COUNTIF(Liga_Descoba!$F$10:$F$304,"="&amp;$AK236))</f>
        <v/>
      </c>
      <c r="AM236" s="97" t="str">
        <f>IF(ISTEXT($AF236),"",(H236 - SUM(AS$10:AS235))/COUNTIF(Liga_Descoba!$F$10:$F$304,"="&amp;$AK236))</f>
        <v/>
      </c>
      <c r="AN236" s="99" t="str">
        <f>IF(ISTEXT($AF236),"",COUNT($AG$10:$AG236))</f>
        <v/>
      </c>
      <c r="AO236" s="81"/>
      <c r="AP236" s="89"/>
      <c r="AQ236" s="96" t="str">
        <f>IF(ISBLANK(Liga_Descoba!$F236),"",IF(Liga_Descoba!$F237&lt;&gt;Liga_Descoba!$F236,Liga_Descoba!$F236,""))</f>
        <v/>
      </c>
      <c r="AR236" s="97" t="str">
        <f>IF(ISTEXT($AQ236),"",G236-SUM(AR$10:AR235))</f>
        <v/>
      </c>
      <c r="AS236" s="97" t="str">
        <f>IF(ISTEXT($AQ236),"",H236-SUM(AS$10:AS235))</f>
        <v/>
      </c>
      <c r="AT236" s="89"/>
      <c r="AU236" s="89"/>
      <c r="AV236" s="96"/>
      <c r="AW236" s="97"/>
      <c r="AX236" s="97"/>
      <c r="AY236" s="96"/>
      <c r="AZ236" s="89"/>
      <c r="BA236" s="89"/>
      <c r="BB236" s="96"/>
      <c r="BC236" s="97"/>
      <c r="BD236" s="97"/>
      <c r="BE236" s="96"/>
      <c r="BF236" s="89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</row>
    <row r="237" spans="1:77">
      <c r="A237" s="36"/>
      <c r="B237" s="94" t="str">
        <f>IF(ISBLANK(Liga_Descoba!$C237),"",Liga_Descoba!$C237)</f>
        <v/>
      </c>
      <c r="C237" s="97" t="str">
        <f>IF(ISTEXT($B237),"",_xlfn.SWITCH(Liga_Descoba!AH237,$D$3,$D$2,$E$3,$E$2,$F$3,$F$2,$D$6,$D$5,$E$6,$E$5,$I$5,$D$2,$I$6,$D$2,$I$4,$D$2))</f>
        <v/>
      </c>
      <c r="D237" s="97" t="str">
        <f>IF(ISTEXT($B237),"",_xlfn.SWITCH(Liga_Descoba!AI237,$D$3,$D$2,$E$3,$E$2,$F$3,$F$2,$D$6,$D$5,$E$6,$E$5,$I$5,$D$2,$I$6,$D$2,$I$4,$D$2))</f>
        <v/>
      </c>
      <c r="E237" s="80"/>
      <c r="F237" s="80"/>
      <c r="G237" s="97" t="str">
        <f>IF(ISNUMBER($B237),G236+Liga_Descoba!AH237,"")</f>
        <v/>
      </c>
      <c r="H237" s="97" t="str">
        <f>IF(ISNUMBER($B237),H236+Liga_Descoba!AI237,"")</f>
        <v/>
      </c>
      <c r="I237" s="36"/>
      <c r="J237" s="80"/>
      <c r="K237" s="97" t="str">
        <f>IF(ISNUMBER(Liga_Descoba!D237),Liga_Descoba!D237,"")</f>
        <v/>
      </c>
      <c r="L237" s="97" t="str">
        <f>IF(ISNUMBER(Liga_Descoba!E237),Liga_Descoba!E237,"")</f>
        <v/>
      </c>
      <c r="M237" s="36"/>
      <c r="N237" s="80"/>
      <c r="O237" s="97" t="str">
        <f>IF(ISNUMBER($B237),K237+O236,"")</f>
        <v/>
      </c>
      <c r="P237" s="97" t="str">
        <f>IF(ISNUMBER($B237),L237+P236,"")</f>
        <v/>
      </c>
      <c r="Q237" s="89"/>
      <c r="R237" s="95"/>
      <c r="S237" s="97" t="str">
        <f>IF(ISNUMBER($B237),O237/COUNTA(O$10:O237),"")</f>
        <v/>
      </c>
      <c r="T237" s="97" t="str">
        <f>IF(ISNUMBER($B237),P237/COUNTA(P$10:P237),"")</f>
        <v/>
      </c>
      <c r="U237" s="89"/>
      <c r="V237" s="95"/>
      <c r="W237" s="97" t="str">
        <f>IF(ISNUMBER($B237),SQRT(VAR(K$10:K237)),"")</f>
        <v/>
      </c>
      <c r="X237" s="97" t="str">
        <f>IF(ISNUMBER($B237),SQRT(VAR(L$10:L237)),"")</f>
        <v/>
      </c>
      <c r="Y237" s="89"/>
      <c r="Z237" s="89"/>
      <c r="AA237" s="96" t="str">
        <f>IF(ISBLANK(Liga_Descoba!$F237),"",IF(Liga_Descoba!$F238&lt;&gt;Liga_Descoba!$F237,Liga_Descoba!$F237,""))</f>
        <v/>
      </c>
      <c r="AB237" s="97" t="str">
        <f>IF(ISTEXT($AA237),"",O237-SUM(AB$10:AB236))</f>
        <v/>
      </c>
      <c r="AC237" s="97" t="str">
        <f>IF(ISTEXT($AA237),"",P237-SUM(AC$10:AC236))</f>
        <v/>
      </c>
      <c r="AD237" s="89"/>
      <c r="AE237" s="89"/>
      <c r="AF237" s="96" t="str">
        <f>IF(ISBLANK(Liga_Descoba!$F237),"",IF(Liga_Descoba!$F238&lt;&gt;Liga_Descoba!$F237,Liga_Descoba!$F237,""))</f>
        <v/>
      </c>
      <c r="AG237" s="97" t="str">
        <f>IF(ISTEXT($AF237),"",(O237 - SUM(AB$10:AB236))/COUNTIF(Liga_Descoba!$F$10:$F$304,"="&amp;$AF237))</f>
        <v/>
      </c>
      <c r="AH237" s="97" t="str">
        <f>IF(ISTEXT($AF237),"",(P237 - SUM(AC$10:AC236))/COUNTIF(Liga_Descoba!$F$10:$F$304,"="&amp;$AF237))</f>
        <v/>
      </c>
      <c r="AI237" s="99" t="str">
        <f>IF(ISTEXT($AF237),"",COUNT($AG$10:$AG237))</f>
        <v/>
      </c>
      <c r="AJ237" s="89"/>
      <c r="AK237" s="96" t="str">
        <f>IF(ISBLANK(Liga_Descoba!$F237),"",IF(Liga_Descoba!$F238&lt;&gt;Liga_Descoba!$F237,Liga_Descoba!$F237,""))</f>
        <v/>
      </c>
      <c r="AL237" s="97" t="str">
        <f>IF(ISTEXT($AF237),"",(G237 - SUM(AR$10:AR236))/COUNTIF(Liga_Descoba!$F$10:$F$304,"="&amp;$AK237))</f>
        <v/>
      </c>
      <c r="AM237" s="97" t="str">
        <f>IF(ISTEXT($AF237),"",(H237 - SUM(AS$10:AS236))/COUNTIF(Liga_Descoba!$F$10:$F$304,"="&amp;$AK237))</f>
        <v/>
      </c>
      <c r="AN237" s="99" t="str">
        <f>IF(ISTEXT($AF237),"",COUNT($AG$10:$AG237))</f>
        <v/>
      </c>
      <c r="AO237" s="81"/>
      <c r="AP237" s="89"/>
      <c r="AQ237" s="96" t="str">
        <f>IF(ISBLANK(Liga_Descoba!$F237),"",IF(Liga_Descoba!$F238&lt;&gt;Liga_Descoba!$F237,Liga_Descoba!$F237,""))</f>
        <v/>
      </c>
      <c r="AR237" s="97" t="str">
        <f>IF(ISTEXT($AQ237),"",G237-SUM(AR$10:AR236))</f>
        <v/>
      </c>
      <c r="AS237" s="97" t="str">
        <f>IF(ISTEXT($AQ237),"",H237-SUM(AS$10:AS236))</f>
        <v/>
      </c>
      <c r="AT237" s="89"/>
      <c r="AU237" s="89"/>
      <c r="AV237" s="96"/>
      <c r="AW237" s="97"/>
      <c r="AX237" s="97"/>
      <c r="AY237" s="96"/>
      <c r="AZ237" s="89"/>
      <c r="BA237" s="89"/>
      <c r="BB237" s="96"/>
      <c r="BC237" s="97"/>
      <c r="BD237" s="97"/>
      <c r="BE237" s="96"/>
      <c r="BF237" s="89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</row>
    <row r="238" spans="1:77">
      <c r="A238" s="36"/>
      <c r="B238" s="94" t="str">
        <f>IF(ISBLANK(Liga_Descoba!$C238),"",Liga_Descoba!$C238)</f>
        <v/>
      </c>
      <c r="C238" s="97" t="str">
        <f>IF(ISTEXT($B238),"",_xlfn.SWITCH(Liga_Descoba!AH238,$D$3,$D$2,$E$3,$E$2,$F$3,$F$2,$D$6,$D$5,$E$6,$E$5,$I$5,$D$2,$I$6,$D$2,$I$4,$D$2))</f>
        <v/>
      </c>
      <c r="D238" s="97" t="str">
        <f>IF(ISTEXT($B238),"",_xlfn.SWITCH(Liga_Descoba!AI238,$D$3,$D$2,$E$3,$E$2,$F$3,$F$2,$D$6,$D$5,$E$6,$E$5,$I$5,$D$2,$I$6,$D$2,$I$4,$D$2))</f>
        <v/>
      </c>
      <c r="E238" s="80"/>
      <c r="F238" s="80"/>
      <c r="G238" s="97" t="str">
        <f>IF(ISNUMBER($B238),G237+Liga_Descoba!AH238,"")</f>
        <v/>
      </c>
      <c r="H238" s="97" t="str">
        <f>IF(ISNUMBER($B238),H237+Liga_Descoba!AI238,"")</f>
        <v/>
      </c>
      <c r="I238" s="36"/>
      <c r="J238" s="80"/>
      <c r="K238" s="97" t="str">
        <f>IF(ISNUMBER(Liga_Descoba!D238),Liga_Descoba!D238,"")</f>
        <v/>
      </c>
      <c r="L238" s="97" t="str">
        <f>IF(ISNUMBER(Liga_Descoba!E238),Liga_Descoba!E238,"")</f>
        <v/>
      </c>
      <c r="M238" s="36"/>
      <c r="N238" s="80"/>
      <c r="O238" s="97" t="str">
        <f>IF(ISNUMBER($B238),K238+O237,"")</f>
        <v/>
      </c>
      <c r="P238" s="97" t="str">
        <f>IF(ISNUMBER($B238),L238+P237,"")</f>
        <v/>
      </c>
      <c r="Q238" s="89"/>
      <c r="R238" s="95"/>
      <c r="S238" s="97" t="str">
        <f>IF(ISNUMBER($B238),O238/COUNTA(O$10:O238),"")</f>
        <v/>
      </c>
      <c r="T238" s="97" t="str">
        <f>IF(ISNUMBER($B238),P238/COUNTA(P$10:P238),"")</f>
        <v/>
      </c>
      <c r="U238" s="89"/>
      <c r="V238" s="95"/>
      <c r="W238" s="97" t="str">
        <f>IF(ISNUMBER($B238),SQRT(VAR(K$10:K238)),"")</f>
        <v/>
      </c>
      <c r="X238" s="97" t="str">
        <f>IF(ISNUMBER($B238),SQRT(VAR(L$10:L238)),"")</f>
        <v/>
      </c>
      <c r="Y238" s="89"/>
      <c r="Z238" s="89"/>
      <c r="AA238" s="96" t="str">
        <f>IF(ISBLANK(Liga_Descoba!$F238),"",IF(Liga_Descoba!$F239&lt;&gt;Liga_Descoba!$F238,Liga_Descoba!$F238,""))</f>
        <v/>
      </c>
      <c r="AB238" s="97" t="str">
        <f>IF(ISTEXT($AA238),"",O238-SUM(AB$10:AB237))</f>
        <v/>
      </c>
      <c r="AC238" s="97" t="str">
        <f>IF(ISTEXT($AA238),"",P238-SUM(AC$10:AC237))</f>
        <v/>
      </c>
      <c r="AD238" s="89"/>
      <c r="AE238" s="89"/>
      <c r="AF238" s="96" t="str">
        <f>IF(ISBLANK(Liga_Descoba!$F238),"",IF(Liga_Descoba!$F239&lt;&gt;Liga_Descoba!$F238,Liga_Descoba!$F238,""))</f>
        <v/>
      </c>
      <c r="AG238" s="97" t="str">
        <f>IF(ISTEXT($AF238),"",(O238 - SUM(AB$10:AB237))/COUNTIF(Liga_Descoba!$F$10:$F$304,"="&amp;$AF238))</f>
        <v/>
      </c>
      <c r="AH238" s="97" t="str">
        <f>IF(ISTEXT($AF238),"",(P238 - SUM(AC$10:AC237))/COUNTIF(Liga_Descoba!$F$10:$F$304,"="&amp;$AF238))</f>
        <v/>
      </c>
      <c r="AI238" s="99" t="str">
        <f>IF(ISTEXT($AF238),"",COUNT($AG$10:$AG238))</f>
        <v/>
      </c>
      <c r="AJ238" s="89"/>
      <c r="AK238" s="96" t="str">
        <f>IF(ISBLANK(Liga_Descoba!$F238),"",IF(Liga_Descoba!$F239&lt;&gt;Liga_Descoba!$F238,Liga_Descoba!$F238,""))</f>
        <v/>
      </c>
      <c r="AL238" s="97" t="str">
        <f>IF(ISTEXT($AF238),"",(G238 - SUM(AR$10:AR237))/COUNTIF(Liga_Descoba!$F$10:$F$304,"="&amp;$AK238))</f>
        <v/>
      </c>
      <c r="AM238" s="97" t="str">
        <f>IF(ISTEXT($AF238),"",(H238 - SUM(AS$10:AS237))/COUNTIF(Liga_Descoba!$F$10:$F$304,"="&amp;$AK238))</f>
        <v/>
      </c>
      <c r="AN238" s="99" t="str">
        <f>IF(ISTEXT($AF238),"",COUNT($AG$10:$AG238))</f>
        <v/>
      </c>
      <c r="AO238" s="81"/>
      <c r="AP238" s="89"/>
      <c r="AQ238" s="96" t="str">
        <f>IF(ISBLANK(Liga_Descoba!$F238),"",IF(Liga_Descoba!$F239&lt;&gt;Liga_Descoba!$F238,Liga_Descoba!$F238,""))</f>
        <v/>
      </c>
      <c r="AR238" s="97" t="str">
        <f>IF(ISTEXT($AQ238),"",G238-SUM(AR$10:AR237))</f>
        <v/>
      </c>
      <c r="AS238" s="97" t="str">
        <f>IF(ISTEXT($AQ238),"",H238-SUM(AS$10:AS237))</f>
        <v/>
      </c>
      <c r="AT238" s="89"/>
      <c r="AU238" s="89"/>
      <c r="AV238" s="96"/>
      <c r="AW238" s="97"/>
      <c r="AX238" s="97"/>
      <c r="AY238" s="96"/>
      <c r="AZ238" s="89"/>
      <c r="BA238" s="89"/>
      <c r="BB238" s="96"/>
      <c r="BC238" s="97"/>
      <c r="BD238" s="97"/>
      <c r="BE238" s="96"/>
      <c r="BF238" s="89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</row>
    <row r="239" spans="1:77">
      <c r="A239" s="36"/>
      <c r="B239" s="94" t="str">
        <f>IF(ISBLANK(Liga_Descoba!$C239),"",Liga_Descoba!$C239)</f>
        <v/>
      </c>
      <c r="C239" s="97" t="str">
        <f>IF(ISTEXT($B239),"",_xlfn.SWITCH(Liga_Descoba!AH239,$D$3,$D$2,$E$3,$E$2,$F$3,$F$2,$D$6,$D$5,$E$6,$E$5,$I$5,$D$2,$I$6,$D$2,$I$4,$D$2))</f>
        <v/>
      </c>
      <c r="D239" s="97" t="str">
        <f>IF(ISTEXT($B239),"",_xlfn.SWITCH(Liga_Descoba!AI239,$D$3,$D$2,$E$3,$E$2,$F$3,$F$2,$D$6,$D$5,$E$6,$E$5,$I$5,$D$2,$I$6,$D$2,$I$4,$D$2))</f>
        <v/>
      </c>
      <c r="E239" s="80"/>
      <c r="F239" s="80"/>
      <c r="G239" s="97" t="str">
        <f>IF(ISNUMBER($B239),G238+Liga_Descoba!AH239,"")</f>
        <v/>
      </c>
      <c r="H239" s="97" t="str">
        <f>IF(ISNUMBER($B239),H238+Liga_Descoba!AI239,"")</f>
        <v/>
      </c>
      <c r="I239" s="36"/>
      <c r="J239" s="80"/>
      <c r="K239" s="97" t="str">
        <f>IF(ISNUMBER(Liga_Descoba!D239),Liga_Descoba!D239,"")</f>
        <v/>
      </c>
      <c r="L239" s="97" t="str">
        <f>IF(ISNUMBER(Liga_Descoba!E239),Liga_Descoba!E239,"")</f>
        <v/>
      </c>
      <c r="M239" s="36"/>
      <c r="N239" s="80"/>
      <c r="O239" s="97" t="str">
        <f>IF(ISNUMBER($B239),K239+O238,"")</f>
        <v/>
      </c>
      <c r="P239" s="97" t="str">
        <f>IF(ISNUMBER($B239),L239+P238,"")</f>
        <v/>
      </c>
      <c r="Q239" s="89"/>
      <c r="R239" s="95"/>
      <c r="S239" s="97" t="str">
        <f>IF(ISNUMBER($B239),O239/COUNTA(O$10:O239),"")</f>
        <v/>
      </c>
      <c r="T239" s="97" t="str">
        <f>IF(ISNUMBER($B239),P239/COUNTA(P$10:P239),"")</f>
        <v/>
      </c>
      <c r="U239" s="89"/>
      <c r="V239" s="95"/>
      <c r="W239" s="97" t="str">
        <f>IF(ISNUMBER($B239),SQRT(VAR(K$10:K239)),"")</f>
        <v/>
      </c>
      <c r="X239" s="97" t="str">
        <f>IF(ISNUMBER($B239),SQRT(VAR(L$10:L239)),"")</f>
        <v/>
      </c>
      <c r="Y239" s="89"/>
      <c r="Z239" s="89"/>
      <c r="AA239" s="96" t="str">
        <f>IF(ISBLANK(Liga_Descoba!$F239),"",IF(Liga_Descoba!$F240&lt;&gt;Liga_Descoba!$F239,Liga_Descoba!$F239,""))</f>
        <v/>
      </c>
      <c r="AB239" s="97" t="str">
        <f>IF(ISTEXT($AA239),"",O239-SUM(AB$10:AB238))</f>
        <v/>
      </c>
      <c r="AC239" s="97" t="str">
        <f>IF(ISTEXT($AA239),"",P239-SUM(AC$10:AC238))</f>
        <v/>
      </c>
      <c r="AD239" s="89"/>
      <c r="AE239" s="89"/>
      <c r="AF239" s="96" t="str">
        <f>IF(ISBLANK(Liga_Descoba!$F239),"",IF(Liga_Descoba!$F240&lt;&gt;Liga_Descoba!$F239,Liga_Descoba!$F239,""))</f>
        <v/>
      </c>
      <c r="AG239" s="97" t="str">
        <f>IF(ISTEXT($AF239),"",(O239 - SUM(AB$10:AB238))/COUNTIF(Liga_Descoba!$F$10:$F$304,"="&amp;$AF239))</f>
        <v/>
      </c>
      <c r="AH239" s="97" t="str">
        <f>IF(ISTEXT($AF239),"",(P239 - SUM(AC$10:AC238))/COUNTIF(Liga_Descoba!$F$10:$F$304,"="&amp;$AF239))</f>
        <v/>
      </c>
      <c r="AI239" s="99" t="str">
        <f>IF(ISTEXT($AF239),"",COUNT($AG$10:$AG239))</f>
        <v/>
      </c>
      <c r="AJ239" s="89"/>
      <c r="AK239" s="96" t="str">
        <f>IF(ISBLANK(Liga_Descoba!$F239),"",IF(Liga_Descoba!$F240&lt;&gt;Liga_Descoba!$F239,Liga_Descoba!$F239,""))</f>
        <v/>
      </c>
      <c r="AL239" s="97" t="str">
        <f>IF(ISTEXT($AF239),"",(G239 - SUM(AR$10:AR238))/COUNTIF(Liga_Descoba!$F$10:$F$304,"="&amp;$AK239))</f>
        <v/>
      </c>
      <c r="AM239" s="97" t="str">
        <f>IF(ISTEXT($AF239),"",(H239 - SUM(AS$10:AS238))/COUNTIF(Liga_Descoba!$F$10:$F$304,"="&amp;$AK239))</f>
        <v/>
      </c>
      <c r="AN239" s="99" t="str">
        <f>IF(ISTEXT($AF239),"",COUNT($AG$10:$AG239))</f>
        <v/>
      </c>
      <c r="AO239" s="81"/>
      <c r="AP239" s="89"/>
      <c r="AQ239" s="96" t="str">
        <f>IF(ISBLANK(Liga_Descoba!$F239),"",IF(Liga_Descoba!$F240&lt;&gt;Liga_Descoba!$F239,Liga_Descoba!$F239,""))</f>
        <v/>
      </c>
      <c r="AR239" s="97" t="str">
        <f>IF(ISTEXT($AQ239),"",G239-SUM(AR$10:AR238))</f>
        <v/>
      </c>
      <c r="AS239" s="97" t="str">
        <f>IF(ISTEXT($AQ239),"",H239-SUM(AS$10:AS238))</f>
        <v/>
      </c>
      <c r="AT239" s="89"/>
      <c r="AU239" s="89"/>
      <c r="AV239" s="96"/>
      <c r="AW239" s="97"/>
      <c r="AX239" s="97"/>
      <c r="AY239" s="96"/>
      <c r="AZ239" s="89"/>
      <c r="BA239" s="89"/>
      <c r="BB239" s="96"/>
      <c r="BC239" s="97"/>
      <c r="BD239" s="97"/>
      <c r="BE239" s="96"/>
      <c r="BF239" s="89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</row>
    <row r="240" spans="1:77">
      <c r="A240" s="36"/>
      <c r="B240" s="94" t="str">
        <f>IF(ISBLANK(Liga_Descoba!$C240),"",Liga_Descoba!$C240)</f>
        <v/>
      </c>
      <c r="C240" s="97" t="str">
        <f>IF(ISTEXT($B240),"",_xlfn.SWITCH(Liga_Descoba!AH240,$D$3,$D$2,$E$3,$E$2,$F$3,$F$2,$D$6,$D$5,$E$6,$E$5,$I$5,$D$2,$I$6,$D$2,$I$4,$D$2))</f>
        <v/>
      </c>
      <c r="D240" s="97" t="str">
        <f>IF(ISTEXT($B240),"",_xlfn.SWITCH(Liga_Descoba!AI240,$D$3,$D$2,$E$3,$E$2,$F$3,$F$2,$D$6,$D$5,$E$6,$E$5,$I$5,$D$2,$I$6,$D$2,$I$4,$D$2))</f>
        <v/>
      </c>
      <c r="E240" s="80"/>
      <c r="F240" s="80"/>
      <c r="G240" s="97" t="str">
        <f>IF(ISNUMBER($B240),G239+Liga_Descoba!AH240,"")</f>
        <v/>
      </c>
      <c r="H240" s="97" t="str">
        <f>IF(ISNUMBER($B240),H239+Liga_Descoba!AI240,"")</f>
        <v/>
      </c>
      <c r="I240" s="36"/>
      <c r="J240" s="80"/>
      <c r="K240" s="97" t="str">
        <f>IF(ISNUMBER(Liga_Descoba!D240),Liga_Descoba!D240,"")</f>
        <v/>
      </c>
      <c r="L240" s="97" t="str">
        <f>IF(ISNUMBER(Liga_Descoba!E240),Liga_Descoba!E240,"")</f>
        <v/>
      </c>
      <c r="M240" s="36"/>
      <c r="N240" s="80"/>
      <c r="O240" s="97" t="str">
        <f>IF(ISNUMBER($B240),K240+O239,"")</f>
        <v/>
      </c>
      <c r="P240" s="97" t="str">
        <f>IF(ISNUMBER($B240),L240+P239,"")</f>
        <v/>
      </c>
      <c r="Q240" s="89"/>
      <c r="R240" s="95"/>
      <c r="S240" s="97" t="str">
        <f>IF(ISNUMBER($B240),O240/COUNTA(O$10:O240),"")</f>
        <v/>
      </c>
      <c r="T240" s="97" t="str">
        <f>IF(ISNUMBER($B240),P240/COUNTA(P$10:P240),"")</f>
        <v/>
      </c>
      <c r="U240" s="89"/>
      <c r="V240" s="95"/>
      <c r="W240" s="97" t="str">
        <f>IF(ISNUMBER($B240),SQRT(VAR(K$10:K240)),"")</f>
        <v/>
      </c>
      <c r="X240" s="97" t="str">
        <f>IF(ISNUMBER($B240),SQRT(VAR(L$10:L240)),"")</f>
        <v/>
      </c>
      <c r="Y240" s="89"/>
      <c r="Z240" s="89"/>
      <c r="AA240" s="96" t="str">
        <f>IF(ISBLANK(Liga_Descoba!$F240),"",IF(Liga_Descoba!$F241&lt;&gt;Liga_Descoba!$F240,Liga_Descoba!$F240,""))</f>
        <v/>
      </c>
      <c r="AB240" s="97" t="str">
        <f>IF(ISTEXT($AA240),"",O240-SUM(AB$10:AB239))</f>
        <v/>
      </c>
      <c r="AC240" s="97" t="str">
        <f>IF(ISTEXT($AA240),"",P240-SUM(AC$10:AC239))</f>
        <v/>
      </c>
      <c r="AD240" s="89"/>
      <c r="AE240" s="89"/>
      <c r="AF240" s="96" t="str">
        <f>IF(ISBLANK(Liga_Descoba!$F240),"",IF(Liga_Descoba!$F241&lt;&gt;Liga_Descoba!$F240,Liga_Descoba!$F240,""))</f>
        <v/>
      </c>
      <c r="AG240" s="97" t="str">
        <f>IF(ISTEXT($AF240),"",(O240 - SUM(AB$10:AB239))/COUNTIF(Liga_Descoba!$F$10:$F$304,"="&amp;$AF240))</f>
        <v/>
      </c>
      <c r="AH240" s="97" t="str">
        <f>IF(ISTEXT($AF240),"",(P240 - SUM(AC$10:AC239))/COUNTIF(Liga_Descoba!$F$10:$F$304,"="&amp;$AF240))</f>
        <v/>
      </c>
      <c r="AI240" s="99" t="str">
        <f>IF(ISTEXT($AF240),"",COUNT($AG$10:$AG240))</f>
        <v/>
      </c>
      <c r="AJ240" s="89"/>
      <c r="AK240" s="96" t="str">
        <f>IF(ISBLANK(Liga_Descoba!$F240),"",IF(Liga_Descoba!$F241&lt;&gt;Liga_Descoba!$F240,Liga_Descoba!$F240,""))</f>
        <v/>
      </c>
      <c r="AL240" s="97" t="str">
        <f>IF(ISTEXT($AF240),"",(G240 - SUM(AR$10:AR239))/COUNTIF(Liga_Descoba!$F$10:$F$304,"="&amp;$AK240))</f>
        <v/>
      </c>
      <c r="AM240" s="97" t="str">
        <f>IF(ISTEXT($AF240),"",(H240 - SUM(AS$10:AS239))/COUNTIF(Liga_Descoba!$F$10:$F$304,"="&amp;$AK240))</f>
        <v/>
      </c>
      <c r="AN240" s="99" t="str">
        <f>IF(ISTEXT($AF240),"",COUNT($AG$10:$AG240))</f>
        <v/>
      </c>
      <c r="AO240" s="81"/>
      <c r="AP240" s="89"/>
      <c r="AQ240" s="96" t="str">
        <f>IF(ISBLANK(Liga_Descoba!$F240),"",IF(Liga_Descoba!$F241&lt;&gt;Liga_Descoba!$F240,Liga_Descoba!$F240,""))</f>
        <v/>
      </c>
      <c r="AR240" s="97" t="str">
        <f>IF(ISTEXT($AQ240),"",G240-SUM(AR$10:AR239))</f>
        <v/>
      </c>
      <c r="AS240" s="97" t="str">
        <f>IF(ISTEXT($AQ240),"",H240-SUM(AS$10:AS239))</f>
        <v/>
      </c>
      <c r="AT240" s="89"/>
      <c r="AU240" s="89"/>
      <c r="AV240" s="96"/>
      <c r="AW240" s="97"/>
      <c r="AX240" s="97"/>
      <c r="AY240" s="96"/>
      <c r="AZ240" s="89"/>
      <c r="BA240" s="89"/>
      <c r="BB240" s="96"/>
      <c r="BC240" s="97"/>
      <c r="BD240" s="97"/>
      <c r="BE240" s="96"/>
      <c r="BF240" s="89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</row>
    <row r="241" spans="1:77">
      <c r="A241" s="36"/>
      <c r="B241" s="94" t="str">
        <f>IF(ISBLANK(Liga_Descoba!$C241),"",Liga_Descoba!$C241)</f>
        <v/>
      </c>
      <c r="C241" s="97" t="str">
        <f>IF(ISTEXT($B241),"",_xlfn.SWITCH(Liga_Descoba!AH241,$D$3,$D$2,$E$3,$E$2,$F$3,$F$2,$D$6,$D$5,$E$6,$E$5,$I$5,$D$2,$I$6,$D$2,$I$4,$D$2))</f>
        <v/>
      </c>
      <c r="D241" s="97" t="str">
        <f>IF(ISTEXT($B241),"",_xlfn.SWITCH(Liga_Descoba!AI241,$D$3,$D$2,$E$3,$E$2,$F$3,$F$2,$D$6,$D$5,$E$6,$E$5,$I$5,$D$2,$I$6,$D$2,$I$4,$D$2))</f>
        <v/>
      </c>
      <c r="E241" s="80"/>
      <c r="F241" s="80"/>
      <c r="G241" s="97" t="str">
        <f>IF(ISNUMBER($B241),G240+Liga_Descoba!AH241,"")</f>
        <v/>
      </c>
      <c r="H241" s="97" t="str">
        <f>IF(ISNUMBER($B241),H240+Liga_Descoba!AI241,"")</f>
        <v/>
      </c>
      <c r="I241" s="36"/>
      <c r="J241" s="80"/>
      <c r="K241" s="97" t="str">
        <f>IF(ISNUMBER(Liga_Descoba!D241),Liga_Descoba!D241,"")</f>
        <v/>
      </c>
      <c r="L241" s="97" t="str">
        <f>IF(ISNUMBER(Liga_Descoba!E241),Liga_Descoba!E241,"")</f>
        <v/>
      </c>
      <c r="M241" s="36"/>
      <c r="N241" s="80"/>
      <c r="O241" s="97" t="str">
        <f>IF(ISNUMBER($B241),K241+O240,"")</f>
        <v/>
      </c>
      <c r="P241" s="97" t="str">
        <f>IF(ISNUMBER($B241),L241+P240,"")</f>
        <v/>
      </c>
      <c r="Q241" s="89"/>
      <c r="R241" s="95"/>
      <c r="S241" s="97" t="str">
        <f>IF(ISNUMBER($B241),O241/COUNTA(O$10:O241),"")</f>
        <v/>
      </c>
      <c r="T241" s="97" t="str">
        <f>IF(ISNUMBER($B241),P241/COUNTA(P$10:P241),"")</f>
        <v/>
      </c>
      <c r="U241" s="89"/>
      <c r="V241" s="95"/>
      <c r="W241" s="97" t="str">
        <f>IF(ISNUMBER($B241),SQRT(VAR(K$10:K241)),"")</f>
        <v/>
      </c>
      <c r="X241" s="97" t="str">
        <f>IF(ISNUMBER($B241),SQRT(VAR(L$10:L241)),"")</f>
        <v/>
      </c>
      <c r="Y241" s="89"/>
      <c r="Z241" s="89"/>
      <c r="AA241" s="96" t="str">
        <f>IF(ISBLANK(Liga_Descoba!$F241),"",IF(Liga_Descoba!$F242&lt;&gt;Liga_Descoba!$F241,Liga_Descoba!$F241,""))</f>
        <v/>
      </c>
      <c r="AB241" s="97" t="str">
        <f>IF(ISTEXT($AA241),"",O241-SUM(AB$10:AB240))</f>
        <v/>
      </c>
      <c r="AC241" s="97" t="str">
        <f>IF(ISTEXT($AA241),"",P241-SUM(AC$10:AC240))</f>
        <v/>
      </c>
      <c r="AD241" s="89"/>
      <c r="AE241" s="89"/>
      <c r="AF241" s="96" t="str">
        <f>IF(ISBLANK(Liga_Descoba!$F241),"",IF(Liga_Descoba!$F242&lt;&gt;Liga_Descoba!$F241,Liga_Descoba!$F241,""))</f>
        <v/>
      </c>
      <c r="AG241" s="97" t="str">
        <f>IF(ISTEXT($AF241),"",(O241 - SUM(AB$10:AB240))/COUNTIF(Liga_Descoba!$F$10:$F$304,"="&amp;$AF241))</f>
        <v/>
      </c>
      <c r="AH241" s="97" t="str">
        <f>IF(ISTEXT($AF241),"",(P241 - SUM(AC$10:AC240))/COUNTIF(Liga_Descoba!$F$10:$F$304,"="&amp;$AF241))</f>
        <v/>
      </c>
      <c r="AI241" s="99" t="str">
        <f>IF(ISTEXT($AF241),"",COUNT($AG$10:$AG241))</f>
        <v/>
      </c>
      <c r="AJ241" s="89"/>
      <c r="AK241" s="96" t="str">
        <f>IF(ISBLANK(Liga_Descoba!$F241),"",IF(Liga_Descoba!$F242&lt;&gt;Liga_Descoba!$F241,Liga_Descoba!$F241,""))</f>
        <v/>
      </c>
      <c r="AL241" s="97" t="str">
        <f>IF(ISTEXT($AF241),"",(G241 - SUM(AR$10:AR240))/COUNTIF(Liga_Descoba!$F$10:$F$304,"="&amp;$AK241))</f>
        <v/>
      </c>
      <c r="AM241" s="97" t="str">
        <f>IF(ISTEXT($AF241),"",(H241 - SUM(AS$10:AS240))/COUNTIF(Liga_Descoba!$F$10:$F$304,"="&amp;$AK241))</f>
        <v/>
      </c>
      <c r="AN241" s="99" t="str">
        <f>IF(ISTEXT($AF241),"",COUNT($AG$10:$AG241))</f>
        <v/>
      </c>
      <c r="AO241" s="81"/>
      <c r="AP241" s="89"/>
      <c r="AQ241" s="96" t="str">
        <f>IF(ISBLANK(Liga_Descoba!$F241),"",IF(Liga_Descoba!$F242&lt;&gt;Liga_Descoba!$F241,Liga_Descoba!$F241,""))</f>
        <v/>
      </c>
      <c r="AR241" s="97" t="str">
        <f>IF(ISTEXT($AQ241),"",G241-SUM(AR$10:AR240))</f>
        <v/>
      </c>
      <c r="AS241" s="97" t="str">
        <f>IF(ISTEXT($AQ241),"",H241-SUM(AS$10:AS240))</f>
        <v/>
      </c>
      <c r="AT241" s="89"/>
      <c r="AU241" s="89"/>
      <c r="AV241" s="96"/>
      <c r="AW241" s="97"/>
      <c r="AX241" s="97"/>
      <c r="AY241" s="96"/>
      <c r="AZ241" s="89"/>
      <c r="BA241" s="89"/>
      <c r="BB241" s="96"/>
      <c r="BC241" s="97"/>
      <c r="BD241" s="97"/>
      <c r="BE241" s="96"/>
      <c r="BF241" s="89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</row>
    <row r="242" spans="1:77">
      <c r="A242" s="36"/>
      <c r="B242" s="94" t="str">
        <f>IF(ISBLANK(Liga_Descoba!$C242),"",Liga_Descoba!$C242)</f>
        <v/>
      </c>
      <c r="C242" s="97" t="str">
        <f>IF(ISTEXT($B242),"",_xlfn.SWITCH(Liga_Descoba!AH242,$D$3,$D$2,$E$3,$E$2,$F$3,$F$2,$D$6,$D$5,$E$6,$E$5,$I$5,$D$2,$I$6,$D$2,$I$4,$D$2))</f>
        <v/>
      </c>
      <c r="D242" s="97" t="str">
        <f>IF(ISTEXT($B242),"",_xlfn.SWITCH(Liga_Descoba!AI242,$D$3,$D$2,$E$3,$E$2,$F$3,$F$2,$D$6,$D$5,$E$6,$E$5,$I$5,$D$2,$I$6,$D$2,$I$4,$D$2))</f>
        <v/>
      </c>
      <c r="E242" s="80"/>
      <c r="F242" s="80"/>
      <c r="G242" s="97" t="str">
        <f>IF(ISNUMBER($B242),G241+Liga_Descoba!AH242,"")</f>
        <v/>
      </c>
      <c r="H242" s="97" t="str">
        <f>IF(ISNUMBER($B242),H241+Liga_Descoba!AI242,"")</f>
        <v/>
      </c>
      <c r="I242" s="36"/>
      <c r="J242" s="80"/>
      <c r="K242" s="97" t="str">
        <f>IF(ISNUMBER(Liga_Descoba!D242),Liga_Descoba!D242,"")</f>
        <v/>
      </c>
      <c r="L242" s="97" t="str">
        <f>IF(ISNUMBER(Liga_Descoba!E242),Liga_Descoba!E242,"")</f>
        <v/>
      </c>
      <c r="M242" s="36"/>
      <c r="N242" s="80"/>
      <c r="O242" s="97" t="str">
        <f>IF(ISNUMBER($B242),K242+O241,"")</f>
        <v/>
      </c>
      <c r="P242" s="97" t="str">
        <f>IF(ISNUMBER($B242),L242+P241,"")</f>
        <v/>
      </c>
      <c r="Q242" s="89"/>
      <c r="R242" s="95"/>
      <c r="S242" s="97" t="str">
        <f>IF(ISNUMBER($B242),O242/COUNTA(O$10:O242),"")</f>
        <v/>
      </c>
      <c r="T242" s="97" t="str">
        <f>IF(ISNUMBER($B242),P242/COUNTA(P$10:P242),"")</f>
        <v/>
      </c>
      <c r="U242" s="89"/>
      <c r="V242" s="95"/>
      <c r="W242" s="97" t="str">
        <f>IF(ISNUMBER($B242),SQRT(VAR(K$10:K242)),"")</f>
        <v/>
      </c>
      <c r="X242" s="97" t="str">
        <f>IF(ISNUMBER($B242),SQRT(VAR(L$10:L242)),"")</f>
        <v/>
      </c>
      <c r="Y242" s="89"/>
      <c r="Z242" s="89"/>
      <c r="AA242" s="96" t="str">
        <f>IF(ISBLANK(Liga_Descoba!$F242),"",IF(Liga_Descoba!$F243&lt;&gt;Liga_Descoba!$F242,Liga_Descoba!$F242,""))</f>
        <v/>
      </c>
      <c r="AB242" s="97" t="str">
        <f>IF(ISTEXT($AA242),"",O242-SUM(AB$10:AB241))</f>
        <v/>
      </c>
      <c r="AC242" s="97" t="str">
        <f>IF(ISTEXT($AA242),"",P242-SUM(AC$10:AC241))</f>
        <v/>
      </c>
      <c r="AD242" s="89"/>
      <c r="AE242" s="89"/>
      <c r="AF242" s="96" t="str">
        <f>IF(ISBLANK(Liga_Descoba!$F242),"",IF(Liga_Descoba!$F243&lt;&gt;Liga_Descoba!$F242,Liga_Descoba!$F242,""))</f>
        <v/>
      </c>
      <c r="AG242" s="97" t="str">
        <f>IF(ISTEXT($AF242),"",(O242 - SUM(AB$10:AB241))/COUNTIF(Liga_Descoba!$F$10:$F$304,"="&amp;$AF242))</f>
        <v/>
      </c>
      <c r="AH242" s="97" t="str">
        <f>IF(ISTEXT($AF242),"",(P242 - SUM(AC$10:AC241))/COUNTIF(Liga_Descoba!$F$10:$F$304,"="&amp;$AF242))</f>
        <v/>
      </c>
      <c r="AI242" s="99" t="str">
        <f>IF(ISTEXT($AF242),"",COUNT($AG$10:$AG242))</f>
        <v/>
      </c>
      <c r="AJ242" s="89"/>
      <c r="AK242" s="96" t="str">
        <f>IF(ISBLANK(Liga_Descoba!$F242),"",IF(Liga_Descoba!$F243&lt;&gt;Liga_Descoba!$F242,Liga_Descoba!$F242,""))</f>
        <v/>
      </c>
      <c r="AL242" s="97" t="str">
        <f>IF(ISTEXT($AF242),"",(G242 - SUM(AR$10:AR241))/COUNTIF(Liga_Descoba!$F$10:$F$304,"="&amp;$AK242))</f>
        <v/>
      </c>
      <c r="AM242" s="97" t="str">
        <f>IF(ISTEXT($AF242),"",(H242 - SUM(AS$10:AS241))/COUNTIF(Liga_Descoba!$F$10:$F$304,"="&amp;$AK242))</f>
        <v/>
      </c>
      <c r="AN242" s="99" t="str">
        <f>IF(ISTEXT($AF242),"",COUNT($AG$10:$AG242))</f>
        <v/>
      </c>
      <c r="AO242" s="81"/>
      <c r="AP242" s="89"/>
      <c r="AQ242" s="96" t="str">
        <f>IF(ISBLANK(Liga_Descoba!$F242),"",IF(Liga_Descoba!$F243&lt;&gt;Liga_Descoba!$F242,Liga_Descoba!$F242,""))</f>
        <v/>
      </c>
      <c r="AR242" s="97" t="str">
        <f>IF(ISTEXT($AQ242),"",G242-SUM(AR$10:AR241))</f>
        <v/>
      </c>
      <c r="AS242" s="97" t="str">
        <f>IF(ISTEXT($AQ242),"",H242-SUM(AS$10:AS241))</f>
        <v/>
      </c>
      <c r="AT242" s="89"/>
      <c r="AU242" s="89"/>
      <c r="AV242" s="96"/>
      <c r="AW242" s="97"/>
      <c r="AX242" s="97"/>
      <c r="AY242" s="96"/>
      <c r="AZ242" s="89"/>
      <c r="BA242" s="89"/>
      <c r="BB242" s="96"/>
      <c r="BC242" s="97"/>
      <c r="BD242" s="97"/>
      <c r="BE242" s="96"/>
      <c r="BF242" s="89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</row>
    <row r="243" spans="1:77">
      <c r="A243" s="36"/>
      <c r="B243" s="94" t="str">
        <f>IF(ISBLANK(Liga_Descoba!$C243),"",Liga_Descoba!$C243)</f>
        <v/>
      </c>
      <c r="C243" s="97" t="str">
        <f>IF(ISTEXT($B243),"",_xlfn.SWITCH(Liga_Descoba!AH243,$D$3,$D$2,$E$3,$E$2,$F$3,$F$2,$D$6,$D$5,$E$6,$E$5,$I$5,$D$2,$I$6,$D$2,$I$4,$D$2))</f>
        <v/>
      </c>
      <c r="D243" s="97" t="str">
        <f>IF(ISTEXT($B243),"",_xlfn.SWITCH(Liga_Descoba!AI243,$D$3,$D$2,$E$3,$E$2,$F$3,$F$2,$D$6,$D$5,$E$6,$E$5,$I$5,$D$2,$I$6,$D$2,$I$4,$D$2))</f>
        <v/>
      </c>
      <c r="E243" s="80"/>
      <c r="F243" s="80"/>
      <c r="G243" s="97" t="str">
        <f>IF(ISNUMBER($B243),G242+Liga_Descoba!AH243,"")</f>
        <v/>
      </c>
      <c r="H243" s="97" t="str">
        <f>IF(ISNUMBER($B243),H242+Liga_Descoba!AI243,"")</f>
        <v/>
      </c>
      <c r="I243" s="36"/>
      <c r="J243" s="80"/>
      <c r="K243" s="97" t="str">
        <f>IF(ISNUMBER(Liga_Descoba!D243),Liga_Descoba!D243,"")</f>
        <v/>
      </c>
      <c r="L243" s="97" t="str">
        <f>IF(ISNUMBER(Liga_Descoba!E243),Liga_Descoba!E243,"")</f>
        <v/>
      </c>
      <c r="M243" s="36"/>
      <c r="N243" s="80"/>
      <c r="O243" s="97" t="str">
        <f>IF(ISNUMBER($B243),K243+O242,"")</f>
        <v/>
      </c>
      <c r="P243" s="97" t="str">
        <f>IF(ISNUMBER($B243),L243+P242,"")</f>
        <v/>
      </c>
      <c r="Q243" s="89"/>
      <c r="R243" s="95"/>
      <c r="S243" s="97" t="str">
        <f>IF(ISNUMBER($B243),O243/COUNTA(O$10:O243),"")</f>
        <v/>
      </c>
      <c r="T243" s="97" t="str">
        <f>IF(ISNUMBER($B243),P243/COUNTA(P$10:P243),"")</f>
        <v/>
      </c>
      <c r="U243" s="89"/>
      <c r="V243" s="95"/>
      <c r="W243" s="97" t="str">
        <f>IF(ISNUMBER($B243),SQRT(VAR(K$10:K243)),"")</f>
        <v/>
      </c>
      <c r="X243" s="97" t="str">
        <f>IF(ISNUMBER($B243),SQRT(VAR(L$10:L243)),"")</f>
        <v/>
      </c>
      <c r="Y243" s="89"/>
      <c r="Z243" s="89"/>
      <c r="AA243" s="96" t="str">
        <f>IF(ISBLANK(Liga_Descoba!$F243),"",IF(Liga_Descoba!$F244&lt;&gt;Liga_Descoba!$F243,Liga_Descoba!$F243,""))</f>
        <v/>
      </c>
      <c r="AB243" s="97" t="str">
        <f>IF(ISTEXT($AA243),"",O243-SUM(AB$10:AB242))</f>
        <v/>
      </c>
      <c r="AC243" s="97" t="str">
        <f>IF(ISTEXT($AA243),"",P243-SUM(AC$10:AC242))</f>
        <v/>
      </c>
      <c r="AD243" s="89"/>
      <c r="AE243" s="89"/>
      <c r="AF243" s="96" t="str">
        <f>IF(ISBLANK(Liga_Descoba!$F243),"",IF(Liga_Descoba!$F244&lt;&gt;Liga_Descoba!$F243,Liga_Descoba!$F243,""))</f>
        <v/>
      </c>
      <c r="AG243" s="97" t="str">
        <f>IF(ISTEXT($AF243),"",(O243 - SUM(AB$10:AB242))/COUNTIF(Liga_Descoba!$F$10:$F$304,"="&amp;$AF243))</f>
        <v/>
      </c>
      <c r="AH243" s="97" t="str">
        <f>IF(ISTEXT($AF243),"",(P243 - SUM(AC$10:AC242))/COUNTIF(Liga_Descoba!$F$10:$F$304,"="&amp;$AF243))</f>
        <v/>
      </c>
      <c r="AI243" s="99" t="str">
        <f>IF(ISTEXT($AF243),"",COUNT($AG$10:$AG243))</f>
        <v/>
      </c>
      <c r="AJ243" s="89"/>
      <c r="AK243" s="96" t="str">
        <f>IF(ISBLANK(Liga_Descoba!$F243),"",IF(Liga_Descoba!$F244&lt;&gt;Liga_Descoba!$F243,Liga_Descoba!$F243,""))</f>
        <v/>
      </c>
      <c r="AL243" s="97" t="str">
        <f>IF(ISTEXT($AF243),"",(G243 - SUM(AR$10:AR242))/COUNTIF(Liga_Descoba!$F$10:$F$304,"="&amp;$AK243))</f>
        <v/>
      </c>
      <c r="AM243" s="97" t="str">
        <f>IF(ISTEXT($AF243),"",(H243 - SUM(AS$10:AS242))/COUNTIF(Liga_Descoba!$F$10:$F$304,"="&amp;$AK243))</f>
        <v/>
      </c>
      <c r="AN243" s="99" t="str">
        <f>IF(ISTEXT($AF243),"",COUNT($AG$10:$AG243))</f>
        <v/>
      </c>
      <c r="AO243" s="81"/>
      <c r="AP243" s="89"/>
      <c r="AQ243" s="96" t="str">
        <f>IF(ISBLANK(Liga_Descoba!$F243),"",IF(Liga_Descoba!$F244&lt;&gt;Liga_Descoba!$F243,Liga_Descoba!$F243,""))</f>
        <v/>
      </c>
      <c r="AR243" s="97" t="str">
        <f>IF(ISTEXT($AQ243),"",G243-SUM(AR$10:AR242))</f>
        <v/>
      </c>
      <c r="AS243" s="97" t="str">
        <f>IF(ISTEXT($AQ243),"",H243-SUM(AS$10:AS242))</f>
        <v/>
      </c>
      <c r="AT243" s="89"/>
      <c r="AU243" s="89"/>
      <c r="AV243" s="96"/>
      <c r="AW243" s="97"/>
      <c r="AX243" s="97"/>
      <c r="AY243" s="96"/>
      <c r="AZ243" s="89"/>
      <c r="BA243" s="89"/>
      <c r="BB243" s="96"/>
      <c r="BC243" s="97"/>
      <c r="BD243" s="97"/>
      <c r="BE243" s="96"/>
      <c r="BF243" s="89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</row>
    <row r="244" spans="1:77">
      <c r="A244" s="36"/>
      <c r="B244" s="94" t="str">
        <f>IF(ISBLANK(Liga_Descoba!$C244),"",Liga_Descoba!$C244)</f>
        <v/>
      </c>
      <c r="C244" s="97" t="str">
        <f>IF(ISTEXT($B244),"",_xlfn.SWITCH(Liga_Descoba!AH244,$D$3,$D$2,$E$3,$E$2,$F$3,$F$2,$D$6,$D$5,$E$6,$E$5,$I$5,$D$2,$I$6,$D$2,$I$4,$D$2))</f>
        <v/>
      </c>
      <c r="D244" s="97" t="str">
        <f>IF(ISTEXT($B244),"",_xlfn.SWITCH(Liga_Descoba!AI244,$D$3,$D$2,$E$3,$E$2,$F$3,$F$2,$D$6,$D$5,$E$6,$E$5,$I$5,$D$2,$I$6,$D$2,$I$4,$D$2))</f>
        <v/>
      </c>
      <c r="E244" s="80"/>
      <c r="F244" s="80"/>
      <c r="G244" s="97" t="str">
        <f>IF(ISNUMBER($B244),G243+Liga_Descoba!AH244,"")</f>
        <v/>
      </c>
      <c r="H244" s="97" t="str">
        <f>IF(ISNUMBER($B244),H243+Liga_Descoba!AI244,"")</f>
        <v/>
      </c>
      <c r="I244" s="36"/>
      <c r="J244" s="80"/>
      <c r="K244" s="97" t="str">
        <f>IF(ISNUMBER(Liga_Descoba!D244),Liga_Descoba!D244,"")</f>
        <v/>
      </c>
      <c r="L244" s="97" t="str">
        <f>IF(ISNUMBER(Liga_Descoba!E244),Liga_Descoba!E244,"")</f>
        <v/>
      </c>
      <c r="M244" s="36"/>
      <c r="N244" s="80"/>
      <c r="O244" s="97" t="str">
        <f>IF(ISNUMBER($B244),K244+O243,"")</f>
        <v/>
      </c>
      <c r="P244" s="97" t="str">
        <f>IF(ISNUMBER($B244),L244+P243,"")</f>
        <v/>
      </c>
      <c r="Q244" s="89"/>
      <c r="R244" s="95"/>
      <c r="S244" s="97" t="str">
        <f>IF(ISNUMBER($B244),O244/COUNTA(O$10:O244),"")</f>
        <v/>
      </c>
      <c r="T244" s="97" t="str">
        <f>IF(ISNUMBER($B244),P244/COUNTA(P$10:P244),"")</f>
        <v/>
      </c>
      <c r="U244" s="89"/>
      <c r="V244" s="95"/>
      <c r="W244" s="97" t="str">
        <f>IF(ISNUMBER($B244),SQRT(VAR(K$10:K244)),"")</f>
        <v/>
      </c>
      <c r="X244" s="97" t="str">
        <f>IF(ISNUMBER($B244),SQRT(VAR(L$10:L244)),"")</f>
        <v/>
      </c>
      <c r="Y244" s="89"/>
      <c r="Z244" s="89"/>
      <c r="AA244" s="96" t="str">
        <f>IF(ISBLANK(Liga_Descoba!$F244),"",IF(Liga_Descoba!$F245&lt;&gt;Liga_Descoba!$F244,Liga_Descoba!$F244,""))</f>
        <v/>
      </c>
      <c r="AB244" s="97" t="str">
        <f>IF(ISTEXT($AA244),"",O244-SUM(AB$10:AB243))</f>
        <v/>
      </c>
      <c r="AC244" s="97" t="str">
        <f>IF(ISTEXT($AA244),"",P244-SUM(AC$10:AC243))</f>
        <v/>
      </c>
      <c r="AD244" s="89"/>
      <c r="AE244" s="89"/>
      <c r="AF244" s="96" t="str">
        <f>IF(ISBLANK(Liga_Descoba!$F244),"",IF(Liga_Descoba!$F245&lt;&gt;Liga_Descoba!$F244,Liga_Descoba!$F244,""))</f>
        <v/>
      </c>
      <c r="AG244" s="97" t="str">
        <f>IF(ISTEXT($AF244),"",(O244 - SUM(AB$10:AB243))/COUNTIF(Liga_Descoba!$F$10:$F$304,"="&amp;$AF244))</f>
        <v/>
      </c>
      <c r="AH244" s="97" t="str">
        <f>IF(ISTEXT($AF244),"",(P244 - SUM(AC$10:AC243))/COUNTIF(Liga_Descoba!$F$10:$F$304,"="&amp;$AF244))</f>
        <v/>
      </c>
      <c r="AI244" s="99" t="str">
        <f>IF(ISTEXT($AF244),"",COUNT($AG$10:$AG244))</f>
        <v/>
      </c>
      <c r="AJ244" s="89"/>
      <c r="AK244" s="96" t="str">
        <f>IF(ISBLANK(Liga_Descoba!$F244),"",IF(Liga_Descoba!$F245&lt;&gt;Liga_Descoba!$F244,Liga_Descoba!$F244,""))</f>
        <v/>
      </c>
      <c r="AL244" s="97" t="str">
        <f>IF(ISTEXT($AF244),"",(G244 - SUM(AR$10:AR243))/COUNTIF(Liga_Descoba!$F$10:$F$304,"="&amp;$AK244))</f>
        <v/>
      </c>
      <c r="AM244" s="97" t="str">
        <f>IF(ISTEXT($AF244),"",(H244 - SUM(AS$10:AS243))/COUNTIF(Liga_Descoba!$F$10:$F$304,"="&amp;$AK244))</f>
        <v/>
      </c>
      <c r="AN244" s="99" t="str">
        <f>IF(ISTEXT($AF244),"",COUNT($AG$10:$AG244))</f>
        <v/>
      </c>
      <c r="AO244" s="81"/>
      <c r="AP244" s="89"/>
      <c r="AQ244" s="96" t="str">
        <f>IF(ISBLANK(Liga_Descoba!$F244),"",IF(Liga_Descoba!$F245&lt;&gt;Liga_Descoba!$F244,Liga_Descoba!$F244,""))</f>
        <v/>
      </c>
      <c r="AR244" s="97" t="str">
        <f>IF(ISTEXT($AQ244),"",G244-SUM(AR$10:AR243))</f>
        <v/>
      </c>
      <c r="AS244" s="97" t="str">
        <f>IF(ISTEXT($AQ244),"",H244-SUM(AS$10:AS243))</f>
        <v/>
      </c>
      <c r="AT244" s="89"/>
      <c r="AU244" s="89"/>
      <c r="AV244" s="96"/>
      <c r="AW244" s="97"/>
      <c r="AX244" s="97"/>
      <c r="AY244" s="96"/>
      <c r="AZ244" s="89"/>
      <c r="BA244" s="89"/>
      <c r="BB244" s="96"/>
      <c r="BC244" s="97"/>
      <c r="BD244" s="97"/>
      <c r="BE244" s="96"/>
      <c r="BF244" s="89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</row>
    <row r="245" spans="1:77">
      <c r="A245" s="36"/>
      <c r="B245" s="94" t="str">
        <f>IF(ISBLANK(Liga_Descoba!$C245),"",Liga_Descoba!$C245)</f>
        <v/>
      </c>
      <c r="C245" s="97" t="str">
        <f>IF(ISTEXT($B245),"",_xlfn.SWITCH(Liga_Descoba!AH245,$D$3,$D$2,$E$3,$E$2,$F$3,$F$2,$D$6,$D$5,$E$6,$E$5,$I$5,$D$2,$I$6,$D$2,$I$4,$D$2))</f>
        <v/>
      </c>
      <c r="D245" s="97" t="str">
        <f>IF(ISTEXT($B245),"",_xlfn.SWITCH(Liga_Descoba!AI245,$D$3,$D$2,$E$3,$E$2,$F$3,$F$2,$D$6,$D$5,$E$6,$E$5,$I$5,$D$2,$I$6,$D$2,$I$4,$D$2))</f>
        <v/>
      </c>
      <c r="E245" s="80"/>
      <c r="F245" s="80"/>
      <c r="G245" s="97" t="str">
        <f>IF(ISNUMBER($B245),G244+Liga_Descoba!AH245,"")</f>
        <v/>
      </c>
      <c r="H245" s="97" t="str">
        <f>IF(ISNUMBER($B245),H244+Liga_Descoba!AI245,"")</f>
        <v/>
      </c>
      <c r="I245" s="36"/>
      <c r="J245" s="80"/>
      <c r="K245" s="97" t="str">
        <f>IF(ISNUMBER(Liga_Descoba!D245),Liga_Descoba!D245,"")</f>
        <v/>
      </c>
      <c r="L245" s="97" t="str">
        <f>IF(ISNUMBER(Liga_Descoba!E245),Liga_Descoba!E245,"")</f>
        <v/>
      </c>
      <c r="M245" s="36"/>
      <c r="N245" s="80"/>
      <c r="O245" s="97" t="str">
        <f>IF(ISNUMBER($B245),K245+O244,"")</f>
        <v/>
      </c>
      <c r="P245" s="97" t="str">
        <f>IF(ISNUMBER($B245),L245+P244,"")</f>
        <v/>
      </c>
      <c r="Q245" s="89"/>
      <c r="R245" s="95"/>
      <c r="S245" s="97" t="str">
        <f>IF(ISNUMBER($B245),O245/COUNTA(O$10:O245),"")</f>
        <v/>
      </c>
      <c r="T245" s="97" t="str">
        <f>IF(ISNUMBER($B245),P245/COUNTA(P$10:P245),"")</f>
        <v/>
      </c>
      <c r="U245" s="89"/>
      <c r="V245" s="95"/>
      <c r="W245" s="97" t="str">
        <f>IF(ISNUMBER($B245),SQRT(VAR(K$10:K245)),"")</f>
        <v/>
      </c>
      <c r="X245" s="97" t="str">
        <f>IF(ISNUMBER($B245),SQRT(VAR(L$10:L245)),"")</f>
        <v/>
      </c>
      <c r="Y245" s="89"/>
      <c r="Z245" s="89"/>
      <c r="AA245" s="96" t="str">
        <f>IF(ISBLANK(Liga_Descoba!$F245),"",IF(Liga_Descoba!$F246&lt;&gt;Liga_Descoba!$F245,Liga_Descoba!$F245,""))</f>
        <v/>
      </c>
      <c r="AB245" s="97" t="str">
        <f>IF(ISTEXT($AA245),"",O245-SUM(AB$10:AB244))</f>
        <v/>
      </c>
      <c r="AC245" s="97" t="str">
        <f>IF(ISTEXT($AA245),"",P245-SUM(AC$10:AC244))</f>
        <v/>
      </c>
      <c r="AD245" s="89"/>
      <c r="AE245" s="89"/>
      <c r="AF245" s="96" t="str">
        <f>IF(ISBLANK(Liga_Descoba!$F245),"",IF(Liga_Descoba!$F246&lt;&gt;Liga_Descoba!$F245,Liga_Descoba!$F245,""))</f>
        <v/>
      </c>
      <c r="AG245" s="97" t="str">
        <f>IF(ISTEXT($AF245),"",(O245 - SUM(AB$10:AB244))/COUNTIF(Liga_Descoba!$F$10:$F$304,"="&amp;$AF245))</f>
        <v/>
      </c>
      <c r="AH245" s="97" t="str">
        <f>IF(ISTEXT($AF245),"",(P245 - SUM(AC$10:AC244))/COUNTIF(Liga_Descoba!$F$10:$F$304,"="&amp;$AF245))</f>
        <v/>
      </c>
      <c r="AI245" s="99" t="str">
        <f>IF(ISTEXT($AF245),"",COUNT($AG$10:$AG245))</f>
        <v/>
      </c>
      <c r="AJ245" s="89"/>
      <c r="AK245" s="96" t="str">
        <f>IF(ISBLANK(Liga_Descoba!$F245),"",IF(Liga_Descoba!$F246&lt;&gt;Liga_Descoba!$F245,Liga_Descoba!$F245,""))</f>
        <v/>
      </c>
      <c r="AL245" s="97" t="str">
        <f>IF(ISTEXT($AF245),"",(G245 - SUM(AR$10:AR244))/COUNTIF(Liga_Descoba!$F$10:$F$304,"="&amp;$AK245))</f>
        <v/>
      </c>
      <c r="AM245" s="97" t="str">
        <f>IF(ISTEXT($AF245),"",(H245 - SUM(AS$10:AS244))/COUNTIF(Liga_Descoba!$F$10:$F$304,"="&amp;$AK245))</f>
        <v/>
      </c>
      <c r="AN245" s="99" t="str">
        <f>IF(ISTEXT($AF245),"",COUNT($AG$10:$AG245))</f>
        <v/>
      </c>
      <c r="AO245" s="81"/>
      <c r="AP245" s="89"/>
      <c r="AQ245" s="96" t="str">
        <f>IF(ISBLANK(Liga_Descoba!$F245),"",IF(Liga_Descoba!$F246&lt;&gt;Liga_Descoba!$F245,Liga_Descoba!$F245,""))</f>
        <v/>
      </c>
      <c r="AR245" s="97" t="str">
        <f>IF(ISTEXT($AQ245),"",G245-SUM(AR$10:AR244))</f>
        <v/>
      </c>
      <c r="AS245" s="97" t="str">
        <f>IF(ISTEXT($AQ245),"",H245-SUM(AS$10:AS244))</f>
        <v/>
      </c>
      <c r="AT245" s="89"/>
      <c r="AU245" s="89"/>
      <c r="AV245" s="96"/>
      <c r="AW245" s="97"/>
      <c r="AX245" s="97"/>
      <c r="AY245" s="96"/>
      <c r="AZ245" s="89"/>
      <c r="BA245" s="89"/>
      <c r="BB245" s="96"/>
      <c r="BC245" s="97"/>
      <c r="BD245" s="97"/>
      <c r="BE245" s="96"/>
      <c r="BF245" s="89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  <c r="BT245" s="100"/>
      <c r="BU245" s="100"/>
      <c r="BV245" s="100"/>
      <c r="BW245" s="100"/>
      <c r="BX245" s="100"/>
      <c r="BY245" s="100"/>
    </row>
    <row r="246" spans="1:77">
      <c r="A246" s="36"/>
      <c r="B246" s="94" t="str">
        <f>IF(ISBLANK(Liga_Descoba!$C246),"",Liga_Descoba!$C246)</f>
        <v/>
      </c>
      <c r="C246" s="97" t="str">
        <f>IF(ISTEXT($B246),"",_xlfn.SWITCH(Liga_Descoba!AH246,$D$3,$D$2,$E$3,$E$2,$F$3,$F$2,$D$6,$D$5,$E$6,$E$5,$I$5,$D$2,$I$6,$D$2,$I$4,$D$2))</f>
        <v/>
      </c>
      <c r="D246" s="97" t="str">
        <f>IF(ISTEXT($B246),"",_xlfn.SWITCH(Liga_Descoba!AI246,$D$3,$D$2,$E$3,$E$2,$F$3,$F$2,$D$6,$D$5,$E$6,$E$5,$I$5,$D$2,$I$6,$D$2,$I$4,$D$2))</f>
        <v/>
      </c>
      <c r="E246" s="80"/>
      <c r="F246" s="80"/>
      <c r="G246" s="97" t="str">
        <f>IF(ISNUMBER($B246),G245+Liga_Descoba!AH246,"")</f>
        <v/>
      </c>
      <c r="H246" s="97" t="str">
        <f>IF(ISNUMBER($B246),H245+Liga_Descoba!AI246,"")</f>
        <v/>
      </c>
      <c r="I246" s="36"/>
      <c r="J246" s="80"/>
      <c r="K246" s="97" t="str">
        <f>IF(ISNUMBER(Liga_Descoba!D246),Liga_Descoba!D246,"")</f>
        <v/>
      </c>
      <c r="L246" s="97" t="str">
        <f>IF(ISNUMBER(Liga_Descoba!E246),Liga_Descoba!E246,"")</f>
        <v/>
      </c>
      <c r="M246" s="36"/>
      <c r="N246" s="80"/>
      <c r="O246" s="97" t="str">
        <f>IF(ISNUMBER($B246),K246+O245,"")</f>
        <v/>
      </c>
      <c r="P246" s="97" t="str">
        <f>IF(ISNUMBER($B246),L246+P245,"")</f>
        <v/>
      </c>
      <c r="Q246" s="89"/>
      <c r="R246" s="95"/>
      <c r="S246" s="97" t="str">
        <f>IF(ISNUMBER($B246),O246/COUNTA(O$10:O246),"")</f>
        <v/>
      </c>
      <c r="T246" s="97" t="str">
        <f>IF(ISNUMBER($B246),P246/COUNTA(P$10:P246),"")</f>
        <v/>
      </c>
      <c r="U246" s="89"/>
      <c r="V246" s="95"/>
      <c r="W246" s="97" t="str">
        <f>IF(ISNUMBER($B246),SQRT(VAR(K$10:K246)),"")</f>
        <v/>
      </c>
      <c r="X246" s="97" t="str">
        <f>IF(ISNUMBER($B246),SQRT(VAR(L$10:L246)),"")</f>
        <v/>
      </c>
      <c r="Y246" s="89"/>
      <c r="Z246" s="89"/>
      <c r="AA246" s="96" t="str">
        <f>IF(ISBLANK(Liga_Descoba!$F246),"",IF(Liga_Descoba!$F247&lt;&gt;Liga_Descoba!$F246,Liga_Descoba!$F246,""))</f>
        <v/>
      </c>
      <c r="AB246" s="97" t="str">
        <f>IF(ISTEXT($AA246),"",O246-SUM(AB$10:AB245))</f>
        <v/>
      </c>
      <c r="AC246" s="97" t="str">
        <f>IF(ISTEXT($AA246),"",P246-SUM(AC$10:AC245))</f>
        <v/>
      </c>
      <c r="AD246" s="89"/>
      <c r="AE246" s="89"/>
      <c r="AF246" s="96" t="str">
        <f>IF(ISBLANK(Liga_Descoba!$F246),"",IF(Liga_Descoba!$F247&lt;&gt;Liga_Descoba!$F246,Liga_Descoba!$F246,""))</f>
        <v/>
      </c>
      <c r="AG246" s="97" t="str">
        <f>IF(ISTEXT($AF246),"",(O246 - SUM(AB$10:AB245))/COUNTIF(Liga_Descoba!$F$10:$F$304,"="&amp;$AF246))</f>
        <v/>
      </c>
      <c r="AH246" s="97" t="str">
        <f>IF(ISTEXT($AF246),"",(P246 - SUM(AC$10:AC245))/COUNTIF(Liga_Descoba!$F$10:$F$304,"="&amp;$AF246))</f>
        <v/>
      </c>
      <c r="AI246" s="99" t="str">
        <f>IF(ISTEXT($AF246),"",COUNT($AG$10:$AG246))</f>
        <v/>
      </c>
      <c r="AJ246" s="89"/>
      <c r="AK246" s="96" t="str">
        <f>IF(ISBLANK(Liga_Descoba!$F246),"",IF(Liga_Descoba!$F247&lt;&gt;Liga_Descoba!$F246,Liga_Descoba!$F246,""))</f>
        <v/>
      </c>
      <c r="AL246" s="97" t="str">
        <f>IF(ISTEXT($AF246),"",(G246 - SUM(AR$10:AR245))/COUNTIF(Liga_Descoba!$F$10:$F$304,"="&amp;$AK246))</f>
        <v/>
      </c>
      <c r="AM246" s="97" t="str">
        <f>IF(ISTEXT($AF246),"",(H246 - SUM(AS$10:AS245))/COUNTIF(Liga_Descoba!$F$10:$F$304,"="&amp;$AK246))</f>
        <v/>
      </c>
      <c r="AN246" s="99" t="str">
        <f>IF(ISTEXT($AF246),"",COUNT($AG$10:$AG246))</f>
        <v/>
      </c>
      <c r="AO246" s="81"/>
      <c r="AP246" s="89"/>
      <c r="AQ246" s="96" t="str">
        <f>IF(ISBLANK(Liga_Descoba!$F246),"",IF(Liga_Descoba!$F247&lt;&gt;Liga_Descoba!$F246,Liga_Descoba!$F246,""))</f>
        <v/>
      </c>
      <c r="AR246" s="97" t="str">
        <f>IF(ISTEXT($AQ246),"",G246-SUM(AR$10:AR245))</f>
        <v/>
      </c>
      <c r="AS246" s="97" t="str">
        <f>IF(ISTEXT($AQ246),"",H246-SUM(AS$10:AS245))</f>
        <v/>
      </c>
      <c r="AT246" s="89"/>
      <c r="AU246" s="89"/>
      <c r="AV246" s="96"/>
      <c r="AW246" s="97"/>
      <c r="AX246" s="97"/>
      <c r="AY246" s="96"/>
      <c r="AZ246" s="89"/>
      <c r="BA246" s="89"/>
      <c r="BB246" s="96"/>
      <c r="BC246" s="97"/>
      <c r="BD246" s="97"/>
      <c r="BE246" s="96"/>
      <c r="BF246" s="89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  <c r="BT246" s="100"/>
      <c r="BU246" s="100"/>
      <c r="BV246" s="100"/>
      <c r="BW246" s="100"/>
      <c r="BX246" s="100"/>
      <c r="BY246" s="100"/>
    </row>
    <row r="247" spans="1:77">
      <c r="A247" s="36"/>
      <c r="B247" s="94" t="str">
        <f>IF(ISBLANK(Liga_Descoba!$C247),"",Liga_Descoba!$C247)</f>
        <v/>
      </c>
      <c r="C247" s="97" t="str">
        <f>IF(ISTEXT($B247),"",_xlfn.SWITCH(Liga_Descoba!AH247,$D$3,$D$2,$E$3,$E$2,$F$3,$F$2,$D$6,$D$5,$E$6,$E$5,$I$5,$D$2,$I$6,$D$2,$I$4,$D$2))</f>
        <v/>
      </c>
      <c r="D247" s="97" t="str">
        <f>IF(ISTEXT($B247),"",_xlfn.SWITCH(Liga_Descoba!AI247,$D$3,$D$2,$E$3,$E$2,$F$3,$F$2,$D$6,$D$5,$E$6,$E$5,$I$5,$D$2,$I$6,$D$2,$I$4,$D$2))</f>
        <v/>
      </c>
      <c r="E247" s="80"/>
      <c r="F247" s="80"/>
      <c r="G247" s="97" t="str">
        <f>IF(ISNUMBER($B247),G246+Liga_Descoba!AH247,"")</f>
        <v/>
      </c>
      <c r="H247" s="97" t="str">
        <f>IF(ISNUMBER($B247),H246+Liga_Descoba!AI247,"")</f>
        <v/>
      </c>
      <c r="I247" s="36"/>
      <c r="J247" s="80"/>
      <c r="K247" s="97" t="str">
        <f>IF(ISNUMBER(Liga_Descoba!D247),Liga_Descoba!D247,"")</f>
        <v/>
      </c>
      <c r="L247" s="97" t="str">
        <f>IF(ISNUMBER(Liga_Descoba!E247),Liga_Descoba!E247,"")</f>
        <v/>
      </c>
      <c r="M247" s="36"/>
      <c r="N247" s="80"/>
      <c r="O247" s="97" t="str">
        <f>IF(ISNUMBER($B247),K247+O246,"")</f>
        <v/>
      </c>
      <c r="P247" s="97" t="str">
        <f>IF(ISNUMBER($B247),L247+P246,"")</f>
        <v/>
      </c>
      <c r="Q247" s="89"/>
      <c r="R247" s="95"/>
      <c r="S247" s="97" t="str">
        <f>IF(ISNUMBER($B247),O247/COUNTA(O$10:O247),"")</f>
        <v/>
      </c>
      <c r="T247" s="97" t="str">
        <f>IF(ISNUMBER($B247),P247/COUNTA(P$10:P247),"")</f>
        <v/>
      </c>
      <c r="U247" s="89"/>
      <c r="V247" s="95"/>
      <c r="W247" s="97" t="str">
        <f>IF(ISNUMBER($B247),SQRT(VAR(K$10:K247)),"")</f>
        <v/>
      </c>
      <c r="X247" s="97" t="str">
        <f>IF(ISNUMBER($B247),SQRT(VAR(L$10:L247)),"")</f>
        <v/>
      </c>
      <c r="Y247" s="89"/>
      <c r="Z247" s="89"/>
      <c r="AA247" s="96" t="str">
        <f>IF(ISBLANK(Liga_Descoba!$F247),"",IF(Liga_Descoba!$F248&lt;&gt;Liga_Descoba!$F247,Liga_Descoba!$F247,""))</f>
        <v/>
      </c>
      <c r="AB247" s="97" t="str">
        <f>IF(ISTEXT($AA247),"",O247-SUM(AB$10:AB246))</f>
        <v/>
      </c>
      <c r="AC247" s="97" t="str">
        <f>IF(ISTEXT($AA247),"",P247-SUM(AC$10:AC246))</f>
        <v/>
      </c>
      <c r="AD247" s="89"/>
      <c r="AE247" s="89"/>
      <c r="AF247" s="96" t="str">
        <f>IF(ISBLANK(Liga_Descoba!$F247),"",IF(Liga_Descoba!$F248&lt;&gt;Liga_Descoba!$F247,Liga_Descoba!$F247,""))</f>
        <v/>
      </c>
      <c r="AG247" s="97" t="str">
        <f>IF(ISTEXT($AF247),"",(O247 - SUM(AB$10:AB246))/COUNTIF(Liga_Descoba!$F$10:$F$304,"="&amp;$AF247))</f>
        <v/>
      </c>
      <c r="AH247" s="97" t="str">
        <f>IF(ISTEXT($AF247),"",(P247 - SUM(AC$10:AC246))/COUNTIF(Liga_Descoba!$F$10:$F$304,"="&amp;$AF247))</f>
        <v/>
      </c>
      <c r="AI247" s="99" t="str">
        <f>IF(ISTEXT($AF247),"",COUNT($AG$10:$AG247))</f>
        <v/>
      </c>
      <c r="AJ247" s="89"/>
      <c r="AK247" s="96" t="str">
        <f>IF(ISBLANK(Liga_Descoba!$F247),"",IF(Liga_Descoba!$F248&lt;&gt;Liga_Descoba!$F247,Liga_Descoba!$F247,""))</f>
        <v/>
      </c>
      <c r="AL247" s="97" t="str">
        <f>IF(ISTEXT($AF247),"",(G247 - SUM(AR$10:AR246))/COUNTIF(Liga_Descoba!$F$10:$F$304,"="&amp;$AK247))</f>
        <v/>
      </c>
      <c r="AM247" s="97" t="str">
        <f>IF(ISTEXT($AF247),"",(H247 - SUM(AS$10:AS246))/COUNTIF(Liga_Descoba!$F$10:$F$304,"="&amp;$AK247))</f>
        <v/>
      </c>
      <c r="AN247" s="99" t="str">
        <f>IF(ISTEXT($AF247),"",COUNT($AG$10:$AG247))</f>
        <v/>
      </c>
      <c r="AO247" s="81"/>
      <c r="AP247" s="89"/>
      <c r="AQ247" s="96" t="str">
        <f>IF(ISBLANK(Liga_Descoba!$F247),"",IF(Liga_Descoba!$F248&lt;&gt;Liga_Descoba!$F247,Liga_Descoba!$F247,""))</f>
        <v/>
      </c>
      <c r="AR247" s="97" t="str">
        <f>IF(ISTEXT($AQ247),"",G247-SUM(AR$10:AR246))</f>
        <v/>
      </c>
      <c r="AS247" s="97" t="str">
        <f>IF(ISTEXT($AQ247),"",H247-SUM(AS$10:AS246))</f>
        <v/>
      </c>
      <c r="AT247" s="89"/>
      <c r="AU247" s="89"/>
      <c r="AV247" s="96"/>
      <c r="AW247" s="97"/>
      <c r="AX247" s="97"/>
      <c r="AY247" s="96"/>
      <c r="AZ247" s="89"/>
      <c r="BA247" s="89"/>
      <c r="BB247" s="96"/>
      <c r="BC247" s="97"/>
      <c r="BD247" s="97"/>
      <c r="BE247" s="96"/>
      <c r="BF247" s="89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</row>
    <row r="248" spans="1:77">
      <c r="A248" s="36"/>
      <c r="B248" s="94" t="str">
        <f>IF(ISBLANK(Liga_Descoba!$C248),"",Liga_Descoba!$C248)</f>
        <v/>
      </c>
      <c r="C248" s="97" t="str">
        <f>IF(ISTEXT($B248),"",_xlfn.SWITCH(Liga_Descoba!AH248,$D$3,$D$2,$E$3,$E$2,$F$3,$F$2,$D$6,$D$5,$E$6,$E$5,$I$5,$D$2,$I$6,$D$2,$I$4,$D$2))</f>
        <v/>
      </c>
      <c r="D248" s="97" t="str">
        <f>IF(ISTEXT($B248),"",_xlfn.SWITCH(Liga_Descoba!AI248,$D$3,$D$2,$E$3,$E$2,$F$3,$F$2,$D$6,$D$5,$E$6,$E$5,$I$5,$D$2,$I$6,$D$2,$I$4,$D$2))</f>
        <v/>
      </c>
      <c r="E248" s="80"/>
      <c r="F248" s="80"/>
      <c r="G248" s="97" t="str">
        <f>IF(ISNUMBER($B248),G247+Liga_Descoba!AH248,"")</f>
        <v/>
      </c>
      <c r="H248" s="97" t="str">
        <f>IF(ISNUMBER($B248),H247+Liga_Descoba!AI248,"")</f>
        <v/>
      </c>
      <c r="I248" s="36"/>
      <c r="J248" s="80"/>
      <c r="K248" s="97" t="str">
        <f>IF(ISNUMBER(Liga_Descoba!D248),Liga_Descoba!D248,"")</f>
        <v/>
      </c>
      <c r="L248" s="97" t="str">
        <f>IF(ISNUMBER(Liga_Descoba!E248),Liga_Descoba!E248,"")</f>
        <v/>
      </c>
      <c r="M248" s="36"/>
      <c r="N248" s="80"/>
      <c r="O248" s="97" t="str">
        <f>IF(ISNUMBER($B248),K248+O247,"")</f>
        <v/>
      </c>
      <c r="P248" s="97" t="str">
        <f>IF(ISNUMBER($B248),L248+P247,"")</f>
        <v/>
      </c>
      <c r="Q248" s="89"/>
      <c r="R248" s="95"/>
      <c r="S248" s="97" t="str">
        <f>IF(ISNUMBER($B248),O248/COUNTA(O$10:O248),"")</f>
        <v/>
      </c>
      <c r="T248" s="97" t="str">
        <f>IF(ISNUMBER($B248),P248/COUNTA(P$10:P248),"")</f>
        <v/>
      </c>
      <c r="U248" s="89"/>
      <c r="V248" s="95"/>
      <c r="W248" s="97" t="str">
        <f>IF(ISNUMBER($B248),SQRT(VAR(K$10:K248)),"")</f>
        <v/>
      </c>
      <c r="X248" s="97" t="str">
        <f>IF(ISNUMBER($B248),SQRT(VAR(L$10:L248)),"")</f>
        <v/>
      </c>
      <c r="Y248" s="89"/>
      <c r="Z248" s="89"/>
      <c r="AA248" s="96" t="str">
        <f>IF(ISBLANK(Liga_Descoba!$F248),"",IF(Liga_Descoba!$F249&lt;&gt;Liga_Descoba!$F248,Liga_Descoba!$F248,""))</f>
        <v/>
      </c>
      <c r="AB248" s="97" t="str">
        <f>IF(ISTEXT($AA248),"",O248-SUM(AB$10:AB247))</f>
        <v/>
      </c>
      <c r="AC248" s="97" t="str">
        <f>IF(ISTEXT($AA248),"",P248-SUM(AC$10:AC247))</f>
        <v/>
      </c>
      <c r="AD248" s="89"/>
      <c r="AE248" s="89"/>
      <c r="AF248" s="96" t="str">
        <f>IF(ISBLANK(Liga_Descoba!$F248),"",IF(Liga_Descoba!$F249&lt;&gt;Liga_Descoba!$F248,Liga_Descoba!$F248,""))</f>
        <v/>
      </c>
      <c r="AG248" s="97" t="str">
        <f>IF(ISTEXT($AF248),"",(O248 - SUM(AB$10:AB247))/COUNTIF(Liga_Descoba!$F$10:$F$304,"="&amp;$AF248))</f>
        <v/>
      </c>
      <c r="AH248" s="97" t="str">
        <f>IF(ISTEXT($AF248),"",(P248 - SUM(AC$10:AC247))/COUNTIF(Liga_Descoba!$F$10:$F$304,"="&amp;$AF248))</f>
        <v/>
      </c>
      <c r="AI248" s="99" t="str">
        <f>IF(ISTEXT($AF248),"",COUNT($AG$10:$AG248))</f>
        <v/>
      </c>
      <c r="AJ248" s="89"/>
      <c r="AK248" s="96" t="str">
        <f>IF(ISBLANK(Liga_Descoba!$F248),"",IF(Liga_Descoba!$F249&lt;&gt;Liga_Descoba!$F248,Liga_Descoba!$F248,""))</f>
        <v/>
      </c>
      <c r="AL248" s="97" t="str">
        <f>IF(ISTEXT($AF248),"",(G248 - SUM(AR$10:AR247))/COUNTIF(Liga_Descoba!$F$10:$F$304,"="&amp;$AK248))</f>
        <v/>
      </c>
      <c r="AM248" s="97" t="str">
        <f>IF(ISTEXT($AF248),"",(H248 - SUM(AS$10:AS247))/COUNTIF(Liga_Descoba!$F$10:$F$304,"="&amp;$AK248))</f>
        <v/>
      </c>
      <c r="AN248" s="99" t="str">
        <f>IF(ISTEXT($AF248),"",COUNT($AG$10:$AG248))</f>
        <v/>
      </c>
      <c r="AO248" s="81"/>
      <c r="AP248" s="89"/>
      <c r="AQ248" s="96" t="str">
        <f>IF(ISBLANK(Liga_Descoba!$F248),"",IF(Liga_Descoba!$F249&lt;&gt;Liga_Descoba!$F248,Liga_Descoba!$F248,""))</f>
        <v/>
      </c>
      <c r="AR248" s="97" t="str">
        <f>IF(ISTEXT($AQ248),"",G248-SUM(AR$10:AR247))</f>
        <v/>
      </c>
      <c r="AS248" s="97" t="str">
        <f>IF(ISTEXT($AQ248),"",H248-SUM(AS$10:AS247))</f>
        <v/>
      </c>
      <c r="AT248" s="89"/>
      <c r="AU248" s="89"/>
      <c r="AV248" s="96"/>
      <c r="AW248" s="97"/>
      <c r="AX248" s="97"/>
      <c r="AY248" s="96"/>
      <c r="AZ248" s="89"/>
      <c r="BA248" s="89"/>
      <c r="BB248" s="96"/>
      <c r="BC248" s="97"/>
      <c r="BD248" s="97"/>
      <c r="BE248" s="96"/>
      <c r="BF248" s="89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</row>
    <row r="249" spans="1:77">
      <c r="A249" s="36"/>
      <c r="B249" s="94" t="str">
        <f>IF(ISBLANK(Liga_Descoba!$C249),"",Liga_Descoba!$C249)</f>
        <v/>
      </c>
      <c r="C249" s="97" t="str">
        <f>IF(ISTEXT($B249),"",_xlfn.SWITCH(Liga_Descoba!AH249,$D$3,$D$2,$E$3,$E$2,$F$3,$F$2,$D$6,$D$5,$E$6,$E$5,$I$5,$D$2,$I$6,$D$2,$I$4,$D$2))</f>
        <v/>
      </c>
      <c r="D249" s="97" t="str">
        <f>IF(ISTEXT($B249),"",_xlfn.SWITCH(Liga_Descoba!AI249,$D$3,$D$2,$E$3,$E$2,$F$3,$F$2,$D$6,$D$5,$E$6,$E$5,$I$5,$D$2,$I$6,$D$2,$I$4,$D$2))</f>
        <v/>
      </c>
      <c r="E249" s="80"/>
      <c r="F249" s="80"/>
      <c r="G249" s="97" t="str">
        <f>IF(ISNUMBER($B249),G248+Liga_Descoba!AH249,"")</f>
        <v/>
      </c>
      <c r="H249" s="97" t="str">
        <f>IF(ISNUMBER($B249),H248+Liga_Descoba!AI249,"")</f>
        <v/>
      </c>
      <c r="I249" s="36"/>
      <c r="J249" s="80"/>
      <c r="K249" s="97" t="str">
        <f>IF(ISNUMBER(Liga_Descoba!D249),Liga_Descoba!D249,"")</f>
        <v/>
      </c>
      <c r="L249" s="97" t="str">
        <f>IF(ISNUMBER(Liga_Descoba!E249),Liga_Descoba!E249,"")</f>
        <v/>
      </c>
      <c r="M249" s="36"/>
      <c r="N249" s="80"/>
      <c r="O249" s="97" t="str">
        <f>IF(ISNUMBER($B249),K249+O248,"")</f>
        <v/>
      </c>
      <c r="P249" s="97" t="str">
        <f>IF(ISNUMBER($B249),L249+P248,"")</f>
        <v/>
      </c>
      <c r="Q249" s="89"/>
      <c r="R249" s="95"/>
      <c r="S249" s="97" t="str">
        <f>IF(ISNUMBER($B249),O249/COUNTA(O$10:O249),"")</f>
        <v/>
      </c>
      <c r="T249" s="97" t="str">
        <f>IF(ISNUMBER($B249),P249/COUNTA(P$10:P249),"")</f>
        <v/>
      </c>
      <c r="U249" s="89"/>
      <c r="V249" s="95"/>
      <c r="W249" s="97" t="str">
        <f>IF(ISNUMBER($B249),SQRT(VAR(K$10:K249)),"")</f>
        <v/>
      </c>
      <c r="X249" s="97" t="str">
        <f>IF(ISNUMBER($B249),SQRT(VAR(L$10:L249)),"")</f>
        <v/>
      </c>
      <c r="Y249" s="89"/>
      <c r="Z249" s="89"/>
      <c r="AA249" s="96" t="str">
        <f>IF(ISBLANK(Liga_Descoba!$F249),"",IF(Liga_Descoba!$F250&lt;&gt;Liga_Descoba!$F249,Liga_Descoba!$F249,""))</f>
        <v/>
      </c>
      <c r="AB249" s="97" t="str">
        <f>IF(ISTEXT($AA249),"",O249-SUM(AB$10:AB248))</f>
        <v/>
      </c>
      <c r="AC249" s="97" t="str">
        <f>IF(ISTEXT($AA249),"",P249-SUM(AC$10:AC248))</f>
        <v/>
      </c>
      <c r="AD249" s="89"/>
      <c r="AE249" s="89"/>
      <c r="AF249" s="96" t="str">
        <f>IF(ISBLANK(Liga_Descoba!$F249),"",IF(Liga_Descoba!$F250&lt;&gt;Liga_Descoba!$F249,Liga_Descoba!$F249,""))</f>
        <v/>
      </c>
      <c r="AG249" s="97" t="str">
        <f>IF(ISTEXT($AF249),"",(O249 - SUM(AB$10:AB248))/COUNTIF(Liga_Descoba!$F$10:$F$304,"="&amp;$AF249))</f>
        <v/>
      </c>
      <c r="AH249" s="97" t="str">
        <f>IF(ISTEXT($AF249),"",(P249 - SUM(AC$10:AC248))/COUNTIF(Liga_Descoba!$F$10:$F$304,"="&amp;$AF249))</f>
        <v/>
      </c>
      <c r="AI249" s="99" t="str">
        <f>IF(ISTEXT($AF249),"",COUNT($AG$10:$AG249))</f>
        <v/>
      </c>
      <c r="AJ249" s="89"/>
      <c r="AK249" s="96" t="str">
        <f>IF(ISBLANK(Liga_Descoba!$F249),"",IF(Liga_Descoba!$F250&lt;&gt;Liga_Descoba!$F249,Liga_Descoba!$F249,""))</f>
        <v/>
      </c>
      <c r="AL249" s="97" t="str">
        <f>IF(ISTEXT($AF249),"",(G249 - SUM(AR$10:AR248))/COUNTIF(Liga_Descoba!$F$10:$F$304,"="&amp;$AK249))</f>
        <v/>
      </c>
      <c r="AM249" s="97" t="str">
        <f>IF(ISTEXT($AF249),"",(H249 - SUM(AS$10:AS248))/COUNTIF(Liga_Descoba!$F$10:$F$304,"="&amp;$AK249))</f>
        <v/>
      </c>
      <c r="AN249" s="99" t="str">
        <f>IF(ISTEXT($AF249),"",COUNT($AG$10:$AG249))</f>
        <v/>
      </c>
      <c r="AO249" s="81"/>
      <c r="AP249" s="89"/>
      <c r="AQ249" s="96" t="str">
        <f>IF(ISBLANK(Liga_Descoba!$F249),"",IF(Liga_Descoba!$F250&lt;&gt;Liga_Descoba!$F249,Liga_Descoba!$F249,""))</f>
        <v/>
      </c>
      <c r="AR249" s="97" t="str">
        <f>IF(ISTEXT($AQ249),"",G249-SUM(AR$10:AR248))</f>
        <v/>
      </c>
      <c r="AS249" s="97" t="str">
        <f>IF(ISTEXT($AQ249),"",H249-SUM(AS$10:AS248))</f>
        <v/>
      </c>
      <c r="AT249" s="89"/>
      <c r="AU249" s="89"/>
      <c r="AV249" s="96"/>
      <c r="AW249" s="97"/>
      <c r="AX249" s="97"/>
      <c r="AY249" s="96"/>
      <c r="AZ249" s="89"/>
      <c r="BA249" s="89"/>
      <c r="BB249" s="96"/>
      <c r="BC249" s="97"/>
      <c r="BD249" s="97"/>
      <c r="BE249" s="96"/>
      <c r="BF249" s="89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</row>
    <row r="250" spans="1:77">
      <c r="A250" s="36"/>
      <c r="B250" s="94" t="str">
        <f>IF(ISBLANK(Liga_Descoba!$C250),"",Liga_Descoba!$C250)</f>
        <v/>
      </c>
      <c r="C250" s="97" t="str">
        <f>IF(ISTEXT($B250),"",_xlfn.SWITCH(Liga_Descoba!AH250,$D$3,$D$2,$E$3,$E$2,$F$3,$F$2,$D$6,$D$5,$E$6,$E$5,$I$5,$D$2,$I$6,$D$2,$I$4,$D$2))</f>
        <v/>
      </c>
      <c r="D250" s="97" t="str">
        <f>IF(ISTEXT($B250),"",_xlfn.SWITCH(Liga_Descoba!AI250,$D$3,$D$2,$E$3,$E$2,$F$3,$F$2,$D$6,$D$5,$E$6,$E$5,$I$5,$D$2,$I$6,$D$2,$I$4,$D$2))</f>
        <v/>
      </c>
      <c r="E250" s="80"/>
      <c r="F250" s="80"/>
      <c r="G250" s="97" t="str">
        <f>IF(ISNUMBER($B250),G249+Liga_Descoba!AH250,"")</f>
        <v/>
      </c>
      <c r="H250" s="97" t="str">
        <f>IF(ISNUMBER($B250),H249+Liga_Descoba!AI250,"")</f>
        <v/>
      </c>
      <c r="I250" s="36"/>
      <c r="J250" s="80"/>
      <c r="K250" s="97" t="str">
        <f>IF(ISNUMBER(Liga_Descoba!D250),Liga_Descoba!D250,"")</f>
        <v/>
      </c>
      <c r="L250" s="97" t="str">
        <f>IF(ISNUMBER(Liga_Descoba!E250),Liga_Descoba!E250,"")</f>
        <v/>
      </c>
      <c r="M250" s="36"/>
      <c r="N250" s="80"/>
      <c r="O250" s="97" t="str">
        <f>IF(ISNUMBER($B250),K250+O249,"")</f>
        <v/>
      </c>
      <c r="P250" s="97" t="str">
        <f>IF(ISNUMBER($B250),L250+P249,"")</f>
        <v/>
      </c>
      <c r="Q250" s="89"/>
      <c r="R250" s="95"/>
      <c r="S250" s="97" t="str">
        <f>IF(ISNUMBER($B250),O250/COUNTA(O$10:O250),"")</f>
        <v/>
      </c>
      <c r="T250" s="97" t="str">
        <f>IF(ISNUMBER($B250),P250/COUNTA(P$10:P250),"")</f>
        <v/>
      </c>
      <c r="U250" s="89"/>
      <c r="V250" s="95"/>
      <c r="W250" s="97" t="str">
        <f>IF(ISNUMBER($B250),SQRT(VAR(K$10:K250)),"")</f>
        <v/>
      </c>
      <c r="X250" s="97" t="str">
        <f>IF(ISNUMBER($B250),SQRT(VAR(L$10:L250)),"")</f>
        <v/>
      </c>
      <c r="Y250" s="89"/>
      <c r="Z250" s="89"/>
      <c r="AA250" s="96" t="str">
        <f>IF(ISBLANK(Liga_Descoba!$F250),"",IF(Liga_Descoba!$F251&lt;&gt;Liga_Descoba!$F250,Liga_Descoba!$F250,""))</f>
        <v/>
      </c>
      <c r="AB250" s="97" t="str">
        <f>IF(ISTEXT($AA250),"",O250-SUM(AB$10:AB249))</f>
        <v/>
      </c>
      <c r="AC250" s="97" t="str">
        <f>IF(ISTEXT($AA250),"",P250-SUM(AC$10:AC249))</f>
        <v/>
      </c>
      <c r="AD250" s="89"/>
      <c r="AE250" s="89"/>
      <c r="AF250" s="96" t="str">
        <f>IF(ISBLANK(Liga_Descoba!$F250),"",IF(Liga_Descoba!$F251&lt;&gt;Liga_Descoba!$F250,Liga_Descoba!$F250,""))</f>
        <v/>
      </c>
      <c r="AG250" s="97" t="str">
        <f>IF(ISTEXT($AF250),"",(O250 - SUM(AB$10:AB249))/COUNTIF(Liga_Descoba!$F$10:$F$304,"="&amp;$AF250))</f>
        <v/>
      </c>
      <c r="AH250" s="97" t="str">
        <f>IF(ISTEXT($AF250),"",(P250 - SUM(AC$10:AC249))/COUNTIF(Liga_Descoba!$F$10:$F$304,"="&amp;$AF250))</f>
        <v/>
      </c>
      <c r="AI250" s="99" t="str">
        <f>IF(ISTEXT($AF250),"",COUNT($AG$10:$AG250))</f>
        <v/>
      </c>
      <c r="AJ250" s="89"/>
      <c r="AK250" s="96" t="str">
        <f>IF(ISBLANK(Liga_Descoba!$F250),"",IF(Liga_Descoba!$F251&lt;&gt;Liga_Descoba!$F250,Liga_Descoba!$F250,""))</f>
        <v/>
      </c>
      <c r="AL250" s="97" t="str">
        <f>IF(ISTEXT($AF250),"",(G250 - SUM(AR$10:AR249))/COUNTIF(Liga_Descoba!$F$10:$F$304,"="&amp;$AK250))</f>
        <v/>
      </c>
      <c r="AM250" s="97" t="str">
        <f>IF(ISTEXT($AF250),"",(H250 - SUM(AS$10:AS249))/COUNTIF(Liga_Descoba!$F$10:$F$304,"="&amp;$AK250))</f>
        <v/>
      </c>
      <c r="AN250" s="99" t="str">
        <f>IF(ISTEXT($AF250),"",COUNT($AG$10:$AG250))</f>
        <v/>
      </c>
      <c r="AO250" s="81"/>
      <c r="AP250" s="89"/>
      <c r="AQ250" s="96" t="str">
        <f>IF(ISBLANK(Liga_Descoba!$F250),"",IF(Liga_Descoba!$F251&lt;&gt;Liga_Descoba!$F250,Liga_Descoba!$F250,""))</f>
        <v/>
      </c>
      <c r="AR250" s="97" t="str">
        <f>IF(ISTEXT($AQ250),"",G250-SUM(AR$10:AR249))</f>
        <v/>
      </c>
      <c r="AS250" s="97" t="str">
        <f>IF(ISTEXT($AQ250),"",H250-SUM(AS$10:AS249))</f>
        <v/>
      </c>
      <c r="AT250" s="89"/>
      <c r="AU250" s="89"/>
      <c r="AV250" s="96"/>
      <c r="AW250" s="97"/>
      <c r="AX250" s="97"/>
      <c r="AY250" s="96"/>
      <c r="AZ250" s="89"/>
      <c r="BA250" s="89"/>
      <c r="BB250" s="96"/>
      <c r="BC250" s="97"/>
      <c r="BD250" s="97"/>
      <c r="BE250" s="96"/>
      <c r="BF250" s="89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</row>
    <row r="251" spans="1:77">
      <c r="A251" s="36"/>
      <c r="B251" s="94" t="str">
        <f>IF(ISBLANK(Liga_Descoba!$C251),"",Liga_Descoba!$C251)</f>
        <v/>
      </c>
      <c r="C251" s="97" t="str">
        <f>IF(ISTEXT($B251),"",_xlfn.SWITCH(Liga_Descoba!AH251,$D$3,$D$2,$E$3,$E$2,$F$3,$F$2,$D$6,$D$5,$E$6,$E$5,$I$5,$D$2,$I$6,$D$2,$I$4,$D$2))</f>
        <v/>
      </c>
      <c r="D251" s="97" t="str">
        <f>IF(ISTEXT($B251),"",_xlfn.SWITCH(Liga_Descoba!AI251,$D$3,$D$2,$E$3,$E$2,$F$3,$F$2,$D$6,$D$5,$E$6,$E$5,$I$5,$D$2,$I$6,$D$2,$I$4,$D$2))</f>
        <v/>
      </c>
      <c r="E251" s="80"/>
      <c r="F251" s="80"/>
      <c r="G251" s="97" t="str">
        <f>IF(ISNUMBER($B251),G250+Liga_Descoba!AH251,"")</f>
        <v/>
      </c>
      <c r="H251" s="97" t="str">
        <f>IF(ISNUMBER($B251),H250+Liga_Descoba!AI251,"")</f>
        <v/>
      </c>
      <c r="I251" s="36"/>
      <c r="J251" s="80"/>
      <c r="K251" s="97" t="str">
        <f>IF(ISNUMBER(Liga_Descoba!D251),Liga_Descoba!D251,"")</f>
        <v/>
      </c>
      <c r="L251" s="97" t="str">
        <f>IF(ISNUMBER(Liga_Descoba!E251),Liga_Descoba!E251,"")</f>
        <v/>
      </c>
      <c r="M251" s="36"/>
      <c r="N251" s="80"/>
      <c r="O251" s="97" t="str">
        <f>IF(ISNUMBER($B251),K251+O250,"")</f>
        <v/>
      </c>
      <c r="P251" s="97" t="str">
        <f>IF(ISNUMBER($B251),L251+P250,"")</f>
        <v/>
      </c>
      <c r="Q251" s="89"/>
      <c r="R251" s="95"/>
      <c r="S251" s="97" t="str">
        <f>IF(ISNUMBER($B251),O251/COUNTA(O$10:O251),"")</f>
        <v/>
      </c>
      <c r="T251" s="97" t="str">
        <f>IF(ISNUMBER($B251),P251/COUNTA(P$10:P251),"")</f>
        <v/>
      </c>
      <c r="U251" s="89"/>
      <c r="V251" s="95"/>
      <c r="W251" s="97" t="str">
        <f>IF(ISNUMBER($B251),SQRT(VAR(K$10:K251)),"")</f>
        <v/>
      </c>
      <c r="X251" s="97" t="str">
        <f>IF(ISNUMBER($B251),SQRT(VAR(L$10:L251)),"")</f>
        <v/>
      </c>
      <c r="Y251" s="89"/>
      <c r="Z251" s="89"/>
      <c r="AA251" s="96" t="str">
        <f>IF(ISBLANK(Liga_Descoba!$F251),"",IF(Liga_Descoba!$F252&lt;&gt;Liga_Descoba!$F251,Liga_Descoba!$F251,""))</f>
        <v/>
      </c>
      <c r="AB251" s="97" t="str">
        <f>IF(ISTEXT($AA251),"",O251-SUM(AB$10:AB250))</f>
        <v/>
      </c>
      <c r="AC251" s="97" t="str">
        <f>IF(ISTEXT($AA251),"",P251-SUM(AC$10:AC250))</f>
        <v/>
      </c>
      <c r="AD251" s="89"/>
      <c r="AE251" s="89"/>
      <c r="AF251" s="96" t="str">
        <f>IF(ISBLANK(Liga_Descoba!$F251),"",IF(Liga_Descoba!$F252&lt;&gt;Liga_Descoba!$F251,Liga_Descoba!$F251,""))</f>
        <v/>
      </c>
      <c r="AG251" s="97" t="str">
        <f>IF(ISTEXT($AF251),"",(O251 - SUM(AB$10:AB250))/COUNTIF(Liga_Descoba!$F$10:$F$304,"="&amp;$AF251))</f>
        <v/>
      </c>
      <c r="AH251" s="97" t="str">
        <f>IF(ISTEXT($AF251),"",(P251 - SUM(AC$10:AC250))/COUNTIF(Liga_Descoba!$F$10:$F$304,"="&amp;$AF251))</f>
        <v/>
      </c>
      <c r="AI251" s="99" t="str">
        <f>IF(ISTEXT($AF251),"",COUNT($AG$10:$AG251))</f>
        <v/>
      </c>
      <c r="AJ251" s="89"/>
      <c r="AK251" s="96" t="str">
        <f>IF(ISBLANK(Liga_Descoba!$F251),"",IF(Liga_Descoba!$F252&lt;&gt;Liga_Descoba!$F251,Liga_Descoba!$F251,""))</f>
        <v/>
      </c>
      <c r="AL251" s="97" t="str">
        <f>IF(ISTEXT($AF251),"",(G251 - SUM(AR$10:AR250))/COUNTIF(Liga_Descoba!$F$10:$F$304,"="&amp;$AK251))</f>
        <v/>
      </c>
      <c r="AM251" s="97" t="str">
        <f>IF(ISTEXT($AF251),"",(H251 - SUM(AS$10:AS250))/COUNTIF(Liga_Descoba!$F$10:$F$304,"="&amp;$AK251))</f>
        <v/>
      </c>
      <c r="AN251" s="99" t="str">
        <f>IF(ISTEXT($AF251),"",COUNT($AG$10:$AG251))</f>
        <v/>
      </c>
      <c r="AO251" s="81"/>
      <c r="AP251" s="89"/>
      <c r="AQ251" s="96" t="str">
        <f>IF(ISBLANK(Liga_Descoba!$F251),"",IF(Liga_Descoba!$F252&lt;&gt;Liga_Descoba!$F251,Liga_Descoba!$F251,""))</f>
        <v/>
      </c>
      <c r="AR251" s="97" t="str">
        <f>IF(ISTEXT($AQ251),"",G251-SUM(AR$10:AR250))</f>
        <v/>
      </c>
      <c r="AS251" s="97" t="str">
        <f>IF(ISTEXT($AQ251),"",H251-SUM(AS$10:AS250))</f>
        <v/>
      </c>
      <c r="AT251" s="89"/>
      <c r="AU251" s="89"/>
      <c r="AV251" s="96"/>
      <c r="AW251" s="97"/>
      <c r="AX251" s="97"/>
      <c r="AY251" s="96"/>
      <c r="AZ251" s="89"/>
      <c r="BA251" s="89"/>
      <c r="BB251" s="96"/>
      <c r="BC251" s="97"/>
      <c r="BD251" s="97"/>
      <c r="BE251" s="96"/>
      <c r="BF251" s="89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</row>
    <row r="252" spans="1:77">
      <c r="A252" s="36"/>
      <c r="B252" s="94" t="str">
        <f>IF(ISBLANK(Liga_Descoba!$C252),"",Liga_Descoba!$C252)</f>
        <v/>
      </c>
      <c r="C252" s="97" t="str">
        <f>IF(ISTEXT($B252),"",_xlfn.SWITCH(Liga_Descoba!AH252,$D$3,$D$2,$E$3,$E$2,$F$3,$F$2,$D$6,$D$5,$E$6,$E$5,$I$5,$D$2,$I$6,$D$2,$I$4,$D$2))</f>
        <v/>
      </c>
      <c r="D252" s="97" t="str">
        <f>IF(ISTEXT($B252),"",_xlfn.SWITCH(Liga_Descoba!AI252,$D$3,$D$2,$E$3,$E$2,$F$3,$F$2,$D$6,$D$5,$E$6,$E$5,$I$5,$D$2,$I$6,$D$2,$I$4,$D$2))</f>
        <v/>
      </c>
      <c r="E252" s="80"/>
      <c r="F252" s="80"/>
      <c r="G252" s="97" t="str">
        <f>IF(ISNUMBER($B252),G251+Liga_Descoba!AH252,"")</f>
        <v/>
      </c>
      <c r="H252" s="97" t="str">
        <f>IF(ISNUMBER($B252),H251+Liga_Descoba!AI252,"")</f>
        <v/>
      </c>
      <c r="I252" s="36"/>
      <c r="J252" s="80"/>
      <c r="K252" s="97" t="str">
        <f>IF(ISNUMBER(Liga_Descoba!D252),Liga_Descoba!D252,"")</f>
        <v/>
      </c>
      <c r="L252" s="97" t="str">
        <f>IF(ISNUMBER(Liga_Descoba!E252),Liga_Descoba!E252,"")</f>
        <v/>
      </c>
      <c r="M252" s="36"/>
      <c r="N252" s="80"/>
      <c r="O252" s="97" t="str">
        <f>IF(ISNUMBER($B252),K252+O251,"")</f>
        <v/>
      </c>
      <c r="P252" s="97" t="str">
        <f>IF(ISNUMBER($B252),L252+P251,"")</f>
        <v/>
      </c>
      <c r="Q252" s="89"/>
      <c r="R252" s="95"/>
      <c r="S252" s="97" t="str">
        <f>IF(ISNUMBER($B252),O252/COUNTA(O$10:O252),"")</f>
        <v/>
      </c>
      <c r="T252" s="97" t="str">
        <f>IF(ISNUMBER($B252),P252/COUNTA(P$10:P252),"")</f>
        <v/>
      </c>
      <c r="U252" s="89"/>
      <c r="V252" s="95"/>
      <c r="W252" s="97" t="str">
        <f>IF(ISNUMBER($B252),SQRT(VAR(K$10:K252)),"")</f>
        <v/>
      </c>
      <c r="X252" s="97" t="str">
        <f>IF(ISNUMBER($B252),SQRT(VAR(L$10:L252)),"")</f>
        <v/>
      </c>
      <c r="Y252" s="89"/>
      <c r="Z252" s="89"/>
      <c r="AA252" s="96" t="str">
        <f>IF(ISBLANK(Liga_Descoba!$F252),"",IF(Liga_Descoba!$F253&lt;&gt;Liga_Descoba!$F252,Liga_Descoba!$F252,""))</f>
        <v/>
      </c>
      <c r="AB252" s="97" t="str">
        <f>IF(ISTEXT($AA252),"",O252-SUM(AB$10:AB251))</f>
        <v/>
      </c>
      <c r="AC252" s="97" t="str">
        <f>IF(ISTEXT($AA252),"",P252-SUM(AC$10:AC251))</f>
        <v/>
      </c>
      <c r="AD252" s="89"/>
      <c r="AE252" s="89"/>
      <c r="AF252" s="96" t="str">
        <f>IF(ISBLANK(Liga_Descoba!$F252),"",IF(Liga_Descoba!$F253&lt;&gt;Liga_Descoba!$F252,Liga_Descoba!$F252,""))</f>
        <v/>
      </c>
      <c r="AG252" s="97" t="str">
        <f>IF(ISTEXT($AF252),"",(O252 - SUM(AB$10:AB251))/COUNTIF(Liga_Descoba!$F$10:$F$304,"="&amp;$AF252))</f>
        <v/>
      </c>
      <c r="AH252" s="97" t="str">
        <f>IF(ISTEXT($AF252),"",(P252 - SUM(AC$10:AC251))/COUNTIF(Liga_Descoba!$F$10:$F$304,"="&amp;$AF252))</f>
        <v/>
      </c>
      <c r="AI252" s="99" t="str">
        <f>IF(ISTEXT($AF252),"",COUNT($AG$10:$AG252))</f>
        <v/>
      </c>
      <c r="AJ252" s="89"/>
      <c r="AK252" s="96" t="str">
        <f>IF(ISBLANK(Liga_Descoba!$F252),"",IF(Liga_Descoba!$F253&lt;&gt;Liga_Descoba!$F252,Liga_Descoba!$F252,""))</f>
        <v/>
      </c>
      <c r="AL252" s="97" t="str">
        <f>IF(ISTEXT($AF252),"",(G252 - SUM(AR$10:AR251))/COUNTIF(Liga_Descoba!$F$10:$F$304,"="&amp;$AK252))</f>
        <v/>
      </c>
      <c r="AM252" s="97" t="str">
        <f>IF(ISTEXT($AF252),"",(H252 - SUM(AS$10:AS251))/COUNTIF(Liga_Descoba!$F$10:$F$304,"="&amp;$AK252))</f>
        <v/>
      </c>
      <c r="AN252" s="99" t="str">
        <f>IF(ISTEXT($AF252),"",COUNT($AG$10:$AG252))</f>
        <v/>
      </c>
      <c r="AO252" s="81"/>
      <c r="AP252" s="89"/>
      <c r="AQ252" s="96" t="str">
        <f>IF(ISBLANK(Liga_Descoba!$F252),"",IF(Liga_Descoba!$F253&lt;&gt;Liga_Descoba!$F252,Liga_Descoba!$F252,""))</f>
        <v/>
      </c>
      <c r="AR252" s="97" t="str">
        <f>IF(ISTEXT($AQ252),"",G252-SUM(AR$10:AR251))</f>
        <v/>
      </c>
      <c r="AS252" s="97" t="str">
        <f>IF(ISTEXT($AQ252),"",H252-SUM(AS$10:AS251))</f>
        <v/>
      </c>
      <c r="AT252" s="89"/>
      <c r="AU252" s="89"/>
      <c r="AV252" s="96"/>
      <c r="AW252" s="97"/>
      <c r="AX252" s="97"/>
      <c r="AY252" s="96"/>
      <c r="AZ252" s="89"/>
      <c r="BA252" s="89"/>
      <c r="BB252" s="96"/>
      <c r="BC252" s="97"/>
      <c r="BD252" s="97"/>
      <c r="BE252" s="96"/>
      <c r="BF252" s="89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</row>
    <row r="253" spans="1:77">
      <c r="A253" s="36"/>
      <c r="B253" s="94" t="str">
        <f>IF(ISBLANK(Liga_Descoba!$C253),"",Liga_Descoba!$C253)</f>
        <v/>
      </c>
      <c r="C253" s="97" t="str">
        <f>IF(ISTEXT($B253),"",_xlfn.SWITCH(Liga_Descoba!AH253,$D$3,$D$2,$E$3,$E$2,$F$3,$F$2,$D$6,$D$5,$E$6,$E$5,$I$5,$D$2,$I$6,$D$2,$I$4,$D$2))</f>
        <v/>
      </c>
      <c r="D253" s="97" t="str">
        <f>IF(ISTEXT($B253),"",_xlfn.SWITCH(Liga_Descoba!AI253,$D$3,$D$2,$E$3,$E$2,$F$3,$F$2,$D$6,$D$5,$E$6,$E$5,$I$5,$D$2,$I$6,$D$2,$I$4,$D$2))</f>
        <v/>
      </c>
      <c r="E253" s="80"/>
      <c r="F253" s="80"/>
      <c r="G253" s="97" t="str">
        <f>IF(ISNUMBER($B253),G252+Liga_Descoba!AH253,"")</f>
        <v/>
      </c>
      <c r="H253" s="97" t="str">
        <f>IF(ISNUMBER($B253),H252+Liga_Descoba!AI253,"")</f>
        <v/>
      </c>
      <c r="I253" s="36"/>
      <c r="J253" s="80"/>
      <c r="K253" s="97" t="str">
        <f>IF(ISNUMBER(Liga_Descoba!D253),Liga_Descoba!D253,"")</f>
        <v/>
      </c>
      <c r="L253" s="97" t="str">
        <f>IF(ISNUMBER(Liga_Descoba!E253),Liga_Descoba!E253,"")</f>
        <v/>
      </c>
      <c r="M253" s="36"/>
      <c r="N253" s="80"/>
      <c r="O253" s="97" t="str">
        <f>IF(ISNUMBER($B253),K253+O252,"")</f>
        <v/>
      </c>
      <c r="P253" s="97" t="str">
        <f>IF(ISNUMBER($B253),L253+P252,"")</f>
        <v/>
      </c>
      <c r="Q253" s="89"/>
      <c r="R253" s="95"/>
      <c r="S253" s="97" t="str">
        <f>IF(ISNUMBER($B253),O253/COUNTA(O$10:O253),"")</f>
        <v/>
      </c>
      <c r="T253" s="97" t="str">
        <f>IF(ISNUMBER($B253),P253/COUNTA(P$10:P253),"")</f>
        <v/>
      </c>
      <c r="U253" s="89"/>
      <c r="V253" s="95"/>
      <c r="W253" s="97" t="str">
        <f>IF(ISNUMBER($B253),SQRT(VAR(K$10:K253)),"")</f>
        <v/>
      </c>
      <c r="X253" s="97" t="str">
        <f>IF(ISNUMBER($B253),SQRT(VAR(L$10:L253)),"")</f>
        <v/>
      </c>
      <c r="Y253" s="89"/>
      <c r="Z253" s="89"/>
      <c r="AA253" s="96" t="str">
        <f>IF(ISBLANK(Liga_Descoba!$F253),"",IF(Liga_Descoba!$F254&lt;&gt;Liga_Descoba!$F253,Liga_Descoba!$F253,""))</f>
        <v/>
      </c>
      <c r="AB253" s="97" t="str">
        <f>IF(ISTEXT($AA253),"",O253-SUM(AB$10:AB252))</f>
        <v/>
      </c>
      <c r="AC253" s="97" t="str">
        <f>IF(ISTEXT($AA253),"",P253-SUM(AC$10:AC252))</f>
        <v/>
      </c>
      <c r="AD253" s="89"/>
      <c r="AE253" s="89"/>
      <c r="AF253" s="96" t="str">
        <f>IF(ISBLANK(Liga_Descoba!$F253),"",IF(Liga_Descoba!$F254&lt;&gt;Liga_Descoba!$F253,Liga_Descoba!$F253,""))</f>
        <v/>
      </c>
      <c r="AG253" s="97" t="str">
        <f>IF(ISTEXT($AF253),"",(O253 - SUM(AB$10:AB252))/COUNTIF(Liga_Descoba!$F$10:$F$304,"="&amp;$AF253))</f>
        <v/>
      </c>
      <c r="AH253" s="97" t="str">
        <f>IF(ISTEXT($AF253),"",(P253 - SUM(AC$10:AC252))/COUNTIF(Liga_Descoba!$F$10:$F$304,"="&amp;$AF253))</f>
        <v/>
      </c>
      <c r="AI253" s="99" t="str">
        <f>IF(ISTEXT($AF253),"",COUNT($AG$10:$AG253))</f>
        <v/>
      </c>
      <c r="AJ253" s="89"/>
      <c r="AK253" s="96" t="str">
        <f>IF(ISBLANK(Liga_Descoba!$F253),"",IF(Liga_Descoba!$F254&lt;&gt;Liga_Descoba!$F253,Liga_Descoba!$F253,""))</f>
        <v/>
      </c>
      <c r="AL253" s="97" t="str">
        <f>IF(ISTEXT($AF253),"",(G253 - SUM(AR$10:AR252))/COUNTIF(Liga_Descoba!$F$10:$F$304,"="&amp;$AK253))</f>
        <v/>
      </c>
      <c r="AM253" s="97" t="str">
        <f>IF(ISTEXT($AF253),"",(H253 - SUM(AS$10:AS252))/COUNTIF(Liga_Descoba!$F$10:$F$304,"="&amp;$AK253))</f>
        <v/>
      </c>
      <c r="AN253" s="99" t="str">
        <f>IF(ISTEXT($AF253),"",COUNT($AG$10:$AG253))</f>
        <v/>
      </c>
      <c r="AO253" s="81"/>
      <c r="AP253" s="89"/>
      <c r="AQ253" s="96" t="str">
        <f>IF(ISBLANK(Liga_Descoba!$F253),"",IF(Liga_Descoba!$F254&lt;&gt;Liga_Descoba!$F253,Liga_Descoba!$F253,""))</f>
        <v/>
      </c>
      <c r="AR253" s="97" t="str">
        <f>IF(ISTEXT($AQ253),"",G253-SUM(AR$10:AR252))</f>
        <v/>
      </c>
      <c r="AS253" s="97" t="str">
        <f>IF(ISTEXT($AQ253),"",H253-SUM(AS$10:AS252))</f>
        <v/>
      </c>
      <c r="AT253" s="89"/>
      <c r="AU253" s="89"/>
      <c r="AV253" s="96"/>
      <c r="AW253" s="97"/>
      <c r="AX253" s="97"/>
      <c r="AY253" s="96"/>
      <c r="AZ253" s="89"/>
      <c r="BA253" s="89"/>
      <c r="BB253" s="96"/>
      <c r="BC253" s="97"/>
      <c r="BD253" s="97"/>
      <c r="BE253" s="96"/>
      <c r="BF253" s="89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</row>
    <row r="254" spans="1:77">
      <c r="A254" s="36"/>
      <c r="B254" s="94" t="str">
        <f>IF(ISBLANK(Liga_Descoba!$C254),"",Liga_Descoba!$C254)</f>
        <v/>
      </c>
      <c r="C254" s="97" t="str">
        <f>IF(ISTEXT($B254),"",_xlfn.SWITCH(Liga_Descoba!AH254,$D$3,$D$2,$E$3,$E$2,$F$3,$F$2,$D$6,$D$5,$E$6,$E$5,$I$5,$D$2,$I$6,$D$2,$I$4,$D$2))</f>
        <v/>
      </c>
      <c r="D254" s="97" t="str">
        <f>IF(ISTEXT($B254),"",_xlfn.SWITCH(Liga_Descoba!AI254,$D$3,$D$2,$E$3,$E$2,$F$3,$F$2,$D$6,$D$5,$E$6,$E$5,$I$5,$D$2,$I$6,$D$2,$I$4,$D$2))</f>
        <v/>
      </c>
      <c r="E254" s="80"/>
      <c r="F254" s="80"/>
      <c r="G254" s="97" t="str">
        <f>IF(ISNUMBER($B254),G253+Liga_Descoba!AH254,"")</f>
        <v/>
      </c>
      <c r="H254" s="97" t="str">
        <f>IF(ISNUMBER($B254),H253+Liga_Descoba!AI254,"")</f>
        <v/>
      </c>
      <c r="I254" s="36"/>
      <c r="J254" s="80"/>
      <c r="K254" s="97" t="str">
        <f>IF(ISNUMBER(Liga_Descoba!D254),Liga_Descoba!D254,"")</f>
        <v/>
      </c>
      <c r="L254" s="97" t="str">
        <f>IF(ISNUMBER(Liga_Descoba!E254),Liga_Descoba!E254,"")</f>
        <v/>
      </c>
      <c r="M254" s="36"/>
      <c r="N254" s="80"/>
      <c r="O254" s="97" t="str">
        <f>IF(ISNUMBER($B254),K254+O253,"")</f>
        <v/>
      </c>
      <c r="P254" s="97" t="str">
        <f>IF(ISNUMBER($B254),L254+P253,"")</f>
        <v/>
      </c>
      <c r="Q254" s="89"/>
      <c r="R254" s="95"/>
      <c r="S254" s="97" t="str">
        <f>IF(ISNUMBER($B254),O254/COUNTA(O$10:O254),"")</f>
        <v/>
      </c>
      <c r="T254" s="97" t="str">
        <f>IF(ISNUMBER($B254),P254/COUNTA(P$10:P254),"")</f>
        <v/>
      </c>
      <c r="U254" s="89"/>
      <c r="V254" s="95"/>
      <c r="W254" s="97" t="str">
        <f>IF(ISNUMBER($B254),SQRT(VAR(K$10:K254)),"")</f>
        <v/>
      </c>
      <c r="X254" s="97" t="str">
        <f>IF(ISNUMBER($B254),SQRT(VAR(L$10:L254)),"")</f>
        <v/>
      </c>
      <c r="Y254" s="89"/>
      <c r="Z254" s="89"/>
      <c r="AA254" s="96" t="str">
        <f>IF(ISBLANK(Liga_Descoba!$F254),"",IF(Liga_Descoba!$F255&lt;&gt;Liga_Descoba!$F254,Liga_Descoba!$F254,""))</f>
        <v/>
      </c>
      <c r="AB254" s="97" t="str">
        <f>IF(ISTEXT($AA254),"",O254-SUM(AB$10:AB253))</f>
        <v/>
      </c>
      <c r="AC254" s="97" t="str">
        <f>IF(ISTEXT($AA254),"",P254-SUM(AC$10:AC253))</f>
        <v/>
      </c>
      <c r="AD254" s="89"/>
      <c r="AE254" s="89"/>
      <c r="AF254" s="96" t="str">
        <f>IF(ISBLANK(Liga_Descoba!$F254),"",IF(Liga_Descoba!$F255&lt;&gt;Liga_Descoba!$F254,Liga_Descoba!$F254,""))</f>
        <v/>
      </c>
      <c r="AG254" s="97" t="str">
        <f>IF(ISTEXT($AF254),"",(O254 - SUM(AB$10:AB253))/COUNTIF(Liga_Descoba!$F$10:$F$304,"="&amp;$AF254))</f>
        <v/>
      </c>
      <c r="AH254" s="97" t="str">
        <f>IF(ISTEXT($AF254),"",(P254 - SUM(AC$10:AC253))/COUNTIF(Liga_Descoba!$F$10:$F$304,"="&amp;$AF254))</f>
        <v/>
      </c>
      <c r="AI254" s="99" t="str">
        <f>IF(ISTEXT($AF254),"",COUNT($AG$10:$AG254))</f>
        <v/>
      </c>
      <c r="AJ254" s="89"/>
      <c r="AK254" s="96" t="str">
        <f>IF(ISBLANK(Liga_Descoba!$F254),"",IF(Liga_Descoba!$F255&lt;&gt;Liga_Descoba!$F254,Liga_Descoba!$F254,""))</f>
        <v/>
      </c>
      <c r="AL254" s="97" t="str">
        <f>IF(ISTEXT($AF254),"",(G254 - SUM(AR$10:AR253))/COUNTIF(Liga_Descoba!$F$10:$F$304,"="&amp;$AK254))</f>
        <v/>
      </c>
      <c r="AM254" s="97" t="str">
        <f>IF(ISTEXT($AF254),"",(H254 - SUM(AS$10:AS253))/COUNTIF(Liga_Descoba!$F$10:$F$304,"="&amp;$AK254))</f>
        <v/>
      </c>
      <c r="AN254" s="99" t="str">
        <f>IF(ISTEXT($AF254),"",COUNT($AG$10:$AG254))</f>
        <v/>
      </c>
      <c r="AO254" s="81"/>
      <c r="AP254" s="89"/>
      <c r="AQ254" s="96" t="str">
        <f>IF(ISBLANK(Liga_Descoba!$F254),"",IF(Liga_Descoba!$F255&lt;&gt;Liga_Descoba!$F254,Liga_Descoba!$F254,""))</f>
        <v/>
      </c>
      <c r="AR254" s="97" t="str">
        <f>IF(ISTEXT($AQ254),"",G254-SUM(AR$10:AR253))</f>
        <v/>
      </c>
      <c r="AS254" s="97" t="str">
        <f>IF(ISTEXT($AQ254),"",H254-SUM(AS$10:AS253))</f>
        <v/>
      </c>
      <c r="AT254" s="89"/>
      <c r="AU254" s="89"/>
      <c r="AV254" s="96"/>
      <c r="AW254" s="97"/>
      <c r="AX254" s="97"/>
      <c r="AY254" s="96"/>
      <c r="AZ254" s="89"/>
      <c r="BA254" s="89"/>
      <c r="BB254" s="96"/>
      <c r="BC254" s="97"/>
      <c r="BD254" s="97"/>
      <c r="BE254" s="96"/>
      <c r="BF254" s="89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  <c r="BT254" s="100"/>
      <c r="BU254" s="100"/>
      <c r="BV254" s="100"/>
      <c r="BW254" s="100"/>
      <c r="BX254" s="100"/>
      <c r="BY254" s="100"/>
    </row>
    <row r="255" spans="1:77">
      <c r="A255" s="36"/>
      <c r="B255" s="94" t="str">
        <f>IF(ISBLANK(Liga_Descoba!$C255),"",Liga_Descoba!$C255)</f>
        <v/>
      </c>
      <c r="C255" s="97" t="str">
        <f>IF(ISTEXT($B255),"",_xlfn.SWITCH(Liga_Descoba!AH255,$D$3,$D$2,$E$3,$E$2,$F$3,$F$2,$D$6,$D$5,$E$6,$E$5,$I$5,$D$2,$I$6,$D$2,$I$4,$D$2))</f>
        <v/>
      </c>
      <c r="D255" s="97" t="str">
        <f>IF(ISTEXT($B255),"",_xlfn.SWITCH(Liga_Descoba!AI255,$D$3,$D$2,$E$3,$E$2,$F$3,$F$2,$D$6,$D$5,$E$6,$E$5,$I$5,$D$2,$I$6,$D$2,$I$4,$D$2))</f>
        <v/>
      </c>
      <c r="E255" s="80"/>
      <c r="F255" s="80"/>
      <c r="G255" s="97" t="str">
        <f>IF(ISNUMBER($B255),G254+Liga_Descoba!AH255,"")</f>
        <v/>
      </c>
      <c r="H255" s="97" t="str">
        <f>IF(ISNUMBER($B255),H254+Liga_Descoba!AI255,"")</f>
        <v/>
      </c>
      <c r="I255" s="36"/>
      <c r="J255" s="80"/>
      <c r="K255" s="97" t="str">
        <f>IF(ISNUMBER(Liga_Descoba!D255),Liga_Descoba!D255,"")</f>
        <v/>
      </c>
      <c r="L255" s="97" t="str">
        <f>IF(ISNUMBER(Liga_Descoba!E255),Liga_Descoba!E255,"")</f>
        <v/>
      </c>
      <c r="M255" s="36"/>
      <c r="N255" s="80"/>
      <c r="O255" s="97" t="str">
        <f>IF(ISNUMBER($B255),K255+O254,"")</f>
        <v/>
      </c>
      <c r="P255" s="97" t="str">
        <f>IF(ISNUMBER($B255),L255+P254,"")</f>
        <v/>
      </c>
      <c r="Q255" s="89"/>
      <c r="R255" s="95"/>
      <c r="S255" s="97" t="str">
        <f>IF(ISNUMBER($B255),O255/COUNTA(O$10:O255),"")</f>
        <v/>
      </c>
      <c r="T255" s="97" t="str">
        <f>IF(ISNUMBER($B255),P255/COUNTA(P$10:P255),"")</f>
        <v/>
      </c>
      <c r="U255" s="89"/>
      <c r="V255" s="95"/>
      <c r="W255" s="97" t="str">
        <f>IF(ISNUMBER($B255),SQRT(VAR(K$10:K255)),"")</f>
        <v/>
      </c>
      <c r="X255" s="97" t="str">
        <f>IF(ISNUMBER($B255),SQRT(VAR(L$10:L255)),"")</f>
        <v/>
      </c>
      <c r="Y255" s="89"/>
      <c r="Z255" s="89"/>
      <c r="AA255" s="96" t="str">
        <f>IF(ISBLANK(Liga_Descoba!$F255),"",IF(Liga_Descoba!$F256&lt;&gt;Liga_Descoba!$F255,Liga_Descoba!$F255,""))</f>
        <v/>
      </c>
      <c r="AB255" s="97" t="str">
        <f>IF(ISTEXT($AA255),"",O255-SUM(AB$10:AB254))</f>
        <v/>
      </c>
      <c r="AC255" s="97" t="str">
        <f>IF(ISTEXT($AA255),"",P255-SUM(AC$10:AC254))</f>
        <v/>
      </c>
      <c r="AD255" s="89"/>
      <c r="AE255" s="89"/>
      <c r="AF255" s="96" t="str">
        <f>IF(ISBLANK(Liga_Descoba!$F255),"",IF(Liga_Descoba!$F256&lt;&gt;Liga_Descoba!$F255,Liga_Descoba!$F255,""))</f>
        <v/>
      </c>
      <c r="AG255" s="97" t="str">
        <f>IF(ISTEXT($AF255),"",(O255 - SUM(AB$10:AB254))/COUNTIF(Liga_Descoba!$F$10:$F$304,"="&amp;$AF255))</f>
        <v/>
      </c>
      <c r="AH255" s="97" t="str">
        <f>IF(ISTEXT($AF255),"",(P255 - SUM(AC$10:AC254))/COUNTIF(Liga_Descoba!$F$10:$F$304,"="&amp;$AF255))</f>
        <v/>
      </c>
      <c r="AI255" s="99" t="str">
        <f>IF(ISTEXT($AF255),"",COUNT($AG$10:$AG255))</f>
        <v/>
      </c>
      <c r="AJ255" s="89"/>
      <c r="AK255" s="96" t="str">
        <f>IF(ISBLANK(Liga_Descoba!$F255),"",IF(Liga_Descoba!$F256&lt;&gt;Liga_Descoba!$F255,Liga_Descoba!$F255,""))</f>
        <v/>
      </c>
      <c r="AL255" s="97" t="str">
        <f>IF(ISTEXT($AF255),"",(G255 - SUM(AR$10:AR254))/COUNTIF(Liga_Descoba!$F$10:$F$304,"="&amp;$AK255))</f>
        <v/>
      </c>
      <c r="AM255" s="97" t="str">
        <f>IF(ISTEXT($AF255),"",(H255 - SUM(AS$10:AS254))/COUNTIF(Liga_Descoba!$F$10:$F$304,"="&amp;$AK255))</f>
        <v/>
      </c>
      <c r="AN255" s="99" t="str">
        <f>IF(ISTEXT($AF255),"",COUNT($AG$10:$AG255))</f>
        <v/>
      </c>
      <c r="AO255" s="81"/>
      <c r="AP255" s="89"/>
      <c r="AQ255" s="96" t="str">
        <f>IF(ISBLANK(Liga_Descoba!$F255),"",IF(Liga_Descoba!$F256&lt;&gt;Liga_Descoba!$F255,Liga_Descoba!$F255,""))</f>
        <v/>
      </c>
      <c r="AR255" s="97" t="str">
        <f>IF(ISTEXT($AQ255),"",G255-SUM(AR$10:AR254))</f>
        <v/>
      </c>
      <c r="AS255" s="97" t="str">
        <f>IF(ISTEXT($AQ255),"",H255-SUM(AS$10:AS254))</f>
        <v/>
      </c>
      <c r="AT255" s="89"/>
      <c r="AU255" s="89"/>
      <c r="AV255" s="96"/>
      <c r="AW255" s="97"/>
      <c r="AX255" s="97"/>
      <c r="AY255" s="96"/>
      <c r="AZ255" s="89"/>
      <c r="BA255" s="89"/>
      <c r="BB255" s="96"/>
      <c r="BC255" s="97"/>
      <c r="BD255" s="97"/>
      <c r="BE255" s="96"/>
      <c r="BF255" s="89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</row>
    <row r="256" spans="1:77">
      <c r="A256" s="36"/>
      <c r="B256" s="94" t="str">
        <f>IF(ISBLANK(Liga_Descoba!$C256),"",Liga_Descoba!$C256)</f>
        <v/>
      </c>
      <c r="C256" s="97" t="str">
        <f>IF(ISTEXT($B256),"",_xlfn.SWITCH(Liga_Descoba!AH256,$D$3,$D$2,$E$3,$E$2,$F$3,$F$2,$D$6,$D$5,$E$6,$E$5,$I$5,$D$2,$I$6,$D$2,$I$4,$D$2))</f>
        <v/>
      </c>
      <c r="D256" s="97" t="str">
        <f>IF(ISTEXT($B256),"",_xlfn.SWITCH(Liga_Descoba!AI256,$D$3,$D$2,$E$3,$E$2,$F$3,$F$2,$D$6,$D$5,$E$6,$E$5,$I$5,$D$2,$I$6,$D$2,$I$4,$D$2))</f>
        <v/>
      </c>
      <c r="E256" s="80"/>
      <c r="F256" s="80"/>
      <c r="G256" s="97" t="str">
        <f>IF(ISNUMBER($B256),G255+Liga_Descoba!AH256,"")</f>
        <v/>
      </c>
      <c r="H256" s="97" t="str">
        <f>IF(ISNUMBER($B256),H255+Liga_Descoba!AI256,"")</f>
        <v/>
      </c>
      <c r="I256" s="36"/>
      <c r="J256" s="80"/>
      <c r="K256" s="97" t="str">
        <f>IF(ISNUMBER(Liga_Descoba!D256),Liga_Descoba!D256,"")</f>
        <v/>
      </c>
      <c r="L256" s="97" t="str">
        <f>IF(ISNUMBER(Liga_Descoba!E256),Liga_Descoba!E256,"")</f>
        <v/>
      </c>
      <c r="M256" s="36"/>
      <c r="N256" s="80"/>
      <c r="O256" s="97" t="str">
        <f>IF(ISNUMBER($B256),K256+O255,"")</f>
        <v/>
      </c>
      <c r="P256" s="97" t="str">
        <f>IF(ISNUMBER($B256),L256+P255,"")</f>
        <v/>
      </c>
      <c r="Q256" s="89"/>
      <c r="R256" s="95"/>
      <c r="S256" s="97" t="str">
        <f>IF(ISNUMBER($B256),O256/COUNTA(O$10:O256),"")</f>
        <v/>
      </c>
      <c r="T256" s="97" t="str">
        <f>IF(ISNUMBER($B256),P256/COUNTA(P$10:P256),"")</f>
        <v/>
      </c>
      <c r="U256" s="89"/>
      <c r="V256" s="95"/>
      <c r="W256" s="97" t="str">
        <f>IF(ISNUMBER($B256),SQRT(VAR(K$10:K256)),"")</f>
        <v/>
      </c>
      <c r="X256" s="97" t="str">
        <f>IF(ISNUMBER($B256),SQRT(VAR(L$10:L256)),"")</f>
        <v/>
      </c>
      <c r="Y256" s="89"/>
      <c r="Z256" s="89"/>
      <c r="AA256" s="96" t="str">
        <f>IF(ISBLANK(Liga_Descoba!$F256),"",IF(Liga_Descoba!$F257&lt;&gt;Liga_Descoba!$F256,Liga_Descoba!$F256,""))</f>
        <v/>
      </c>
      <c r="AB256" s="97" t="str">
        <f>IF(ISTEXT($AA256),"",O256-SUM(AB$10:AB255))</f>
        <v/>
      </c>
      <c r="AC256" s="97" t="str">
        <f>IF(ISTEXT($AA256),"",P256-SUM(AC$10:AC255))</f>
        <v/>
      </c>
      <c r="AD256" s="89"/>
      <c r="AE256" s="89"/>
      <c r="AF256" s="96" t="str">
        <f>IF(ISBLANK(Liga_Descoba!$F256),"",IF(Liga_Descoba!$F257&lt;&gt;Liga_Descoba!$F256,Liga_Descoba!$F256,""))</f>
        <v/>
      </c>
      <c r="AG256" s="97" t="str">
        <f>IF(ISTEXT($AF256),"",(O256 - SUM(AB$10:AB255))/COUNTIF(Liga_Descoba!$F$10:$F$304,"="&amp;$AF256))</f>
        <v/>
      </c>
      <c r="AH256" s="97" t="str">
        <f>IF(ISTEXT($AF256),"",(P256 - SUM(AC$10:AC255))/COUNTIF(Liga_Descoba!$F$10:$F$304,"="&amp;$AF256))</f>
        <v/>
      </c>
      <c r="AI256" s="99" t="str">
        <f>IF(ISTEXT($AF256),"",COUNT($AG$10:$AG256))</f>
        <v/>
      </c>
      <c r="AJ256" s="89"/>
      <c r="AK256" s="96" t="str">
        <f>IF(ISBLANK(Liga_Descoba!$F256),"",IF(Liga_Descoba!$F257&lt;&gt;Liga_Descoba!$F256,Liga_Descoba!$F256,""))</f>
        <v/>
      </c>
      <c r="AL256" s="97" t="str">
        <f>IF(ISTEXT($AF256),"",(G256 - SUM(AR$10:AR255))/COUNTIF(Liga_Descoba!$F$10:$F$304,"="&amp;$AK256))</f>
        <v/>
      </c>
      <c r="AM256" s="97" t="str">
        <f>IF(ISTEXT($AF256),"",(H256 - SUM(AS$10:AS255))/COUNTIF(Liga_Descoba!$F$10:$F$304,"="&amp;$AK256))</f>
        <v/>
      </c>
      <c r="AN256" s="99" t="str">
        <f>IF(ISTEXT($AF256),"",COUNT($AG$10:$AG256))</f>
        <v/>
      </c>
      <c r="AO256" s="81"/>
      <c r="AP256" s="89"/>
      <c r="AQ256" s="96" t="str">
        <f>IF(ISBLANK(Liga_Descoba!$F256),"",IF(Liga_Descoba!$F257&lt;&gt;Liga_Descoba!$F256,Liga_Descoba!$F256,""))</f>
        <v/>
      </c>
      <c r="AR256" s="97" t="str">
        <f>IF(ISTEXT($AQ256),"",G256-SUM(AR$10:AR255))</f>
        <v/>
      </c>
      <c r="AS256" s="97" t="str">
        <f>IF(ISTEXT($AQ256),"",H256-SUM(AS$10:AS255))</f>
        <v/>
      </c>
      <c r="AT256" s="89"/>
      <c r="AU256" s="89"/>
      <c r="AV256" s="96"/>
      <c r="AW256" s="97"/>
      <c r="AX256" s="97"/>
      <c r="AY256" s="96"/>
      <c r="AZ256" s="89"/>
      <c r="BA256" s="89"/>
      <c r="BB256" s="96"/>
      <c r="BC256" s="97"/>
      <c r="BD256" s="97"/>
      <c r="BE256" s="96"/>
      <c r="BF256" s="89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  <c r="BT256" s="100"/>
      <c r="BU256" s="100"/>
      <c r="BV256" s="100"/>
      <c r="BW256" s="100"/>
      <c r="BX256" s="100"/>
      <c r="BY256" s="100"/>
    </row>
    <row r="257" spans="1:77">
      <c r="A257" s="36"/>
      <c r="B257" s="94" t="str">
        <f>IF(ISBLANK(Liga_Descoba!$C257),"",Liga_Descoba!$C257)</f>
        <v/>
      </c>
      <c r="C257" s="97" t="str">
        <f>IF(ISTEXT($B257),"",_xlfn.SWITCH(Liga_Descoba!AH257,$D$3,$D$2,$E$3,$E$2,$F$3,$F$2,$D$6,$D$5,$E$6,$E$5,$I$5,$D$2,$I$6,$D$2,$I$4,$D$2))</f>
        <v/>
      </c>
      <c r="D257" s="97" t="str">
        <f>IF(ISTEXT($B257),"",_xlfn.SWITCH(Liga_Descoba!AI257,$D$3,$D$2,$E$3,$E$2,$F$3,$F$2,$D$6,$D$5,$E$6,$E$5,$I$5,$D$2,$I$6,$D$2,$I$4,$D$2))</f>
        <v/>
      </c>
      <c r="E257" s="80"/>
      <c r="F257" s="80"/>
      <c r="G257" s="97" t="str">
        <f>IF(ISNUMBER($B257),G256+Liga_Descoba!AH257,"")</f>
        <v/>
      </c>
      <c r="H257" s="97" t="str">
        <f>IF(ISNUMBER($B257),H256+Liga_Descoba!AI257,"")</f>
        <v/>
      </c>
      <c r="I257" s="36"/>
      <c r="J257" s="80"/>
      <c r="K257" s="97" t="str">
        <f>IF(ISNUMBER(Liga_Descoba!D257),Liga_Descoba!D257,"")</f>
        <v/>
      </c>
      <c r="L257" s="97" t="str">
        <f>IF(ISNUMBER(Liga_Descoba!E257),Liga_Descoba!E257,"")</f>
        <v/>
      </c>
      <c r="M257" s="36"/>
      <c r="N257" s="80"/>
      <c r="O257" s="97" t="str">
        <f>IF(ISNUMBER($B257),K257+O256,"")</f>
        <v/>
      </c>
      <c r="P257" s="97" t="str">
        <f>IF(ISNUMBER($B257),L257+P256,"")</f>
        <v/>
      </c>
      <c r="Q257" s="89"/>
      <c r="R257" s="95"/>
      <c r="S257" s="97" t="str">
        <f>IF(ISNUMBER($B257),O257/COUNTA(O$10:O257),"")</f>
        <v/>
      </c>
      <c r="T257" s="97" t="str">
        <f>IF(ISNUMBER($B257),P257/COUNTA(P$10:P257),"")</f>
        <v/>
      </c>
      <c r="U257" s="89"/>
      <c r="V257" s="95"/>
      <c r="W257" s="97" t="str">
        <f>IF(ISNUMBER($B257),SQRT(VAR(K$10:K257)),"")</f>
        <v/>
      </c>
      <c r="X257" s="97" t="str">
        <f>IF(ISNUMBER($B257),SQRT(VAR(L$10:L257)),"")</f>
        <v/>
      </c>
      <c r="Y257" s="89"/>
      <c r="Z257" s="89"/>
      <c r="AA257" s="96" t="str">
        <f>IF(ISBLANK(Liga_Descoba!$F257),"",IF(Liga_Descoba!$F258&lt;&gt;Liga_Descoba!$F257,Liga_Descoba!$F257,""))</f>
        <v/>
      </c>
      <c r="AB257" s="97" t="str">
        <f>IF(ISTEXT($AA257),"",O257-SUM(AB$10:AB256))</f>
        <v/>
      </c>
      <c r="AC257" s="97" t="str">
        <f>IF(ISTEXT($AA257),"",P257-SUM(AC$10:AC256))</f>
        <v/>
      </c>
      <c r="AD257" s="89"/>
      <c r="AE257" s="89"/>
      <c r="AF257" s="96" t="str">
        <f>IF(ISBLANK(Liga_Descoba!$F257),"",IF(Liga_Descoba!$F258&lt;&gt;Liga_Descoba!$F257,Liga_Descoba!$F257,""))</f>
        <v/>
      </c>
      <c r="AG257" s="97" t="str">
        <f>IF(ISTEXT($AF257),"",(O257 - SUM(AB$10:AB256))/COUNTIF(Liga_Descoba!$F$10:$F$304,"="&amp;$AF257))</f>
        <v/>
      </c>
      <c r="AH257" s="97" t="str">
        <f>IF(ISTEXT($AF257),"",(P257 - SUM(AC$10:AC256))/COUNTIF(Liga_Descoba!$F$10:$F$304,"="&amp;$AF257))</f>
        <v/>
      </c>
      <c r="AI257" s="99" t="str">
        <f>IF(ISTEXT($AF257),"",COUNT($AG$10:$AG257))</f>
        <v/>
      </c>
      <c r="AJ257" s="89"/>
      <c r="AK257" s="96" t="str">
        <f>IF(ISBLANK(Liga_Descoba!$F257),"",IF(Liga_Descoba!$F258&lt;&gt;Liga_Descoba!$F257,Liga_Descoba!$F257,""))</f>
        <v/>
      </c>
      <c r="AL257" s="97" t="str">
        <f>IF(ISTEXT($AF257),"",(G257 - SUM(AR$10:AR256))/COUNTIF(Liga_Descoba!$F$10:$F$304,"="&amp;$AK257))</f>
        <v/>
      </c>
      <c r="AM257" s="97" t="str">
        <f>IF(ISTEXT($AF257),"",(H257 - SUM(AS$10:AS256))/COUNTIF(Liga_Descoba!$F$10:$F$304,"="&amp;$AK257))</f>
        <v/>
      </c>
      <c r="AN257" s="99" t="str">
        <f>IF(ISTEXT($AF257),"",COUNT($AG$10:$AG257))</f>
        <v/>
      </c>
      <c r="AO257" s="81"/>
      <c r="AP257" s="89"/>
      <c r="AQ257" s="96" t="str">
        <f>IF(ISBLANK(Liga_Descoba!$F257),"",IF(Liga_Descoba!$F258&lt;&gt;Liga_Descoba!$F257,Liga_Descoba!$F257,""))</f>
        <v/>
      </c>
      <c r="AR257" s="97" t="str">
        <f>IF(ISTEXT($AQ257),"",G257-SUM(AR$10:AR256))</f>
        <v/>
      </c>
      <c r="AS257" s="97" t="str">
        <f>IF(ISTEXT($AQ257),"",H257-SUM(AS$10:AS256))</f>
        <v/>
      </c>
      <c r="AT257" s="89"/>
      <c r="AU257" s="89"/>
      <c r="AV257" s="96"/>
      <c r="AW257" s="97"/>
      <c r="AX257" s="97"/>
      <c r="AY257" s="96"/>
      <c r="AZ257" s="89"/>
      <c r="BA257" s="89"/>
      <c r="BB257" s="96"/>
      <c r="BC257" s="97"/>
      <c r="BD257" s="97"/>
      <c r="BE257" s="96"/>
      <c r="BF257" s="89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  <c r="BT257" s="100"/>
      <c r="BU257" s="100"/>
      <c r="BV257" s="100"/>
      <c r="BW257" s="100"/>
      <c r="BX257" s="100"/>
      <c r="BY257" s="100"/>
    </row>
    <row r="258" spans="1:77">
      <c r="A258" s="36"/>
      <c r="B258" s="94" t="str">
        <f>IF(ISBLANK(Liga_Descoba!$C258),"",Liga_Descoba!$C258)</f>
        <v/>
      </c>
      <c r="C258" s="97" t="str">
        <f>IF(ISTEXT($B258),"",_xlfn.SWITCH(Liga_Descoba!AH258,$D$3,$D$2,$E$3,$E$2,$F$3,$F$2,$D$6,$D$5,$E$6,$E$5,$I$5,$D$2,$I$6,$D$2,$I$4,$D$2))</f>
        <v/>
      </c>
      <c r="D258" s="97" t="str">
        <f>IF(ISTEXT($B258),"",_xlfn.SWITCH(Liga_Descoba!AI258,$D$3,$D$2,$E$3,$E$2,$F$3,$F$2,$D$6,$D$5,$E$6,$E$5,$I$5,$D$2,$I$6,$D$2,$I$4,$D$2))</f>
        <v/>
      </c>
      <c r="E258" s="80"/>
      <c r="F258" s="80"/>
      <c r="G258" s="97" t="str">
        <f>IF(ISNUMBER($B258),G257+Liga_Descoba!AH258,"")</f>
        <v/>
      </c>
      <c r="H258" s="97" t="str">
        <f>IF(ISNUMBER($B258),H257+Liga_Descoba!AI258,"")</f>
        <v/>
      </c>
      <c r="I258" s="36"/>
      <c r="J258" s="80"/>
      <c r="K258" s="97" t="str">
        <f>IF(ISNUMBER(Liga_Descoba!D258),Liga_Descoba!D258,"")</f>
        <v/>
      </c>
      <c r="L258" s="97" t="str">
        <f>IF(ISNUMBER(Liga_Descoba!E258),Liga_Descoba!E258,"")</f>
        <v/>
      </c>
      <c r="M258" s="36"/>
      <c r="N258" s="80"/>
      <c r="O258" s="97" t="str">
        <f>IF(ISNUMBER($B258),K258+O257,"")</f>
        <v/>
      </c>
      <c r="P258" s="97" t="str">
        <f>IF(ISNUMBER($B258),L258+P257,"")</f>
        <v/>
      </c>
      <c r="Q258" s="89"/>
      <c r="R258" s="95"/>
      <c r="S258" s="97" t="str">
        <f>IF(ISNUMBER($B258),O258/COUNTA(O$10:O258),"")</f>
        <v/>
      </c>
      <c r="T258" s="97" t="str">
        <f>IF(ISNUMBER($B258),P258/COUNTA(P$10:P258),"")</f>
        <v/>
      </c>
      <c r="U258" s="89"/>
      <c r="V258" s="95"/>
      <c r="W258" s="97" t="str">
        <f>IF(ISNUMBER($B258),SQRT(VAR(K$10:K258)),"")</f>
        <v/>
      </c>
      <c r="X258" s="97" t="str">
        <f>IF(ISNUMBER($B258),SQRT(VAR(L$10:L258)),"")</f>
        <v/>
      </c>
      <c r="Y258" s="89"/>
      <c r="Z258" s="89"/>
      <c r="AA258" s="96" t="str">
        <f>IF(ISBLANK(Liga_Descoba!$F258),"",IF(Liga_Descoba!$F259&lt;&gt;Liga_Descoba!$F258,Liga_Descoba!$F258,""))</f>
        <v/>
      </c>
      <c r="AB258" s="97" t="str">
        <f>IF(ISTEXT($AA258),"",O258-SUM(AB$10:AB257))</f>
        <v/>
      </c>
      <c r="AC258" s="97" t="str">
        <f>IF(ISTEXT($AA258),"",P258-SUM(AC$10:AC257))</f>
        <v/>
      </c>
      <c r="AD258" s="89"/>
      <c r="AE258" s="89"/>
      <c r="AF258" s="96" t="str">
        <f>IF(ISBLANK(Liga_Descoba!$F258),"",IF(Liga_Descoba!$F259&lt;&gt;Liga_Descoba!$F258,Liga_Descoba!$F258,""))</f>
        <v/>
      </c>
      <c r="AG258" s="97" t="str">
        <f>IF(ISTEXT($AF258),"",(O258 - SUM(AB$10:AB257))/COUNTIF(Liga_Descoba!$F$10:$F$304,"="&amp;$AF258))</f>
        <v/>
      </c>
      <c r="AH258" s="97" t="str">
        <f>IF(ISTEXT($AF258),"",(P258 - SUM(AC$10:AC257))/COUNTIF(Liga_Descoba!$F$10:$F$304,"="&amp;$AF258))</f>
        <v/>
      </c>
      <c r="AI258" s="99" t="str">
        <f>IF(ISTEXT($AF258),"",COUNT($AG$10:$AG258))</f>
        <v/>
      </c>
      <c r="AJ258" s="89"/>
      <c r="AK258" s="96" t="str">
        <f>IF(ISBLANK(Liga_Descoba!$F258),"",IF(Liga_Descoba!$F259&lt;&gt;Liga_Descoba!$F258,Liga_Descoba!$F258,""))</f>
        <v/>
      </c>
      <c r="AL258" s="97" t="str">
        <f>IF(ISTEXT($AF258),"",(G258 - SUM(AR$10:AR257))/COUNTIF(Liga_Descoba!$F$10:$F$304,"="&amp;$AK258))</f>
        <v/>
      </c>
      <c r="AM258" s="97" t="str">
        <f>IF(ISTEXT($AF258),"",(H258 - SUM(AS$10:AS257))/COUNTIF(Liga_Descoba!$F$10:$F$304,"="&amp;$AK258))</f>
        <v/>
      </c>
      <c r="AN258" s="99" t="str">
        <f>IF(ISTEXT($AF258),"",COUNT($AG$10:$AG258))</f>
        <v/>
      </c>
      <c r="AO258" s="81"/>
      <c r="AP258" s="89"/>
      <c r="AQ258" s="96" t="str">
        <f>IF(ISBLANK(Liga_Descoba!$F258),"",IF(Liga_Descoba!$F259&lt;&gt;Liga_Descoba!$F258,Liga_Descoba!$F258,""))</f>
        <v/>
      </c>
      <c r="AR258" s="97" t="str">
        <f>IF(ISTEXT($AQ258),"",G258-SUM(AR$10:AR257))</f>
        <v/>
      </c>
      <c r="AS258" s="97" t="str">
        <f>IF(ISTEXT($AQ258),"",H258-SUM(AS$10:AS257))</f>
        <v/>
      </c>
      <c r="AT258" s="89"/>
      <c r="AU258" s="89"/>
      <c r="AV258" s="96"/>
      <c r="AW258" s="97"/>
      <c r="AX258" s="97"/>
      <c r="AY258" s="96"/>
      <c r="AZ258" s="89"/>
      <c r="BA258" s="89"/>
      <c r="BB258" s="96"/>
      <c r="BC258" s="97"/>
      <c r="BD258" s="97"/>
      <c r="BE258" s="96"/>
      <c r="BF258" s="89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  <c r="BT258" s="100"/>
      <c r="BU258" s="100"/>
      <c r="BV258" s="100"/>
      <c r="BW258" s="100"/>
      <c r="BX258" s="100"/>
      <c r="BY258" s="100"/>
    </row>
    <row r="259" spans="1:77">
      <c r="A259" s="36"/>
      <c r="B259" s="94" t="str">
        <f>IF(ISBLANK(Liga_Descoba!$C259),"",Liga_Descoba!$C259)</f>
        <v/>
      </c>
      <c r="C259" s="97" t="str">
        <f>IF(ISTEXT($B259),"",_xlfn.SWITCH(Liga_Descoba!AH259,$D$3,$D$2,$E$3,$E$2,$F$3,$F$2,$D$6,$D$5,$E$6,$E$5,$I$5,$D$2,$I$6,$D$2,$I$4,$D$2))</f>
        <v/>
      </c>
      <c r="D259" s="97" t="str">
        <f>IF(ISTEXT($B259),"",_xlfn.SWITCH(Liga_Descoba!AI259,$D$3,$D$2,$E$3,$E$2,$F$3,$F$2,$D$6,$D$5,$E$6,$E$5,$I$5,$D$2,$I$6,$D$2,$I$4,$D$2))</f>
        <v/>
      </c>
      <c r="E259" s="80"/>
      <c r="F259" s="80"/>
      <c r="G259" s="97" t="str">
        <f>IF(ISNUMBER($B259),G258+Liga_Descoba!AH259,"")</f>
        <v/>
      </c>
      <c r="H259" s="97" t="str">
        <f>IF(ISNUMBER($B259),H258+Liga_Descoba!AI259,"")</f>
        <v/>
      </c>
      <c r="I259" s="36"/>
      <c r="J259" s="80"/>
      <c r="K259" s="97" t="str">
        <f>IF(ISNUMBER(Liga_Descoba!D259),Liga_Descoba!D259,"")</f>
        <v/>
      </c>
      <c r="L259" s="97" t="str">
        <f>IF(ISNUMBER(Liga_Descoba!E259),Liga_Descoba!E259,"")</f>
        <v/>
      </c>
      <c r="M259" s="36"/>
      <c r="N259" s="80"/>
      <c r="O259" s="97" t="str">
        <f>IF(ISNUMBER($B259),K259+O258,"")</f>
        <v/>
      </c>
      <c r="P259" s="97" t="str">
        <f>IF(ISNUMBER($B259),L259+P258,"")</f>
        <v/>
      </c>
      <c r="Q259" s="89"/>
      <c r="R259" s="95"/>
      <c r="S259" s="97" t="str">
        <f>IF(ISNUMBER($B259),O259/COUNTA(O$10:O259),"")</f>
        <v/>
      </c>
      <c r="T259" s="97" t="str">
        <f>IF(ISNUMBER($B259),P259/COUNTA(P$10:P259),"")</f>
        <v/>
      </c>
      <c r="U259" s="89"/>
      <c r="V259" s="95"/>
      <c r="W259" s="97" t="str">
        <f>IF(ISNUMBER($B259),SQRT(VAR(K$10:K259)),"")</f>
        <v/>
      </c>
      <c r="X259" s="97" t="str">
        <f>IF(ISNUMBER($B259),SQRT(VAR(L$10:L259)),"")</f>
        <v/>
      </c>
      <c r="Y259" s="89"/>
      <c r="Z259" s="89"/>
      <c r="AA259" s="96" t="str">
        <f>IF(ISBLANK(Liga_Descoba!$F259),"",IF(Liga_Descoba!$F260&lt;&gt;Liga_Descoba!$F259,Liga_Descoba!$F259,""))</f>
        <v/>
      </c>
      <c r="AB259" s="97" t="str">
        <f>IF(ISTEXT($AA259),"",O259-SUM(AB$10:AB258))</f>
        <v/>
      </c>
      <c r="AC259" s="97" t="str">
        <f>IF(ISTEXT($AA259),"",P259-SUM(AC$10:AC258))</f>
        <v/>
      </c>
      <c r="AD259" s="89"/>
      <c r="AE259" s="89"/>
      <c r="AF259" s="96" t="str">
        <f>IF(ISBLANK(Liga_Descoba!$F259),"",IF(Liga_Descoba!$F260&lt;&gt;Liga_Descoba!$F259,Liga_Descoba!$F259,""))</f>
        <v/>
      </c>
      <c r="AG259" s="97" t="str">
        <f>IF(ISTEXT($AF259),"",(O259 - SUM(AB$10:AB258))/COUNTIF(Liga_Descoba!$F$10:$F$304,"="&amp;$AF259))</f>
        <v/>
      </c>
      <c r="AH259" s="97" t="str">
        <f>IF(ISTEXT($AF259),"",(P259 - SUM(AC$10:AC258))/COUNTIF(Liga_Descoba!$F$10:$F$304,"="&amp;$AF259))</f>
        <v/>
      </c>
      <c r="AI259" s="99" t="str">
        <f>IF(ISTEXT($AF259),"",COUNT($AG$10:$AG259))</f>
        <v/>
      </c>
      <c r="AJ259" s="89"/>
      <c r="AK259" s="96" t="str">
        <f>IF(ISBLANK(Liga_Descoba!$F259),"",IF(Liga_Descoba!$F260&lt;&gt;Liga_Descoba!$F259,Liga_Descoba!$F259,""))</f>
        <v/>
      </c>
      <c r="AL259" s="97" t="str">
        <f>IF(ISTEXT($AF259),"",(G259 - SUM(AR$10:AR258))/COUNTIF(Liga_Descoba!$F$10:$F$304,"="&amp;$AK259))</f>
        <v/>
      </c>
      <c r="AM259" s="97" t="str">
        <f>IF(ISTEXT($AF259),"",(H259 - SUM(AS$10:AS258))/COUNTIF(Liga_Descoba!$F$10:$F$304,"="&amp;$AK259))</f>
        <v/>
      </c>
      <c r="AN259" s="99" t="str">
        <f>IF(ISTEXT($AF259),"",COUNT($AG$10:$AG259))</f>
        <v/>
      </c>
      <c r="AO259" s="81"/>
      <c r="AP259" s="89"/>
      <c r="AQ259" s="96" t="str">
        <f>IF(ISBLANK(Liga_Descoba!$F259),"",IF(Liga_Descoba!$F260&lt;&gt;Liga_Descoba!$F259,Liga_Descoba!$F259,""))</f>
        <v/>
      </c>
      <c r="AR259" s="97" t="str">
        <f>IF(ISTEXT($AQ259),"",G259-SUM(AR$10:AR258))</f>
        <v/>
      </c>
      <c r="AS259" s="97" t="str">
        <f>IF(ISTEXT($AQ259),"",H259-SUM(AS$10:AS258))</f>
        <v/>
      </c>
      <c r="AT259" s="89"/>
      <c r="AU259" s="89"/>
      <c r="AV259" s="96"/>
      <c r="AW259" s="97"/>
      <c r="AX259" s="97"/>
      <c r="AY259" s="96"/>
      <c r="AZ259" s="89"/>
      <c r="BA259" s="89"/>
      <c r="BB259" s="96"/>
      <c r="BC259" s="97"/>
      <c r="BD259" s="97"/>
      <c r="BE259" s="96"/>
      <c r="BF259" s="89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  <c r="BT259" s="100"/>
      <c r="BU259" s="100"/>
      <c r="BV259" s="100"/>
      <c r="BW259" s="100"/>
      <c r="BX259" s="100"/>
      <c r="BY259" s="100"/>
    </row>
    <row r="260" spans="1:77">
      <c r="A260" s="36"/>
      <c r="B260" s="94" t="str">
        <f>IF(ISBLANK(Liga_Descoba!$C260),"",Liga_Descoba!$C260)</f>
        <v/>
      </c>
      <c r="C260" s="97" t="str">
        <f>IF(ISTEXT($B260),"",_xlfn.SWITCH(Liga_Descoba!AH260,$D$3,$D$2,$E$3,$E$2,$F$3,$F$2,$D$6,$D$5,$E$6,$E$5,$I$5,$D$2,$I$6,$D$2,$I$4,$D$2))</f>
        <v/>
      </c>
      <c r="D260" s="97" t="str">
        <f>IF(ISTEXT($B260),"",_xlfn.SWITCH(Liga_Descoba!AI260,$D$3,$D$2,$E$3,$E$2,$F$3,$F$2,$D$6,$D$5,$E$6,$E$5,$I$5,$D$2,$I$6,$D$2,$I$4,$D$2))</f>
        <v/>
      </c>
      <c r="E260" s="80"/>
      <c r="F260" s="80"/>
      <c r="G260" s="97" t="str">
        <f>IF(ISNUMBER($B260),G259+Liga_Descoba!AH260,"")</f>
        <v/>
      </c>
      <c r="H260" s="97" t="str">
        <f>IF(ISNUMBER($B260),H259+Liga_Descoba!AI260,"")</f>
        <v/>
      </c>
      <c r="I260" s="36"/>
      <c r="J260" s="80"/>
      <c r="K260" s="97" t="str">
        <f>IF(ISNUMBER(Liga_Descoba!D260),Liga_Descoba!D260,"")</f>
        <v/>
      </c>
      <c r="L260" s="97" t="str">
        <f>IF(ISNUMBER(Liga_Descoba!E260),Liga_Descoba!E260,"")</f>
        <v/>
      </c>
      <c r="M260" s="36"/>
      <c r="N260" s="80"/>
      <c r="O260" s="97" t="str">
        <f>IF(ISNUMBER($B260),K260+O259,"")</f>
        <v/>
      </c>
      <c r="P260" s="97" t="str">
        <f>IF(ISNUMBER($B260),L260+P259,"")</f>
        <v/>
      </c>
      <c r="Q260" s="89"/>
      <c r="R260" s="95"/>
      <c r="S260" s="97" t="str">
        <f>IF(ISNUMBER($B260),O260/COUNTA(O$10:O260),"")</f>
        <v/>
      </c>
      <c r="T260" s="97" t="str">
        <f>IF(ISNUMBER($B260),P260/COUNTA(P$10:P260),"")</f>
        <v/>
      </c>
      <c r="U260" s="89"/>
      <c r="V260" s="95"/>
      <c r="W260" s="97" t="str">
        <f>IF(ISNUMBER($B260),SQRT(VAR(K$10:K260)),"")</f>
        <v/>
      </c>
      <c r="X260" s="97" t="str">
        <f>IF(ISNUMBER($B260),SQRT(VAR(L$10:L260)),"")</f>
        <v/>
      </c>
      <c r="Y260" s="89"/>
      <c r="Z260" s="89"/>
      <c r="AA260" s="96" t="str">
        <f>IF(ISBLANK(Liga_Descoba!$F260),"",IF(Liga_Descoba!$F261&lt;&gt;Liga_Descoba!$F260,Liga_Descoba!$F260,""))</f>
        <v/>
      </c>
      <c r="AB260" s="97" t="str">
        <f>IF(ISTEXT($AA260),"",O260-SUM(AB$10:AB259))</f>
        <v/>
      </c>
      <c r="AC260" s="97" t="str">
        <f>IF(ISTEXT($AA260),"",P260-SUM(AC$10:AC259))</f>
        <v/>
      </c>
      <c r="AD260" s="89"/>
      <c r="AE260" s="89"/>
      <c r="AF260" s="96" t="str">
        <f>IF(ISBLANK(Liga_Descoba!$F260),"",IF(Liga_Descoba!$F261&lt;&gt;Liga_Descoba!$F260,Liga_Descoba!$F260,""))</f>
        <v/>
      </c>
      <c r="AG260" s="97" t="str">
        <f>IF(ISTEXT($AF260),"",(O260 - SUM(AB$10:AB259))/COUNTIF(Liga_Descoba!$F$10:$F$304,"="&amp;$AF260))</f>
        <v/>
      </c>
      <c r="AH260" s="97" t="str">
        <f>IF(ISTEXT($AF260),"",(P260 - SUM(AC$10:AC259))/COUNTIF(Liga_Descoba!$F$10:$F$304,"="&amp;$AF260))</f>
        <v/>
      </c>
      <c r="AI260" s="99" t="str">
        <f>IF(ISTEXT($AF260),"",COUNT($AG$10:$AG260))</f>
        <v/>
      </c>
      <c r="AJ260" s="89"/>
      <c r="AK260" s="96" t="str">
        <f>IF(ISBLANK(Liga_Descoba!$F260),"",IF(Liga_Descoba!$F261&lt;&gt;Liga_Descoba!$F260,Liga_Descoba!$F260,""))</f>
        <v/>
      </c>
      <c r="AL260" s="97" t="str">
        <f>IF(ISTEXT($AF260),"",(G260 - SUM(AR$10:AR259))/COUNTIF(Liga_Descoba!$F$10:$F$304,"="&amp;$AK260))</f>
        <v/>
      </c>
      <c r="AM260" s="97" t="str">
        <f>IF(ISTEXT($AF260),"",(H260 - SUM(AS$10:AS259))/COUNTIF(Liga_Descoba!$F$10:$F$304,"="&amp;$AK260))</f>
        <v/>
      </c>
      <c r="AN260" s="99" t="str">
        <f>IF(ISTEXT($AF260),"",COUNT($AG$10:$AG260))</f>
        <v/>
      </c>
      <c r="AO260" s="81"/>
      <c r="AP260" s="89"/>
      <c r="AQ260" s="96" t="str">
        <f>IF(ISBLANK(Liga_Descoba!$F260),"",IF(Liga_Descoba!$F261&lt;&gt;Liga_Descoba!$F260,Liga_Descoba!$F260,""))</f>
        <v/>
      </c>
      <c r="AR260" s="97" t="str">
        <f>IF(ISTEXT($AQ260),"",G260-SUM(AR$10:AR259))</f>
        <v/>
      </c>
      <c r="AS260" s="97" t="str">
        <f>IF(ISTEXT($AQ260),"",H260-SUM(AS$10:AS259))</f>
        <v/>
      </c>
      <c r="AT260" s="89"/>
      <c r="AU260" s="89"/>
      <c r="AV260" s="96"/>
      <c r="AW260" s="97"/>
      <c r="AX260" s="97"/>
      <c r="AY260" s="96"/>
      <c r="AZ260" s="89"/>
      <c r="BA260" s="89"/>
      <c r="BB260" s="96"/>
      <c r="BC260" s="97"/>
      <c r="BD260" s="97"/>
      <c r="BE260" s="96"/>
      <c r="BF260" s="89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  <c r="BT260" s="100"/>
      <c r="BU260" s="100"/>
      <c r="BV260" s="100"/>
      <c r="BW260" s="100"/>
      <c r="BX260" s="100"/>
      <c r="BY260" s="100"/>
    </row>
    <row r="261" spans="1:77">
      <c r="A261" s="36"/>
      <c r="B261" s="94" t="str">
        <f>IF(ISBLANK(Liga_Descoba!$C261),"",Liga_Descoba!$C261)</f>
        <v/>
      </c>
      <c r="C261" s="97" t="str">
        <f>IF(ISTEXT($B261),"",_xlfn.SWITCH(Liga_Descoba!AH261,$D$3,$D$2,$E$3,$E$2,$F$3,$F$2,$D$6,$D$5,$E$6,$E$5,$I$5,$D$2,$I$6,$D$2,$I$4,$D$2))</f>
        <v/>
      </c>
      <c r="D261" s="97" t="str">
        <f>IF(ISTEXT($B261),"",_xlfn.SWITCH(Liga_Descoba!AI261,$D$3,$D$2,$E$3,$E$2,$F$3,$F$2,$D$6,$D$5,$E$6,$E$5,$I$5,$D$2,$I$6,$D$2,$I$4,$D$2))</f>
        <v/>
      </c>
      <c r="E261" s="80"/>
      <c r="F261" s="80"/>
      <c r="G261" s="97" t="str">
        <f>IF(ISNUMBER($B261),G260+Liga_Descoba!AH261,"")</f>
        <v/>
      </c>
      <c r="H261" s="97" t="str">
        <f>IF(ISNUMBER($B261),H260+Liga_Descoba!AI261,"")</f>
        <v/>
      </c>
      <c r="I261" s="36"/>
      <c r="J261" s="80"/>
      <c r="K261" s="97" t="str">
        <f>IF(ISNUMBER(Liga_Descoba!D261),Liga_Descoba!D261,"")</f>
        <v/>
      </c>
      <c r="L261" s="97" t="str">
        <f>IF(ISNUMBER(Liga_Descoba!E261),Liga_Descoba!E261,"")</f>
        <v/>
      </c>
      <c r="M261" s="36"/>
      <c r="N261" s="80"/>
      <c r="O261" s="97" t="str">
        <f>IF(ISNUMBER($B261),K261+O260,"")</f>
        <v/>
      </c>
      <c r="P261" s="97" t="str">
        <f>IF(ISNUMBER($B261),L261+P260,"")</f>
        <v/>
      </c>
      <c r="Q261" s="89"/>
      <c r="R261" s="95"/>
      <c r="S261" s="97" t="str">
        <f>IF(ISNUMBER($B261),O261/COUNTA(O$10:O261),"")</f>
        <v/>
      </c>
      <c r="T261" s="97" t="str">
        <f>IF(ISNUMBER($B261),P261/COUNTA(P$10:P261),"")</f>
        <v/>
      </c>
      <c r="U261" s="89"/>
      <c r="V261" s="95"/>
      <c r="W261" s="97" t="str">
        <f>IF(ISNUMBER($B261),SQRT(VAR(K$10:K261)),"")</f>
        <v/>
      </c>
      <c r="X261" s="97" t="str">
        <f>IF(ISNUMBER($B261),SQRT(VAR(L$10:L261)),"")</f>
        <v/>
      </c>
      <c r="Y261" s="89"/>
      <c r="Z261" s="89"/>
      <c r="AA261" s="96" t="str">
        <f>IF(ISBLANK(Liga_Descoba!$F261),"",IF(Liga_Descoba!$F262&lt;&gt;Liga_Descoba!$F261,Liga_Descoba!$F261,""))</f>
        <v/>
      </c>
      <c r="AB261" s="97" t="str">
        <f>IF(ISTEXT($AA261),"",O261-SUM(AB$10:AB260))</f>
        <v/>
      </c>
      <c r="AC261" s="97" t="str">
        <f>IF(ISTEXT($AA261),"",P261-SUM(AC$10:AC260))</f>
        <v/>
      </c>
      <c r="AD261" s="89"/>
      <c r="AE261" s="89"/>
      <c r="AF261" s="96" t="str">
        <f>IF(ISBLANK(Liga_Descoba!$F261),"",IF(Liga_Descoba!$F262&lt;&gt;Liga_Descoba!$F261,Liga_Descoba!$F261,""))</f>
        <v/>
      </c>
      <c r="AG261" s="97" t="str">
        <f>IF(ISTEXT($AF261),"",(O261 - SUM(AB$10:AB260))/COUNTIF(Liga_Descoba!$F$10:$F$304,"="&amp;$AF261))</f>
        <v/>
      </c>
      <c r="AH261" s="97" t="str">
        <f>IF(ISTEXT($AF261),"",(P261 - SUM(AC$10:AC260))/COUNTIF(Liga_Descoba!$F$10:$F$304,"="&amp;$AF261))</f>
        <v/>
      </c>
      <c r="AI261" s="99" t="str">
        <f>IF(ISTEXT($AF261),"",COUNT($AG$10:$AG261))</f>
        <v/>
      </c>
      <c r="AJ261" s="89"/>
      <c r="AK261" s="96" t="str">
        <f>IF(ISBLANK(Liga_Descoba!$F261),"",IF(Liga_Descoba!$F262&lt;&gt;Liga_Descoba!$F261,Liga_Descoba!$F261,""))</f>
        <v/>
      </c>
      <c r="AL261" s="97" t="str">
        <f>IF(ISTEXT($AF261),"",(G261 - SUM(AR$10:AR260))/COUNTIF(Liga_Descoba!$F$10:$F$304,"="&amp;$AK261))</f>
        <v/>
      </c>
      <c r="AM261" s="97" t="str">
        <f>IF(ISTEXT($AF261),"",(H261 - SUM(AS$10:AS260))/COUNTIF(Liga_Descoba!$F$10:$F$304,"="&amp;$AK261))</f>
        <v/>
      </c>
      <c r="AN261" s="99" t="str">
        <f>IF(ISTEXT($AF261),"",COUNT($AG$10:$AG261))</f>
        <v/>
      </c>
      <c r="AO261" s="81"/>
      <c r="AP261" s="89"/>
      <c r="AQ261" s="96" t="str">
        <f>IF(ISBLANK(Liga_Descoba!$F261),"",IF(Liga_Descoba!$F262&lt;&gt;Liga_Descoba!$F261,Liga_Descoba!$F261,""))</f>
        <v/>
      </c>
      <c r="AR261" s="97" t="str">
        <f>IF(ISTEXT($AQ261),"",G261-SUM(AR$10:AR260))</f>
        <v/>
      </c>
      <c r="AS261" s="97" t="str">
        <f>IF(ISTEXT($AQ261),"",H261-SUM(AS$10:AS260))</f>
        <v/>
      </c>
      <c r="AT261" s="89"/>
      <c r="AU261" s="89"/>
      <c r="AV261" s="96"/>
      <c r="AW261" s="97"/>
      <c r="AX261" s="97"/>
      <c r="AY261" s="96"/>
      <c r="AZ261" s="89"/>
      <c r="BA261" s="89"/>
      <c r="BB261" s="96"/>
      <c r="BC261" s="97"/>
      <c r="BD261" s="97"/>
      <c r="BE261" s="96"/>
      <c r="BF261" s="89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  <c r="BT261" s="100"/>
      <c r="BU261" s="100"/>
      <c r="BV261" s="100"/>
      <c r="BW261" s="100"/>
      <c r="BX261" s="100"/>
      <c r="BY261" s="100"/>
    </row>
    <row r="262" spans="1:77">
      <c r="A262" s="36"/>
      <c r="B262" s="94" t="str">
        <f>IF(ISBLANK(Liga_Descoba!$C262),"",Liga_Descoba!$C262)</f>
        <v/>
      </c>
      <c r="C262" s="97" t="str">
        <f>IF(ISTEXT($B262),"",_xlfn.SWITCH(Liga_Descoba!AH262,$D$3,$D$2,$E$3,$E$2,$F$3,$F$2,$D$6,$D$5,$E$6,$E$5,$I$5,$D$2,$I$6,$D$2,$I$4,$D$2))</f>
        <v/>
      </c>
      <c r="D262" s="97" t="str">
        <f>IF(ISTEXT($B262),"",_xlfn.SWITCH(Liga_Descoba!AI262,$D$3,$D$2,$E$3,$E$2,$F$3,$F$2,$D$6,$D$5,$E$6,$E$5,$I$5,$D$2,$I$6,$D$2,$I$4,$D$2))</f>
        <v/>
      </c>
      <c r="E262" s="80"/>
      <c r="F262" s="80"/>
      <c r="G262" s="97" t="str">
        <f>IF(ISNUMBER($B262),G261+Liga_Descoba!AH262,"")</f>
        <v/>
      </c>
      <c r="H262" s="97" t="str">
        <f>IF(ISNUMBER($B262),H261+Liga_Descoba!AI262,"")</f>
        <v/>
      </c>
      <c r="I262" s="36"/>
      <c r="J262" s="80"/>
      <c r="K262" s="97" t="str">
        <f>IF(ISNUMBER(Liga_Descoba!D262),Liga_Descoba!D262,"")</f>
        <v/>
      </c>
      <c r="L262" s="97" t="str">
        <f>IF(ISNUMBER(Liga_Descoba!E262),Liga_Descoba!E262,"")</f>
        <v/>
      </c>
      <c r="M262" s="36"/>
      <c r="N262" s="80"/>
      <c r="O262" s="97" t="str">
        <f>IF(ISNUMBER($B262),K262+O261,"")</f>
        <v/>
      </c>
      <c r="P262" s="97" t="str">
        <f>IF(ISNUMBER($B262),L262+P261,"")</f>
        <v/>
      </c>
      <c r="Q262" s="89"/>
      <c r="R262" s="95"/>
      <c r="S262" s="97" t="str">
        <f>IF(ISNUMBER($B262),O262/COUNTA(O$10:O262),"")</f>
        <v/>
      </c>
      <c r="T262" s="97" t="str">
        <f>IF(ISNUMBER($B262),P262/COUNTA(P$10:P262),"")</f>
        <v/>
      </c>
      <c r="U262" s="89"/>
      <c r="V262" s="95"/>
      <c r="W262" s="97" t="str">
        <f>IF(ISNUMBER($B262),SQRT(VAR(K$10:K262)),"")</f>
        <v/>
      </c>
      <c r="X262" s="97" t="str">
        <f>IF(ISNUMBER($B262),SQRT(VAR(L$10:L262)),"")</f>
        <v/>
      </c>
      <c r="Y262" s="89"/>
      <c r="Z262" s="89"/>
      <c r="AA262" s="96" t="str">
        <f>IF(ISBLANK(Liga_Descoba!$F262),"",IF(Liga_Descoba!$F263&lt;&gt;Liga_Descoba!$F262,Liga_Descoba!$F262,""))</f>
        <v/>
      </c>
      <c r="AB262" s="97" t="str">
        <f>IF(ISTEXT($AA262),"",O262-SUM(AB$10:AB261))</f>
        <v/>
      </c>
      <c r="AC262" s="97" t="str">
        <f>IF(ISTEXT($AA262),"",P262-SUM(AC$10:AC261))</f>
        <v/>
      </c>
      <c r="AD262" s="89"/>
      <c r="AE262" s="89"/>
      <c r="AF262" s="96" t="str">
        <f>IF(ISBLANK(Liga_Descoba!$F262),"",IF(Liga_Descoba!$F263&lt;&gt;Liga_Descoba!$F262,Liga_Descoba!$F262,""))</f>
        <v/>
      </c>
      <c r="AG262" s="97" t="str">
        <f>IF(ISTEXT($AF262),"",(O262 - SUM(AB$10:AB261))/COUNTIF(Liga_Descoba!$F$10:$F$304,"="&amp;$AF262))</f>
        <v/>
      </c>
      <c r="AH262" s="97" t="str">
        <f>IF(ISTEXT($AF262),"",(P262 - SUM(AC$10:AC261))/COUNTIF(Liga_Descoba!$F$10:$F$304,"="&amp;$AF262))</f>
        <v/>
      </c>
      <c r="AI262" s="99" t="str">
        <f>IF(ISTEXT($AF262),"",COUNT($AG$10:$AG262))</f>
        <v/>
      </c>
      <c r="AJ262" s="89"/>
      <c r="AK262" s="96" t="str">
        <f>IF(ISBLANK(Liga_Descoba!$F262),"",IF(Liga_Descoba!$F263&lt;&gt;Liga_Descoba!$F262,Liga_Descoba!$F262,""))</f>
        <v/>
      </c>
      <c r="AL262" s="97" t="str">
        <f>IF(ISTEXT($AF262),"",(G262 - SUM(AR$10:AR261))/COUNTIF(Liga_Descoba!$F$10:$F$304,"="&amp;$AK262))</f>
        <v/>
      </c>
      <c r="AM262" s="97" t="str">
        <f>IF(ISTEXT($AF262),"",(H262 - SUM(AS$10:AS261))/COUNTIF(Liga_Descoba!$F$10:$F$304,"="&amp;$AK262))</f>
        <v/>
      </c>
      <c r="AN262" s="99" t="str">
        <f>IF(ISTEXT($AF262),"",COUNT($AG$10:$AG262))</f>
        <v/>
      </c>
      <c r="AO262" s="81"/>
      <c r="AP262" s="89"/>
      <c r="AQ262" s="96" t="str">
        <f>IF(ISBLANK(Liga_Descoba!$F262),"",IF(Liga_Descoba!$F263&lt;&gt;Liga_Descoba!$F262,Liga_Descoba!$F262,""))</f>
        <v/>
      </c>
      <c r="AR262" s="97" t="str">
        <f>IF(ISTEXT($AQ262),"",G262-SUM(AR$10:AR261))</f>
        <v/>
      </c>
      <c r="AS262" s="97" t="str">
        <f>IF(ISTEXT($AQ262),"",H262-SUM(AS$10:AS261))</f>
        <v/>
      </c>
      <c r="AT262" s="89"/>
      <c r="AU262" s="89"/>
      <c r="AV262" s="96"/>
      <c r="AW262" s="97"/>
      <c r="AX262" s="97"/>
      <c r="AY262" s="96"/>
      <c r="AZ262" s="89"/>
      <c r="BA262" s="89"/>
      <c r="BB262" s="96"/>
      <c r="BC262" s="97"/>
      <c r="BD262" s="97"/>
      <c r="BE262" s="96"/>
      <c r="BF262" s="89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  <c r="BT262" s="100"/>
      <c r="BU262" s="100"/>
      <c r="BV262" s="100"/>
      <c r="BW262" s="100"/>
      <c r="BX262" s="100"/>
      <c r="BY262" s="100"/>
    </row>
    <row r="263" spans="1:77">
      <c r="A263" s="36"/>
      <c r="B263" s="94" t="str">
        <f>IF(ISBLANK(Liga_Descoba!$C263),"",Liga_Descoba!$C263)</f>
        <v/>
      </c>
      <c r="C263" s="97" t="str">
        <f>IF(ISTEXT($B263),"",_xlfn.SWITCH(Liga_Descoba!AH263,$D$3,$D$2,$E$3,$E$2,$F$3,$F$2,$D$6,$D$5,$E$6,$E$5,$I$5,$D$2,$I$6,$D$2,$I$4,$D$2))</f>
        <v/>
      </c>
      <c r="D263" s="97" t="str">
        <f>IF(ISTEXT($B263),"",_xlfn.SWITCH(Liga_Descoba!AI263,$D$3,$D$2,$E$3,$E$2,$F$3,$F$2,$D$6,$D$5,$E$6,$E$5,$I$5,$D$2,$I$6,$D$2,$I$4,$D$2))</f>
        <v/>
      </c>
      <c r="E263" s="80"/>
      <c r="F263" s="80"/>
      <c r="G263" s="97" t="str">
        <f>IF(ISNUMBER($B263),G262+Liga_Descoba!AH263,"")</f>
        <v/>
      </c>
      <c r="H263" s="97" t="str">
        <f>IF(ISNUMBER($B263),H262+Liga_Descoba!AI263,"")</f>
        <v/>
      </c>
      <c r="I263" s="36"/>
      <c r="J263" s="80"/>
      <c r="K263" s="97" t="str">
        <f>IF(ISNUMBER(Liga_Descoba!D263),Liga_Descoba!D263,"")</f>
        <v/>
      </c>
      <c r="L263" s="97" t="str">
        <f>IF(ISNUMBER(Liga_Descoba!E263),Liga_Descoba!E263,"")</f>
        <v/>
      </c>
      <c r="M263" s="36"/>
      <c r="N263" s="80"/>
      <c r="O263" s="97" t="str">
        <f>IF(ISNUMBER($B263),K263+O262,"")</f>
        <v/>
      </c>
      <c r="P263" s="97" t="str">
        <f>IF(ISNUMBER($B263),L263+P262,"")</f>
        <v/>
      </c>
      <c r="Q263" s="89"/>
      <c r="R263" s="95"/>
      <c r="S263" s="97" t="str">
        <f>IF(ISNUMBER($B263),O263/COUNTA(O$10:O263),"")</f>
        <v/>
      </c>
      <c r="T263" s="97" t="str">
        <f>IF(ISNUMBER($B263),P263/COUNTA(P$10:P263),"")</f>
        <v/>
      </c>
      <c r="U263" s="89"/>
      <c r="V263" s="95"/>
      <c r="W263" s="97" t="str">
        <f>IF(ISNUMBER($B263),SQRT(VAR(K$10:K263)),"")</f>
        <v/>
      </c>
      <c r="X263" s="97" t="str">
        <f>IF(ISNUMBER($B263),SQRT(VAR(L$10:L263)),"")</f>
        <v/>
      </c>
      <c r="Y263" s="89"/>
      <c r="Z263" s="89"/>
      <c r="AA263" s="96" t="str">
        <f>IF(ISBLANK(Liga_Descoba!$F263),"",IF(Liga_Descoba!$F264&lt;&gt;Liga_Descoba!$F263,Liga_Descoba!$F263,""))</f>
        <v/>
      </c>
      <c r="AB263" s="97" t="str">
        <f>IF(ISTEXT($AA263),"",O263-SUM(AB$10:AB262))</f>
        <v/>
      </c>
      <c r="AC263" s="97" t="str">
        <f>IF(ISTEXT($AA263),"",P263-SUM(AC$10:AC262))</f>
        <v/>
      </c>
      <c r="AD263" s="89"/>
      <c r="AE263" s="89"/>
      <c r="AF263" s="96" t="str">
        <f>IF(ISBLANK(Liga_Descoba!$F263),"",IF(Liga_Descoba!$F264&lt;&gt;Liga_Descoba!$F263,Liga_Descoba!$F263,""))</f>
        <v/>
      </c>
      <c r="AG263" s="97" t="str">
        <f>IF(ISTEXT($AF263),"",(O263 - SUM(AB$10:AB262))/COUNTIF(Liga_Descoba!$F$10:$F$304,"="&amp;$AF263))</f>
        <v/>
      </c>
      <c r="AH263" s="97" t="str">
        <f>IF(ISTEXT($AF263),"",(P263 - SUM(AC$10:AC262))/COUNTIF(Liga_Descoba!$F$10:$F$304,"="&amp;$AF263))</f>
        <v/>
      </c>
      <c r="AI263" s="99" t="str">
        <f>IF(ISTEXT($AF263),"",COUNT($AG$10:$AG263))</f>
        <v/>
      </c>
      <c r="AJ263" s="89"/>
      <c r="AK263" s="96" t="str">
        <f>IF(ISBLANK(Liga_Descoba!$F263),"",IF(Liga_Descoba!$F264&lt;&gt;Liga_Descoba!$F263,Liga_Descoba!$F263,""))</f>
        <v/>
      </c>
      <c r="AL263" s="97" t="str">
        <f>IF(ISTEXT($AF263),"",(G263 - SUM(AR$10:AR262))/COUNTIF(Liga_Descoba!$F$10:$F$304,"="&amp;$AK263))</f>
        <v/>
      </c>
      <c r="AM263" s="97" t="str">
        <f>IF(ISTEXT($AF263),"",(H263 - SUM(AS$10:AS262))/COUNTIF(Liga_Descoba!$F$10:$F$304,"="&amp;$AK263))</f>
        <v/>
      </c>
      <c r="AN263" s="99" t="str">
        <f>IF(ISTEXT($AF263),"",COUNT($AG$10:$AG263))</f>
        <v/>
      </c>
      <c r="AO263" s="81"/>
      <c r="AP263" s="89"/>
      <c r="AQ263" s="96" t="str">
        <f>IF(ISBLANK(Liga_Descoba!$F263),"",IF(Liga_Descoba!$F264&lt;&gt;Liga_Descoba!$F263,Liga_Descoba!$F263,""))</f>
        <v/>
      </c>
      <c r="AR263" s="97" t="str">
        <f>IF(ISTEXT($AQ263),"",G263-SUM(AR$10:AR262))</f>
        <v/>
      </c>
      <c r="AS263" s="97" t="str">
        <f>IF(ISTEXT($AQ263),"",H263-SUM(AS$10:AS262))</f>
        <v/>
      </c>
      <c r="AT263" s="89"/>
      <c r="AU263" s="89"/>
      <c r="AV263" s="96"/>
      <c r="AW263" s="97"/>
      <c r="AX263" s="97"/>
      <c r="AY263" s="96"/>
      <c r="AZ263" s="89"/>
      <c r="BA263" s="89"/>
      <c r="BB263" s="96"/>
      <c r="BC263" s="97"/>
      <c r="BD263" s="97"/>
      <c r="BE263" s="96"/>
      <c r="BF263" s="89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  <c r="BT263" s="100"/>
      <c r="BU263" s="100"/>
      <c r="BV263" s="100"/>
      <c r="BW263" s="100"/>
      <c r="BX263" s="100"/>
      <c r="BY263" s="100"/>
    </row>
    <row r="264" spans="1:77">
      <c r="A264" s="36"/>
      <c r="B264" s="94" t="str">
        <f>IF(ISBLANK(Liga_Descoba!$C264),"",Liga_Descoba!$C264)</f>
        <v/>
      </c>
      <c r="C264" s="97" t="str">
        <f>IF(ISTEXT($B264),"",_xlfn.SWITCH(Liga_Descoba!AH264,$D$3,$D$2,$E$3,$E$2,$F$3,$F$2,$D$6,$D$5,$E$6,$E$5,$I$5,$D$2,$I$6,$D$2,$I$4,$D$2))</f>
        <v/>
      </c>
      <c r="D264" s="97" t="str">
        <f>IF(ISTEXT($B264),"",_xlfn.SWITCH(Liga_Descoba!AI264,$D$3,$D$2,$E$3,$E$2,$F$3,$F$2,$D$6,$D$5,$E$6,$E$5,$I$5,$D$2,$I$6,$D$2,$I$4,$D$2))</f>
        <v/>
      </c>
      <c r="E264" s="80"/>
      <c r="F264" s="80"/>
      <c r="G264" s="97" t="str">
        <f>IF(ISNUMBER($B264),G263+Liga_Descoba!AH264,"")</f>
        <v/>
      </c>
      <c r="H264" s="97" t="str">
        <f>IF(ISNUMBER($B264),H263+Liga_Descoba!AI264,"")</f>
        <v/>
      </c>
      <c r="I264" s="36"/>
      <c r="J264" s="80"/>
      <c r="K264" s="97" t="str">
        <f>IF(ISNUMBER(Liga_Descoba!D264),Liga_Descoba!D264,"")</f>
        <v/>
      </c>
      <c r="L264" s="97" t="str">
        <f>IF(ISNUMBER(Liga_Descoba!E264),Liga_Descoba!E264,"")</f>
        <v/>
      </c>
      <c r="M264" s="36"/>
      <c r="N264" s="80"/>
      <c r="O264" s="97" t="str">
        <f>IF(ISNUMBER($B264),K264+O263,"")</f>
        <v/>
      </c>
      <c r="P264" s="97" t="str">
        <f>IF(ISNUMBER($B264),L264+P263,"")</f>
        <v/>
      </c>
      <c r="Q264" s="89"/>
      <c r="R264" s="95"/>
      <c r="S264" s="97" t="str">
        <f>IF(ISNUMBER($B264),O264/COUNTA(O$10:O264),"")</f>
        <v/>
      </c>
      <c r="T264" s="97" t="str">
        <f>IF(ISNUMBER($B264),P264/COUNTA(P$10:P264),"")</f>
        <v/>
      </c>
      <c r="U264" s="89"/>
      <c r="V264" s="95"/>
      <c r="W264" s="97" t="str">
        <f>IF(ISNUMBER($B264),SQRT(VAR(K$10:K264)),"")</f>
        <v/>
      </c>
      <c r="X264" s="97" t="str">
        <f>IF(ISNUMBER($B264),SQRT(VAR(L$10:L264)),"")</f>
        <v/>
      </c>
      <c r="Y264" s="89"/>
      <c r="Z264" s="89"/>
      <c r="AA264" s="96" t="str">
        <f>IF(ISBLANK(Liga_Descoba!$F264),"",IF(Liga_Descoba!$F265&lt;&gt;Liga_Descoba!$F264,Liga_Descoba!$F264,""))</f>
        <v/>
      </c>
      <c r="AB264" s="97" t="str">
        <f>IF(ISTEXT($AA264),"",O264-SUM(AB$10:AB263))</f>
        <v/>
      </c>
      <c r="AC264" s="97" t="str">
        <f>IF(ISTEXT($AA264),"",P264-SUM(AC$10:AC263))</f>
        <v/>
      </c>
      <c r="AD264" s="89"/>
      <c r="AE264" s="89"/>
      <c r="AF264" s="96" t="str">
        <f>IF(ISBLANK(Liga_Descoba!$F264),"",IF(Liga_Descoba!$F265&lt;&gt;Liga_Descoba!$F264,Liga_Descoba!$F264,""))</f>
        <v/>
      </c>
      <c r="AG264" s="97" t="str">
        <f>IF(ISTEXT($AF264),"",(O264 - SUM(AB$10:AB263))/COUNTIF(Liga_Descoba!$F$10:$F$304,"="&amp;$AF264))</f>
        <v/>
      </c>
      <c r="AH264" s="97" t="str">
        <f>IF(ISTEXT($AF264),"",(P264 - SUM(AC$10:AC263))/COUNTIF(Liga_Descoba!$F$10:$F$304,"="&amp;$AF264))</f>
        <v/>
      </c>
      <c r="AI264" s="99" t="str">
        <f>IF(ISTEXT($AF264),"",COUNT($AG$10:$AG264))</f>
        <v/>
      </c>
      <c r="AJ264" s="89"/>
      <c r="AK264" s="96" t="str">
        <f>IF(ISBLANK(Liga_Descoba!$F264),"",IF(Liga_Descoba!$F265&lt;&gt;Liga_Descoba!$F264,Liga_Descoba!$F264,""))</f>
        <v/>
      </c>
      <c r="AL264" s="97" t="str">
        <f>IF(ISTEXT($AF264),"",(G264 - SUM(AR$10:AR263))/COUNTIF(Liga_Descoba!$F$10:$F$304,"="&amp;$AK264))</f>
        <v/>
      </c>
      <c r="AM264" s="97" t="str">
        <f>IF(ISTEXT($AF264),"",(H264 - SUM(AS$10:AS263))/COUNTIF(Liga_Descoba!$F$10:$F$304,"="&amp;$AK264))</f>
        <v/>
      </c>
      <c r="AN264" s="99" t="str">
        <f>IF(ISTEXT($AF264),"",COUNT($AG$10:$AG264))</f>
        <v/>
      </c>
      <c r="AO264" s="81"/>
      <c r="AP264" s="89"/>
      <c r="AQ264" s="96" t="str">
        <f>IF(ISBLANK(Liga_Descoba!$F264),"",IF(Liga_Descoba!$F265&lt;&gt;Liga_Descoba!$F264,Liga_Descoba!$F264,""))</f>
        <v/>
      </c>
      <c r="AR264" s="97" t="str">
        <f>IF(ISTEXT($AQ264),"",G264-SUM(AR$10:AR263))</f>
        <v/>
      </c>
      <c r="AS264" s="97" t="str">
        <f>IF(ISTEXT($AQ264),"",H264-SUM(AS$10:AS263))</f>
        <v/>
      </c>
      <c r="AT264" s="89"/>
      <c r="AU264" s="89"/>
      <c r="AV264" s="96"/>
      <c r="AW264" s="97"/>
      <c r="AX264" s="97"/>
      <c r="AY264" s="96"/>
      <c r="AZ264" s="89"/>
      <c r="BA264" s="89"/>
      <c r="BB264" s="96"/>
      <c r="BC264" s="97"/>
      <c r="BD264" s="97"/>
      <c r="BE264" s="96"/>
      <c r="BF264" s="89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  <c r="BT264" s="100"/>
      <c r="BU264" s="100"/>
      <c r="BV264" s="100"/>
      <c r="BW264" s="100"/>
      <c r="BX264" s="100"/>
      <c r="BY264" s="100"/>
    </row>
    <row r="265" spans="1:77">
      <c r="A265" s="36"/>
      <c r="B265" s="94" t="str">
        <f>IF(ISBLANK(Liga_Descoba!$C265),"",Liga_Descoba!$C265)</f>
        <v/>
      </c>
      <c r="C265" s="97" t="str">
        <f>IF(ISTEXT($B265),"",_xlfn.SWITCH(Liga_Descoba!AH265,$D$3,$D$2,$E$3,$E$2,$F$3,$F$2,$D$6,$D$5,$E$6,$E$5,$I$5,$D$2,$I$6,$D$2,$I$4,$D$2))</f>
        <v/>
      </c>
      <c r="D265" s="97" t="str">
        <f>IF(ISTEXT($B265),"",_xlfn.SWITCH(Liga_Descoba!AI265,$D$3,$D$2,$E$3,$E$2,$F$3,$F$2,$D$6,$D$5,$E$6,$E$5,$I$5,$D$2,$I$6,$D$2,$I$4,$D$2))</f>
        <v/>
      </c>
      <c r="E265" s="80"/>
      <c r="F265" s="80"/>
      <c r="G265" s="97" t="str">
        <f>IF(ISNUMBER($B265),G264+Liga_Descoba!AH265,"")</f>
        <v/>
      </c>
      <c r="H265" s="97" t="str">
        <f>IF(ISNUMBER($B265),H264+Liga_Descoba!AI265,"")</f>
        <v/>
      </c>
      <c r="I265" s="36"/>
      <c r="J265" s="80"/>
      <c r="K265" s="97" t="str">
        <f>IF(ISNUMBER(Liga_Descoba!D265),Liga_Descoba!D265,"")</f>
        <v/>
      </c>
      <c r="L265" s="97" t="str">
        <f>IF(ISNUMBER(Liga_Descoba!E265),Liga_Descoba!E265,"")</f>
        <v/>
      </c>
      <c r="M265" s="36"/>
      <c r="N265" s="80"/>
      <c r="O265" s="97" t="str">
        <f>IF(ISNUMBER($B265),K265+O264,"")</f>
        <v/>
      </c>
      <c r="P265" s="97" t="str">
        <f>IF(ISNUMBER($B265),L265+P264,"")</f>
        <v/>
      </c>
      <c r="Q265" s="89"/>
      <c r="R265" s="95"/>
      <c r="S265" s="97" t="str">
        <f>IF(ISNUMBER($B265),O265/COUNTA(O$10:O265),"")</f>
        <v/>
      </c>
      <c r="T265" s="97" t="str">
        <f>IF(ISNUMBER($B265),P265/COUNTA(P$10:P265),"")</f>
        <v/>
      </c>
      <c r="U265" s="89"/>
      <c r="V265" s="95"/>
      <c r="W265" s="97" t="str">
        <f>IF(ISNUMBER($B265),SQRT(VAR(K$10:K265)),"")</f>
        <v/>
      </c>
      <c r="X265" s="97" t="str">
        <f>IF(ISNUMBER($B265),SQRT(VAR(L$10:L265)),"")</f>
        <v/>
      </c>
      <c r="Y265" s="89"/>
      <c r="Z265" s="89"/>
      <c r="AA265" s="96" t="str">
        <f>IF(ISBLANK(Liga_Descoba!$F265),"",IF(Liga_Descoba!$F266&lt;&gt;Liga_Descoba!$F265,Liga_Descoba!$F265,""))</f>
        <v/>
      </c>
      <c r="AB265" s="97" t="str">
        <f>IF(ISTEXT($AA265),"",O265-SUM(AB$10:AB264))</f>
        <v/>
      </c>
      <c r="AC265" s="97" t="str">
        <f>IF(ISTEXT($AA265),"",P265-SUM(AC$10:AC264))</f>
        <v/>
      </c>
      <c r="AD265" s="89"/>
      <c r="AE265" s="89"/>
      <c r="AF265" s="96" t="str">
        <f>IF(ISBLANK(Liga_Descoba!$F265),"",IF(Liga_Descoba!$F266&lt;&gt;Liga_Descoba!$F265,Liga_Descoba!$F265,""))</f>
        <v/>
      </c>
      <c r="AG265" s="97" t="str">
        <f>IF(ISTEXT($AF265),"",(O265 - SUM(AB$10:AB264))/COUNTIF(Liga_Descoba!$F$10:$F$304,"="&amp;$AF265))</f>
        <v/>
      </c>
      <c r="AH265" s="97" t="str">
        <f>IF(ISTEXT($AF265),"",(P265 - SUM(AC$10:AC264))/COUNTIF(Liga_Descoba!$F$10:$F$304,"="&amp;$AF265))</f>
        <v/>
      </c>
      <c r="AI265" s="99" t="str">
        <f>IF(ISTEXT($AF265),"",COUNT($AG$10:$AG265))</f>
        <v/>
      </c>
      <c r="AJ265" s="89"/>
      <c r="AK265" s="96" t="str">
        <f>IF(ISBLANK(Liga_Descoba!$F265),"",IF(Liga_Descoba!$F266&lt;&gt;Liga_Descoba!$F265,Liga_Descoba!$F265,""))</f>
        <v/>
      </c>
      <c r="AL265" s="97" t="str">
        <f>IF(ISTEXT($AF265),"",(G265 - SUM(AR$10:AR264))/COUNTIF(Liga_Descoba!$F$10:$F$304,"="&amp;$AK265))</f>
        <v/>
      </c>
      <c r="AM265" s="97" t="str">
        <f>IF(ISTEXT($AF265),"",(H265 - SUM(AS$10:AS264))/COUNTIF(Liga_Descoba!$F$10:$F$304,"="&amp;$AK265))</f>
        <v/>
      </c>
      <c r="AN265" s="99" t="str">
        <f>IF(ISTEXT($AF265),"",COUNT($AG$10:$AG265))</f>
        <v/>
      </c>
      <c r="AO265" s="81"/>
      <c r="AP265" s="89"/>
      <c r="AQ265" s="96" t="str">
        <f>IF(ISBLANK(Liga_Descoba!$F265),"",IF(Liga_Descoba!$F266&lt;&gt;Liga_Descoba!$F265,Liga_Descoba!$F265,""))</f>
        <v/>
      </c>
      <c r="AR265" s="97" t="str">
        <f>IF(ISTEXT($AQ265),"",G265-SUM(AR$10:AR264))</f>
        <v/>
      </c>
      <c r="AS265" s="97" t="str">
        <f>IF(ISTEXT($AQ265),"",H265-SUM(AS$10:AS264))</f>
        <v/>
      </c>
      <c r="AT265" s="89"/>
      <c r="AU265" s="89"/>
      <c r="AV265" s="96"/>
      <c r="AW265" s="97"/>
      <c r="AX265" s="97"/>
      <c r="AY265" s="96"/>
      <c r="AZ265" s="89"/>
      <c r="BA265" s="89"/>
      <c r="BB265" s="96"/>
      <c r="BC265" s="97"/>
      <c r="BD265" s="97"/>
      <c r="BE265" s="96"/>
      <c r="BF265" s="89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  <c r="BT265" s="100"/>
      <c r="BU265" s="100"/>
      <c r="BV265" s="100"/>
      <c r="BW265" s="100"/>
      <c r="BX265" s="100"/>
      <c r="BY265" s="100"/>
    </row>
    <row r="266" spans="1:77">
      <c r="A266" s="36"/>
      <c r="B266" s="94" t="str">
        <f>IF(ISBLANK(Liga_Descoba!$C266),"",Liga_Descoba!$C266)</f>
        <v/>
      </c>
      <c r="C266" s="97" t="str">
        <f>IF(ISTEXT($B266),"",_xlfn.SWITCH(Liga_Descoba!AH266,$D$3,$D$2,$E$3,$E$2,$F$3,$F$2,$D$6,$D$5,$E$6,$E$5,$I$5,$D$2,$I$6,$D$2,$I$4,$D$2))</f>
        <v/>
      </c>
      <c r="D266" s="97" t="str">
        <f>IF(ISTEXT($B266),"",_xlfn.SWITCH(Liga_Descoba!AI266,$D$3,$D$2,$E$3,$E$2,$F$3,$F$2,$D$6,$D$5,$E$6,$E$5,$I$5,$D$2,$I$6,$D$2,$I$4,$D$2))</f>
        <v/>
      </c>
      <c r="E266" s="80"/>
      <c r="F266" s="80"/>
      <c r="G266" s="97" t="str">
        <f>IF(ISNUMBER($B266),G265+Liga_Descoba!AH266,"")</f>
        <v/>
      </c>
      <c r="H266" s="97" t="str">
        <f>IF(ISNUMBER($B266),H265+Liga_Descoba!AI266,"")</f>
        <v/>
      </c>
      <c r="I266" s="36"/>
      <c r="J266" s="80"/>
      <c r="K266" s="97" t="str">
        <f>IF(ISNUMBER(Liga_Descoba!D266),Liga_Descoba!D266,"")</f>
        <v/>
      </c>
      <c r="L266" s="97" t="str">
        <f>IF(ISNUMBER(Liga_Descoba!E266),Liga_Descoba!E266,"")</f>
        <v/>
      </c>
      <c r="M266" s="36"/>
      <c r="N266" s="80"/>
      <c r="O266" s="97" t="str">
        <f>IF(ISNUMBER($B266),K266+O265,"")</f>
        <v/>
      </c>
      <c r="P266" s="97" t="str">
        <f>IF(ISNUMBER($B266),L266+P265,"")</f>
        <v/>
      </c>
      <c r="Q266" s="89"/>
      <c r="R266" s="95"/>
      <c r="S266" s="97" t="str">
        <f>IF(ISNUMBER($B266),O266/COUNTA(O$10:O266),"")</f>
        <v/>
      </c>
      <c r="T266" s="97" t="str">
        <f>IF(ISNUMBER($B266),P266/COUNTA(P$10:P266),"")</f>
        <v/>
      </c>
      <c r="U266" s="89"/>
      <c r="V266" s="95"/>
      <c r="W266" s="97" t="str">
        <f>IF(ISNUMBER($B266),SQRT(VAR(K$10:K266)),"")</f>
        <v/>
      </c>
      <c r="X266" s="97" t="str">
        <f>IF(ISNUMBER($B266),SQRT(VAR(L$10:L266)),"")</f>
        <v/>
      </c>
      <c r="Y266" s="89"/>
      <c r="Z266" s="89"/>
      <c r="AA266" s="96" t="str">
        <f>IF(ISBLANK(Liga_Descoba!$F266),"",IF(Liga_Descoba!$F267&lt;&gt;Liga_Descoba!$F266,Liga_Descoba!$F266,""))</f>
        <v/>
      </c>
      <c r="AB266" s="97" t="str">
        <f>IF(ISTEXT($AA266),"",O266-SUM(AB$10:AB265))</f>
        <v/>
      </c>
      <c r="AC266" s="97" t="str">
        <f>IF(ISTEXT($AA266),"",P266-SUM(AC$10:AC265))</f>
        <v/>
      </c>
      <c r="AD266" s="89"/>
      <c r="AE266" s="89"/>
      <c r="AF266" s="96" t="str">
        <f>IF(ISBLANK(Liga_Descoba!$F266),"",IF(Liga_Descoba!$F267&lt;&gt;Liga_Descoba!$F266,Liga_Descoba!$F266,""))</f>
        <v/>
      </c>
      <c r="AG266" s="97" t="str">
        <f>IF(ISTEXT($AF266),"",(O266 - SUM(AB$10:AB265))/COUNTIF(Liga_Descoba!$F$10:$F$304,"="&amp;$AF266))</f>
        <v/>
      </c>
      <c r="AH266" s="97" t="str">
        <f>IF(ISTEXT($AF266),"",(P266 - SUM(AC$10:AC265))/COUNTIF(Liga_Descoba!$F$10:$F$304,"="&amp;$AF266))</f>
        <v/>
      </c>
      <c r="AI266" s="99" t="str">
        <f>IF(ISTEXT($AF266),"",COUNT($AG$10:$AG266))</f>
        <v/>
      </c>
      <c r="AJ266" s="89"/>
      <c r="AK266" s="96" t="str">
        <f>IF(ISBLANK(Liga_Descoba!$F266),"",IF(Liga_Descoba!$F267&lt;&gt;Liga_Descoba!$F266,Liga_Descoba!$F266,""))</f>
        <v/>
      </c>
      <c r="AL266" s="97" t="str">
        <f>IF(ISTEXT($AF266),"",(G266 - SUM(AR$10:AR265))/COUNTIF(Liga_Descoba!$F$10:$F$304,"="&amp;$AK266))</f>
        <v/>
      </c>
      <c r="AM266" s="97" t="str">
        <f>IF(ISTEXT($AF266),"",(H266 - SUM(AS$10:AS265))/COUNTIF(Liga_Descoba!$F$10:$F$304,"="&amp;$AK266))</f>
        <v/>
      </c>
      <c r="AN266" s="99" t="str">
        <f>IF(ISTEXT($AF266),"",COUNT($AG$10:$AG266))</f>
        <v/>
      </c>
      <c r="AO266" s="81"/>
      <c r="AP266" s="89"/>
      <c r="AQ266" s="96" t="str">
        <f>IF(ISBLANK(Liga_Descoba!$F266),"",IF(Liga_Descoba!$F267&lt;&gt;Liga_Descoba!$F266,Liga_Descoba!$F266,""))</f>
        <v/>
      </c>
      <c r="AR266" s="97" t="str">
        <f>IF(ISTEXT($AQ266),"",G266-SUM(AR$10:AR265))</f>
        <v/>
      </c>
      <c r="AS266" s="97" t="str">
        <f>IF(ISTEXT($AQ266),"",H266-SUM(AS$10:AS265))</f>
        <v/>
      </c>
      <c r="AT266" s="89"/>
      <c r="AU266" s="89"/>
      <c r="AV266" s="96"/>
      <c r="AW266" s="97"/>
      <c r="AX266" s="97"/>
      <c r="AY266" s="96"/>
      <c r="AZ266" s="89"/>
      <c r="BA266" s="89"/>
      <c r="BB266" s="96"/>
      <c r="BC266" s="97"/>
      <c r="BD266" s="97"/>
      <c r="BE266" s="96"/>
      <c r="BF266" s="89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  <c r="BT266" s="100"/>
      <c r="BU266" s="100"/>
      <c r="BV266" s="100"/>
      <c r="BW266" s="100"/>
      <c r="BX266" s="100"/>
      <c r="BY266" s="100"/>
    </row>
    <row r="267" spans="1:77">
      <c r="A267" s="36"/>
      <c r="B267" s="94" t="str">
        <f>IF(ISBLANK(Liga_Descoba!$C267),"",Liga_Descoba!$C267)</f>
        <v/>
      </c>
      <c r="C267" s="97" t="str">
        <f>IF(ISTEXT($B267),"",_xlfn.SWITCH(Liga_Descoba!AH267,$D$3,$D$2,$E$3,$E$2,$F$3,$F$2,$D$6,$D$5,$E$6,$E$5,$I$5,$D$2,$I$6,$D$2,$I$4,$D$2))</f>
        <v/>
      </c>
      <c r="D267" s="97" t="str">
        <f>IF(ISTEXT($B267),"",_xlfn.SWITCH(Liga_Descoba!AI267,$D$3,$D$2,$E$3,$E$2,$F$3,$F$2,$D$6,$D$5,$E$6,$E$5,$I$5,$D$2,$I$6,$D$2,$I$4,$D$2))</f>
        <v/>
      </c>
      <c r="E267" s="80"/>
      <c r="F267" s="80"/>
      <c r="G267" s="97" t="str">
        <f>IF(ISNUMBER($B267),G266+Liga_Descoba!AH267,"")</f>
        <v/>
      </c>
      <c r="H267" s="97" t="str">
        <f>IF(ISNUMBER($B267),H266+Liga_Descoba!AI267,"")</f>
        <v/>
      </c>
      <c r="I267" s="36"/>
      <c r="J267" s="80"/>
      <c r="K267" s="97" t="str">
        <f>IF(ISNUMBER(Liga_Descoba!D267),Liga_Descoba!D267,"")</f>
        <v/>
      </c>
      <c r="L267" s="97" t="str">
        <f>IF(ISNUMBER(Liga_Descoba!E267),Liga_Descoba!E267,"")</f>
        <v/>
      </c>
      <c r="M267" s="36"/>
      <c r="N267" s="80"/>
      <c r="O267" s="97" t="str">
        <f>IF(ISNUMBER($B267),K267+O266,"")</f>
        <v/>
      </c>
      <c r="P267" s="97" t="str">
        <f>IF(ISNUMBER($B267),L267+P266,"")</f>
        <v/>
      </c>
      <c r="Q267" s="89"/>
      <c r="R267" s="95"/>
      <c r="S267" s="97" t="str">
        <f>IF(ISNUMBER($B267),O267/COUNTA(O$10:O267),"")</f>
        <v/>
      </c>
      <c r="T267" s="97" t="str">
        <f>IF(ISNUMBER($B267),P267/COUNTA(P$10:P267),"")</f>
        <v/>
      </c>
      <c r="U267" s="89"/>
      <c r="V267" s="95"/>
      <c r="W267" s="97" t="str">
        <f>IF(ISNUMBER($B267),SQRT(VAR(K$10:K267)),"")</f>
        <v/>
      </c>
      <c r="X267" s="97" t="str">
        <f>IF(ISNUMBER($B267),SQRT(VAR(L$10:L267)),"")</f>
        <v/>
      </c>
      <c r="Y267" s="89"/>
      <c r="Z267" s="89"/>
      <c r="AA267" s="96" t="str">
        <f>IF(ISBLANK(Liga_Descoba!$F267),"",IF(Liga_Descoba!$F268&lt;&gt;Liga_Descoba!$F267,Liga_Descoba!$F267,""))</f>
        <v/>
      </c>
      <c r="AB267" s="97" t="str">
        <f>IF(ISTEXT($AA267),"",O267-SUM(AB$10:AB266))</f>
        <v/>
      </c>
      <c r="AC267" s="97" t="str">
        <f>IF(ISTEXT($AA267),"",P267-SUM(AC$10:AC266))</f>
        <v/>
      </c>
      <c r="AD267" s="89"/>
      <c r="AE267" s="89"/>
      <c r="AF267" s="96" t="str">
        <f>IF(ISBLANK(Liga_Descoba!$F267),"",IF(Liga_Descoba!$F268&lt;&gt;Liga_Descoba!$F267,Liga_Descoba!$F267,""))</f>
        <v/>
      </c>
      <c r="AG267" s="97" t="str">
        <f>IF(ISTEXT($AF267),"",(O267 - SUM(AB$10:AB266))/COUNTIF(Liga_Descoba!$F$10:$F$304,"="&amp;$AF267))</f>
        <v/>
      </c>
      <c r="AH267" s="97" t="str">
        <f>IF(ISTEXT($AF267),"",(P267 - SUM(AC$10:AC266))/COUNTIF(Liga_Descoba!$F$10:$F$304,"="&amp;$AF267))</f>
        <v/>
      </c>
      <c r="AI267" s="99" t="str">
        <f>IF(ISTEXT($AF267),"",COUNT($AG$10:$AG267))</f>
        <v/>
      </c>
      <c r="AJ267" s="89"/>
      <c r="AK267" s="96" t="str">
        <f>IF(ISBLANK(Liga_Descoba!$F267),"",IF(Liga_Descoba!$F268&lt;&gt;Liga_Descoba!$F267,Liga_Descoba!$F267,""))</f>
        <v/>
      </c>
      <c r="AL267" s="97" t="str">
        <f>IF(ISTEXT($AF267),"",(G267 - SUM(AR$10:AR266))/COUNTIF(Liga_Descoba!$F$10:$F$304,"="&amp;$AK267))</f>
        <v/>
      </c>
      <c r="AM267" s="97" t="str">
        <f>IF(ISTEXT($AF267),"",(H267 - SUM(AS$10:AS266))/COUNTIF(Liga_Descoba!$F$10:$F$304,"="&amp;$AK267))</f>
        <v/>
      </c>
      <c r="AN267" s="99" t="str">
        <f>IF(ISTEXT($AF267),"",COUNT($AG$10:$AG267))</f>
        <v/>
      </c>
      <c r="AO267" s="81"/>
      <c r="AP267" s="89"/>
      <c r="AQ267" s="96" t="str">
        <f>IF(ISBLANK(Liga_Descoba!$F267),"",IF(Liga_Descoba!$F268&lt;&gt;Liga_Descoba!$F267,Liga_Descoba!$F267,""))</f>
        <v/>
      </c>
      <c r="AR267" s="97" t="str">
        <f>IF(ISTEXT($AQ267),"",G267-SUM(AR$10:AR266))</f>
        <v/>
      </c>
      <c r="AS267" s="97" t="str">
        <f>IF(ISTEXT($AQ267),"",H267-SUM(AS$10:AS266))</f>
        <v/>
      </c>
      <c r="AT267" s="89"/>
      <c r="AU267" s="89"/>
      <c r="AV267" s="96"/>
      <c r="AW267" s="97"/>
      <c r="AX267" s="97"/>
      <c r="AY267" s="96"/>
      <c r="AZ267" s="89"/>
      <c r="BA267" s="89"/>
      <c r="BB267" s="96"/>
      <c r="BC267" s="97"/>
      <c r="BD267" s="97"/>
      <c r="BE267" s="96"/>
      <c r="BF267" s="89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  <c r="BT267" s="100"/>
      <c r="BU267" s="100"/>
      <c r="BV267" s="100"/>
      <c r="BW267" s="100"/>
      <c r="BX267" s="100"/>
      <c r="BY267" s="100"/>
    </row>
    <row r="268" spans="1:77">
      <c r="A268" s="36"/>
      <c r="B268" s="94" t="str">
        <f>IF(ISBLANK(Liga_Descoba!$C268),"",Liga_Descoba!$C268)</f>
        <v/>
      </c>
      <c r="C268" s="97" t="str">
        <f>IF(ISTEXT($B268),"",_xlfn.SWITCH(Liga_Descoba!AH268,$D$3,$D$2,$E$3,$E$2,$F$3,$F$2,$D$6,$D$5,$E$6,$E$5,$I$5,$D$2,$I$6,$D$2,$I$4,$D$2))</f>
        <v/>
      </c>
      <c r="D268" s="97" t="str">
        <f>IF(ISTEXT($B268),"",_xlfn.SWITCH(Liga_Descoba!AI268,$D$3,$D$2,$E$3,$E$2,$F$3,$F$2,$D$6,$D$5,$E$6,$E$5,$I$5,$D$2,$I$6,$D$2,$I$4,$D$2))</f>
        <v/>
      </c>
      <c r="E268" s="80"/>
      <c r="F268" s="80"/>
      <c r="G268" s="97" t="str">
        <f>IF(ISNUMBER($B268),G267+Liga_Descoba!AH268,"")</f>
        <v/>
      </c>
      <c r="H268" s="97" t="str">
        <f>IF(ISNUMBER($B268),H267+Liga_Descoba!AI268,"")</f>
        <v/>
      </c>
      <c r="I268" s="36"/>
      <c r="J268" s="80"/>
      <c r="K268" s="97" t="str">
        <f>IF(ISNUMBER(Liga_Descoba!D268),Liga_Descoba!D268,"")</f>
        <v/>
      </c>
      <c r="L268" s="97" t="str">
        <f>IF(ISNUMBER(Liga_Descoba!E268),Liga_Descoba!E268,"")</f>
        <v/>
      </c>
      <c r="M268" s="36"/>
      <c r="N268" s="80"/>
      <c r="O268" s="97" t="str">
        <f>IF(ISNUMBER($B268),K268+O267,"")</f>
        <v/>
      </c>
      <c r="P268" s="97" t="str">
        <f>IF(ISNUMBER($B268),L268+P267,"")</f>
        <v/>
      </c>
      <c r="Q268" s="89"/>
      <c r="R268" s="95"/>
      <c r="S268" s="97" t="str">
        <f>IF(ISNUMBER($B268),O268/COUNTA(O$10:O268),"")</f>
        <v/>
      </c>
      <c r="T268" s="97" t="str">
        <f>IF(ISNUMBER($B268),P268/COUNTA(P$10:P268),"")</f>
        <v/>
      </c>
      <c r="U268" s="89"/>
      <c r="V268" s="95"/>
      <c r="W268" s="97" t="str">
        <f>IF(ISNUMBER($B268),SQRT(VAR(K$10:K268)),"")</f>
        <v/>
      </c>
      <c r="X268" s="97" t="str">
        <f>IF(ISNUMBER($B268),SQRT(VAR(L$10:L268)),"")</f>
        <v/>
      </c>
      <c r="Y268" s="89"/>
      <c r="Z268" s="89"/>
      <c r="AA268" s="96" t="str">
        <f>IF(ISBLANK(Liga_Descoba!$F268),"",IF(Liga_Descoba!$F269&lt;&gt;Liga_Descoba!$F268,Liga_Descoba!$F268,""))</f>
        <v/>
      </c>
      <c r="AB268" s="97" t="str">
        <f>IF(ISTEXT($AA268),"",O268-SUM(AB$10:AB267))</f>
        <v/>
      </c>
      <c r="AC268" s="97" t="str">
        <f>IF(ISTEXT($AA268),"",P268-SUM(AC$10:AC267))</f>
        <v/>
      </c>
      <c r="AD268" s="89"/>
      <c r="AE268" s="89"/>
      <c r="AF268" s="96" t="str">
        <f>IF(ISBLANK(Liga_Descoba!$F268),"",IF(Liga_Descoba!$F269&lt;&gt;Liga_Descoba!$F268,Liga_Descoba!$F268,""))</f>
        <v/>
      </c>
      <c r="AG268" s="97" t="str">
        <f>IF(ISTEXT($AF268),"",(O268 - SUM(AB$10:AB267))/COUNTIF(Liga_Descoba!$F$10:$F$304,"="&amp;$AF268))</f>
        <v/>
      </c>
      <c r="AH268" s="97" t="str">
        <f>IF(ISTEXT($AF268),"",(P268 - SUM(AC$10:AC267))/COUNTIF(Liga_Descoba!$F$10:$F$304,"="&amp;$AF268))</f>
        <v/>
      </c>
      <c r="AI268" s="99" t="str">
        <f>IF(ISTEXT($AF268),"",COUNT($AG$10:$AG268))</f>
        <v/>
      </c>
      <c r="AJ268" s="89"/>
      <c r="AK268" s="96" t="str">
        <f>IF(ISBLANK(Liga_Descoba!$F268),"",IF(Liga_Descoba!$F269&lt;&gt;Liga_Descoba!$F268,Liga_Descoba!$F268,""))</f>
        <v/>
      </c>
      <c r="AL268" s="97" t="str">
        <f>IF(ISTEXT($AF268),"",(G268 - SUM(AR$10:AR267))/COUNTIF(Liga_Descoba!$F$10:$F$304,"="&amp;$AK268))</f>
        <v/>
      </c>
      <c r="AM268" s="97" t="str">
        <f>IF(ISTEXT($AF268),"",(H268 - SUM(AS$10:AS267))/COUNTIF(Liga_Descoba!$F$10:$F$304,"="&amp;$AK268))</f>
        <v/>
      </c>
      <c r="AN268" s="99" t="str">
        <f>IF(ISTEXT($AF268),"",COUNT($AG$10:$AG268))</f>
        <v/>
      </c>
      <c r="AO268" s="81"/>
      <c r="AP268" s="89"/>
      <c r="AQ268" s="96" t="str">
        <f>IF(ISBLANK(Liga_Descoba!$F268),"",IF(Liga_Descoba!$F269&lt;&gt;Liga_Descoba!$F268,Liga_Descoba!$F268,""))</f>
        <v/>
      </c>
      <c r="AR268" s="97" t="str">
        <f>IF(ISTEXT($AQ268),"",G268-SUM(AR$10:AR267))</f>
        <v/>
      </c>
      <c r="AS268" s="97" t="str">
        <f>IF(ISTEXT($AQ268),"",H268-SUM(AS$10:AS267))</f>
        <v/>
      </c>
      <c r="AT268" s="89"/>
      <c r="AU268" s="89"/>
      <c r="AV268" s="96"/>
      <c r="AW268" s="97"/>
      <c r="AX268" s="97"/>
      <c r="AY268" s="96"/>
      <c r="AZ268" s="89"/>
      <c r="BA268" s="89"/>
      <c r="BB268" s="96"/>
      <c r="BC268" s="97"/>
      <c r="BD268" s="97"/>
      <c r="BE268" s="96"/>
      <c r="BF268" s="89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  <c r="BT268" s="100"/>
      <c r="BU268" s="100"/>
      <c r="BV268" s="100"/>
      <c r="BW268" s="100"/>
      <c r="BX268" s="100"/>
      <c r="BY268" s="100"/>
    </row>
    <row r="269" spans="1:77">
      <c r="A269" s="36"/>
      <c r="B269" s="94" t="str">
        <f>IF(ISBLANK(Liga_Descoba!$C269),"",Liga_Descoba!$C269)</f>
        <v/>
      </c>
      <c r="C269" s="97" t="str">
        <f>IF(ISTEXT($B269),"",_xlfn.SWITCH(Liga_Descoba!AH269,$D$3,$D$2,$E$3,$E$2,$F$3,$F$2,$D$6,$D$5,$E$6,$E$5,$I$5,$D$2,$I$6,$D$2,$I$4,$D$2))</f>
        <v/>
      </c>
      <c r="D269" s="97" t="str">
        <f>IF(ISTEXT($B269),"",_xlfn.SWITCH(Liga_Descoba!AI269,$D$3,$D$2,$E$3,$E$2,$F$3,$F$2,$D$6,$D$5,$E$6,$E$5,$I$5,$D$2,$I$6,$D$2,$I$4,$D$2))</f>
        <v/>
      </c>
      <c r="E269" s="80"/>
      <c r="F269" s="80"/>
      <c r="G269" s="97" t="str">
        <f>IF(ISNUMBER($B269),G268+Liga_Descoba!AH269,"")</f>
        <v/>
      </c>
      <c r="H269" s="97" t="str">
        <f>IF(ISNUMBER($B269),H268+Liga_Descoba!AI269,"")</f>
        <v/>
      </c>
      <c r="I269" s="36"/>
      <c r="J269" s="80"/>
      <c r="K269" s="97" t="str">
        <f>IF(ISNUMBER(Liga_Descoba!D269),Liga_Descoba!D269,"")</f>
        <v/>
      </c>
      <c r="L269" s="97" t="str">
        <f>IF(ISNUMBER(Liga_Descoba!E269),Liga_Descoba!E269,"")</f>
        <v/>
      </c>
      <c r="M269" s="36"/>
      <c r="N269" s="80"/>
      <c r="O269" s="97" t="str">
        <f>IF(ISNUMBER($B269),K269+O268,"")</f>
        <v/>
      </c>
      <c r="P269" s="97" t="str">
        <f>IF(ISNUMBER($B269),L269+P268,"")</f>
        <v/>
      </c>
      <c r="Q269" s="89"/>
      <c r="R269" s="95"/>
      <c r="S269" s="97" t="str">
        <f>IF(ISNUMBER($B269),O269/COUNTA(O$10:O269),"")</f>
        <v/>
      </c>
      <c r="T269" s="97" t="str">
        <f>IF(ISNUMBER($B269),P269/COUNTA(P$10:P269),"")</f>
        <v/>
      </c>
      <c r="U269" s="89"/>
      <c r="V269" s="95"/>
      <c r="W269" s="97" t="str">
        <f>IF(ISNUMBER($B269),SQRT(VAR(K$10:K269)),"")</f>
        <v/>
      </c>
      <c r="X269" s="97" t="str">
        <f>IF(ISNUMBER($B269),SQRT(VAR(L$10:L269)),"")</f>
        <v/>
      </c>
      <c r="Y269" s="89"/>
      <c r="Z269" s="89"/>
      <c r="AA269" s="96" t="str">
        <f>IF(ISBLANK(Liga_Descoba!$F269),"",IF(Liga_Descoba!$F270&lt;&gt;Liga_Descoba!$F269,Liga_Descoba!$F269,""))</f>
        <v/>
      </c>
      <c r="AB269" s="97" t="str">
        <f>IF(ISTEXT($AA269),"",O269-SUM(AB$10:AB268))</f>
        <v/>
      </c>
      <c r="AC269" s="97" t="str">
        <f>IF(ISTEXT($AA269),"",P269-SUM(AC$10:AC268))</f>
        <v/>
      </c>
      <c r="AD269" s="89"/>
      <c r="AE269" s="89"/>
      <c r="AF269" s="96" t="str">
        <f>IF(ISBLANK(Liga_Descoba!$F269),"",IF(Liga_Descoba!$F270&lt;&gt;Liga_Descoba!$F269,Liga_Descoba!$F269,""))</f>
        <v/>
      </c>
      <c r="AG269" s="97" t="str">
        <f>IF(ISTEXT($AF269),"",(O269 - SUM(AB$10:AB268))/COUNTIF(Liga_Descoba!$F$10:$F$304,"="&amp;$AF269))</f>
        <v/>
      </c>
      <c r="AH269" s="97" t="str">
        <f>IF(ISTEXT($AF269),"",(P269 - SUM(AC$10:AC268))/COUNTIF(Liga_Descoba!$F$10:$F$304,"="&amp;$AF269))</f>
        <v/>
      </c>
      <c r="AI269" s="99" t="str">
        <f>IF(ISTEXT($AF269),"",COUNT($AG$10:$AG269))</f>
        <v/>
      </c>
      <c r="AJ269" s="89"/>
      <c r="AK269" s="96" t="str">
        <f>IF(ISBLANK(Liga_Descoba!$F269),"",IF(Liga_Descoba!$F270&lt;&gt;Liga_Descoba!$F269,Liga_Descoba!$F269,""))</f>
        <v/>
      </c>
      <c r="AL269" s="97" t="str">
        <f>IF(ISTEXT($AF269),"",(G269 - SUM(AR$10:AR268))/COUNTIF(Liga_Descoba!$F$10:$F$304,"="&amp;$AK269))</f>
        <v/>
      </c>
      <c r="AM269" s="97" t="str">
        <f>IF(ISTEXT($AF269),"",(H269 - SUM(AS$10:AS268))/COUNTIF(Liga_Descoba!$F$10:$F$304,"="&amp;$AK269))</f>
        <v/>
      </c>
      <c r="AN269" s="99" t="str">
        <f>IF(ISTEXT($AF269),"",COUNT($AG$10:$AG269))</f>
        <v/>
      </c>
      <c r="AO269" s="81"/>
      <c r="AP269" s="89"/>
      <c r="AQ269" s="96" t="str">
        <f>IF(ISBLANK(Liga_Descoba!$F269),"",IF(Liga_Descoba!$F270&lt;&gt;Liga_Descoba!$F269,Liga_Descoba!$F269,""))</f>
        <v/>
      </c>
      <c r="AR269" s="97" t="str">
        <f>IF(ISTEXT($AQ269),"",G269-SUM(AR$10:AR268))</f>
        <v/>
      </c>
      <c r="AS269" s="97" t="str">
        <f>IF(ISTEXT($AQ269),"",H269-SUM(AS$10:AS268))</f>
        <v/>
      </c>
      <c r="AT269" s="89"/>
      <c r="AU269" s="89"/>
      <c r="AV269" s="96"/>
      <c r="AW269" s="97"/>
      <c r="AX269" s="97"/>
      <c r="AY269" s="96"/>
      <c r="AZ269" s="89"/>
      <c r="BA269" s="89"/>
      <c r="BB269" s="96"/>
      <c r="BC269" s="97"/>
      <c r="BD269" s="97"/>
      <c r="BE269" s="96"/>
      <c r="BF269" s="89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  <c r="BT269" s="100"/>
      <c r="BU269" s="100"/>
      <c r="BV269" s="100"/>
      <c r="BW269" s="100"/>
      <c r="BX269" s="100"/>
      <c r="BY269" s="100"/>
    </row>
    <row r="270" spans="1:77">
      <c r="A270" s="36"/>
      <c r="B270" s="94" t="str">
        <f>IF(ISBLANK(Liga_Descoba!$C270),"",Liga_Descoba!$C270)</f>
        <v/>
      </c>
      <c r="C270" s="97" t="str">
        <f>IF(ISTEXT($B270),"",_xlfn.SWITCH(Liga_Descoba!AH270,$D$3,$D$2,$E$3,$E$2,$F$3,$F$2,$D$6,$D$5,$E$6,$E$5,$I$5,$D$2,$I$6,$D$2,$I$4,$D$2))</f>
        <v/>
      </c>
      <c r="D270" s="97" t="str">
        <f>IF(ISTEXT($B270),"",_xlfn.SWITCH(Liga_Descoba!AI270,$D$3,$D$2,$E$3,$E$2,$F$3,$F$2,$D$6,$D$5,$E$6,$E$5,$I$5,$D$2,$I$6,$D$2,$I$4,$D$2))</f>
        <v/>
      </c>
      <c r="E270" s="80"/>
      <c r="F270" s="80"/>
      <c r="G270" s="97" t="str">
        <f>IF(ISNUMBER($B270),G269+Liga_Descoba!AH270,"")</f>
        <v/>
      </c>
      <c r="H270" s="97" t="str">
        <f>IF(ISNUMBER($B270),H269+Liga_Descoba!AI270,"")</f>
        <v/>
      </c>
      <c r="I270" s="36"/>
      <c r="J270" s="80"/>
      <c r="K270" s="97" t="str">
        <f>IF(ISNUMBER(Liga_Descoba!D270),Liga_Descoba!D270,"")</f>
        <v/>
      </c>
      <c r="L270" s="97" t="str">
        <f>IF(ISNUMBER(Liga_Descoba!E270),Liga_Descoba!E270,"")</f>
        <v/>
      </c>
      <c r="M270" s="36"/>
      <c r="N270" s="80"/>
      <c r="O270" s="97" t="str">
        <f>IF(ISNUMBER($B270),K270+O269,"")</f>
        <v/>
      </c>
      <c r="P270" s="97" t="str">
        <f>IF(ISNUMBER($B270),L270+P269,"")</f>
        <v/>
      </c>
      <c r="Q270" s="89"/>
      <c r="R270" s="95"/>
      <c r="S270" s="97" t="str">
        <f>IF(ISNUMBER($B270),O270/COUNTA(O$10:O270),"")</f>
        <v/>
      </c>
      <c r="T270" s="97" t="str">
        <f>IF(ISNUMBER($B270),P270/COUNTA(P$10:P270),"")</f>
        <v/>
      </c>
      <c r="U270" s="89"/>
      <c r="V270" s="95"/>
      <c r="W270" s="97" t="str">
        <f>IF(ISNUMBER($B270),SQRT(VAR(K$10:K270)),"")</f>
        <v/>
      </c>
      <c r="X270" s="97" t="str">
        <f>IF(ISNUMBER($B270),SQRT(VAR(L$10:L270)),"")</f>
        <v/>
      </c>
      <c r="Y270" s="89"/>
      <c r="Z270" s="89"/>
      <c r="AA270" s="96" t="str">
        <f>IF(ISBLANK(Liga_Descoba!$F270),"",IF(Liga_Descoba!$F271&lt;&gt;Liga_Descoba!$F270,Liga_Descoba!$F270,""))</f>
        <v/>
      </c>
      <c r="AB270" s="97" t="str">
        <f>IF(ISTEXT($AA270),"",O270-SUM(AB$10:AB269))</f>
        <v/>
      </c>
      <c r="AC270" s="97" t="str">
        <f>IF(ISTEXT($AA270),"",P270-SUM(AC$10:AC269))</f>
        <v/>
      </c>
      <c r="AD270" s="89"/>
      <c r="AE270" s="89"/>
      <c r="AF270" s="96" t="str">
        <f>IF(ISBLANK(Liga_Descoba!$F270),"",IF(Liga_Descoba!$F271&lt;&gt;Liga_Descoba!$F270,Liga_Descoba!$F270,""))</f>
        <v/>
      </c>
      <c r="AG270" s="97" t="str">
        <f>IF(ISTEXT($AF270),"",(O270 - SUM(AB$10:AB269))/COUNTIF(Liga_Descoba!$F$10:$F$304,"="&amp;$AF270))</f>
        <v/>
      </c>
      <c r="AH270" s="97" t="str">
        <f>IF(ISTEXT($AF270),"",(P270 - SUM(AC$10:AC269))/COUNTIF(Liga_Descoba!$F$10:$F$304,"="&amp;$AF270))</f>
        <v/>
      </c>
      <c r="AI270" s="99" t="str">
        <f>IF(ISTEXT($AF270),"",COUNT($AG$10:$AG270))</f>
        <v/>
      </c>
      <c r="AJ270" s="89"/>
      <c r="AK270" s="96" t="str">
        <f>IF(ISBLANK(Liga_Descoba!$F270),"",IF(Liga_Descoba!$F271&lt;&gt;Liga_Descoba!$F270,Liga_Descoba!$F270,""))</f>
        <v/>
      </c>
      <c r="AL270" s="97" t="str">
        <f>IF(ISTEXT($AF270),"",(G270 - SUM(AR$10:AR269))/COUNTIF(Liga_Descoba!$F$10:$F$304,"="&amp;$AK270))</f>
        <v/>
      </c>
      <c r="AM270" s="97" t="str">
        <f>IF(ISTEXT($AF270),"",(H270 - SUM(AS$10:AS269))/COUNTIF(Liga_Descoba!$F$10:$F$304,"="&amp;$AK270))</f>
        <v/>
      </c>
      <c r="AN270" s="99" t="str">
        <f>IF(ISTEXT($AF270),"",COUNT($AG$10:$AG270))</f>
        <v/>
      </c>
      <c r="AO270" s="81"/>
      <c r="AP270" s="89"/>
      <c r="AQ270" s="96" t="str">
        <f>IF(ISBLANK(Liga_Descoba!$F270),"",IF(Liga_Descoba!$F271&lt;&gt;Liga_Descoba!$F270,Liga_Descoba!$F270,""))</f>
        <v/>
      </c>
      <c r="AR270" s="97" t="str">
        <f>IF(ISTEXT($AQ270),"",G270-SUM(AR$10:AR269))</f>
        <v/>
      </c>
      <c r="AS270" s="97" t="str">
        <f>IF(ISTEXT($AQ270),"",H270-SUM(AS$10:AS269))</f>
        <v/>
      </c>
      <c r="AT270" s="89"/>
      <c r="AU270" s="89"/>
      <c r="AV270" s="96"/>
      <c r="AW270" s="97"/>
      <c r="AX270" s="97"/>
      <c r="AY270" s="96"/>
      <c r="AZ270" s="89"/>
      <c r="BA270" s="89"/>
      <c r="BB270" s="96"/>
      <c r="BC270" s="97"/>
      <c r="BD270" s="97"/>
      <c r="BE270" s="96"/>
      <c r="BF270" s="89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  <c r="BT270" s="100"/>
      <c r="BU270" s="100"/>
      <c r="BV270" s="100"/>
      <c r="BW270" s="100"/>
      <c r="BX270" s="100"/>
      <c r="BY270" s="100"/>
    </row>
    <row r="271" spans="1:77">
      <c r="A271" s="36"/>
      <c r="B271" s="94" t="str">
        <f>IF(ISBLANK(Liga_Descoba!$C271),"",Liga_Descoba!$C271)</f>
        <v/>
      </c>
      <c r="C271" s="97" t="str">
        <f>IF(ISTEXT($B271),"",_xlfn.SWITCH(Liga_Descoba!AH271,$D$3,$D$2,$E$3,$E$2,$F$3,$F$2,$D$6,$D$5,$E$6,$E$5,$I$5,$D$2,$I$6,$D$2,$I$4,$D$2))</f>
        <v/>
      </c>
      <c r="D271" s="97" t="str">
        <f>IF(ISTEXT($B271),"",_xlfn.SWITCH(Liga_Descoba!AI271,$D$3,$D$2,$E$3,$E$2,$F$3,$F$2,$D$6,$D$5,$E$6,$E$5,$I$5,$D$2,$I$6,$D$2,$I$4,$D$2))</f>
        <v/>
      </c>
      <c r="E271" s="80"/>
      <c r="F271" s="80"/>
      <c r="G271" s="97" t="str">
        <f>IF(ISNUMBER($B271),G270+Liga_Descoba!AH271,"")</f>
        <v/>
      </c>
      <c r="H271" s="97" t="str">
        <f>IF(ISNUMBER($B271),H270+Liga_Descoba!AI271,"")</f>
        <v/>
      </c>
      <c r="I271" s="36"/>
      <c r="J271" s="80"/>
      <c r="K271" s="97" t="str">
        <f>IF(ISNUMBER(Liga_Descoba!D271),Liga_Descoba!D271,"")</f>
        <v/>
      </c>
      <c r="L271" s="97" t="str">
        <f>IF(ISNUMBER(Liga_Descoba!E271),Liga_Descoba!E271,"")</f>
        <v/>
      </c>
      <c r="M271" s="36"/>
      <c r="N271" s="80"/>
      <c r="O271" s="97" t="str">
        <f>IF(ISNUMBER($B271),K271+O270,"")</f>
        <v/>
      </c>
      <c r="P271" s="97" t="str">
        <f>IF(ISNUMBER($B271),L271+P270,"")</f>
        <v/>
      </c>
      <c r="Q271" s="89"/>
      <c r="R271" s="95"/>
      <c r="S271" s="97" t="str">
        <f>IF(ISNUMBER($B271),O271/COUNTA(O$10:O271),"")</f>
        <v/>
      </c>
      <c r="T271" s="97" t="str">
        <f>IF(ISNUMBER($B271),P271/COUNTA(P$10:P271),"")</f>
        <v/>
      </c>
      <c r="U271" s="89"/>
      <c r="V271" s="95"/>
      <c r="W271" s="97" t="str">
        <f>IF(ISNUMBER($B271),SQRT(VAR(K$10:K271)),"")</f>
        <v/>
      </c>
      <c r="X271" s="97" t="str">
        <f>IF(ISNUMBER($B271),SQRT(VAR(L$10:L271)),"")</f>
        <v/>
      </c>
      <c r="Y271" s="89"/>
      <c r="Z271" s="89"/>
      <c r="AA271" s="96" t="str">
        <f>IF(ISBLANK(Liga_Descoba!$F271),"",IF(Liga_Descoba!$F272&lt;&gt;Liga_Descoba!$F271,Liga_Descoba!$F271,""))</f>
        <v/>
      </c>
      <c r="AB271" s="97" t="str">
        <f>IF(ISTEXT($AA271),"",O271-SUM(AB$10:AB270))</f>
        <v/>
      </c>
      <c r="AC271" s="97" t="str">
        <f>IF(ISTEXT($AA271),"",P271-SUM(AC$10:AC270))</f>
        <v/>
      </c>
      <c r="AD271" s="89"/>
      <c r="AE271" s="89"/>
      <c r="AF271" s="96" t="str">
        <f>IF(ISBLANK(Liga_Descoba!$F271),"",IF(Liga_Descoba!$F272&lt;&gt;Liga_Descoba!$F271,Liga_Descoba!$F271,""))</f>
        <v/>
      </c>
      <c r="AG271" s="97" t="str">
        <f>IF(ISTEXT($AF271),"",(O271 - SUM(AB$10:AB270))/COUNTIF(Liga_Descoba!$F$10:$F$304,"="&amp;$AF271))</f>
        <v/>
      </c>
      <c r="AH271" s="97" t="str">
        <f>IF(ISTEXT($AF271),"",(P271 - SUM(AC$10:AC270))/COUNTIF(Liga_Descoba!$F$10:$F$304,"="&amp;$AF271))</f>
        <v/>
      </c>
      <c r="AI271" s="99" t="str">
        <f>IF(ISTEXT($AF271),"",COUNT($AG$10:$AG271))</f>
        <v/>
      </c>
      <c r="AJ271" s="89"/>
      <c r="AK271" s="96" t="str">
        <f>IF(ISBLANK(Liga_Descoba!$F271),"",IF(Liga_Descoba!$F272&lt;&gt;Liga_Descoba!$F271,Liga_Descoba!$F271,""))</f>
        <v/>
      </c>
      <c r="AL271" s="97" t="str">
        <f>IF(ISTEXT($AF271),"",(G271 - SUM(AR$10:AR270))/COUNTIF(Liga_Descoba!$F$10:$F$304,"="&amp;$AK271))</f>
        <v/>
      </c>
      <c r="AM271" s="97" t="str">
        <f>IF(ISTEXT($AF271),"",(H271 - SUM(AS$10:AS270))/COUNTIF(Liga_Descoba!$F$10:$F$304,"="&amp;$AK271))</f>
        <v/>
      </c>
      <c r="AN271" s="99" t="str">
        <f>IF(ISTEXT($AF271),"",COUNT($AG$10:$AG271))</f>
        <v/>
      </c>
      <c r="AO271" s="81"/>
      <c r="AP271" s="89"/>
      <c r="AQ271" s="96" t="str">
        <f>IF(ISBLANK(Liga_Descoba!$F271),"",IF(Liga_Descoba!$F272&lt;&gt;Liga_Descoba!$F271,Liga_Descoba!$F271,""))</f>
        <v/>
      </c>
      <c r="AR271" s="97" t="str">
        <f>IF(ISTEXT($AQ271),"",G271-SUM(AR$10:AR270))</f>
        <v/>
      </c>
      <c r="AS271" s="97" t="str">
        <f>IF(ISTEXT($AQ271),"",H271-SUM(AS$10:AS270))</f>
        <v/>
      </c>
      <c r="AT271" s="89"/>
      <c r="AU271" s="89"/>
      <c r="AV271" s="96"/>
      <c r="AW271" s="97"/>
      <c r="AX271" s="97"/>
      <c r="AY271" s="96"/>
      <c r="AZ271" s="89"/>
      <c r="BA271" s="89"/>
      <c r="BB271" s="96"/>
      <c r="BC271" s="97"/>
      <c r="BD271" s="97"/>
      <c r="BE271" s="96"/>
      <c r="BF271" s="89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</row>
    <row r="272" spans="1:77">
      <c r="A272" s="36"/>
      <c r="B272" s="94" t="str">
        <f>IF(ISBLANK(Liga_Descoba!$C272),"",Liga_Descoba!$C272)</f>
        <v/>
      </c>
      <c r="C272" s="97" t="str">
        <f>IF(ISTEXT($B272),"",_xlfn.SWITCH(Liga_Descoba!AH272,$D$3,$D$2,$E$3,$E$2,$F$3,$F$2,$D$6,$D$5,$E$6,$E$5,$I$5,$D$2,$I$6,$D$2,$I$4,$D$2))</f>
        <v/>
      </c>
      <c r="D272" s="97" t="str">
        <f>IF(ISTEXT($B272),"",_xlfn.SWITCH(Liga_Descoba!AI272,$D$3,$D$2,$E$3,$E$2,$F$3,$F$2,$D$6,$D$5,$E$6,$E$5,$I$5,$D$2,$I$6,$D$2,$I$4,$D$2))</f>
        <v/>
      </c>
      <c r="E272" s="80"/>
      <c r="F272" s="80"/>
      <c r="G272" s="97" t="str">
        <f>IF(ISNUMBER($B272),G271+Liga_Descoba!AH272,"")</f>
        <v/>
      </c>
      <c r="H272" s="97" t="str">
        <f>IF(ISNUMBER($B272),H271+Liga_Descoba!AI272,"")</f>
        <v/>
      </c>
      <c r="I272" s="36"/>
      <c r="J272" s="80"/>
      <c r="K272" s="97" t="str">
        <f>IF(ISNUMBER(Liga_Descoba!D272),Liga_Descoba!D272,"")</f>
        <v/>
      </c>
      <c r="L272" s="97" t="str">
        <f>IF(ISNUMBER(Liga_Descoba!E272),Liga_Descoba!E272,"")</f>
        <v/>
      </c>
      <c r="M272" s="36"/>
      <c r="N272" s="80"/>
      <c r="O272" s="97" t="str">
        <f>IF(ISNUMBER($B272),K272+O271,"")</f>
        <v/>
      </c>
      <c r="P272" s="97" t="str">
        <f>IF(ISNUMBER($B272),L272+P271,"")</f>
        <v/>
      </c>
      <c r="Q272" s="89"/>
      <c r="R272" s="95"/>
      <c r="S272" s="97" t="str">
        <f>IF(ISNUMBER($B272),O272/COUNTA(O$10:O272),"")</f>
        <v/>
      </c>
      <c r="T272" s="97" t="str">
        <f>IF(ISNUMBER($B272),P272/COUNTA(P$10:P272),"")</f>
        <v/>
      </c>
      <c r="U272" s="89"/>
      <c r="V272" s="95"/>
      <c r="W272" s="97" t="str">
        <f>IF(ISNUMBER($B272),SQRT(VAR(K$10:K272)),"")</f>
        <v/>
      </c>
      <c r="X272" s="97" t="str">
        <f>IF(ISNUMBER($B272),SQRT(VAR(L$10:L272)),"")</f>
        <v/>
      </c>
      <c r="Y272" s="89"/>
      <c r="Z272" s="89"/>
      <c r="AA272" s="96" t="str">
        <f>IF(ISBLANK(Liga_Descoba!$F272),"",IF(Liga_Descoba!$F273&lt;&gt;Liga_Descoba!$F272,Liga_Descoba!$F272,""))</f>
        <v/>
      </c>
      <c r="AB272" s="97" t="str">
        <f>IF(ISTEXT($AA272),"",O272-SUM(AB$10:AB271))</f>
        <v/>
      </c>
      <c r="AC272" s="97" t="str">
        <f>IF(ISTEXT($AA272),"",P272-SUM(AC$10:AC271))</f>
        <v/>
      </c>
      <c r="AD272" s="89"/>
      <c r="AE272" s="89"/>
      <c r="AF272" s="96" t="str">
        <f>IF(ISBLANK(Liga_Descoba!$F272),"",IF(Liga_Descoba!$F273&lt;&gt;Liga_Descoba!$F272,Liga_Descoba!$F272,""))</f>
        <v/>
      </c>
      <c r="AG272" s="97" t="str">
        <f>IF(ISTEXT($AF272),"",(O272 - SUM(AB$10:AB271))/COUNTIF(Liga_Descoba!$F$10:$F$304,"="&amp;$AF272))</f>
        <v/>
      </c>
      <c r="AH272" s="97" t="str">
        <f>IF(ISTEXT($AF272),"",(P272 - SUM(AC$10:AC271))/COUNTIF(Liga_Descoba!$F$10:$F$304,"="&amp;$AF272))</f>
        <v/>
      </c>
      <c r="AI272" s="99" t="str">
        <f>IF(ISTEXT($AF272),"",COUNT($AG$10:$AG272))</f>
        <v/>
      </c>
      <c r="AJ272" s="89"/>
      <c r="AK272" s="96" t="str">
        <f>IF(ISBLANK(Liga_Descoba!$F272),"",IF(Liga_Descoba!$F273&lt;&gt;Liga_Descoba!$F272,Liga_Descoba!$F272,""))</f>
        <v/>
      </c>
      <c r="AL272" s="97" t="str">
        <f>IF(ISTEXT($AF272),"",(G272 - SUM(AR$10:AR271))/COUNTIF(Liga_Descoba!$F$10:$F$304,"="&amp;$AK272))</f>
        <v/>
      </c>
      <c r="AM272" s="97" t="str">
        <f>IF(ISTEXT($AF272),"",(H272 - SUM(AS$10:AS271))/COUNTIF(Liga_Descoba!$F$10:$F$304,"="&amp;$AK272))</f>
        <v/>
      </c>
      <c r="AN272" s="99" t="str">
        <f>IF(ISTEXT($AF272),"",COUNT($AG$10:$AG272))</f>
        <v/>
      </c>
      <c r="AO272" s="81"/>
      <c r="AP272" s="89"/>
      <c r="AQ272" s="96" t="str">
        <f>IF(ISBLANK(Liga_Descoba!$F272),"",IF(Liga_Descoba!$F273&lt;&gt;Liga_Descoba!$F272,Liga_Descoba!$F272,""))</f>
        <v/>
      </c>
      <c r="AR272" s="97" t="str">
        <f>IF(ISTEXT($AQ272),"",G272-SUM(AR$10:AR271))</f>
        <v/>
      </c>
      <c r="AS272" s="97" t="str">
        <f>IF(ISTEXT($AQ272),"",H272-SUM(AS$10:AS271))</f>
        <v/>
      </c>
      <c r="AT272" s="89"/>
      <c r="AU272" s="89"/>
      <c r="AV272" s="96"/>
      <c r="AW272" s="97"/>
      <c r="AX272" s="97"/>
      <c r="AY272" s="96"/>
      <c r="AZ272" s="89"/>
      <c r="BA272" s="89"/>
      <c r="BB272" s="96"/>
      <c r="BC272" s="97"/>
      <c r="BD272" s="97"/>
      <c r="BE272" s="96"/>
      <c r="BF272" s="89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  <c r="BT272" s="100"/>
      <c r="BU272" s="100"/>
      <c r="BV272" s="100"/>
      <c r="BW272" s="100"/>
      <c r="BX272" s="100"/>
      <c r="BY272" s="100"/>
    </row>
    <row r="273" spans="1:77">
      <c r="A273" s="36"/>
      <c r="B273" s="94" t="str">
        <f>IF(ISBLANK(Liga_Descoba!$C273),"",Liga_Descoba!$C273)</f>
        <v/>
      </c>
      <c r="C273" s="97" t="str">
        <f>IF(ISTEXT($B273),"",_xlfn.SWITCH(Liga_Descoba!AH273,$D$3,$D$2,$E$3,$E$2,$F$3,$F$2,$D$6,$D$5,$E$6,$E$5,$I$5,$D$2,$I$6,$D$2,$I$4,$D$2))</f>
        <v/>
      </c>
      <c r="D273" s="97" t="str">
        <f>IF(ISTEXT($B273),"",_xlfn.SWITCH(Liga_Descoba!AI273,$D$3,$D$2,$E$3,$E$2,$F$3,$F$2,$D$6,$D$5,$E$6,$E$5,$I$5,$D$2,$I$6,$D$2,$I$4,$D$2))</f>
        <v/>
      </c>
      <c r="E273" s="80"/>
      <c r="F273" s="80"/>
      <c r="G273" s="97" t="str">
        <f>IF(ISNUMBER($B273),G272+Liga_Descoba!AH273,"")</f>
        <v/>
      </c>
      <c r="H273" s="97" t="str">
        <f>IF(ISNUMBER($B273),H272+Liga_Descoba!AI273,"")</f>
        <v/>
      </c>
      <c r="I273" s="36"/>
      <c r="J273" s="80"/>
      <c r="K273" s="97" t="str">
        <f>IF(ISNUMBER(Liga_Descoba!D273),Liga_Descoba!D273,"")</f>
        <v/>
      </c>
      <c r="L273" s="97" t="str">
        <f>IF(ISNUMBER(Liga_Descoba!E273),Liga_Descoba!E273,"")</f>
        <v/>
      </c>
      <c r="M273" s="36"/>
      <c r="N273" s="80"/>
      <c r="O273" s="97" t="str">
        <f>IF(ISNUMBER($B273),K273+O272,"")</f>
        <v/>
      </c>
      <c r="P273" s="97" t="str">
        <f>IF(ISNUMBER($B273),L273+P272,"")</f>
        <v/>
      </c>
      <c r="Q273" s="89"/>
      <c r="R273" s="95"/>
      <c r="S273" s="97" t="str">
        <f>IF(ISNUMBER($B273),O273/COUNTA(O$10:O273),"")</f>
        <v/>
      </c>
      <c r="T273" s="97" t="str">
        <f>IF(ISNUMBER($B273),P273/COUNTA(P$10:P273),"")</f>
        <v/>
      </c>
      <c r="U273" s="89"/>
      <c r="V273" s="95"/>
      <c r="W273" s="97" t="str">
        <f>IF(ISNUMBER($B273),SQRT(VAR(K$10:K273)),"")</f>
        <v/>
      </c>
      <c r="X273" s="97" t="str">
        <f>IF(ISNUMBER($B273),SQRT(VAR(L$10:L273)),"")</f>
        <v/>
      </c>
      <c r="Y273" s="89"/>
      <c r="Z273" s="89"/>
      <c r="AA273" s="96" t="str">
        <f>IF(ISBLANK(Liga_Descoba!$F273),"",IF(Liga_Descoba!$F274&lt;&gt;Liga_Descoba!$F273,Liga_Descoba!$F273,""))</f>
        <v/>
      </c>
      <c r="AB273" s="97" t="str">
        <f>IF(ISTEXT($AA273),"",O273-SUM(AB$10:AB272))</f>
        <v/>
      </c>
      <c r="AC273" s="97" t="str">
        <f>IF(ISTEXT($AA273),"",P273-SUM(AC$10:AC272))</f>
        <v/>
      </c>
      <c r="AD273" s="89"/>
      <c r="AE273" s="89"/>
      <c r="AF273" s="96" t="str">
        <f>IF(ISBLANK(Liga_Descoba!$F273),"",IF(Liga_Descoba!$F274&lt;&gt;Liga_Descoba!$F273,Liga_Descoba!$F273,""))</f>
        <v/>
      </c>
      <c r="AG273" s="97" t="str">
        <f>IF(ISTEXT($AF273),"",(O273 - SUM(AB$10:AB272))/COUNTIF(Liga_Descoba!$F$10:$F$304,"="&amp;$AF273))</f>
        <v/>
      </c>
      <c r="AH273" s="97" t="str">
        <f>IF(ISTEXT($AF273),"",(P273 - SUM(AC$10:AC272))/COUNTIF(Liga_Descoba!$F$10:$F$304,"="&amp;$AF273))</f>
        <v/>
      </c>
      <c r="AI273" s="99" t="str">
        <f>IF(ISTEXT($AF273),"",COUNT($AG$10:$AG273))</f>
        <v/>
      </c>
      <c r="AJ273" s="89"/>
      <c r="AK273" s="96" t="str">
        <f>IF(ISBLANK(Liga_Descoba!$F273),"",IF(Liga_Descoba!$F274&lt;&gt;Liga_Descoba!$F273,Liga_Descoba!$F273,""))</f>
        <v/>
      </c>
      <c r="AL273" s="97" t="str">
        <f>IF(ISTEXT($AF273),"",(G273 - SUM(AR$10:AR272))/COUNTIF(Liga_Descoba!$F$10:$F$304,"="&amp;$AK273))</f>
        <v/>
      </c>
      <c r="AM273" s="97" t="str">
        <f>IF(ISTEXT($AF273),"",(H273 - SUM(AS$10:AS272))/COUNTIF(Liga_Descoba!$F$10:$F$304,"="&amp;$AK273))</f>
        <v/>
      </c>
      <c r="AN273" s="99" t="str">
        <f>IF(ISTEXT($AF273),"",COUNT($AG$10:$AG273))</f>
        <v/>
      </c>
      <c r="AO273" s="81"/>
      <c r="AP273" s="89"/>
      <c r="AQ273" s="96" t="str">
        <f>IF(ISBLANK(Liga_Descoba!$F273),"",IF(Liga_Descoba!$F274&lt;&gt;Liga_Descoba!$F273,Liga_Descoba!$F273,""))</f>
        <v/>
      </c>
      <c r="AR273" s="97" t="str">
        <f>IF(ISTEXT($AQ273),"",G273-SUM(AR$10:AR272))</f>
        <v/>
      </c>
      <c r="AS273" s="97" t="str">
        <f>IF(ISTEXT($AQ273),"",H273-SUM(AS$10:AS272))</f>
        <v/>
      </c>
      <c r="AT273" s="89"/>
      <c r="AU273" s="89"/>
      <c r="AV273" s="96"/>
      <c r="AW273" s="97"/>
      <c r="AX273" s="97"/>
      <c r="AY273" s="96"/>
      <c r="AZ273" s="89"/>
      <c r="BA273" s="89"/>
      <c r="BB273" s="96"/>
      <c r="BC273" s="97"/>
      <c r="BD273" s="97"/>
      <c r="BE273" s="96"/>
      <c r="BF273" s="89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  <c r="BT273" s="100"/>
      <c r="BU273" s="100"/>
      <c r="BV273" s="100"/>
      <c r="BW273" s="100"/>
      <c r="BX273" s="100"/>
      <c r="BY273" s="100"/>
    </row>
    <row r="274" spans="1:77">
      <c r="A274" s="36"/>
      <c r="B274" s="94" t="str">
        <f>IF(ISBLANK(Liga_Descoba!$C274),"",Liga_Descoba!$C274)</f>
        <v/>
      </c>
      <c r="C274" s="97" t="str">
        <f>IF(ISTEXT($B274),"",_xlfn.SWITCH(Liga_Descoba!AH274,$D$3,$D$2,$E$3,$E$2,$F$3,$F$2,$D$6,$D$5,$E$6,$E$5,$I$5,$D$2,$I$6,$D$2,$I$4,$D$2))</f>
        <v/>
      </c>
      <c r="D274" s="97" t="str">
        <f>IF(ISTEXT($B274),"",_xlfn.SWITCH(Liga_Descoba!AI274,$D$3,$D$2,$E$3,$E$2,$F$3,$F$2,$D$6,$D$5,$E$6,$E$5,$I$5,$D$2,$I$6,$D$2,$I$4,$D$2))</f>
        <v/>
      </c>
      <c r="E274" s="80"/>
      <c r="F274" s="80"/>
      <c r="G274" s="97" t="str">
        <f>IF(ISNUMBER($B274),G273+Liga_Descoba!AH274,"")</f>
        <v/>
      </c>
      <c r="H274" s="97" t="str">
        <f>IF(ISNUMBER($B274),H273+Liga_Descoba!AI274,"")</f>
        <v/>
      </c>
      <c r="I274" s="36"/>
      <c r="J274" s="80"/>
      <c r="K274" s="97" t="str">
        <f>IF(ISNUMBER(Liga_Descoba!D274),Liga_Descoba!D274,"")</f>
        <v/>
      </c>
      <c r="L274" s="97" t="str">
        <f>IF(ISNUMBER(Liga_Descoba!E274),Liga_Descoba!E274,"")</f>
        <v/>
      </c>
      <c r="M274" s="36"/>
      <c r="N274" s="80"/>
      <c r="O274" s="97" t="str">
        <f>IF(ISNUMBER($B274),K274+O273,"")</f>
        <v/>
      </c>
      <c r="P274" s="97" t="str">
        <f>IF(ISNUMBER($B274),L274+P273,"")</f>
        <v/>
      </c>
      <c r="Q274" s="89"/>
      <c r="R274" s="95"/>
      <c r="S274" s="97" t="str">
        <f>IF(ISNUMBER($B274),O274/COUNTA(O$10:O274),"")</f>
        <v/>
      </c>
      <c r="T274" s="97" t="str">
        <f>IF(ISNUMBER($B274),P274/COUNTA(P$10:P274),"")</f>
        <v/>
      </c>
      <c r="U274" s="89"/>
      <c r="V274" s="95"/>
      <c r="W274" s="97" t="str">
        <f>IF(ISNUMBER($B274),SQRT(VAR(K$10:K274)),"")</f>
        <v/>
      </c>
      <c r="X274" s="97" t="str">
        <f>IF(ISNUMBER($B274),SQRT(VAR(L$10:L274)),"")</f>
        <v/>
      </c>
      <c r="Y274" s="89"/>
      <c r="Z274" s="89"/>
      <c r="AA274" s="96" t="str">
        <f>IF(ISBLANK(Liga_Descoba!$F274),"",IF(Liga_Descoba!$F275&lt;&gt;Liga_Descoba!$F274,Liga_Descoba!$F274,""))</f>
        <v/>
      </c>
      <c r="AB274" s="97" t="str">
        <f>IF(ISTEXT($AA274),"",O274-SUM(AB$10:AB273))</f>
        <v/>
      </c>
      <c r="AC274" s="97" t="str">
        <f>IF(ISTEXT($AA274),"",P274-SUM(AC$10:AC273))</f>
        <v/>
      </c>
      <c r="AD274" s="89"/>
      <c r="AE274" s="89"/>
      <c r="AF274" s="96" t="str">
        <f>IF(ISBLANK(Liga_Descoba!$F274),"",IF(Liga_Descoba!$F275&lt;&gt;Liga_Descoba!$F274,Liga_Descoba!$F274,""))</f>
        <v/>
      </c>
      <c r="AG274" s="97" t="str">
        <f>IF(ISTEXT($AF274),"",(O274 - SUM(AB$10:AB273))/COUNTIF(Liga_Descoba!$F$10:$F$304,"="&amp;$AF274))</f>
        <v/>
      </c>
      <c r="AH274" s="97" t="str">
        <f>IF(ISTEXT($AF274),"",(P274 - SUM(AC$10:AC273))/COUNTIF(Liga_Descoba!$F$10:$F$304,"="&amp;$AF274))</f>
        <v/>
      </c>
      <c r="AI274" s="99" t="str">
        <f>IF(ISTEXT($AF274),"",COUNT($AG$10:$AG274))</f>
        <v/>
      </c>
      <c r="AJ274" s="89"/>
      <c r="AK274" s="96" t="str">
        <f>IF(ISBLANK(Liga_Descoba!$F274),"",IF(Liga_Descoba!$F275&lt;&gt;Liga_Descoba!$F274,Liga_Descoba!$F274,""))</f>
        <v/>
      </c>
      <c r="AL274" s="97" t="str">
        <f>IF(ISTEXT($AF274),"",(G274 - SUM(AR$10:AR273))/COUNTIF(Liga_Descoba!$F$10:$F$304,"="&amp;$AK274))</f>
        <v/>
      </c>
      <c r="AM274" s="97" t="str">
        <f>IF(ISTEXT($AF274),"",(H274 - SUM(AS$10:AS273))/COUNTIF(Liga_Descoba!$F$10:$F$304,"="&amp;$AK274))</f>
        <v/>
      </c>
      <c r="AN274" s="99" t="str">
        <f>IF(ISTEXT($AF274),"",COUNT($AG$10:$AG274))</f>
        <v/>
      </c>
      <c r="AO274" s="81"/>
      <c r="AP274" s="89"/>
      <c r="AQ274" s="96" t="str">
        <f>IF(ISBLANK(Liga_Descoba!$F274),"",IF(Liga_Descoba!$F275&lt;&gt;Liga_Descoba!$F274,Liga_Descoba!$F274,""))</f>
        <v/>
      </c>
      <c r="AR274" s="97" t="str">
        <f>IF(ISTEXT($AQ274),"",G274-SUM(AR$10:AR273))</f>
        <v/>
      </c>
      <c r="AS274" s="97" t="str">
        <f>IF(ISTEXT($AQ274),"",H274-SUM(AS$10:AS273))</f>
        <v/>
      </c>
      <c r="AT274" s="89"/>
      <c r="AU274" s="89"/>
      <c r="AV274" s="96"/>
      <c r="AW274" s="97"/>
      <c r="AX274" s="97"/>
      <c r="AY274" s="96"/>
      <c r="AZ274" s="89"/>
      <c r="BA274" s="89"/>
      <c r="BB274" s="96"/>
      <c r="BC274" s="97"/>
      <c r="BD274" s="97"/>
      <c r="BE274" s="96"/>
      <c r="BF274" s="89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  <c r="BT274" s="100"/>
      <c r="BU274" s="100"/>
      <c r="BV274" s="100"/>
      <c r="BW274" s="100"/>
      <c r="BX274" s="100"/>
      <c r="BY274" s="100"/>
    </row>
    <row r="275" spans="1:77">
      <c r="A275" s="36"/>
      <c r="B275" s="94" t="str">
        <f>IF(ISBLANK(Liga_Descoba!$C275),"",Liga_Descoba!$C275)</f>
        <v/>
      </c>
      <c r="C275" s="97" t="str">
        <f>IF(ISTEXT($B275),"",_xlfn.SWITCH(Liga_Descoba!AH275,$D$3,$D$2,$E$3,$E$2,$F$3,$F$2,$D$6,$D$5,$E$6,$E$5,$I$5,$D$2,$I$6,$D$2,$I$4,$D$2))</f>
        <v/>
      </c>
      <c r="D275" s="97" t="str">
        <f>IF(ISTEXT($B275),"",_xlfn.SWITCH(Liga_Descoba!AI275,$D$3,$D$2,$E$3,$E$2,$F$3,$F$2,$D$6,$D$5,$E$6,$E$5,$I$5,$D$2,$I$6,$D$2,$I$4,$D$2))</f>
        <v/>
      </c>
      <c r="E275" s="80"/>
      <c r="F275" s="80"/>
      <c r="G275" s="97" t="str">
        <f>IF(ISNUMBER($B275),G274+Liga_Descoba!AH275,"")</f>
        <v/>
      </c>
      <c r="H275" s="97" t="str">
        <f>IF(ISNUMBER($B275),H274+Liga_Descoba!AI275,"")</f>
        <v/>
      </c>
      <c r="I275" s="36"/>
      <c r="J275" s="80"/>
      <c r="K275" s="97" t="str">
        <f>IF(ISNUMBER(Liga_Descoba!D275),Liga_Descoba!D275,"")</f>
        <v/>
      </c>
      <c r="L275" s="97" t="str">
        <f>IF(ISNUMBER(Liga_Descoba!E275),Liga_Descoba!E275,"")</f>
        <v/>
      </c>
      <c r="M275" s="36"/>
      <c r="N275" s="80"/>
      <c r="O275" s="97" t="str">
        <f>IF(ISNUMBER($B275),K275+O274,"")</f>
        <v/>
      </c>
      <c r="P275" s="97" t="str">
        <f>IF(ISNUMBER($B275),L275+P274,"")</f>
        <v/>
      </c>
      <c r="Q275" s="89"/>
      <c r="R275" s="95"/>
      <c r="S275" s="97" t="str">
        <f>IF(ISNUMBER($B275),O275/COUNTA(O$10:O275),"")</f>
        <v/>
      </c>
      <c r="T275" s="97" t="str">
        <f>IF(ISNUMBER($B275),P275/COUNTA(P$10:P275),"")</f>
        <v/>
      </c>
      <c r="U275" s="89"/>
      <c r="V275" s="95"/>
      <c r="W275" s="97" t="str">
        <f>IF(ISNUMBER($B275),SQRT(VAR(K$10:K275)),"")</f>
        <v/>
      </c>
      <c r="X275" s="97" t="str">
        <f>IF(ISNUMBER($B275),SQRT(VAR(L$10:L275)),"")</f>
        <v/>
      </c>
      <c r="Y275" s="89"/>
      <c r="Z275" s="89"/>
      <c r="AA275" s="96" t="str">
        <f>IF(ISBLANK(Liga_Descoba!$F275),"",IF(Liga_Descoba!$F276&lt;&gt;Liga_Descoba!$F275,Liga_Descoba!$F275,""))</f>
        <v/>
      </c>
      <c r="AB275" s="97" t="str">
        <f>IF(ISTEXT($AA275),"",O275-SUM(AB$10:AB274))</f>
        <v/>
      </c>
      <c r="AC275" s="97" t="str">
        <f>IF(ISTEXT($AA275),"",P275-SUM(AC$10:AC274))</f>
        <v/>
      </c>
      <c r="AD275" s="89"/>
      <c r="AE275" s="89"/>
      <c r="AF275" s="96" t="str">
        <f>IF(ISBLANK(Liga_Descoba!$F275),"",IF(Liga_Descoba!$F276&lt;&gt;Liga_Descoba!$F275,Liga_Descoba!$F275,""))</f>
        <v/>
      </c>
      <c r="AG275" s="97" t="str">
        <f>IF(ISTEXT($AF275),"",(O275 - SUM(AB$10:AB274))/COUNTIF(Liga_Descoba!$F$10:$F$304,"="&amp;$AF275))</f>
        <v/>
      </c>
      <c r="AH275" s="97" t="str">
        <f>IF(ISTEXT($AF275),"",(P275 - SUM(AC$10:AC274))/COUNTIF(Liga_Descoba!$F$10:$F$304,"="&amp;$AF275))</f>
        <v/>
      </c>
      <c r="AI275" s="99" t="str">
        <f>IF(ISTEXT($AF275),"",COUNT($AG$10:$AG275))</f>
        <v/>
      </c>
      <c r="AJ275" s="89"/>
      <c r="AK275" s="96" t="str">
        <f>IF(ISBLANK(Liga_Descoba!$F275),"",IF(Liga_Descoba!$F276&lt;&gt;Liga_Descoba!$F275,Liga_Descoba!$F275,""))</f>
        <v/>
      </c>
      <c r="AL275" s="97" t="str">
        <f>IF(ISTEXT($AF275),"",(G275 - SUM(AR$10:AR274))/COUNTIF(Liga_Descoba!$F$10:$F$304,"="&amp;$AK275))</f>
        <v/>
      </c>
      <c r="AM275" s="97" t="str">
        <f>IF(ISTEXT($AF275),"",(H275 - SUM(AS$10:AS274))/COUNTIF(Liga_Descoba!$F$10:$F$304,"="&amp;$AK275))</f>
        <v/>
      </c>
      <c r="AN275" s="99" t="str">
        <f>IF(ISTEXT($AF275),"",COUNT($AG$10:$AG275))</f>
        <v/>
      </c>
      <c r="AO275" s="81"/>
      <c r="AP275" s="89"/>
      <c r="AQ275" s="96" t="str">
        <f>IF(ISBLANK(Liga_Descoba!$F275),"",IF(Liga_Descoba!$F276&lt;&gt;Liga_Descoba!$F275,Liga_Descoba!$F275,""))</f>
        <v/>
      </c>
      <c r="AR275" s="97" t="str">
        <f>IF(ISTEXT($AQ275),"",G275-SUM(AR$10:AR274))</f>
        <v/>
      </c>
      <c r="AS275" s="97" t="str">
        <f>IF(ISTEXT($AQ275),"",H275-SUM(AS$10:AS274))</f>
        <v/>
      </c>
      <c r="AT275" s="89"/>
      <c r="AU275" s="89"/>
      <c r="AV275" s="96"/>
      <c r="AW275" s="97"/>
      <c r="AX275" s="97"/>
      <c r="AY275" s="96"/>
      <c r="AZ275" s="89"/>
      <c r="BA275" s="89"/>
      <c r="BB275" s="96"/>
      <c r="BC275" s="97"/>
      <c r="BD275" s="97"/>
      <c r="BE275" s="96"/>
      <c r="BF275" s="89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  <c r="BT275" s="100"/>
      <c r="BU275" s="100"/>
      <c r="BV275" s="100"/>
      <c r="BW275" s="100"/>
      <c r="BX275" s="100"/>
      <c r="BY275" s="100"/>
    </row>
    <row r="276" spans="1:77">
      <c r="A276" s="36"/>
      <c r="B276" s="94" t="str">
        <f>IF(ISBLANK(Liga_Descoba!$C276),"",Liga_Descoba!$C276)</f>
        <v/>
      </c>
      <c r="C276" s="97" t="str">
        <f>IF(ISTEXT($B276),"",_xlfn.SWITCH(Liga_Descoba!AH276,$D$3,$D$2,$E$3,$E$2,$F$3,$F$2,$D$6,$D$5,$E$6,$E$5,$I$5,$D$2,$I$6,$D$2,$I$4,$D$2))</f>
        <v/>
      </c>
      <c r="D276" s="97" t="str">
        <f>IF(ISTEXT($B276),"",_xlfn.SWITCH(Liga_Descoba!AI276,$D$3,$D$2,$E$3,$E$2,$F$3,$F$2,$D$6,$D$5,$E$6,$E$5,$I$5,$D$2,$I$6,$D$2,$I$4,$D$2))</f>
        <v/>
      </c>
      <c r="E276" s="80"/>
      <c r="F276" s="80"/>
      <c r="G276" s="97" t="str">
        <f>IF(ISNUMBER($B276),G275+Liga_Descoba!AH276,"")</f>
        <v/>
      </c>
      <c r="H276" s="97" t="str">
        <f>IF(ISNUMBER($B276),H275+Liga_Descoba!AI276,"")</f>
        <v/>
      </c>
      <c r="I276" s="36"/>
      <c r="J276" s="80"/>
      <c r="K276" s="97" t="str">
        <f>IF(ISNUMBER(Liga_Descoba!D276),Liga_Descoba!D276,"")</f>
        <v/>
      </c>
      <c r="L276" s="97" t="str">
        <f>IF(ISNUMBER(Liga_Descoba!E276),Liga_Descoba!E276,"")</f>
        <v/>
      </c>
      <c r="M276" s="36"/>
      <c r="N276" s="80"/>
      <c r="O276" s="97" t="str">
        <f>IF(ISNUMBER($B276),K276+O275,"")</f>
        <v/>
      </c>
      <c r="P276" s="97" t="str">
        <f>IF(ISNUMBER($B276),L276+P275,"")</f>
        <v/>
      </c>
      <c r="Q276" s="89"/>
      <c r="R276" s="95"/>
      <c r="S276" s="97" t="str">
        <f>IF(ISNUMBER($B276),O276/COUNTA(O$10:O276),"")</f>
        <v/>
      </c>
      <c r="T276" s="97" t="str">
        <f>IF(ISNUMBER($B276),P276/COUNTA(P$10:P276),"")</f>
        <v/>
      </c>
      <c r="U276" s="89"/>
      <c r="V276" s="95"/>
      <c r="W276" s="97" t="str">
        <f>IF(ISNUMBER($B276),SQRT(VAR(K$10:K276)),"")</f>
        <v/>
      </c>
      <c r="X276" s="97" t="str">
        <f>IF(ISNUMBER($B276),SQRT(VAR(L$10:L276)),"")</f>
        <v/>
      </c>
      <c r="Y276" s="89"/>
      <c r="Z276" s="89"/>
      <c r="AA276" s="96" t="str">
        <f>IF(ISBLANK(Liga_Descoba!$F276),"",IF(Liga_Descoba!$F277&lt;&gt;Liga_Descoba!$F276,Liga_Descoba!$F276,""))</f>
        <v/>
      </c>
      <c r="AB276" s="97" t="str">
        <f>IF(ISTEXT($AA276),"",O276-SUM(AB$10:AB275))</f>
        <v/>
      </c>
      <c r="AC276" s="97" t="str">
        <f>IF(ISTEXT($AA276),"",P276-SUM(AC$10:AC275))</f>
        <v/>
      </c>
      <c r="AD276" s="89"/>
      <c r="AE276" s="89"/>
      <c r="AF276" s="96" t="str">
        <f>IF(ISBLANK(Liga_Descoba!$F276),"",IF(Liga_Descoba!$F277&lt;&gt;Liga_Descoba!$F276,Liga_Descoba!$F276,""))</f>
        <v/>
      </c>
      <c r="AG276" s="97" t="str">
        <f>IF(ISTEXT($AF276),"",(O276 - SUM(AB$10:AB275))/COUNTIF(Liga_Descoba!$F$10:$F$304,"="&amp;$AF276))</f>
        <v/>
      </c>
      <c r="AH276" s="97" t="str">
        <f>IF(ISTEXT($AF276),"",(P276 - SUM(AC$10:AC275))/COUNTIF(Liga_Descoba!$F$10:$F$304,"="&amp;$AF276))</f>
        <v/>
      </c>
      <c r="AI276" s="99" t="str">
        <f>IF(ISTEXT($AF276),"",COUNT($AG$10:$AG276))</f>
        <v/>
      </c>
      <c r="AJ276" s="89"/>
      <c r="AK276" s="96" t="str">
        <f>IF(ISBLANK(Liga_Descoba!$F276),"",IF(Liga_Descoba!$F277&lt;&gt;Liga_Descoba!$F276,Liga_Descoba!$F276,""))</f>
        <v/>
      </c>
      <c r="AL276" s="97" t="str">
        <f>IF(ISTEXT($AF276),"",(G276 - SUM(AR$10:AR275))/COUNTIF(Liga_Descoba!$F$10:$F$304,"="&amp;$AK276))</f>
        <v/>
      </c>
      <c r="AM276" s="97" t="str">
        <f>IF(ISTEXT($AF276),"",(H276 - SUM(AS$10:AS275))/COUNTIF(Liga_Descoba!$F$10:$F$304,"="&amp;$AK276))</f>
        <v/>
      </c>
      <c r="AN276" s="99" t="str">
        <f>IF(ISTEXT($AF276),"",COUNT($AG$10:$AG276))</f>
        <v/>
      </c>
      <c r="AO276" s="81"/>
      <c r="AP276" s="89"/>
      <c r="AQ276" s="96" t="str">
        <f>IF(ISBLANK(Liga_Descoba!$F276),"",IF(Liga_Descoba!$F277&lt;&gt;Liga_Descoba!$F276,Liga_Descoba!$F276,""))</f>
        <v/>
      </c>
      <c r="AR276" s="97" t="str">
        <f>IF(ISTEXT($AQ276),"",G276-SUM(AR$10:AR275))</f>
        <v/>
      </c>
      <c r="AS276" s="97" t="str">
        <f>IF(ISTEXT($AQ276),"",H276-SUM(AS$10:AS275))</f>
        <v/>
      </c>
      <c r="AT276" s="89"/>
      <c r="AU276" s="89"/>
      <c r="AV276" s="96"/>
      <c r="AW276" s="97"/>
      <c r="AX276" s="97"/>
      <c r="AY276" s="96"/>
      <c r="AZ276" s="89"/>
      <c r="BA276" s="89"/>
      <c r="BB276" s="96"/>
      <c r="BC276" s="97"/>
      <c r="BD276" s="97"/>
      <c r="BE276" s="96"/>
      <c r="BF276" s="89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  <c r="BT276" s="100"/>
      <c r="BU276" s="100"/>
      <c r="BV276" s="100"/>
      <c r="BW276" s="100"/>
      <c r="BX276" s="100"/>
      <c r="BY276" s="100"/>
    </row>
    <row r="277" spans="1:77">
      <c r="A277" s="36"/>
      <c r="B277" s="94" t="str">
        <f>IF(ISBLANK(Liga_Descoba!$C277),"",Liga_Descoba!$C277)</f>
        <v/>
      </c>
      <c r="C277" s="97" t="str">
        <f>IF(ISTEXT($B277),"",_xlfn.SWITCH(Liga_Descoba!AH277,$D$3,$D$2,$E$3,$E$2,$F$3,$F$2,$D$6,$D$5,$E$6,$E$5,$I$5,$D$2,$I$6,$D$2,$I$4,$D$2))</f>
        <v/>
      </c>
      <c r="D277" s="97" t="str">
        <f>IF(ISTEXT($B277),"",_xlfn.SWITCH(Liga_Descoba!AI277,$D$3,$D$2,$E$3,$E$2,$F$3,$F$2,$D$6,$D$5,$E$6,$E$5,$I$5,$D$2,$I$6,$D$2,$I$4,$D$2))</f>
        <v/>
      </c>
      <c r="E277" s="80"/>
      <c r="F277" s="80"/>
      <c r="G277" s="97" t="str">
        <f>IF(ISNUMBER($B277),G276+Liga_Descoba!AH277,"")</f>
        <v/>
      </c>
      <c r="H277" s="97" t="str">
        <f>IF(ISNUMBER($B277),H276+Liga_Descoba!AI277,"")</f>
        <v/>
      </c>
      <c r="I277" s="36"/>
      <c r="J277" s="80"/>
      <c r="K277" s="97" t="str">
        <f>IF(ISNUMBER(Liga_Descoba!D277),Liga_Descoba!D277,"")</f>
        <v/>
      </c>
      <c r="L277" s="97" t="str">
        <f>IF(ISNUMBER(Liga_Descoba!E277),Liga_Descoba!E277,"")</f>
        <v/>
      </c>
      <c r="M277" s="36"/>
      <c r="N277" s="80"/>
      <c r="O277" s="97" t="str">
        <f>IF(ISNUMBER($B277),K277+O276,"")</f>
        <v/>
      </c>
      <c r="P277" s="97" t="str">
        <f>IF(ISNUMBER($B277),L277+P276,"")</f>
        <v/>
      </c>
      <c r="Q277" s="89"/>
      <c r="R277" s="95"/>
      <c r="S277" s="97" t="str">
        <f>IF(ISNUMBER($B277),O277/COUNTA(O$10:O277),"")</f>
        <v/>
      </c>
      <c r="T277" s="97" t="str">
        <f>IF(ISNUMBER($B277),P277/COUNTA(P$10:P277),"")</f>
        <v/>
      </c>
      <c r="U277" s="89"/>
      <c r="V277" s="95"/>
      <c r="W277" s="97" t="str">
        <f>IF(ISNUMBER($B277),SQRT(VAR(K$10:K277)),"")</f>
        <v/>
      </c>
      <c r="X277" s="97" t="str">
        <f>IF(ISNUMBER($B277),SQRT(VAR(L$10:L277)),"")</f>
        <v/>
      </c>
      <c r="Y277" s="89"/>
      <c r="Z277" s="89"/>
      <c r="AA277" s="96" t="str">
        <f>IF(ISBLANK(Liga_Descoba!$F277),"",IF(Liga_Descoba!$F278&lt;&gt;Liga_Descoba!$F277,Liga_Descoba!$F277,""))</f>
        <v/>
      </c>
      <c r="AB277" s="97" t="str">
        <f>IF(ISTEXT($AA277),"",O277-SUM(AB$10:AB276))</f>
        <v/>
      </c>
      <c r="AC277" s="97" t="str">
        <f>IF(ISTEXT($AA277),"",P277-SUM(AC$10:AC276))</f>
        <v/>
      </c>
      <c r="AD277" s="89"/>
      <c r="AE277" s="89"/>
      <c r="AF277" s="96" t="str">
        <f>IF(ISBLANK(Liga_Descoba!$F277),"",IF(Liga_Descoba!$F278&lt;&gt;Liga_Descoba!$F277,Liga_Descoba!$F277,""))</f>
        <v/>
      </c>
      <c r="AG277" s="97" t="str">
        <f>IF(ISTEXT($AF277),"",(O277 - SUM(AB$10:AB276))/COUNTIF(Liga_Descoba!$F$10:$F$304,"="&amp;$AF277))</f>
        <v/>
      </c>
      <c r="AH277" s="97" t="str">
        <f>IF(ISTEXT($AF277),"",(P277 - SUM(AC$10:AC276))/COUNTIF(Liga_Descoba!$F$10:$F$304,"="&amp;$AF277))</f>
        <v/>
      </c>
      <c r="AI277" s="99" t="str">
        <f>IF(ISTEXT($AF277),"",COUNT($AG$10:$AG277))</f>
        <v/>
      </c>
      <c r="AJ277" s="89"/>
      <c r="AK277" s="96" t="str">
        <f>IF(ISBLANK(Liga_Descoba!$F277),"",IF(Liga_Descoba!$F278&lt;&gt;Liga_Descoba!$F277,Liga_Descoba!$F277,""))</f>
        <v/>
      </c>
      <c r="AL277" s="97" t="str">
        <f>IF(ISTEXT($AF277),"",(G277 - SUM(AR$10:AR276))/COUNTIF(Liga_Descoba!$F$10:$F$304,"="&amp;$AK277))</f>
        <v/>
      </c>
      <c r="AM277" s="97" t="str">
        <f>IF(ISTEXT($AF277),"",(H277 - SUM(AS$10:AS276))/COUNTIF(Liga_Descoba!$F$10:$F$304,"="&amp;$AK277))</f>
        <v/>
      </c>
      <c r="AN277" s="99" t="str">
        <f>IF(ISTEXT($AF277),"",COUNT($AG$10:$AG277))</f>
        <v/>
      </c>
      <c r="AO277" s="81"/>
      <c r="AP277" s="89"/>
      <c r="AQ277" s="96" t="str">
        <f>IF(ISBLANK(Liga_Descoba!$F277),"",IF(Liga_Descoba!$F278&lt;&gt;Liga_Descoba!$F277,Liga_Descoba!$F277,""))</f>
        <v/>
      </c>
      <c r="AR277" s="97" t="str">
        <f>IF(ISTEXT($AQ277),"",G277-SUM(AR$10:AR276))</f>
        <v/>
      </c>
      <c r="AS277" s="97" t="str">
        <f>IF(ISTEXT($AQ277),"",H277-SUM(AS$10:AS276))</f>
        <v/>
      </c>
      <c r="AT277" s="89"/>
      <c r="AU277" s="89"/>
      <c r="AV277" s="96"/>
      <c r="AW277" s="97"/>
      <c r="AX277" s="97"/>
      <c r="AY277" s="96"/>
      <c r="AZ277" s="89"/>
      <c r="BA277" s="89"/>
      <c r="BB277" s="96"/>
      <c r="BC277" s="97"/>
      <c r="BD277" s="97"/>
      <c r="BE277" s="96"/>
      <c r="BF277" s="89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</row>
    <row r="278" spans="1:77">
      <c r="A278" s="36"/>
      <c r="B278" s="94" t="str">
        <f>IF(ISBLANK(Liga_Descoba!$C278),"",Liga_Descoba!$C278)</f>
        <v/>
      </c>
      <c r="C278" s="97" t="str">
        <f>IF(ISTEXT($B278),"",_xlfn.SWITCH(Liga_Descoba!AH278,$D$3,$D$2,$E$3,$E$2,$F$3,$F$2,$D$6,$D$5,$E$6,$E$5,$I$5,$D$2,$I$6,$D$2,$I$4,$D$2))</f>
        <v/>
      </c>
      <c r="D278" s="97" t="str">
        <f>IF(ISTEXT($B278),"",_xlfn.SWITCH(Liga_Descoba!AI278,$D$3,$D$2,$E$3,$E$2,$F$3,$F$2,$D$6,$D$5,$E$6,$E$5,$I$5,$D$2,$I$6,$D$2,$I$4,$D$2))</f>
        <v/>
      </c>
      <c r="E278" s="80"/>
      <c r="F278" s="80"/>
      <c r="G278" s="97" t="str">
        <f>IF(ISNUMBER($B278),G277+Liga_Descoba!AH278,"")</f>
        <v/>
      </c>
      <c r="H278" s="97" t="str">
        <f>IF(ISNUMBER($B278),H277+Liga_Descoba!AI278,"")</f>
        <v/>
      </c>
      <c r="I278" s="36"/>
      <c r="J278" s="80"/>
      <c r="K278" s="97" t="str">
        <f>IF(ISNUMBER(Liga_Descoba!D278),Liga_Descoba!D278,"")</f>
        <v/>
      </c>
      <c r="L278" s="97" t="str">
        <f>IF(ISNUMBER(Liga_Descoba!E278),Liga_Descoba!E278,"")</f>
        <v/>
      </c>
      <c r="M278" s="36"/>
      <c r="N278" s="80"/>
      <c r="O278" s="97" t="str">
        <f>IF(ISNUMBER($B278),K278+O277,"")</f>
        <v/>
      </c>
      <c r="P278" s="97" t="str">
        <f>IF(ISNUMBER($B278),L278+P277,"")</f>
        <v/>
      </c>
      <c r="Q278" s="89"/>
      <c r="R278" s="95"/>
      <c r="S278" s="97" t="str">
        <f>IF(ISNUMBER($B278),O278/COUNTA(O$10:O278),"")</f>
        <v/>
      </c>
      <c r="T278" s="97" t="str">
        <f>IF(ISNUMBER($B278),P278/COUNTA(P$10:P278),"")</f>
        <v/>
      </c>
      <c r="U278" s="89"/>
      <c r="V278" s="95"/>
      <c r="W278" s="97" t="str">
        <f>IF(ISNUMBER($B278),SQRT(VAR(K$10:K278)),"")</f>
        <v/>
      </c>
      <c r="X278" s="97" t="str">
        <f>IF(ISNUMBER($B278),SQRT(VAR(L$10:L278)),"")</f>
        <v/>
      </c>
      <c r="Y278" s="89"/>
      <c r="Z278" s="89"/>
      <c r="AA278" s="96" t="str">
        <f>IF(ISBLANK(Liga_Descoba!$F278),"",IF(Liga_Descoba!$F279&lt;&gt;Liga_Descoba!$F278,Liga_Descoba!$F278,""))</f>
        <v/>
      </c>
      <c r="AB278" s="97" t="str">
        <f>IF(ISTEXT($AA278),"",O278-SUM(AB$10:AB277))</f>
        <v/>
      </c>
      <c r="AC278" s="97" t="str">
        <f>IF(ISTEXT($AA278),"",P278-SUM(AC$10:AC277))</f>
        <v/>
      </c>
      <c r="AD278" s="89"/>
      <c r="AE278" s="89"/>
      <c r="AF278" s="96" t="str">
        <f>IF(ISBLANK(Liga_Descoba!$F278),"",IF(Liga_Descoba!$F279&lt;&gt;Liga_Descoba!$F278,Liga_Descoba!$F278,""))</f>
        <v/>
      </c>
      <c r="AG278" s="97" t="str">
        <f>IF(ISTEXT($AF278),"",(O278 - SUM(AB$10:AB277))/COUNTIF(Liga_Descoba!$F$10:$F$304,"="&amp;$AF278))</f>
        <v/>
      </c>
      <c r="AH278" s="97" t="str">
        <f>IF(ISTEXT($AF278),"",(P278 - SUM(AC$10:AC277))/COUNTIF(Liga_Descoba!$F$10:$F$304,"="&amp;$AF278))</f>
        <v/>
      </c>
      <c r="AI278" s="99" t="str">
        <f>IF(ISTEXT($AF278),"",COUNT($AG$10:$AG278))</f>
        <v/>
      </c>
      <c r="AJ278" s="89"/>
      <c r="AK278" s="96" t="str">
        <f>IF(ISBLANK(Liga_Descoba!$F278),"",IF(Liga_Descoba!$F279&lt;&gt;Liga_Descoba!$F278,Liga_Descoba!$F278,""))</f>
        <v/>
      </c>
      <c r="AL278" s="97" t="str">
        <f>IF(ISTEXT($AF278),"",(G278 - SUM(AR$10:AR277))/COUNTIF(Liga_Descoba!$F$10:$F$304,"="&amp;$AK278))</f>
        <v/>
      </c>
      <c r="AM278" s="97" t="str">
        <f>IF(ISTEXT($AF278),"",(H278 - SUM(AS$10:AS277))/COUNTIF(Liga_Descoba!$F$10:$F$304,"="&amp;$AK278))</f>
        <v/>
      </c>
      <c r="AN278" s="99" t="str">
        <f>IF(ISTEXT($AF278),"",COUNT($AG$10:$AG278))</f>
        <v/>
      </c>
      <c r="AO278" s="81"/>
      <c r="AP278" s="89"/>
      <c r="AQ278" s="96" t="str">
        <f>IF(ISBLANK(Liga_Descoba!$F278),"",IF(Liga_Descoba!$F279&lt;&gt;Liga_Descoba!$F278,Liga_Descoba!$F278,""))</f>
        <v/>
      </c>
      <c r="AR278" s="97" t="str">
        <f>IF(ISTEXT($AQ278),"",G278-SUM(AR$10:AR277))</f>
        <v/>
      </c>
      <c r="AS278" s="97" t="str">
        <f>IF(ISTEXT($AQ278),"",H278-SUM(AS$10:AS277))</f>
        <v/>
      </c>
      <c r="AT278" s="89"/>
      <c r="AU278" s="89"/>
      <c r="AV278" s="96"/>
      <c r="AW278" s="97"/>
      <c r="AX278" s="97"/>
      <c r="AY278" s="96"/>
      <c r="AZ278" s="89"/>
      <c r="BA278" s="89"/>
      <c r="BB278" s="96"/>
      <c r="BC278" s="97"/>
      <c r="BD278" s="97"/>
      <c r="BE278" s="96"/>
      <c r="BF278" s="89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  <c r="BT278" s="100"/>
      <c r="BU278" s="100"/>
      <c r="BV278" s="100"/>
      <c r="BW278" s="100"/>
      <c r="BX278" s="100"/>
      <c r="BY278" s="100"/>
    </row>
    <row r="279" spans="1:77">
      <c r="A279" s="36"/>
      <c r="B279" s="94" t="str">
        <f>IF(ISBLANK(Liga_Descoba!$C279),"",Liga_Descoba!$C279)</f>
        <v/>
      </c>
      <c r="C279" s="97" t="str">
        <f>IF(ISTEXT($B279),"",_xlfn.SWITCH(Liga_Descoba!AH279,$D$3,$D$2,$E$3,$E$2,$F$3,$F$2,$D$6,$D$5,$E$6,$E$5,$I$5,$D$2,$I$6,$D$2,$I$4,$D$2))</f>
        <v/>
      </c>
      <c r="D279" s="97" t="str">
        <f>IF(ISTEXT($B279),"",_xlfn.SWITCH(Liga_Descoba!AI279,$D$3,$D$2,$E$3,$E$2,$F$3,$F$2,$D$6,$D$5,$E$6,$E$5,$I$5,$D$2,$I$6,$D$2,$I$4,$D$2))</f>
        <v/>
      </c>
      <c r="E279" s="80"/>
      <c r="F279" s="80"/>
      <c r="G279" s="97" t="str">
        <f>IF(ISNUMBER($B279),G278+Liga_Descoba!AH279,"")</f>
        <v/>
      </c>
      <c r="H279" s="97" t="str">
        <f>IF(ISNUMBER($B279),H278+Liga_Descoba!AI279,"")</f>
        <v/>
      </c>
      <c r="I279" s="36"/>
      <c r="J279" s="80"/>
      <c r="K279" s="97" t="str">
        <f>IF(ISNUMBER(Liga_Descoba!D279),Liga_Descoba!D279,"")</f>
        <v/>
      </c>
      <c r="L279" s="97" t="str">
        <f>IF(ISNUMBER(Liga_Descoba!E279),Liga_Descoba!E279,"")</f>
        <v/>
      </c>
      <c r="M279" s="36"/>
      <c r="N279" s="80"/>
      <c r="O279" s="97" t="str">
        <f>IF(ISNUMBER($B279),K279+O278,"")</f>
        <v/>
      </c>
      <c r="P279" s="97" t="str">
        <f>IF(ISNUMBER($B279),L279+P278,"")</f>
        <v/>
      </c>
      <c r="Q279" s="89"/>
      <c r="R279" s="95"/>
      <c r="S279" s="97" t="str">
        <f>IF(ISNUMBER($B279),O279/COUNTA(O$10:O279),"")</f>
        <v/>
      </c>
      <c r="T279" s="97" t="str">
        <f>IF(ISNUMBER($B279),P279/COUNTA(P$10:P279),"")</f>
        <v/>
      </c>
      <c r="U279" s="89"/>
      <c r="V279" s="95"/>
      <c r="W279" s="97" t="str">
        <f>IF(ISNUMBER($B279),SQRT(VAR(K$10:K279)),"")</f>
        <v/>
      </c>
      <c r="X279" s="97" t="str">
        <f>IF(ISNUMBER($B279),SQRT(VAR(L$10:L279)),"")</f>
        <v/>
      </c>
      <c r="Y279" s="89"/>
      <c r="Z279" s="89"/>
      <c r="AA279" s="96" t="str">
        <f>IF(ISBLANK(Liga_Descoba!$F279),"",IF(Liga_Descoba!$F280&lt;&gt;Liga_Descoba!$F279,Liga_Descoba!$F279,""))</f>
        <v/>
      </c>
      <c r="AB279" s="97" t="str">
        <f>IF(ISTEXT($AA279),"",O279-SUM(AB$10:AB278))</f>
        <v/>
      </c>
      <c r="AC279" s="97" t="str">
        <f>IF(ISTEXT($AA279),"",P279-SUM(AC$10:AC278))</f>
        <v/>
      </c>
      <c r="AD279" s="89"/>
      <c r="AE279" s="89"/>
      <c r="AF279" s="96" t="str">
        <f>IF(ISBLANK(Liga_Descoba!$F279),"",IF(Liga_Descoba!$F280&lt;&gt;Liga_Descoba!$F279,Liga_Descoba!$F279,""))</f>
        <v/>
      </c>
      <c r="AG279" s="97" t="str">
        <f>IF(ISTEXT($AF279),"",(O279 - SUM(AB$10:AB278))/COUNTIF(Liga_Descoba!$F$10:$F$304,"="&amp;$AF279))</f>
        <v/>
      </c>
      <c r="AH279" s="97" t="str">
        <f>IF(ISTEXT($AF279),"",(P279 - SUM(AC$10:AC278))/COUNTIF(Liga_Descoba!$F$10:$F$304,"="&amp;$AF279))</f>
        <v/>
      </c>
      <c r="AI279" s="99" t="str">
        <f>IF(ISTEXT($AF279),"",COUNT($AG$10:$AG279))</f>
        <v/>
      </c>
      <c r="AJ279" s="89"/>
      <c r="AK279" s="96" t="str">
        <f>IF(ISBLANK(Liga_Descoba!$F279),"",IF(Liga_Descoba!$F280&lt;&gt;Liga_Descoba!$F279,Liga_Descoba!$F279,""))</f>
        <v/>
      </c>
      <c r="AL279" s="97" t="str">
        <f>IF(ISTEXT($AF279),"",(G279 - SUM(AR$10:AR278))/COUNTIF(Liga_Descoba!$F$10:$F$304,"="&amp;$AK279))</f>
        <v/>
      </c>
      <c r="AM279" s="97" t="str">
        <f>IF(ISTEXT($AF279),"",(H279 - SUM(AS$10:AS278))/COUNTIF(Liga_Descoba!$F$10:$F$304,"="&amp;$AK279))</f>
        <v/>
      </c>
      <c r="AN279" s="99" t="str">
        <f>IF(ISTEXT($AF279),"",COUNT($AG$10:$AG279))</f>
        <v/>
      </c>
      <c r="AO279" s="81"/>
      <c r="AP279" s="89"/>
      <c r="AQ279" s="96" t="str">
        <f>IF(ISBLANK(Liga_Descoba!$F279),"",IF(Liga_Descoba!$F280&lt;&gt;Liga_Descoba!$F279,Liga_Descoba!$F279,""))</f>
        <v/>
      </c>
      <c r="AR279" s="97" t="str">
        <f>IF(ISTEXT($AQ279),"",G279-SUM(AR$10:AR278))</f>
        <v/>
      </c>
      <c r="AS279" s="97" t="str">
        <f>IF(ISTEXT($AQ279),"",H279-SUM(AS$10:AS278))</f>
        <v/>
      </c>
      <c r="AT279" s="89"/>
      <c r="AU279" s="89"/>
      <c r="AV279" s="96"/>
      <c r="AW279" s="97"/>
      <c r="AX279" s="97"/>
      <c r="AY279" s="96"/>
      <c r="AZ279" s="89"/>
      <c r="BA279" s="89"/>
      <c r="BB279" s="96"/>
      <c r="BC279" s="97"/>
      <c r="BD279" s="97"/>
      <c r="BE279" s="96"/>
      <c r="BF279" s="89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  <c r="BT279" s="100"/>
      <c r="BU279" s="100"/>
      <c r="BV279" s="100"/>
      <c r="BW279" s="100"/>
      <c r="BX279" s="100"/>
      <c r="BY279" s="100"/>
    </row>
    <row r="280" spans="1:77">
      <c r="A280" s="36"/>
      <c r="B280" s="94" t="str">
        <f>IF(ISBLANK(Liga_Descoba!$C280),"",Liga_Descoba!$C280)</f>
        <v/>
      </c>
      <c r="C280" s="97" t="str">
        <f>IF(ISTEXT($B280),"",_xlfn.SWITCH(Liga_Descoba!AH280,$D$3,$D$2,$E$3,$E$2,$F$3,$F$2,$D$6,$D$5,$E$6,$E$5,$I$5,$D$2,$I$6,$D$2,$I$4,$D$2))</f>
        <v/>
      </c>
      <c r="D280" s="97" t="str">
        <f>IF(ISTEXT($B280),"",_xlfn.SWITCH(Liga_Descoba!AI280,$D$3,$D$2,$E$3,$E$2,$F$3,$F$2,$D$6,$D$5,$E$6,$E$5,$I$5,$D$2,$I$6,$D$2,$I$4,$D$2))</f>
        <v/>
      </c>
      <c r="E280" s="80"/>
      <c r="F280" s="80"/>
      <c r="G280" s="97" t="str">
        <f>IF(ISNUMBER($B280),G279+Liga_Descoba!AH280,"")</f>
        <v/>
      </c>
      <c r="H280" s="97" t="str">
        <f>IF(ISNUMBER($B280),H279+Liga_Descoba!AI280,"")</f>
        <v/>
      </c>
      <c r="I280" s="36"/>
      <c r="J280" s="80"/>
      <c r="K280" s="97" t="str">
        <f>IF(ISNUMBER(Liga_Descoba!D280),Liga_Descoba!D280,"")</f>
        <v/>
      </c>
      <c r="L280" s="97" t="str">
        <f>IF(ISNUMBER(Liga_Descoba!E280),Liga_Descoba!E280,"")</f>
        <v/>
      </c>
      <c r="M280" s="36"/>
      <c r="N280" s="80"/>
      <c r="O280" s="97" t="str">
        <f>IF(ISNUMBER($B280),K280+O279,"")</f>
        <v/>
      </c>
      <c r="P280" s="97" t="str">
        <f>IF(ISNUMBER($B280),L280+P279,"")</f>
        <v/>
      </c>
      <c r="Q280" s="89"/>
      <c r="R280" s="95"/>
      <c r="S280" s="97" t="str">
        <f>IF(ISNUMBER($B280),O280/COUNTA(O$10:O280),"")</f>
        <v/>
      </c>
      <c r="T280" s="97" t="str">
        <f>IF(ISNUMBER($B280),P280/COUNTA(P$10:P280),"")</f>
        <v/>
      </c>
      <c r="U280" s="89"/>
      <c r="V280" s="95"/>
      <c r="W280" s="97" t="str">
        <f>IF(ISNUMBER($B280),SQRT(VAR(K$10:K280)),"")</f>
        <v/>
      </c>
      <c r="X280" s="97" t="str">
        <f>IF(ISNUMBER($B280),SQRT(VAR(L$10:L280)),"")</f>
        <v/>
      </c>
      <c r="Y280" s="89"/>
      <c r="Z280" s="89"/>
      <c r="AA280" s="96" t="str">
        <f>IF(ISBLANK(Liga_Descoba!$F280),"",IF(Liga_Descoba!$F281&lt;&gt;Liga_Descoba!$F280,Liga_Descoba!$F280,""))</f>
        <v/>
      </c>
      <c r="AB280" s="97" t="str">
        <f>IF(ISTEXT($AA280),"",O280-SUM(AB$10:AB279))</f>
        <v/>
      </c>
      <c r="AC280" s="97" t="str">
        <f>IF(ISTEXT($AA280),"",P280-SUM(AC$10:AC279))</f>
        <v/>
      </c>
      <c r="AD280" s="89"/>
      <c r="AE280" s="89"/>
      <c r="AF280" s="96" t="str">
        <f>IF(ISBLANK(Liga_Descoba!$F280),"",IF(Liga_Descoba!$F281&lt;&gt;Liga_Descoba!$F280,Liga_Descoba!$F280,""))</f>
        <v/>
      </c>
      <c r="AG280" s="97" t="str">
        <f>IF(ISTEXT($AF280),"",(O280 - SUM(AB$10:AB279))/COUNTIF(Liga_Descoba!$F$10:$F$304,"="&amp;$AF280))</f>
        <v/>
      </c>
      <c r="AH280" s="97" t="str">
        <f>IF(ISTEXT($AF280),"",(P280 - SUM(AC$10:AC279))/COUNTIF(Liga_Descoba!$F$10:$F$304,"="&amp;$AF280))</f>
        <v/>
      </c>
      <c r="AI280" s="99" t="str">
        <f>IF(ISTEXT($AF280),"",COUNT($AG$10:$AG280))</f>
        <v/>
      </c>
      <c r="AJ280" s="89"/>
      <c r="AK280" s="96" t="str">
        <f>IF(ISBLANK(Liga_Descoba!$F280),"",IF(Liga_Descoba!$F281&lt;&gt;Liga_Descoba!$F280,Liga_Descoba!$F280,""))</f>
        <v/>
      </c>
      <c r="AL280" s="97" t="str">
        <f>IF(ISTEXT($AF280),"",(G280 - SUM(AR$10:AR279))/COUNTIF(Liga_Descoba!$F$10:$F$304,"="&amp;$AK280))</f>
        <v/>
      </c>
      <c r="AM280" s="97" t="str">
        <f>IF(ISTEXT($AF280),"",(H280 - SUM(AS$10:AS279))/COUNTIF(Liga_Descoba!$F$10:$F$304,"="&amp;$AK280))</f>
        <v/>
      </c>
      <c r="AN280" s="99" t="str">
        <f>IF(ISTEXT($AF280),"",COUNT($AG$10:$AG280))</f>
        <v/>
      </c>
      <c r="AO280" s="81"/>
      <c r="AP280" s="89"/>
      <c r="AQ280" s="96" t="str">
        <f>IF(ISBLANK(Liga_Descoba!$F280),"",IF(Liga_Descoba!$F281&lt;&gt;Liga_Descoba!$F280,Liga_Descoba!$F280,""))</f>
        <v/>
      </c>
      <c r="AR280" s="97" t="str">
        <f>IF(ISTEXT($AQ280),"",G280-SUM(AR$10:AR279))</f>
        <v/>
      </c>
      <c r="AS280" s="97" t="str">
        <f>IF(ISTEXT($AQ280),"",H280-SUM(AS$10:AS279))</f>
        <v/>
      </c>
      <c r="AT280" s="89"/>
      <c r="AU280" s="89"/>
      <c r="AV280" s="96"/>
      <c r="AW280" s="97"/>
      <c r="AX280" s="97"/>
      <c r="AY280" s="96"/>
      <c r="AZ280" s="89"/>
      <c r="BA280" s="89"/>
      <c r="BB280" s="96"/>
      <c r="BC280" s="97"/>
      <c r="BD280" s="97"/>
      <c r="BE280" s="96"/>
      <c r="BF280" s="89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  <c r="BT280" s="100"/>
      <c r="BU280" s="100"/>
      <c r="BV280" s="100"/>
      <c r="BW280" s="100"/>
      <c r="BX280" s="100"/>
      <c r="BY280" s="100"/>
    </row>
    <row r="281" spans="1:77">
      <c r="A281" s="36"/>
      <c r="B281" s="94" t="str">
        <f>IF(ISBLANK(Liga_Descoba!$C281),"",Liga_Descoba!$C281)</f>
        <v/>
      </c>
      <c r="C281" s="97" t="str">
        <f>IF(ISTEXT($B281),"",_xlfn.SWITCH(Liga_Descoba!AH281,$D$3,$D$2,$E$3,$E$2,$F$3,$F$2,$D$6,$D$5,$E$6,$E$5,$I$5,$D$2,$I$6,$D$2,$I$4,$D$2))</f>
        <v/>
      </c>
      <c r="D281" s="97" t="str">
        <f>IF(ISTEXT($B281),"",_xlfn.SWITCH(Liga_Descoba!AI281,$D$3,$D$2,$E$3,$E$2,$F$3,$F$2,$D$6,$D$5,$E$6,$E$5,$I$5,$D$2,$I$6,$D$2,$I$4,$D$2))</f>
        <v/>
      </c>
      <c r="E281" s="80"/>
      <c r="F281" s="80"/>
      <c r="G281" s="97" t="str">
        <f>IF(ISNUMBER($B281),G280+Liga_Descoba!AH281,"")</f>
        <v/>
      </c>
      <c r="H281" s="97" t="str">
        <f>IF(ISNUMBER($B281),H280+Liga_Descoba!AI281,"")</f>
        <v/>
      </c>
      <c r="I281" s="36"/>
      <c r="J281" s="80"/>
      <c r="K281" s="97" t="str">
        <f>IF(ISNUMBER(Liga_Descoba!D281),Liga_Descoba!D281,"")</f>
        <v/>
      </c>
      <c r="L281" s="97" t="str">
        <f>IF(ISNUMBER(Liga_Descoba!E281),Liga_Descoba!E281,"")</f>
        <v/>
      </c>
      <c r="M281" s="36"/>
      <c r="N281" s="80"/>
      <c r="O281" s="97" t="str">
        <f>IF(ISNUMBER($B281),K281+O280,"")</f>
        <v/>
      </c>
      <c r="P281" s="97" t="str">
        <f>IF(ISNUMBER($B281),L281+P280,"")</f>
        <v/>
      </c>
      <c r="Q281" s="89"/>
      <c r="R281" s="95"/>
      <c r="S281" s="97" t="str">
        <f>IF(ISNUMBER($B281),O281/COUNTA(O$10:O281),"")</f>
        <v/>
      </c>
      <c r="T281" s="97" t="str">
        <f>IF(ISNUMBER($B281),P281/COUNTA(P$10:P281),"")</f>
        <v/>
      </c>
      <c r="U281" s="89"/>
      <c r="V281" s="95"/>
      <c r="W281" s="97" t="str">
        <f>IF(ISNUMBER($B281),SQRT(VAR(K$10:K281)),"")</f>
        <v/>
      </c>
      <c r="X281" s="97" t="str">
        <f>IF(ISNUMBER($B281),SQRT(VAR(L$10:L281)),"")</f>
        <v/>
      </c>
      <c r="Y281" s="89"/>
      <c r="Z281" s="89"/>
      <c r="AA281" s="96" t="str">
        <f>IF(ISBLANK(Liga_Descoba!$F281),"",IF(Liga_Descoba!$F282&lt;&gt;Liga_Descoba!$F281,Liga_Descoba!$F281,""))</f>
        <v/>
      </c>
      <c r="AB281" s="97" t="str">
        <f>IF(ISTEXT($AA281),"",O281-SUM(AB$10:AB280))</f>
        <v/>
      </c>
      <c r="AC281" s="97" t="str">
        <f>IF(ISTEXT($AA281),"",P281-SUM(AC$10:AC280))</f>
        <v/>
      </c>
      <c r="AD281" s="89"/>
      <c r="AE281" s="89"/>
      <c r="AF281" s="96" t="str">
        <f>IF(ISBLANK(Liga_Descoba!$F281),"",IF(Liga_Descoba!$F282&lt;&gt;Liga_Descoba!$F281,Liga_Descoba!$F281,""))</f>
        <v/>
      </c>
      <c r="AG281" s="97" t="str">
        <f>IF(ISTEXT($AF281),"",(O281 - SUM(AB$10:AB280))/COUNTIF(Liga_Descoba!$F$10:$F$304,"="&amp;$AF281))</f>
        <v/>
      </c>
      <c r="AH281" s="97" t="str">
        <f>IF(ISTEXT($AF281),"",(P281 - SUM(AC$10:AC280))/COUNTIF(Liga_Descoba!$F$10:$F$304,"="&amp;$AF281))</f>
        <v/>
      </c>
      <c r="AI281" s="99" t="str">
        <f>IF(ISTEXT($AF281),"",COUNT($AG$10:$AG281))</f>
        <v/>
      </c>
      <c r="AJ281" s="89"/>
      <c r="AK281" s="96" t="str">
        <f>IF(ISBLANK(Liga_Descoba!$F281),"",IF(Liga_Descoba!$F282&lt;&gt;Liga_Descoba!$F281,Liga_Descoba!$F281,""))</f>
        <v/>
      </c>
      <c r="AL281" s="97" t="str">
        <f>IF(ISTEXT($AF281),"",(G281 - SUM(AR$10:AR280))/COUNTIF(Liga_Descoba!$F$10:$F$304,"="&amp;$AK281))</f>
        <v/>
      </c>
      <c r="AM281" s="97" t="str">
        <f>IF(ISTEXT($AF281),"",(H281 - SUM(AS$10:AS280))/COUNTIF(Liga_Descoba!$F$10:$F$304,"="&amp;$AK281))</f>
        <v/>
      </c>
      <c r="AN281" s="99" t="str">
        <f>IF(ISTEXT($AF281),"",COUNT($AG$10:$AG281))</f>
        <v/>
      </c>
      <c r="AO281" s="81"/>
      <c r="AP281" s="89"/>
      <c r="AQ281" s="96" t="str">
        <f>IF(ISBLANK(Liga_Descoba!$F281),"",IF(Liga_Descoba!$F282&lt;&gt;Liga_Descoba!$F281,Liga_Descoba!$F281,""))</f>
        <v/>
      </c>
      <c r="AR281" s="97" t="str">
        <f>IF(ISTEXT($AQ281),"",G281-SUM(AR$10:AR280))</f>
        <v/>
      </c>
      <c r="AS281" s="97" t="str">
        <f>IF(ISTEXT($AQ281),"",H281-SUM(AS$10:AS280))</f>
        <v/>
      </c>
      <c r="AT281" s="89"/>
      <c r="AU281" s="89"/>
      <c r="AV281" s="96"/>
      <c r="AW281" s="97"/>
      <c r="AX281" s="97"/>
      <c r="AY281" s="96"/>
      <c r="AZ281" s="89"/>
      <c r="BA281" s="89"/>
      <c r="BB281" s="96"/>
      <c r="BC281" s="97"/>
      <c r="BD281" s="97"/>
      <c r="BE281" s="96"/>
      <c r="BF281" s="89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  <c r="BT281" s="100"/>
      <c r="BU281" s="100"/>
      <c r="BV281" s="100"/>
      <c r="BW281" s="100"/>
      <c r="BX281" s="100"/>
      <c r="BY281" s="100"/>
    </row>
    <row r="282" spans="1:77">
      <c r="A282" s="36"/>
      <c r="B282" s="94" t="str">
        <f>IF(ISBLANK(Liga_Descoba!$C282),"",Liga_Descoba!$C282)</f>
        <v/>
      </c>
      <c r="C282" s="97" t="str">
        <f>IF(ISTEXT($B282),"",_xlfn.SWITCH(Liga_Descoba!AH282,$D$3,$D$2,$E$3,$E$2,$F$3,$F$2,$D$6,$D$5,$E$6,$E$5,$I$5,$D$2,$I$6,$D$2,$I$4,$D$2))</f>
        <v/>
      </c>
      <c r="D282" s="97" t="str">
        <f>IF(ISTEXT($B282),"",_xlfn.SWITCH(Liga_Descoba!AI282,$D$3,$D$2,$E$3,$E$2,$F$3,$F$2,$D$6,$D$5,$E$6,$E$5,$I$5,$D$2,$I$6,$D$2,$I$4,$D$2))</f>
        <v/>
      </c>
      <c r="E282" s="80"/>
      <c r="F282" s="80"/>
      <c r="G282" s="97" t="str">
        <f>IF(ISNUMBER($B282),G281+Liga_Descoba!AH282,"")</f>
        <v/>
      </c>
      <c r="H282" s="97" t="str">
        <f>IF(ISNUMBER($B282),H281+Liga_Descoba!AI282,"")</f>
        <v/>
      </c>
      <c r="I282" s="36"/>
      <c r="J282" s="80"/>
      <c r="K282" s="97" t="str">
        <f>IF(ISNUMBER(Liga_Descoba!D282),Liga_Descoba!D282,"")</f>
        <v/>
      </c>
      <c r="L282" s="97" t="str">
        <f>IF(ISNUMBER(Liga_Descoba!E282),Liga_Descoba!E282,"")</f>
        <v/>
      </c>
      <c r="M282" s="36"/>
      <c r="N282" s="80"/>
      <c r="O282" s="97" t="str">
        <f>IF(ISNUMBER($B282),K282+O281,"")</f>
        <v/>
      </c>
      <c r="P282" s="97" t="str">
        <f>IF(ISNUMBER($B282),L282+P281,"")</f>
        <v/>
      </c>
      <c r="Q282" s="89"/>
      <c r="R282" s="95"/>
      <c r="S282" s="97" t="str">
        <f>IF(ISNUMBER($B282),O282/COUNTA(O$10:O282),"")</f>
        <v/>
      </c>
      <c r="T282" s="97" t="str">
        <f>IF(ISNUMBER($B282),P282/COUNTA(P$10:P282),"")</f>
        <v/>
      </c>
      <c r="U282" s="89"/>
      <c r="V282" s="95"/>
      <c r="W282" s="97" t="str">
        <f>IF(ISNUMBER($B282),SQRT(VAR(K$10:K282)),"")</f>
        <v/>
      </c>
      <c r="X282" s="97" t="str">
        <f>IF(ISNUMBER($B282),SQRT(VAR(L$10:L282)),"")</f>
        <v/>
      </c>
      <c r="Y282" s="89"/>
      <c r="Z282" s="89"/>
      <c r="AA282" s="96" t="str">
        <f>IF(ISBLANK(Liga_Descoba!$F282),"",IF(Liga_Descoba!$F283&lt;&gt;Liga_Descoba!$F282,Liga_Descoba!$F282,""))</f>
        <v/>
      </c>
      <c r="AB282" s="97" t="str">
        <f>IF(ISTEXT($AA282),"",O282-SUM(AB$10:AB281))</f>
        <v/>
      </c>
      <c r="AC282" s="97" t="str">
        <f>IF(ISTEXT($AA282),"",P282-SUM(AC$10:AC281))</f>
        <v/>
      </c>
      <c r="AD282" s="89"/>
      <c r="AE282" s="89"/>
      <c r="AF282" s="96" t="str">
        <f>IF(ISBLANK(Liga_Descoba!$F282),"",IF(Liga_Descoba!$F283&lt;&gt;Liga_Descoba!$F282,Liga_Descoba!$F282,""))</f>
        <v/>
      </c>
      <c r="AG282" s="97" t="str">
        <f>IF(ISTEXT($AF282),"",(O282 - SUM(AB$10:AB281))/COUNTIF(Liga_Descoba!$F$10:$F$304,"="&amp;$AF282))</f>
        <v/>
      </c>
      <c r="AH282" s="97" t="str">
        <f>IF(ISTEXT($AF282),"",(P282 - SUM(AC$10:AC281))/COUNTIF(Liga_Descoba!$F$10:$F$304,"="&amp;$AF282))</f>
        <v/>
      </c>
      <c r="AI282" s="99" t="str">
        <f>IF(ISTEXT($AF282),"",COUNT($AG$10:$AG282))</f>
        <v/>
      </c>
      <c r="AJ282" s="89"/>
      <c r="AK282" s="96" t="str">
        <f>IF(ISBLANK(Liga_Descoba!$F282),"",IF(Liga_Descoba!$F283&lt;&gt;Liga_Descoba!$F282,Liga_Descoba!$F282,""))</f>
        <v/>
      </c>
      <c r="AL282" s="97" t="str">
        <f>IF(ISTEXT($AF282),"",(G282 - SUM(AR$10:AR281))/COUNTIF(Liga_Descoba!$F$10:$F$304,"="&amp;$AK282))</f>
        <v/>
      </c>
      <c r="AM282" s="97" t="str">
        <f>IF(ISTEXT($AF282),"",(H282 - SUM(AS$10:AS281))/COUNTIF(Liga_Descoba!$F$10:$F$304,"="&amp;$AK282))</f>
        <v/>
      </c>
      <c r="AN282" s="99" t="str">
        <f>IF(ISTEXT($AF282),"",COUNT($AG$10:$AG282))</f>
        <v/>
      </c>
      <c r="AO282" s="81"/>
      <c r="AP282" s="89"/>
      <c r="AQ282" s="96" t="str">
        <f>IF(ISBLANK(Liga_Descoba!$F282),"",IF(Liga_Descoba!$F283&lt;&gt;Liga_Descoba!$F282,Liga_Descoba!$F282,""))</f>
        <v/>
      </c>
      <c r="AR282" s="97" t="str">
        <f>IF(ISTEXT($AQ282),"",G282-SUM(AR$10:AR281))</f>
        <v/>
      </c>
      <c r="AS282" s="97" t="str">
        <f>IF(ISTEXT($AQ282),"",H282-SUM(AS$10:AS281))</f>
        <v/>
      </c>
      <c r="AT282" s="89"/>
      <c r="AU282" s="89"/>
      <c r="AV282" s="96"/>
      <c r="AW282" s="97"/>
      <c r="AX282" s="97"/>
      <c r="AY282" s="96"/>
      <c r="AZ282" s="89"/>
      <c r="BA282" s="89"/>
      <c r="BB282" s="96"/>
      <c r="BC282" s="97"/>
      <c r="BD282" s="97"/>
      <c r="BE282" s="96"/>
      <c r="BF282" s="89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  <c r="BT282" s="100"/>
      <c r="BU282" s="100"/>
      <c r="BV282" s="100"/>
      <c r="BW282" s="100"/>
      <c r="BX282" s="100"/>
      <c r="BY282" s="100"/>
    </row>
    <row r="283" spans="1:77">
      <c r="A283" s="36"/>
      <c r="B283" s="94" t="str">
        <f>IF(ISBLANK(Liga_Descoba!$C283),"",Liga_Descoba!$C283)</f>
        <v/>
      </c>
      <c r="C283" s="97" t="str">
        <f>IF(ISTEXT($B283),"",_xlfn.SWITCH(Liga_Descoba!AH283,$D$3,$D$2,$E$3,$E$2,$F$3,$F$2,$D$6,$D$5,$E$6,$E$5,$I$5,$D$2,$I$6,$D$2,$I$4,$D$2))</f>
        <v/>
      </c>
      <c r="D283" s="97" t="str">
        <f>IF(ISTEXT($B283),"",_xlfn.SWITCH(Liga_Descoba!AI283,$D$3,$D$2,$E$3,$E$2,$F$3,$F$2,$D$6,$D$5,$E$6,$E$5,$I$5,$D$2,$I$6,$D$2,$I$4,$D$2))</f>
        <v/>
      </c>
      <c r="E283" s="80"/>
      <c r="F283" s="80"/>
      <c r="G283" s="97" t="str">
        <f>IF(ISNUMBER($B283),G282+Liga_Descoba!AH283,"")</f>
        <v/>
      </c>
      <c r="H283" s="97" t="str">
        <f>IF(ISNUMBER($B283),H282+Liga_Descoba!AI283,"")</f>
        <v/>
      </c>
      <c r="I283" s="36"/>
      <c r="J283" s="80"/>
      <c r="K283" s="97" t="str">
        <f>IF(ISNUMBER(Liga_Descoba!D283),Liga_Descoba!D283,"")</f>
        <v/>
      </c>
      <c r="L283" s="97" t="str">
        <f>IF(ISNUMBER(Liga_Descoba!E283),Liga_Descoba!E283,"")</f>
        <v/>
      </c>
      <c r="M283" s="36"/>
      <c r="N283" s="80"/>
      <c r="O283" s="97" t="str">
        <f>IF(ISNUMBER($B283),K283+O282,"")</f>
        <v/>
      </c>
      <c r="P283" s="97" t="str">
        <f>IF(ISNUMBER($B283),L283+P282,"")</f>
        <v/>
      </c>
      <c r="Q283" s="89"/>
      <c r="R283" s="95"/>
      <c r="S283" s="97" t="str">
        <f>IF(ISNUMBER($B283),O283/COUNTA(O$10:O283),"")</f>
        <v/>
      </c>
      <c r="T283" s="97" t="str">
        <f>IF(ISNUMBER($B283),P283/COUNTA(P$10:P283),"")</f>
        <v/>
      </c>
      <c r="U283" s="89"/>
      <c r="V283" s="95"/>
      <c r="W283" s="97" t="str">
        <f>IF(ISNUMBER($B283),SQRT(VAR(K$10:K283)),"")</f>
        <v/>
      </c>
      <c r="X283" s="97" t="str">
        <f>IF(ISNUMBER($B283),SQRT(VAR(L$10:L283)),"")</f>
        <v/>
      </c>
      <c r="Y283" s="89"/>
      <c r="Z283" s="89"/>
      <c r="AA283" s="96" t="str">
        <f>IF(ISBLANK(Liga_Descoba!$F283),"",IF(Liga_Descoba!$F284&lt;&gt;Liga_Descoba!$F283,Liga_Descoba!$F283,""))</f>
        <v/>
      </c>
      <c r="AB283" s="97" t="str">
        <f>IF(ISTEXT($AA283),"",O283-SUM(AB$10:AB282))</f>
        <v/>
      </c>
      <c r="AC283" s="97" t="str">
        <f>IF(ISTEXT($AA283),"",P283-SUM(AC$10:AC282))</f>
        <v/>
      </c>
      <c r="AD283" s="89"/>
      <c r="AE283" s="89"/>
      <c r="AF283" s="96" t="str">
        <f>IF(ISBLANK(Liga_Descoba!$F283),"",IF(Liga_Descoba!$F284&lt;&gt;Liga_Descoba!$F283,Liga_Descoba!$F283,""))</f>
        <v/>
      </c>
      <c r="AG283" s="97" t="str">
        <f>IF(ISTEXT($AF283),"",(O283 - SUM(AB$10:AB282))/COUNTIF(Liga_Descoba!$F$10:$F$304,"="&amp;$AF283))</f>
        <v/>
      </c>
      <c r="AH283" s="97" t="str">
        <f>IF(ISTEXT($AF283),"",(P283 - SUM(AC$10:AC282))/COUNTIF(Liga_Descoba!$F$10:$F$304,"="&amp;$AF283))</f>
        <v/>
      </c>
      <c r="AI283" s="99" t="str">
        <f>IF(ISTEXT($AF283),"",COUNT($AG$10:$AG283))</f>
        <v/>
      </c>
      <c r="AJ283" s="89"/>
      <c r="AK283" s="96" t="str">
        <f>IF(ISBLANK(Liga_Descoba!$F283),"",IF(Liga_Descoba!$F284&lt;&gt;Liga_Descoba!$F283,Liga_Descoba!$F283,""))</f>
        <v/>
      </c>
      <c r="AL283" s="97" t="str">
        <f>IF(ISTEXT($AF283),"",(G283 - SUM(AR$10:AR282))/COUNTIF(Liga_Descoba!$F$10:$F$304,"="&amp;$AK283))</f>
        <v/>
      </c>
      <c r="AM283" s="97" t="str">
        <f>IF(ISTEXT($AF283),"",(H283 - SUM(AS$10:AS282))/COUNTIF(Liga_Descoba!$F$10:$F$304,"="&amp;$AK283))</f>
        <v/>
      </c>
      <c r="AN283" s="99" t="str">
        <f>IF(ISTEXT($AF283),"",COUNT($AG$10:$AG283))</f>
        <v/>
      </c>
      <c r="AO283" s="81"/>
      <c r="AP283" s="89"/>
      <c r="AQ283" s="96" t="str">
        <f>IF(ISBLANK(Liga_Descoba!$F283),"",IF(Liga_Descoba!$F284&lt;&gt;Liga_Descoba!$F283,Liga_Descoba!$F283,""))</f>
        <v/>
      </c>
      <c r="AR283" s="97" t="str">
        <f>IF(ISTEXT($AQ283),"",G283-SUM(AR$10:AR282))</f>
        <v/>
      </c>
      <c r="AS283" s="97" t="str">
        <f>IF(ISTEXT($AQ283),"",H283-SUM(AS$10:AS282))</f>
        <v/>
      </c>
      <c r="AT283" s="89"/>
      <c r="AU283" s="89"/>
      <c r="AV283" s="96"/>
      <c r="AW283" s="97"/>
      <c r="AX283" s="97"/>
      <c r="AY283" s="96"/>
      <c r="AZ283" s="89"/>
      <c r="BA283" s="89"/>
      <c r="BB283" s="96"/>
      <c r="BC283" s="97"/>
      <c r="BD283" s="97"/>
      <c r="BE283" s="96"/>
      <c r="BF283" s="89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  <c r="BT283" s="100"/>
      <c r="BU283" s="100"/>
      <c r="BV283" s="100"/>
      <c r="BW283" s="100"/>
      <c r="BX283" s="100"/>
      <c r="BY283" s="100"/>
    </row>
    <row r="284" spans="1:77">
      <c r="A284" s="36"/>
      <c r="B284" s="94" t="str">
        <f>IF(ISBLANK(Liga_Descoba!$C284),"",Liga_Descoba!$C284)</f>
        <v/>
      </c>
      <c r="C284" s="97" t="str">
        <f>IF(ISTEXT($B284),"",_xlfn.SWITCH(Liga_Descoba!AH284,$D$3,$D$2,$E$3,$E$2,$F$3,$F$2,$D$6,$D$5,$E$6,$E$5,$I$5,$D$2,$I$6,$D$2,$I$4,$D$2))</f>
        <v/>
      </c>
      <c r="D284" s="97" t="str">
        <f>IF(ISTEXT($B284),"",_xlfn.SWITCH(Liga_Descoba!AI284,$D$3,$D$2,$E$3,$E$2,$F$3,$F$2,$D$6,$D$5,$E$6,$E$5,$I$5,$D$2,$I$6,$D$2,$I$4,$D$2))</f>
        <v/>
      </c>
      <c r="E284" s="80"/>
      <c r="F284" s="80"/>
      <c r="G284" s="97" t="str">
        <f>IF(ISNUMBER($B284),G283+Liga_Descoba!AH284,"")</f>
        <v/>
      </c>
      <c r="H284" s="97" t="str">
        <f>IF(ISNUMBER($B284),H283+Liga_Descoba!AI284,"")</f>
        <v/>
      </c>
      <c r="I284" s="36"/>
      <c r="J284" s="80"/>
      <c r="K284" s="97" t="str">
        <f>IF(ISNUMBER(Liga_Descoba!D284),Liga_Descoba!D284,"")</f>
        <v/>
      </c>
      <c r="L284" s="97" t="str">
        <f>IF(ISNUMBER(Liga_Descoba!E284),Liga_Descoba!E284,"")</f>
        <v/>
      </c>
      <c r="M284" s="36"/>
      <c r="N284" s="80"/>
      <c r="O284" s="97" t="str">
        <f>IF(ISNUMBER($B284),K284+O283,"")</f>
        <v/>
      </c>
      <c r="P284" s="97" t="str">
        <f>IF(ISNUMBER($B284),L284+P283,"")</f>
        <v/>
      </c>
      <c r="Q284" s="89"/>
      <c r="R284" s="95"/>
      <c r="S284" s="97" t="str">
        <f>IF(ISNUMBER($B284),O284/COUNTA(O$10:O284),"")</f>
        <v/>
      </c>
      <c r="T284" s="97" t="str">
        <f>IF(ISNUMBER($B284),P284/COUNTA(P$10:P284),"")</f>
        <v/>
      </c>
      <c r="U284" s="89"/>
      <c r="V284" s="95"/>
      <c r="W284" s="97" t="str">
        <f>IF(ISNUMBER($B284),SQRT(VAR(K$10:K284)),"")</f>
        <v/>
      </c>
      <c r="X284" s="97" t="str">
        <f>IF(ISNUMBER($B284),SQRT(VAR(L$10:L284)),"")</f>
        <v/>
      </c>
      <c r="Y284" s="89"/>
      <c r="Z284" s="89"/>
      <c r="AA284" s="96" t="str">
        <f>IF(ISBLANK(Liga_Descoba!$F284),"",IF(Liga_Descoba!$F285&lt;&gt;Liga_Descoba!$F284,Liga_Descoba!$F284,""))</f>
        <v/>
      </c>
      <c r="AB284" s="97" t="str">
        <f>IF(ISTEXT($AA284),"",O284-SUM(AB$10:AB283))</f>
        <v/>
      </c>
      <c r="AC284" s="97" t="str">
        <f>IF(ISTEXT($AA284),"",P284-SUM(AC$10:AC283))</f>
        <v/>
      </c>
      <c r="AD284" s="89"/>
      <c r="AE284" s="89"/>
      <c r="AF284" s="96" t="str">
        <f>IF(ISBLANK(Liga_Descoba!$F284),"",IF(Liga_Descoba!$F285&lt;&gt;Liga_Descoba!$F284,Liga_Descoba!$F284,""))</f>
        <v/>
      </c>
      <c r="AG284" s="97" t="str">
        <f>IF(ISTEXT($AF284),"",(O284 - SUM(AB$10:AB283))/COUNTIF(Liga_Descoba!$F$10:$F$304,"="&amp;$AF284))</f>
        <v/>
      </c>
      <c r="AH284" s="97" t="str">
        <f>IF(ISTEXT($AF284),"",(P284 - SUM(AC$10:AC283))/COUNTIF(Liga_Descoba!$F$10:$F$304,"="&amp;$AF284))</f>
        <v/>
      </c>
      <c r="AI284" s="99" t="str">
        <f>IF(ISTEXT($AF284),"",COUNT($AG$10:$AG284))</f>
        <v/>
      </c>
      <c r="AJ284" s="89"/>
      <c r="AK284" s="96" t="str">
        <f>IF(ISBLANK(Liga_Descoba!$F284),"",IF(Liga_Descoba!$F285&lt;&gt;Liga_Descoba!$F284,Liga_Descoba!$F284,""))</f>
        <v/>
      </c>
      <c r="AL284" s="97" t="str">
        <f>IF(ISTEXT($AF284),"",(G284 - SUM(AR$10:AR283))/COUNTIF(Liga_Descoba!$F$10:$F$304,"="&amp;$AK284))</f>
        <v/>
      </c>
      <c r="AM284" s="97" t="str">
        <f>IF(ISTEXT($AF284),"",(H284 - SUM(AS$10:AS283))/COUNTIF(Liga_Descoba!$F$10:$F$304,"="&amp;$AK284))</f>
        <v/>
      </c>
      <c r="AN284" s="99" t="str">
        <f>IF(ISTEXT($AF284),"",COUNT($AG$10:$AG284))</f>
        <v/>
      </c>
      <c r="AO284" s="81"/>
      <c r="AP284" s="89"/>
      <c r="AQ284" s="96" t="str">
        <f>IF(ISBLANK(Liga_Descoba!$F284),"",IF(Liga_Descoba!$F285&lt;&gt;Liga_Descoba!$F284,Liga_Descoba!$F284,""))</f>
        <v/>
      </c>
      <c r="AR284" s="97" t="str">
        <f>IF(ISTEXT($AQ284),"",G284-SUM(AR$10:AR283))</f>
        <v/>
      </c>
      <c r="AS284" s="97" t="str">
        <f>IF(ISTEXT($AQ284),"",H284-SUM(AS$10:AS283))</f>
        <v/>
      </c>
      <c r="AT284" s="89"/>
      <c r="AU284" s="89"/>
      <c r="AV284" s="96"/>
      <c r="AW284" s="97"/>
      <c r="AX284" s="97"/>
      <c r="AY284" s="96"/>
      <c r="AZ284" s="89"/>
      <c r="BA284" s="89"/>
      <c r="BB284" s="96"/>
      <c r="BC284" s="97"/>
      <c r="BD284" s="97"/>
      <c r="BE284" s="96"/>
      <c r="BF284" s="89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  <c r="BT284" s="100"/>
      <c r="BU284" s="100"/>
      <c r="BV284" s="100"/>
      <c r="BW284" s="100"/>
      <c r="BX284" s="100"/>
      <c r="BY284" s="100"/>
    </row>
    <row r="285" spans="1:77">
      <c r="A285" s="36"/>
      <c r="B285" s="94" t="str">
        <f>IF(ISBLANK(Liga_Descoba!$C285),"",Liga_Descoba!$C285)</f>
        <v/>
      </c>
      <c r="C285" s="97" t="str">
        <f>IF(ISTEXT($B285),"",_xlfn.SWITCH(Liga_Descoba!AH285,$D$3,$D$2,$E$3,$E$2,$F$3,$F$2,$D$6,$D$5,$E$6,$E$5,$I$5,$D$2,$I$6,$D$2,$I$4,$D$2))</f>
        <v/>
      </c>
      <c r="D285" s="97" t="str">
        <f>IF(ISTEXT($B285),"",_xlfn.SWITCH(Liga_Descoba!AI285,$D$3,$D$2,$E$3,$E$2,$F$3,$F$2,$D$6,$D$5,$E$6,$E$5,$I$5,$D$2,$I$6,$D$2,$I$4,$D$2))</f>
        <v/>
      </c>
      <c r="E285" s="80"/>
      <c r="F285" s="80"/>
      <c r="G285" s="97" t="str">
        <f>IF(ISNUMBER($B285),G284+Liga_Descoba!AH285,"")</f>
        <v/>
      </c>
      <c r="H285" s="97" t="str">
        <f>IF(ISNUMBER($B285),H284+Liga_Descoba!AI285,"")</f>
        <v/>
      </c>
      <c r="I285" s="36"/>
      <c r="J285" s="80"/>
      <c r="K285" s="97" t="str">
        <f>IF(ISNUMBER(Liga_Descoba!D285),Liga_Descoba!D285,"")</f>
        <v/>
      </c>
      <c r="L285" s="97" t="str">
        <f>IF(ISNUMBER(Liga_Descoba!E285),Liga_Descoba!E285,"")</f>
        <v/>
      </c>
      <c r="M285" s="36"/>
      <c r="N285" s="80"/>
      <c r="O285" s="97" t="str">
        <f>IF(ISNUMBER($B285),K285+O284,"")</f>
        <v/>
      </c>
      <c r="P285" s="97" t="str">
        <f>IF(ISNUMBER($B285),L285+P284,"")</f>
        <v/>
      </c>
      <c r="Q285" s="89"/>
      <c r="R285" s="95"/>
      <c r="S285" s="97" t="str">
        <f>IF(ISNUMBER($B285),O285/COUNTA(O$10:O285),"")</f>
        <v/>
      </c>
      <c r="T285" s="97" t="str">
        <f>IF(ISNUMBER($B285),P285/COUNTA(P$10:P285),"")</f>
        <v/>
      </c>
      <c r="U285" s="89"/>
      <c r="V285" s="95"/>
      <c r="W285" s="97" t="str">
        <f>IF(ISNUMBER($B285),SQRT(VAR(K$10:K285)),"")</f>
        <v/>
      </c>
      <c r="X285" s="97" t="str">
        <f>IF(ISNUMBER($B285),SQRT(VAR(L$10:L285)),"")</f>
        <v/>
      </c>
      <c r="Y285" s="89"/>
      <c r="Z285" s="89"/>
      <c r="AA285" s="96" t="str">
        <f>IF(ISBLANK(Liga_Descoba!$F285),"",IF(Liga_Descoba!$F286&lt;&gt;Liga_Descoba!$F285,Liga_Descoba!$F285,""))</f>
        <v/>
      </c>
      <c r="AB285" s="97" t="str">
        <f>IF(ISTEXT($AA285),"",O285-SUM(AB$10:AB284))</f>
        <v/>
      </c>
      <c r="AC285" s="97" t="str">
        <f>IF(ISTEXT($AA285),"",P285-SUM(AC$10:AC284))</f>
        <v/>
      </c>
      <c r="AD285" s="89"/>
      <c r="AE285" s="89"/>
      <c r="AF285" s="96" t="str">
        <f>IF(ISBLANK(Liga_Descoba!$F285),"",IF(Liga_Descoba!$F286&lt;&gt;Liga_Descoba!$F285,Liga_Descoba!$F285,""))</f>
        <v/>
      </c>
      <c r="AG285" s="97" t="str">
        <f>IF(ISTEXT($AF285),"",(O285 - SUM(AB$10:AB284))/COUNTIF(Liga_Descoba!$F$10:$F$304,"="&amp;$AF285))</f>
        <v/>
      </c>
      <c r="AH285" s="97" t="str">
        <f>IF(ISTEXT($AF285),"",(P285 - SUM(AC$10:AC284))/COUNTIF(Liga_Descoba!$F$10:$F$304,"="&amp;$AF285))</f>
        <v/>
      </c>
      <c r="AI285" s="99" t="str">
        <f>IF(ISTEXT($AF285),"",COUNT($AG$10:$AG285))</f>
        <v/>
      </c>
      <c r="AJ285" s="89"/>
      <c r="AK285" s="96" t="str">
        <f>IF(ISBLANK(Liga_Descoba!$F285),"",IF(Liga_Descoba!$F286&lt;&gt;Liga_Descoba!$F285,Liga_Descoba!$F285,""))</f>
        <v/>
      </c>
      <c r="AL285" s="97" t="str">
        <f>IF(ISTEXT($AF285),"",(G285 - SUM(AR$10:AR284))/COUNTIF(Liga_Descoba!$F$10:$F$304,"="&amp;$AK285))</f>
        <v/>
      </c>
      <c r="AM285" s="97" t="str">
        <f>IF(ISTEXT($AF285),"",(H285 - SUM(AS$10:AS284))/COUNTIF(Liga_Descoba!$F$10:$F$304,"="&amp;$AK285))</f>
        <v/>
      </c>
      <c r="AN285" s="99" t="str">
        <f>IF(ISTEXT($AF285),"",COUNT($AG$10:$AG285))</f>
        <v/>
      </c>
      <c r="AO285" s="81"/>
      <c r="AP285" s="89"/>
      <c r="AQ285" s="96" t="str">
        <f>IF(ISBLANK(Liga_Descoba!$F285),"",IF(Liga_Descoba!$F286&lt;&gt;Liga_Descoba!$F285,Liga_Descoba!$F285,""))</f>
        <v/>
      </c>
      <c r="AR285" s="97" t="str">
        <f>IF(ISTEXT($AQ285),"",G285-SUM(AR$10:AR284))</f>
        <v/>
      </c>
      <c r="AS285" s="97" t="str">
        <f>IF(ISTEXT($AQ285),"",H285-SUM(AS$10:AS284))</f>
        <v/>
      </c>
      <c r="AT285" s="89"/>
      <c r="AU285" s="89"/>
      <c r="AV285" s="96"/>
      <c r="AW285" s="97"/>
      <c r="AX285" s="97"/>
      <c r="AY285" s="96"/>
      <c r="AZ285" s="89"/>
      <c r="BA285" s="89"/>
      <c r="BB285" s="96"/>
      <c r="BC285" s="97"/>
      <c r="BD285" s="97"/>
      <c r="BE285" s="96"/>
      <c r="BF285" s="89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  <c r="BT285" s="100"/>
      <c r="BU285" s="100"/>
      <c r="BV285" s="100"/>
      <c r="BW285" s="100"/>
      <c r="BX285" s="100"/>
      <c r="BY285" s="100"/>
    </row>
    <row r="286" spans="1:77">
      <c r="A286" s="36"/>
      <c r="B286" s="94" t="str">
        <f>IF(ISBLANK(Liga_Descoba!$C286),"",Liga_Descoba!$C286)</f>
        <v/>
      </c>
      <c r="C286" s="97" t="str">
        <f>IF(ISTEXT($B286),"",_xlfn.SWITCH(Liga_Descoba!AH286,$D$3,$D$2,$E$3,$E$2,$F$3,$F$2,$D$6,$D$5,$E$6,$E$5,$I$5,$D$2,$I$6,$D$2,$I$4,$D$2))</f>
        <v/>
      </c>
      <c r="D286" s="97" t="str">
        <f>IF(ISTEXT($B286),"",_xlfn.SWITCH(Liga_Descoba!AI286,$D$3,$D$2,$E$3,$E$2,$F$3,$F$2,$D$6,$D$5,$E$6,$E$5,$I$5,$D$2,$I$6,$D$2,$I$4,$D$2))</f>
        <v/>
      </c>
      <c r="E286" s="80"/>
      <c r="F286" s="80"/>
      <c r="G286" s="97" t="str">
        <f>IF(ISNUMBER($B286),G285+Liga_Descoba!AH286,"")</f>
        <v/>
      </c>
      <c r="H286" s="97" t="str">
        <f>IF(ISNUMBER($B286),H285+Liga_Descoba!AI286,"")</f>
        <v/>
      </c>
      <c r="I286" s="36"/>
      <c r="J286" s="80"/>
      <c r="K286" s="97" t="str">
        <f>IF(ISNUMBER(Liga_Descoba!D286),Liga_Descoba!D286,"")</f>
        <v/>
      </c>
      <c r="L286" s="97" t="str">
        <f>IF(ISNUMBER(Liga_Descoba!E286),Liga_Descoba!E286,"")</f>
        <v/>
      </c>
      <c r="M286" s="36"/>
      <c r="N286" s="80"/>
      <c r="O286" s="97" t="str">
        <f>IF(ISNUMBER($B286),K286+O285,"")</f>
        <v/>
      </c>
      <c r="P286" s="97" t="str">
        <f>IF(ISNUMBER($B286),L286+P285,"")</f>
        <v/>
      </c>
      <c r="Q286" s="89"/>
      <c r="R286" s="95"/>
      <c r="S286" s="97" t="str">
        <f>IF(ISNUMBER($B286),O286/COUNTA(O$10:O286),"")</f>
        <v/>
      </c>
      <c r="T286" s="97" t="str">
        <f>IF(ISNUMBER($B286),P286/COUNTA(P$10:P286),"")</f>
        <v/>
      </c>
      <c r="U286" s="89"/>
      <c r="V286" s="95"/>
      <c r="W286" s="97" t="str">
        <f>IF(ISNUMBER($B286),SQRT(VAR(K$10:K286)),"")</f>
        <v/>
      </c>
      <c r="X286" s="97" t="str">
        <f>IF(ISNUMBER($B286),SQRT(VAR(L$10:L286)),"")</f>
        <v/>
      </c>
      <c r="Y286" s="89"/>
      <c r="Z286" s="89"/>
      <c r="AA286" s="96" t="str">
        <f>IF(ISBLANK(Liga_Descoba!$F286),"",IF(Liga_Descoba!$F287&lt;&gt;Liga_Descoba!$F286,Liga_Descoba!$F286,""))</f>
        <v/>
      </c>
      <c r="AB286" s="97" t="str">
        <f>IF(ISTEXT($AA286),"",O286-SUM(AB$10:AB285))</f>
        <v/>
      </c>
      <c r="AC286" s="97" t="str">
        <f>IF(ISTEXT($AA286),"",P286-SUM(AC$10:AC285))</f>
        <v/>
      </c>
      <c r="AD286" s="89"/>
      <c r="AE286" s="89"/>
      <c r="AF286" s="96" t="str">
        <f>IF(ISBLANK(Liga_Descoba!$F286),"",IF(Liga_Descoba!$F287&lt;&gt;Liga_Descoba!$F286,Liga_Descoba!$F286,""))</f>
        <v/>
      </c>
      <c r="AG286" s="97" t="str">
        <f>IF(ISTEXT($AF286),"",(O286 - SUM(AB$10:AB285))/COUNTIF(Liga_Descoba!$F$10:$F$304,"="&amp;$AF286))</f>
        <v/>
      </c>
      <c r="AH286" s="97" t="str">
        <f>IF(ISTEXT($AF286),"",(P286 - SUM(AC$10:AC285))/COUNTIF(Liga_Descoba!$F$10:$F$304,"="&amp;$AF286))</f>
        <v/>
      </c>
      <c r="AI286" s="99" t="str">
        <f>IF(ISTEXT($AF286),"",COUNT($AG$10:$AG286))</f>
        <v/>
      </c>
      <c r="AJ286" s="89"/>
      <c r="AK286" s="96" t="str">
        <f>IF(ISBLANK(Liga_Descoba!$F286),"",IF(Liga_Descoba!$F287&lt;&gt;Liga_Descoba!$F286,Liga_Descoba!$F286,""))</f>
        <v/>
      </c>
      <c r="AL286" s="97" t="str">
        <f>IF(ISTEXT($AF286),"",(G286 - SUM(AR$10:AR285))/COUNTIF(Liga_Descoba!$F$10:$F$304,"="&amp;$AK286))</f>
        <v/>
      </c>
      <c r="AM286" s="97" t="str">
        <f>IF(ISTEXT($AF286),"",(H286 - SUM(AS$10:AS285))/COUNTIF(Liga_Descoba!$F$10:$F$304,"="&amp;$AK286))</f>
        <v/>
      </c>
      <c r="AN286" s="99" t="str">
        <f>IF(ISTEXT($AF286),"",COUNT($AG$10:$AG286))</f>
        <v/>
      </c>
      <c r="AO286" s="81"/>
      <c r="AP286" s="89"/>
      <c r="AQ286" s="96" t="str">
        <f>IF(ISBLANK(Liga_Descoba!$F286),"",IF(Liga_Descoba!$F287&lt;&gt;Liga_Descoba!$F286,Liga_Descoba!$F286,""))</f>
        <v/>
      </c>
      <c r="AR286" s="97" t="str">
        <f>IF(ISTEXT($AQ286),"",G286-SUM(AR$10:AR285))</f>
        <v/>
      </c>
      <c r="AS286" s="97" t="str">
        <f>IF(ISTEXT($AQ286),"",H286-SUM(AS$10:AS285))</f>
        <v/>
      </c>
      <c r="AT286" s="89"/>
      <c r="AU286" s="89"/>
      <c r="AV286" s="96"/>
      <c r="AW286" s="97"/>
      <c r="AX286" s="97"/>
      <c r="AY286" s="96"/>
      <c r="AZ286" s="89"/>
      <c r="BA286" s="89"/>
      <c r="BB286" s="96"/>
      <c r="BC286" s="97"/>
      <c r="BD286" s="97"/>
      <c r="BE286" s="96"/>
      <c r="BF286" s="89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  <c r="BT286" s="100"/>
      <c r="BU286" s="100"/>
      <c r="BV286" s="100"/>
      <c r="BW286" s="100"/>
      <c r="BX286" s="100"/>
      <c r="BY286" s="100"/>
    </row>
    <row r="287" spans="1:77">
      <c r="A287" s="36"/>
      <c r="B287" s="94" t="str">
        <f>IF(ISBLANK(Liga_Descoba!$C287),"",Liga_Descoba!$C287)</f>
        <v/>
      </c>
      <c r="C287" s="97" t="str">
        <f>IF(ISTEXT($B287),"",_xlfn.SWITCH(Liga_Descoba!AH287,$D$3,$D$2,$E$3,$E$2,$F$3,$F$2,$D$6,$D$5,$E$6,$E$5,$I$5,$D$2,$I$6,$D$2,$I$4,$D$2))</f>
        <v/>
      </c>
      <c r="D287" s="97" t="str">
        <f>IF(ISTEXT($B287),"",_xlfn.SWITCH(Liga_Descoba!AI287,$D$3,$D$2,$E$3,$E$2,$F$3,$F$2,$D$6,$D$5,$E$6,$E$5,$I$5,$D$2,$I$6,$D$2,$I$4,$D$2))</f>
        <v/>
      </c>
      <c r="E287" s="80"/>
      <c r="F287" s="80"/>
      <c r="G287" s="97" t="str">
        <f>IF(ISNUMBER($B287),G286+Liga_Descoba!AH287,"")</f>
        <v/>
      </c>
      <c r="H287" s="97" t="str">
        <f>IF(ISNUMBER($B287),H286+Liga_Descoba!AI287,"")</f>
        <v/>
      </c>
      <c r="I287" s="36"/>
      <c r="J287" s="80"/>
      <c r="K287" s="97" t="str">
        <f>IF(ISNUMBER(Liga_Descoba!D287),Liga_Descoba!D287,"")</f>
        <v/>
      </c>
      <c r="L287" s="97" t="str">
        <f>IF(ISNUMBER(Liga_Descoba!E287),Liga_Descoba!E287,"")</f>
        <v/>
      </c>
      <c r="M287" s="36"/>
      <c r="N287" s="80"/>
      <c r="O287" s="97" t="str">
        <f>IF(ISNUMBER($B287),K287+O286,"")</f>
        <v/>
      </c>
      <c r="P287" s="97" t="str">
        <f>IF(ISNUMBER($B287),L287+P286,"")</f>
        <v/>
      </c>
      <c r="Q287" s="89"/>
      <c r="R287" s="95"/>
      <c r="S287" s="97" t="str">
        <f>IF(ISNUMBER($B287),O287/COUNTA(O$10:O287),"")</f>
        <v/>
      </c>
      <c r="T287" s="97" t="str">
        <f>IF(ISNUMBER($B287),P287/COUNTA(P$10:P287),"")</f>
        <v/>
      </c>
      <c r="U287" s="89"/>
      <c r="V287" s="95"/>
      <c r="W287" s="97" t="str">
        <f>IF(ISNUMBER($B287),SQRT(VAR(K$10:K287)),"")</f>
        <v/>
      </c>
      <c r="X287" s="97" t="str">
        <f>IF(ISNUMBER($B287),SQRT(VAR(L$10:L287)),"")</f>
        <v/>
      </c>
      <c r="Y287" s="89"/>
      <c r="Z287" s="89"/>
      <c r="AA287" s="96" t="str">
        <f>IF(ISBLANK(Liga_Descoba!$F287),"",IF(Liga_Descoba!$F288&lt;&gt;Liga_Descoba!$F287,Liga_Descoba!$F287,""))</f>
        <v/>
      </c>
      <c r="AB287" s="97" t="str">
        <f>IF(ISTEXT($AA287),"",O287-SUM(AB$10:AB286))</f>
        <v/>
      </c>
      <c r="AC287" s="97" t="str">
        <f>IF(ISTEXT($AA287),"",P287-SUM(AC$10:AC286))</f>
        <v/>
      </c>
      <c r="AD287" s="89"/>
      <c r="AE287" s="89"/>
      <c r="AF287" s="96" t="str">
        <f>IF(ISBLANK(Liga_Descoba!$F287),"",IF(Liga_Descoba!$F288&lt;&gt;Liga_Descoba!$F287,Liga_Descoba!$F287,""))</f>
        <v/>
      </c>
      <c r="AG287" s="97" t="str">
        <f>IF(ISTEXT($AF287),"",(O287 - SUM(AB$10:AB286))/COUNTIF(Liga_Descoba!$F$10:$F$304,"="&amp;$AF287))</f>
        <v/>
      </c>
      <c r="AH287" s="97" t="str">
        <f>IF(ISTEXT($AF287),"",(P287 - SUM(AC$10:AC286))/COUNTIF(Liga_Descoba!$F$10:$F$304,"="&amp;$AF287))</f>
        <v/>
      </c>
      <c r="AI287" s="99" t="str">
        <f>IF(ISTEXT($AF287),"",COUNT($AG$10:$AG287))</f>
        <v/>
      </c>
      <c r="AJ287" s="89"/>
      <c r="AK287" s="96" t="str">
        <f>IF(ISBLANK(Liga_Descoba!$F287),"",IF(Liga_Descoba!$F288&lt;&gt;Liga_Descoba!$F287,Liga_Descoba!$F287,""))</f>
        <v/>
      </c>
      <c r="AL287" s="97" t="str">
        <f>IF(ISTEXT($AF287),"",(G287 - SUM(AR$10:AR286))/COUNTIF(Liga_Descoba!$F$10:$F$304,"="&amp;$AK287))</f>
        <v/>
      </c>
      <c r="AM287" s="97" t="str">
        <f>IF(ISTEXT($AF287),"",(H287 - SUM(AS$10:AS286))/COUNTIF(Liga_Descoba!$F$10:$F$304,"="&amp;$AK287))</f>
        <v/>
      </c>
      <c r="AN287" s="99" t="str">
        <f>IF(ISTEXT($AF287),"",COUNT($AG$10:$AG287))</f>
        <v/>
      </c>
      <c r="AO287" s="81"/>
      <c r="AP287" s="89"/>
      <c r="AQ287" s="96" t="str">
        <f>IF(ISBLANK(Liga_Descoba!$F287),"",IF(Liga_Descoba!$F288&lt;&gt;Liga_Descoba!$F287,Liga_Descoba!$F287,""))</f>
        <v/>
      </c>
      <c r="AR287" s="97" t="str">
        <f>IF(ISTEXT($AQ287),"",G287-SUM(AR$10:AR286))</f>
        <v/>
      </c>
      <c r="AS287" s="97" t="str">
        <f>IF(ISTEXT($AQ287),"",H287-SUM(AS$10:AS286))</f>
        <v/>
      </c>
      <c r="AT287" s="89"/>
      <c r="AU287" s="89"/>
      <c r="AV287" s="96"/>
      <c r="AW287" s="97"/>
      <c r="AX287" s="97"/>
      <c r="AY287" s="96"/>
      <c r="AZ287" s="89"/>
      <c r="BA287" s="89"/>
      <c r="BB287" s="96"/>
      <c r="BC287" s="97"/>
      <c r="BD287" s="97"/>
      <c r="BE287" s="96"/>
      <c r="BF287" s="89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  <c r="BT287" s="100"/>
      <c r="BU287" s="100"/>
      <c r="BV287" s="100"/>
      <c r="BW287" s="100"/>
      <c r="BX287" s="100"/>
      <c r="BY287" s="100"/>
    </row>
    <row r="288" spans="1:77">
      <c r="A288" s="36"/>
      <c r="B288" s="94" t="str">
        <f>IF(ISBLANK(Liga_Descoba!$C288),"",Liga_Descoba!$C288)</f>
        <v/>
      </c>
      <c r="C288" s="97" t="str">
        <f>IF(ISTEXT($B288),"",_xlfn.SWITCH(Liga_Descoba!AH288,$D$3,$D$2,$E$3,$E$2,$F$3,$F$2,$D$6,$D$5,$E$6,$E$5,$I$5,$D$2,$I$6,$D$2,$I$4,$D$2))</f>
        <v/>
      </c>
      <c r="D288" s="97" t="str">
        <f>IF(ISTEXT($B288),"",_xlfn.SWITCH(Liga_Descoba!AI288,$D$3,$D$2,$E$3,$E$2,$F$3,$F$2,$D$6,$D$5,$E$6,$E$5,$I$5,$D$2,$I$6,$D$2,$I$4,$D$2))</f>
        <v/>
      </c>
      <c r="E288" s="80"/>
      <c r="F288" s="80"/>
      <c r="G288" s="97" t="str">
        <f>IF(ISNUMBER($B288),G287+Liga_Descoba!AH288,"")</f>
        <v/>
      </c>
      <c r="H288" s="97" t="str">
        <f>IF(ISNUMBER($B288),H287+Liga_Descoba!AI288,"")</f>
        <v/>
      </c>
      <c r="I288" s="36"/>
      <c r="J288" s="80"/>
      <c r="K288" s="97" t="str">
        <f>IF(ISNUMBER(Liga_Descoba!D288),Liga_Descoba!D288,"")</f>
        <v/>
      </c>
      <c r="L288" s="97" t="str">
        <f>IF(ISNUMBER(Liga_Descoba!E288),Liga_Descoba!E288,"")</f>
        <v/>
      </c>
      <c r="M288" s="36"/>
      <c r="N288" s="80"/>
      <c r="O288" s="97" t="str">
        <f>IF(ISNUMBER($B288),K288+O287,"")</f>
        <v/>
      </c>
      <c r="P288" s="97" t="str">
        <f>IF(ISNUMBER($B288),L288+P287,"")</f>
        <v/>
      </c>
      <c r="Q288" s="89"/>
      <c r="R288" s="95"/>
      <c r="S288" s="97" t="str">
        <f>IF(ISNUMBER($B288),O288/COUNTA(O$10:O288),"")</f>
        <v/>
      </c>
      <c r="T288" s="97" t="str">
        <f>IF(ISNUMBER($B288),P288/COUNTA(P$10:P288),"")</f>
        <v/>
      </c>
      <c r="U288" s="89"/>
      <c r="V288" s="95"/>
      <c r="W288" s="97" t="str">
        <f>IF(ISNUMBER($B288),SQRT(VAR(K$10:K288)),"")</f>
        <v/>
      </c>
      <c r="X288" s="97" t="str">
        <f>IF(ISNUMBER($B288),SQRT(VAR(L$10:L288)),"")</f>
        <v/>
      </c>
      <c r="Y288" s="89"/>
      <c r="Z288" s="89"/>
      <c r="AA288" s="96" t="str">
        <f>IF(ISBLANK(Liga_Descoba!$F288),"",IF(Liga_Descoba!$F289&lt;&gt;Liga_Descoba!$F288,Liga_Descoba!$F288,""))</f>
        <v/>
      </c>
      <c r="AB288" s="97" t="str">
        <f>IF(ISTEXT($AA288),"",O288-SUM(AB$10:AB287))</f>
        <v/>
      </c>
      <c r="AC288" s="97" t="str">
        <f>IF(ISTEXT($AA288),"",P288-SUM(AC$10:AC287))</f>
        <v/>
      </c>
      <c r="AD288" s="89"/>
      <c r="AE288" s="89"/>
      <c r="AF288" s="96" t="str">
        <f>IF(ISBLANK(Liga_Descoba!$F288),"",IF(Liga_Descoba!$F289&lt;&gt;Liga_Descoba!$F288,Liga_Descoba!$F288,""))</f>
        <v/>
      </c>
      <c r="AG288" s="97" t="str">
        <f>IF(ISTEXT($AF288),"",(O288 - SUM(AB$10:AB287))/COUNTIF(Liga_Descoba!$F$10:$F$304,"="&amp;$AF288))</f>
        <v/>
      </c>
      <c r="AH288" s="97" t="str">
        <f>IF(ISTEXT($AF288),"",(P288 - SUM(AC$10:AC287))/COUNTIF(Liga_Descoba!$F$10:$F$304,"="&amp;$AF288))</f>
        <v/>
      </c>
      <c r="AI288" s="99" t="str">
        <f>IF(ISTEXT($AF288),"",COUNT($AG$10:$AG288))</f>
        <v/>
      </c>
      <c r="AJ288" s="89"/>
      <c r="AK288" s="96" t="str">
        <f>IF(ISBLANK(Liga_Descoba!$F288),"",IF(Liga_Descoba!$F289&lt;&gt;Liga_Descoba!$F288,Liga_Descoba!$F288,""))</f>
        <v/>
      </c>
      <c r="AL288" s="97" t="str">
        <f>IF(ISTEXT($AF288),"",(G288 - SUM(AR$10:AR287))/COUNTIF(Liga_Descoba!$F$10:$F$304,"="&amp;$AK288))</f>
        <v/>
      </c>
      <c r="AM288" s="97" t="str">
        <f>IF(ISTEXT($AF288),"",(H288 - SUM(AS$10:AS287))/COUNTIF(Liga_Descoba!$F$10:$F$304,"="&amp;$AK288))</f>
        <v/>
      </c>
      <c r="AN288" s="99" t="str">
        <f>IF(ISTEXT($AF288),"",COUNT($AG$10:$AG288))</f>
        <v/>
      </c>
      <c r="AO288" s="81"/>
      <c r="AP288" s="89"/>
      <c r="AQ288" s="96" t="str">
        <f>IF(ISBLANK(Liga_Descoba!$F288),"",IF(Liga_Descoba!$F289&lt;&gt;Liga_Descoba!$F288,Liga_Descoba!$F288,""))</f>
        <v/>
      </c>
      <c r="AR288" s="97" t="str">
        <f>IF(ISTEXT($AQ288),"",G288-SUM(AR$10:AR287))</f>
        <v/>
      </c>
      <c r="AS288" s="97" t="str">
        <f>IF(ISTEXT($AQ288),"",H288-SUM(AS$10:AS287))</f>
        <v/>
      </c>
      <c r="AT288" s="89"/>
      <c r="AU288" s="89"/>
      <c r="AV288" s="96"/>
      <c r="AW288" s="97"/>
      <c r="AX288" s="97"/>
      <c r="AY288" s="96"/>
      <c r="AZ288" s="89"/>
      <c r="BA288" s="89"/>
      <c r="BB288" s="96"/>
      <c r="BC288" s="97"/>
      <c r="BD288" s="97"/>
      <c r="BE288" s="96"/>
      <c r="BF288" s="89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  <c r="BT288" s="100"/>
      <c r="BU288" s="100"/>
      <c r="BV288" s="100"/>
      <c r="BW288" s="100"/>
      <c r="BX288" s="100"/>
      <c r="BY288" s="100"/>
    </row>
    <row r="289" spans="1:77">
      <c r="A289" s="36"/>
      <c r="B289" s="94" t="str">
        <f>IF(ISBLANK(Liga_Descoba!$C289),"",Liga_Descoba!$C289)</f>
        <v/>
      </c>
      <c r="C289" s="97" t="str">
        <f>IF(ISTEXT($B289),"",_xlfn.SWITCH(Liga_Descoba!AH289,$D$3,$D$2,$E$3,$E$2,$F$3,$F$2,$D$6,$D$5,$E$6,$E$5,$I$5,$D$2,$I$6,$D$2,$I$4,$D$2))</f>
        <v/>
      </c>
      <c r="D289" s="97" t="str">
        <f>IF(ISTEXT($B289),"",_xlfn.SWITCH(Liga_Descoba!AI289,$D$3,$D$2,$E$3,$E$2,$F$3,$F$2,$D$6,$D$5,$E$6,$E$5,$I$5,$D$2,$I$6,$D$2,$I$4,$D$2))</f>
        <v/>
      </c>
      <c r="E289" s="80"/>
      <c r="F289" s="80"/>
      <c r="G289" s="97" t="str">
        <f>IF(ISNUMBER($B289),G288+Liga_Descoba!AH289,"")</f>
        <v/>
      </c>
      <c r="H289" s="97" t="str">
        <f>IF(ISNUMBER($B289),H288+Liga_Descoba!AI289,"")</f>
        <v/>
      </c>
      <c r="I289" s="36"/>
      <c r="J289" s="80"/>
      <c r="K289" s="97" t="str">
        <f>IF(ISNUMBER(Liga_Descoba!D289),Liga_Descoba!D289,"")</f>
        <v/>
      </c>
      <c r="L289" s="97" t="str">
        <f>IF(ISNUMBER(Liga_Descoba!E289),Liga_Descoba!E289,"")</f>
        <v/>
      </c>
      <c r="M289" s="36"/>
      <c r="N289" s="80"/>
      <c r="O289" s="97" t="str">
        <f>IF(ISNUMBER($B289),K289+O288,"")</f>
        <v/>
      </c>
      <c r="P289" s="97" t="str">
        <f>IF(ISNUMBER($B289),L289+P288,"")</f>
        <v/>
      </c>
      <c r="Q289" s="89"/>
      <c r="R289" s="95"/>
      <c r="S289" s="97" t="str">
        <f>IF(ISNUMBER($B289),O289/COUNTA(O$10:O289),"")</f>
        <v/>
      </c>
      <c r="T289" s="97" t="str">
        <f>IF(ISNUMBER($B289),P289/COUNTA(P$10:P289),"")</f>
        <v/>
      </c>
      <c r="U289" s="89"/>
      <c r="V289" s="95"/>
      <c r="W289" s="97" t="str">
        <f>IF(ISNUMBER($B289),SQRT(VAR(K$10:K289)),"")</f>
        <v/>
      </c>
      <c r="X289" s="97" t="str">
        <f>IF(ISNUMBER($B289),SQRT(VAR(L$10:L289)),"")</f>
        <v/>
      </c>
      <c r="Y289" s="89"/>
      <c r="Z289" s="89"/>
      <c r="AA289" s="96" t="str">
        <f>IF(ISBLANK(Liga_Descoba!$F289),"",IF(Liga_Descoba!$F290&lt;&gt;Liga_Descoba!$F289,Liga_Descoba!$F289,""))</f>
        <v/>
      </c>
      <c r="AB289" s="97" t="str">
        <f>IF(ISTEXT($AA289),"",O289-SUM(AB$10:AB288))</f>
        <v/>
      </c>
      <c r="AC289" s="97" t="str">
        <f>IF(ISTEXT($AA289),"",P289-SUM(AC$10:AC288))</f>
        <v/>
      </c>
      <c r="AD289" s="89"/>
      <c r="AE289" s="89"/>
      <c r="AF289" s="96" t="str">
        <f>IF(ISBLANK(Liga_Descoba!$F289),"",IF(Liga_Descoba!$F290&lt;&gt;Liga_Descoba!$F289,Liga_Descoba!$F289,""))</f>
        <v/>
      </c>
      <c r="AG289" s="97" t="str">
        <f>IF(ISTEXT($AF289),"",(O289 - SUM(AB$10:AB288))/COUNTIF(Liga_Descoba!$F$10:$F$304,"="&amp;$AF289))</f>
        <v/>
      </c>
      <c r="AH289" s="97" t="str">
        <f>IF(ISTEXT($AF289),"",(P289 - SUM(AC$10:AC288))/COUNTIF(Liga_Descoba!$F$10:$F$304,"="&amp;$AF289))</f>
        <v/>
      </c>
      <c r="AI289" s="99" t="str">
        <f>IF(ISTEXT($AF289),"",COUNT($AG$10:$AG289))</f>
        <v/>
      </c>
      <c r="AJ289" s="89"/>
      <c r="AK289" s="96" t="str">
        <f>IF(ISBLANK(Liga_Descoba!$F289),"",IF(Liga_Descoba!$F290&lt;&gt;Liga_Descoba!$F289,Liga_Descoba!$F289,""))</f>
        <v/>
      </c>
      <c r="AL289" s="97" t="str">
        <f>IF(ISTEXT($AF289),"",(G289 - SUM(AR$10:AR288))/COUNTIF(Liga_Descoba!$F$10:$F$304,"="&amp;$AK289))</f>
        <v/>
      </c>
      <c r="AM289" s="97" t="str">
        <f>IF(ISTEXT($AF289),"",(H289 - SUM(AS$10:AS288))/COUNTIF(Liga_Descoba!$F$10:$F$304,"="&amp;$AK289))</f>
        <v/>
      </c>
      <c r="AN289" s="99" t="str">
        <f>IF(ISTEXT($AF289),"",COUNT($AG$10:$AG289))</f>
        <v/>
      </c>
      <c r="AO289" s="81"/>
      <c r="AP289" s="89"/>
      <c r="AQ289" s="96" t="str">
        <f>IF(ISBLANK(Liga_Descoba!$F289),"",IF(Liga_Descoba!$F290&lt;&gt;Liga_Descoba!$F289,Liga_Descoba!$F289,""))</f>
        <v/>
      </c>
      <c r="AR289" s="97" t="str">
        <f>IF(ISTEXT($AQ289),"",G289-SUM(AR$10:AR288))</f>
        <v/>
      </c>
      <c r="AS289" s="97" t="str">
        <f>IF(ISTEXT($AQ289),"",H289-SUM(AS$10:AS288))</f>
        <v/>
      </c>
      <c r="AT289" s="89"/>
      <c r="AU289" s="89"/>
      <c r="AV289" s="96"/>
      <c r="AW289" s="97"/>
      <c r="AX289" s="97"/>
      <c r="AY289" s="96"/>
      <c r="AZ289" s="89"/>
      <c r="BA289" s="89"/>
      <c r="BB289" s="96"/>
      <c r="BC289" s="97"/>
      <c r="BD289" s="97"/>
      <c r="BE289" s="96"/>
      <c r="BF289" s="89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  <c r="BT289" s="100"/>
      <c r="BU289" s="100"/>
      <c r="BV289" s="100"/>
      <c r="BW289" s="100"/>
      <c r="BX289" s="100"/>
      <c r="BY289" s="100"/>
    </row>
    <row r="290" spans="1:77">
      <c r="A290" s="36"/>
      <c r="B290" s="94" t="str">
        <f>IF(ISBLANK(Liga_Descoba!$C290),"",Liga_Descoba!$C290)</f>
        <v/>
      </c>
      <c r="C290" s="97" t="str">
        <f>IF(ISTEXT($B290),"",_xlfn.SWITCH(Liga_Descoba!AH290,$D$3,$D$2,$E$3,$E$2,$F$3,$F$2,$D$6,$D$5,$E$6,$E$5,$I$5,$D$2,$I$6,$D$2,$I$4,$D$2))</f>
        <v/>
      </c>
      <c r="D290" s="97" t="str">
        <f>IF(ISTEXT($B290),"",_xlfn.SWITCH(Liga_Descoba!AI290,$D$3,$D$2,$E$3,$E$2,$F$3,$F$2,$D$6,$D$5,$E$6,$E$5,$I$5,$D$2,$I$6,$D$2,$I$4,$D$2))</f>
        <v/>
      </c>
      <c r="E290" s="80"/>
      <c r="F290" s="80"/>
      <c r="G290" s="97" t="str">
        <f>IF(ISNUMBER($B290),G289+Liga_Descoba!AH290,"")</f>
        <v/>
      </c>
      <c r="H290" s="97" t="str">
        <f>IF(ISNUMBER($B290),H289+Liga_Descoba!AI290,"")</f>
        <v/>
      </c>
      <c r="I290" s="36"/>
      <c r="J290" s="80"/>
      <c r="K290" s="97" t="str">
        <f>IF(ISNUMBER(Liga_Descoba!D290),Liga_Descoba!D290,"")</f>
        <v/>
      </c>
      <c r="L290" s="97" t="str">
        <f>IF(ISNUMBER(Liga_Descoba!E290),Liga_Descoba!E290,"")</f>
        <v/>
      </c>
      <c r="M290" s="36"/>
      <c r="N290" s="80"/>
      <c r="O290" s="97" t="str">
        <f>IF(ISNUMBER($B290),K290+O289,"")</f>
        <v/>
      </c>
      <c r="P290" s="97" t="str">
        <f>IF(ISNUMBER($B290),L290+P289,"")</f>
        <v/>
      </c>
      <c r="Q290" s="89"/>
      <c r="R290" s="95"/>
      <c r="S290" s="97" t="str">
        <f>IF(ISNUMBER($B290),O290/COUNTA(O$10:O290),"")</f>
        <v/>
      </c>
      <c r="T290" s="97" t="str">
        <f>IF(ISNUMBER($B290),P290/COUNTA(P$10:P290),"")</f>
        <v/>
      </c>
      <c r="U290" s="89"/>
      <c r="V290" s="95"/>
      <c r="W290" s="97" t="str">
        <f>IF(ISNUMBER($B290),SQRT(VAR(K$10:K290)),"")</f>
        <v/>
      </c>
      <c r="X290" s="97" t="str">
        <f>IF(ISNUMBER($B290),SQRT(VAR(L$10:L290)),"")</f>
        <v/>
      </c>
      <c r="Y290" s="89"/>
      <c r="Z290" s="89"/>
      <c r="AA290" s="96" t="str">
        <f>IF(ISBLANK(Liga_Descoba!$F290),"",IF(Liga_Descoba!$F291&lt;&gt;Liga_Descoba!$F290,Liga_Descoba!$F290,""))</f>
        <v/>
      </c>
      <c r="AB290" s="97" t="str">
        <f>IF(ISTEXT($AA290),"",O290-SUM(AB$10:AB289))</f>
        <v/>
      </c>
      <c r="AC290" s="97" t="str">
        <f>IF(ISTEXT($AA290),"",P290-SUM(AC$10:AC289))</f>
        <v/>
      </c>
      <c r="AD290" s="89"/>
      <c r="AE290" s="89"/>
      <c r="AF290" s="96" t="str">
        <f>IF(ISBLANK(Liga_Descoba!$F290),"",IF(Liga_Descoba!$F291&lt;&gt;Liga_Descoba!$F290,Liga_Descoba!$F290,""))</f>
        <v/>
      </c>
      <c r="AG290" s="97" t="str">
        <f>IF(ISTEXT($AF290),"",(O290 - SUM(AB$10:AB289))/COUNTIF(Liga_Descoba!$F$10:$F$304,"="&amp;$AF290))</f>
        <v/>
      </c>
      <c r="AH290" s="97" t="str">
        <f>IF(ISTEXT($AF290),"",(P290 - SUM(AC$10:AC289))/COUNTIF(Liga_Descoba!$F$10:$F$304,"="&amp;$AF290))</f>
        <v/>
      </c>
      <c r="AI290" s="99" t="str">
        <f>IF(ISTEXT($AF290),"",COUNT($AG$10:$AG290))</f>
        <v/>
      </c>
      <c r="AJ290" s="89"/>
      <c r="AK290" s="96" t="str">
        <f>IF(ISBLANK(Liga_Descoba!$F290),"",IF(Liga_Descoba!$F291&lt;&gt;Liga_Descoba!$F290,Liga_Descoba!$F290,""))</f>
        <v/>
      </c>
      <c r="AL290" s="97" t="str">
        <f>IF(ISTEXT($AF290),"",(G290 - SUM(AR$10:AR289))/COUNTIF(Liga_Descoba!$F$10:$F$304,"="&amp;$AK290))</f>
        <v/>
      </c>
      <c r="AM290" s="97" t="str">
        <f>IF(ISTEXT($AF290),"",(H290 - SUM(AS$10:AS289))/COUNTIF(Liga_Descoba!$F$10:$F$304,"="&amp;$AK290))</f>
        <v/>
      </c>
      <c r="AN290" s="99" t="str">
        <f>IF(ISTEXT($AF290),"",COUNT($AG$10:$AG290))</f>
        <v/>
      </c>
      <c r="AO290" s="81"/>
      <c r="AP290" s="89"/>
      <c r="AQ290" s="96" t="str">
        <f>IF(ISBLANK(Liga_Descoba!$F290),"",IF(Liga_Descoba!$F291&lt;&gt;Liga_Descoba!$F290,Liga_Descoba!$F290,""))</f>
        <v/>
      </c>
      <c r="AR290" s="97" t="str">
        <f>IF(ISTEXT($AQ290),"",G290-SUM(AR$10:AR289))</f>
        <v/>
      </c>
      <c r="AS290" s="97" t="str">
        <f>IF(ISTEXT($AQ290),"",H290-SUM(AS$10:AS289))</f>
        <v/>
      </c>
      <c r="AT290" s="89"/>
      <c r="AU290" s="89"/>
      <c r="AV290" s="96"/>
      <c r="AW290" s="97"/>
      <c r="AX290" s="97"/>
      <c r="AY290" s="96"/>
      <c r="AZ290" s="89"/>
      <c r="BA290" s="89"/>
      <c r="BB290" s="96"/>
      <c r="BC290" s="97"/>
      <c r="BD290" s="97"/>
      <c r="BE290" s="96"/>
      <c r="BF290" s="89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  <c r="BT290" s="100"/>
      <c r="BU290" s="100"/>
      <c r="BV290" s="100"/>
      <c r="BW290" s="100"/>
      <c r="BX290" s="100"/>
      <c r="BY290" s="100"/>
    </row>
    <row r="291" spans="1:77">
      <c r="A291" s="36"/>
      <c r="B291" s="94" t="str">
        <f>IF(ISBLANK(Liga_Descoba!$C291),"",Liga_Descoba!$C291)</f>
        <v/>
      </c>
      <c r="C291" s="97" t="str">
        <f>IF(ISTEXT($B291),"",_xlfn.SWITCH(Liga_Descoba!AH291,$D$3,$D$2,$E$3,$E$2,$F$3,$F$2,$D$6,$D$5,$E$6,$E$5,$I$5,$D$2,$I$6,$D$2,$I$4,$D$2))</f>
        <v/>
      </c>
      <c r="D291" s="97" t="str">
        <f>IF(ISTEXT($B291),"",_xlfn.SWITCH(Liga_Descoba!AI291,$D$3,$D$2,$E$3,$E$2,$F$3,$F$2,$D$6,$D$5,$E$6,$E$5,$I$5,$D$2,$I$6,$D$2,$I$4,$D$2))</f>
        <v/>
      </c>
      <c r="E291" s="80"/>
      <c r="F291" s="80"/>
      <c r="G291" s="97" t="str">
        <f>IF(ISNUMBER($B291),G290+Liga_Descoba!AH291,"")</f>
        <v/>
      </c>
      <c r="H291" s="97" t="str">
        <f>IF(ISNUMBER($B291),H290+Liga_Descoba!AI291,"")</f>
        <v/>
      </c>
      <c r="I291" s="36"/>
      <c r="J291" s="80"/>
      <c r="K291" s="97" t="str">
        <f>IF(ISNUMBER(Liga_Descoba!D291),Liga_Descoba!D291,"")</f>
        <v/>
      </c>
      <c r="L291" s="97" t="str">
        <f>IF(ISNUMBER(Liga_Descoba!E291),Liga_Descoba!E291,"")</f>
        <v/>
      </c>
      <c r="M291" s="36"/>
      <c r="N291" s="80"/>
      <c r="O291" s="97" t="str">
        <f>IF(ISNUMBER($B291),K291+O290,"")</f>
        <v/>
      </c>
      <c r="P291" s="97" t="str">
        <f>IF(ISNUMBER($B291),L291+P290,"")</f>
        <v/>
      </c>
      <c r="Q291" s="89"/>
      <c r="R291" s="95"/>
      <c r="S291" s="97" t="str">
        <f>IF(ISNUMBER($B291),O291/COUNTA(O$10:O291),"")</f>
        <v/>
      </c>
      <c r="T291" s="97" t="str">
        <f>IF(ISNUMBER($B291),P291/COUNTA(P$10:P291),"")</f>
        <v/>
      </c>
      <c r="U291" s="89"/>
      <c r="V291" s="95"/>
      <c r="W291" s="97" t="str">
        <f>IF(ISNUMBER($B291),SQRT(VAR(K$10:K291)),"")</f>
        <v/>
      </c>
      <c r="X291" s="97" t="str">
        <f>IF(ISNUMBER($B291),SQRT(VAR(L$10:L291)),"")</f>
        <v/>
      </c>
      <c r="Y291" s="89"/>
      <c r="Z291" s="89"/>
      <c r="AA291" s="96" t="str">
        <f>IF(ISBLANK(Liga_Descoba!$F291),"",IF(Liga_Descoba!$F292&lt;&gt;Liga_Descoba!$F291,Liga_Descoba!$F291,""))</f>
        <v/>
      </c>
      <c r="AB291" s="97" t="str">
        <f>IF(ISTEXT($AA291),"",O291-SUM(AB$10:AB290))</f>
        <v/>
      </c>
      <c r="AC291" s="97" t="str">
        <f>IF(ISTEXT($AA291),"",P291-SUM(AC$10:AC290))</f>
        <v/>
      </c>
      <c r="AD291" s="89"/>
      <c r="AE291" s="89"/>
      <c r="AF291" s="96" t="str">
        <f>IF(ISBLANK(Liga_Descoba!$F291),"",IF(Liga_Descoba!$F292&lt;&gt;Liga_Descoba!$F291,Liga_Descoba!$F291,""))</f>
        <v/>
      </c>
      <c r="AG291" s="97" t="str">
        <f>IF(ISTEXT($AF291),"",(O291 - SUM(AB$10:AB290))/COUNTIF(Liga_Descoba!$F$10:$F$304,"="&amp;$AF291))</f>
        <v/>
      </c>
      <c r="AH291" s="97" t="str">
        <f>IF(ISTEXT($AF291),"",(P291 - SUM(AC$10:AC290))/COUNTIF(Liga_Descoba!$F$10:$F$304,"="&amp;$AF291))</f>
        <v/>
      </c>
      <c r="AI291" s="99" t="str">
        <f>IF(ISTEXT($AF291),"",COUNT($AG$10:$AG291))</f>
        <v/>
      </c>
      <c r="AJ291" s="89"/>
      <c r="AK291" s="96" t="str">
        <f>IF(ISBLANK(Liga_Descoba!$F291),"",IF(Liga_Descoba!$F292&lt;&gt;Liga_Descoba!$F291,Liga_Descoba!$F291,""))</f>
        <v/>
      </c>
      <c r="AL291" s="97" t="str">
        <f>IF(ISTEXT($AF291),"",(G291 - SUM(AR$10:AR290))/COUNTIF(Liga_Descoba!$F$10:$F$304,"="&amp;$AK291))</f>
        <v/>
      </c>
      <c r="AM291" s="97" t="str">
        <f>IF(ISTEXT($AF291),"",(H291 - SUM(AS$10:AS290))/COUNTIF(Liga_Descoba!$F$10:$F$304,"="&amp;$AK291))</f>
        <v/>
      </c>
      <c r="AN291" s="99" t="str">
        <f>IF(ISTEXT($AF291),"",COUNT($AG$10:$AG291))</f>
        <v/>
      </c>
      <c r="AO291" s="81"/>
      <c r="AP291" s="89"/>
      <c r="AQ291" s="96" t="str">
        <f>IF(ISBLANK(Liga_Descoba!$F291),"",IF(Liga_Descoba!$F292&lt;&gt;Liga_Descoba!$F291,Liga_Descoba!$F291,""))</f>
        <v/>
      </c>
      <c r="AR291" s="97" t="str">
        <f>IF(ISTEXT($AQ291),"",G291-SUM(AR$10:AR290))</f>
        <v/>
      </c>
      <c r="AS291" s="97" t="str">
        <f>IF(ISTEXT($AQ291),"",H291-SUM(AS$10:AS290))</f>
        <v/>
      </c>
      <c r="AT291" s="89"/>
      <c r="AU291" s="89"/>
      <c r="AV291" s="96"/>
      <c r="AW291" s="97"/>
      <c r="AX291" s="97"/>
      <c r="AY291" s="96"/>
      <c r="AZ291" s="89"/>
      <c r="BA291" s="89"/>
      <c r="BB291" s="96"/>
      <c r="BC291" s="97"/>
      <c r="BD291" s="97"/>
      <c r="BE291" s="96"/>
      <c r="BF291" s="89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  <c r="BT291" s="100"/>
      <c r="BU291" s="100"/>
      <c r="BV291" s="100"/>
      <c r="BW291" s="100"/>
      <c r="BX291" s="100"/>
      <c r="BY291" s="100"/>
    </row>
    <row r="292" spans="1:77">
      <c r="A292" s="36"/>
      <c r="B292" s="94" t="str">
        <f>IF(ISBLANK(Liga_Descoba!$C292),"",Liga_Descoba!$C292)</f>
        <v/>
      </c>
      <c r="C292" s="97" t="str">
        <f>IF(ISTEXT($B292),"",_xlfn.SWITCH(Liga_Descoba!AH292,$D$3,$D$2,$E$3,$E$2,$F$3,$F$2,$D$6,$D$5,$E$6,$E$5,$I$5,$D$2,$I$6,$D$2,$I$4,$D$2))</f>
        <v/>
      </c>
      <c r="D292" s="97" t="str">
        <f>IF(ISTEXT($B292),"",_xlfn.SWITCH(Liga_Descoba!AI292,$D$3,$D$2,$E$3,$E$2,$F$3,$F$2,$D$6,$D$5,$E$6,$E$5,$I$5,$D$2,$I$6,$D$2,$I$4,$D$2))</f>
        <v/>
      </c>
      <c r="E292" s="80"/>
      <c r="F292" s="80"/>
      <c r="G292" s="97" t="str">
        <f>IF(ISNUMBER($B292),G291+Liga_Descoba!AH292,"")</f>
        <v/>
      </c>
      <c r="H292" s="97" t="str">
        <f>IF(ISNUMBER($B292),H291+Liga_Descoba!AI292,"")</f>
        <v/>
      </c>
      <c r="I292" s="36"/>
      <c r="J292" s="80"/>
      <c r="K292" s="97" t="str">
        <f>IF(ISNUMBER(Liga_Descoba!D292),Liga_Descoba!D292,"")</f>
        <v/>
      </c>
      <c r="L292" s="97" t="str">
        <f>IF(ISNUMBER(Liga_Descoba!E292),Liga_Descoba!E292,"")</f>
        <v/>
      </c>
      <c r="M292" s="36"/>
      <c r="N292" s="80"/>
      <c r="O292" s="97" t="str">
        <f>IF(ISNUMBER($B292),K292+O291,"")</f>
        <v/>
      </c>
      <c r="P292" s="97" t="str">
        <f>IF(ISNUMBER($B292),L292+P291,"")</f>
        <v/>
      </c>
      <c r="Q292" s="89"/>
      <c r="R292" s="95"/>
      <c r="S292" s="97" t="str">
        <f>IF(ISNUMBER($B292),O292/COUNTA(O$10:O292),"")</f>
        <v/>
      </c>
      <c r="T292" s="97" t="str">
        <f>IF(ISNUMBER($B292),P292/COUNTA(P$10:P292),"")</f>
        <v/>
      </c>
      <c r="U292" s="89"/>
      <c r="V292" s="95"/>
      <c r="W292" s="97" t="str">
        <f>IF(ISNUMBER($B292),SQRT(VAR(K$10:K292)),"")</f>
        <v/>
      </c>
      <c r="X292" s="97" t="str">
        <f>IF(ISNUMBER($B292),SQRT(VAR(L$10:L292)),"")</f>
        <v/>
      </c>
      <c r="Y292" s="89"/>
      <c r="Z292" s="89"/>
      <c r="AA292" s="96" t="str">
        <f>IF(ISBLANK(Liga_Descoba!$F292),"",IF(Liga_Descoba!$F293&lt;&gt;Liga_Descoba!$F292,Liga_Descoba!$F292,""))</f>
        <v/>
      </c>
      <c r="AB292" s="97" t="str">
        <f>IF(ISTEXT($AA292),"",O292-SUM(AB$10:AB291))</f>
        <v/>
      </c>
      <c r="AC292" s="97" t="str">
        <f>IF(ISTEXT($AA292),"",P292-SUM(AC$10:AC291))</f>
        <v/>
      </c>
      <c r="AD292" s="89"/>
      <c r="AE292" s="89"/>
      <c r="AF292" s="96" t="str">
        <f>IF(ISBLANK(Liga_Descoba!$F292),"",IF(Liga_Descoba!$F293&lt;&gt;Liga_Descoba!$F292,Liga_Descoba!$F292,""))</f>
        <v/>
      </c>
      <c r="AG292" s="97" t="str">
        <f>IF(ISTEXT($AF292),"",(O292 - SUM(AB$10:AB291))/COUNTIF(Liga_Descoba!$F$10:$F$304,"="&amp;$AF292))</f>
        <v/>
      </c>
      <c r="AH292" s="97" t="str">
        <f>IF(ISTEXT($AF292),"",(P292 - SUM(AC$10:AC291))/COUNTIF(Liga_Descoba!$F$10:$F$304,"="&amp;$AF292))</f>
        <v/>
      </c>
      <c r="AI292" s="99" t="str">
        <f>IF(ISTEXT($AF292),"",COUNT($AG$10:$AG292))</f>
        <v/>
      </c>
      <c r="AJ292" s="89"/>
      <c r="AK292" s="96" t="str">
        <f>IF(ISBLANK(Liga_Descoba!$F292),"",IF(Liga_Descoba!$F293&lt;&gt;Liga_Descoba!$F292,Liga_Descoba!$F292,""))</f>
        <v/>
      </c>
      <c r="AL292" s="97" t="str">
        <f>IF(ISTEXT($AF292),"",(G292 - SUM(AR$10:AR291))/COUNTIF(Liga_Descoba!$F$10:$F$304,"="&amp;$AK292))</f>
        <v/>
      </c>
      <c r="AM292" s="97" t="str">
        <f>IF(ISTEXT($AF292),"",(H292 - SUM(AS$10:AS291))/COUNTIF(Liga_Descoba!$F$10:$F$304,"="&amp;$AK292))</f>
        <v/>
      </c>
      <c r="AN292" s="99" t="str">
        <f>IF(ISTEXT($AF292),"",COUNT($AG$10:$AG292))</f>
        <v/>
      </c>
      <c r="AO292" s="81"/>
      <c r="AP292" s="89"/>
      <c r="AQ292" s="96" t="str">
        <f>IF(ISBLANK(Liga_Descoba!$F292),"",IF(Liga_Descoba!$F293&lt;&gt;Liga_Descoba!$F292,Liga_Descoba!$F292,""))</f>
        <v/>
      </c>
      <c r="AR292" s="97" t="str">
        <f>IF(ISTEXT($AQ292),"",G292-SUM(AR$10:AR291))</f>
        <v/>
      </c>
      <c r="AS292" s="97" t="str">
        <f>IF(ISTEXT($AQ292),"",H292-SUM(AS$10:AS291))</f>
        <v/>
      </c>
      <c r="AT292" s="89"/>
      <c r="AU292" s="89"/>
      <c r="AV292" s="96"/>
      <c r="AW292" s="97"/>
      <c r="AX292" s="97"/>
      <c r="AY292" s="96"/>
      <c r="AZ292" s="89"/>
      <c r="BA292" s="89"/>
      <c r="BB292" s="96"/>
      <c r="BC292" s="97"/>
      <c r="BD292" s="97"/>
      <c r="BE292" s="96"/>
      <c r="BF292" s="89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  <c r="BT292" s="100"/>
      <c r="BU292" s="100"/>
      <c r="BV292" s="100"/>
      <c r="BW292" s="100"/>
      <c r="BX292" s="100"/>
      <c r="BY292" s="100"/>
    </row>
    <row r="293" spans="1:77">
      <c r="A293" s="36"/>
      <c r="B293" s="94" t="str">
        <f>IF(ISBLANK(Liga_Descoba!$C293),"",Liga_Descoba!$C293)</f>
        <v/>
      </c>
      <c r="C293" s="97" t="str">
        <f>IF(ISTEXT($B293),"",_xlfn.SWITCH(Liga_Descoba!AH293,$D$3,$D$2,$E$3,$E$2,$F$3,$F$2,$D$6,$D$5,$E$6,$E$5,$I$5,$D$2,$I$6,$D$2,$I$4,$D$2))</f>
        <v/>
      </c>
      <c r="D293" s="97" t="str">
        <f>IF(ISTEXT($B293),"",_xlfn.SWITCH(Liga_Descoba!AI293,$D$3,$D$2,$E$3,$E$2,$F$3,$F$2,$D$6,$D$5,$E$6,$E$5,$I$5,$D$2,$I$6,$D$2,$I$4,$D$2))</f>
        <v/>
      </c>
      <c r="E293" s="80"/>
      <c r="F293" s="80"/>
      <c r="G293" s="97" t="str">
        <f>IF(ISNUMBER($B293),G292+Liga_Descoba!AH293,"")</f>
        <v/>
      </c>
      <c r="H293" s="97" t="str">
        <f>IF(ISNUMBER($B293),H292+Liga_Descoba!AI293,"")</f>
        <v/>
      </c>
      <c r="I293" s="36"/>
      <c r="J293" s="80"/>
      <c r="K293" s="97" t="str">
        <f>IF(ISNUMBER(Liga_Descoba!D293),Liga_Descoba!D293,"")</f>
        <v/>
      </c>
      <c r="L293" s="97" t="str">
        <f>IF(ISNUMBER(Liga_Descoba!E293),Liga_Descoba!E293,"")</f>
        <v/>
      </c>
      <c r="M293" s="36"/>
      <c r="N293" s="80"/>
      <c r="O293" s="97" t="str">
        <f>IF(ISNUMBER($B293),K293+O292,"")</f>
        <v/>
      </c>
      <c r="P293" s="97" t="str">
        <f>IF(ISNUMBER($B293),L293+P292,"")</f>
        <v/>
      </c>
      <c r="Q293" s="89"/>
      <c r="R293" s="95"/>
      <c r="S293" s="97" t="str">
        <f>IF(ISNUMBER($B293),O293/COUNTA(O$10:O293),"")</f>
        <v/>
      </c>
      <c r="T293" s="97" t="str">
        <f>IF(ISNUMBER($B293),P293/COUNTA(P$10:P293),"")</f>
        <v/>
      </c>
      <c r="U293" s="89"/>
      <c r="V293" s="95"/>
      <c r="W293" s="97" t="str">
        <f>IF(ISNUMBER($B293),SQRT(VAR(K$10:K293)),"")</f>
        <v/>
      </c>
      <c r="X293" s="97" t="str">
        <f>IF(ISNUMBER($B293),SQRT(VAR(L$10:L293)),"")</f>
        <v/>
      </c>
      <c r="Y293" s="89"/>
      <c r="Z293" s="89"/>
      <c r="AA293" s="96" t="str">
        <f>IF(ISBLANK(Liga_Descoba!$F293),"",IF(Liga_Descoba!$F294&lt;&gt;Liga_Descoba!$F293,Liga_Descoba!$F293,""))</f>
        <v/>
      </c>
      <c r="AB293" s="97" t="str">
        <f>IF(ISTEXT($AA293),"",O293-SUM(AB$10:AB292))</f>
        <v/>
      </c>
      <c r="AC293" s="97" t="str">
        <f>IF(ISTEXT($AA293),"",P293-SUM(AC$10:AC292))</f>
        <v/>
      </c>
      <c r="AD293" s="89"/>
      <c r="AE293" s="89"/>
      <c r="AF293" s="96" t="str">
        <f>IF(ISBLANK(Liga_Descoba!$F293),"",IF(Liga_Descoba!$F294&lt;&gt;Liga_Descoba!$F293,Liga_Descoba!$F293,""))</f>
        <v/>
      </c>
      <c r="AG293" s="97" t="str">
        <f>IF(ISTEXT($AF293),"",(O293 - SUM(AB$10:AB292))/COUNTIF(Liga_Descoba!$F$10:$F$304,"="&amp;$AF293))</f>
        <v/>
      </c>
      <c r="AH293" s="97" t="str">
        <f>IF(ISTEXT($AF293),"",(P293 - SUM(AC$10:AC292))/COUNTIF(Liga_Descoba!$F$10:$F$304,"="&amp;$AF293))</f>
        <v/>
      </c>
      <c r="AI293" s="99" t="str">
        <f>IF(ISTEXT($AF293),"",COUNT($AG$10:$AG293))</f>
        <v/>
      </c>
      <c r="AJ293" s="89"/>
      <c r="AK293" s="96" t="str">
        <f>IF(ISBLANK(Liga_Descoba!$F293),"",IF(Liga_Descoba!$F294&lt;&gt;Liga_Descoba!$F293,Liga_Descoba!$F293,""))</f>
        <v/>
      </c>
      <c r="AL293" s="97" t="str">
        <f>IF(ISTEXT($AF293),"",(G293 - SUM(AR$10:AR292))/COUNTIF(Liga_Descoba!$F$10:$F$304,"="&amp;$AK293))</f>
        <v/>
      </c>
      <c r="AM293" s="97" t="str">
        <f>IF(ISTEXT($AF293),"",(H293 - SUM(AS$10:AS292))/COUNTIF(Liga_Descoba!$F$10:$F$304,"="&amp;$AK293))</f>
        <v/>
      </c>
      <c r="AN293" s="99" t="str">
        <f>IF(ISTEXT($AF293),"",COUNT($AG$10:$AG293))</f>
        <v/>
      </c>
      <c r="AO293" s="81"/>
      <c r="AP293" s="89"/>
      <c r="AQ293" s="96" t="str">
        <f>IF(ISBLANK(Liga_Descoba!$F293),"",IF(Liga_Descoba!$F294&lt;&gt;Liga_Descoba!$F293,Liga_Descoba!$F293,""))</f>
        <v/>
      </c>
      <c r="AR293" s="97" t="str">
        <f>IF(ISTEXT($AQ293),"",G293-SUM(AR$10:AR292))</f>
        <v/>
      </c>
      <c r="AS293" s="97" t="str">
        <f>IF(ISTEXT($AQ293),"",H293-SUM(AS$10:AS292))</f>
        <v/>
      </c>
      <c r="AT293" s="89"/>
      <c r="AU293" s="89"/>
      <c r="AV293" s="96"/>
      <c r="AW293" s="97"/>
      <c r="AX293" s="97"/>
      <c r="AY293" s="96"/>
      <c r="AZ293" s="89"/>
      <c r="BA293" s="89"/>
      <c r="BB293" s="96"/>
      <c r="BC293" s="97"/>
      <c r="BD293" s="97"/>
      <c r="BE293" s="96"/>
      <c r="BF293" s="89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  <c r="BT293" s="100"/>
      <c r="BU293" s="100"/>
      <c r="BV293" s="100"/>
      <c r="BW293" s="100"/>
      <c r="BX293" s="100"/>
      <c r="BY293" s="100"/>
    </row>
    <row r="294" spans="1:77">
      <c r="A294" s="36"/>
      <c r="B294" s="94" t="str">
        <f>IF(ISBLANK(Liga_Descoba!$C294),"",Liga_Descoba!$C294)</f>
        <v/>
      </c>
      <c r="C294" s="97" t="str">
        <f>IF(ISTEXT($B294),"",_xlfn.SWITCH(Liga_Descoba!AH294,$D$3,$D$2,$E$3,$E$2,$F$3,$F$2,$D$6,$D$5,$E$6,$E$5,$I$5,$D$2,$I$6,$D$2,$I$4,$D$2))</f>
        <v/>
      </c>
      <c r="D294" s="97" t="str">
        <f>IF(ISTEXT($B294),"",_xlfn.SWITCH(Liga_Descoba!AI294,$D$3,$D$2,$E$3,$E$2,$F$3,$F$2,$D$6,$D$5,$E$6,$E$5,$I$5,$D$2,$I$6,$D$2,$I$4,$D$2))</f>
        <v/>
      </c>
      <c r="E294" s="80"/>
      <c r="F294" s="80"/>
      <c r="G294" s="97" t="str">
        <f>IF(ISNUMBER($B294),G293+Liga_Descoba!AH294,"")</f>
        <v/>
      </c>
      <c r="H294" s="97" t="str">
        <f>IF(ISNUMBER($B294),H293+Liga_Descoba!AI294,"")</f>
        <v/>
      </c>
      <c r="I294" s="36"/>
      <c r="J294" s="80"/>
      <c r="K294" s="97" t="str">
        <f>IF(ISNUMBER(Liga_Descoba!D294),Liga_Descoba!D294,"")</f>
        <v/>
      </c>
      <c r="L294" s="97" t="str">
        <f>IF(ISNUMBER(Liga_Descoba!E294),Liga_Descoba!E294,"")</f>
        <v/>
      </c>
      <c r="M294" s="36"/>
      <c r="N294" s="80"/>
      <c r="O294" s="97" t="str">
        <f>IF(ISNUMBER($B294),K294+O293,"")</f>
        <v/>
      </c>
      <c r="P294" s="97" t="str">
        <f>IF(ISNUMBER($B294),L294+P293,"")</f>
        <v/>
      </c>
      <c r="Q294" s="89"/>
      <c r="R294" s="95"/>
      <c r="S294" s="97" t="str">
        <f>IF(ISNUMBER($B294),O294/COUNTA(O$10:O294),"")</f>
        <v/>
      </c>
      <c r="T294" s="97" t="str">
        <f>IF(ISNUMBER($B294),P294/COUNTA(P$10:P294),"")</f>
        <v/>
      </c>
      <c r="U294" s="89"/>
      <c r="V294" s="95"/>
      <c r="W294" s="97" t="str">
        <f>IF(ISNUMBER($B294),SQRT(VAR(K$10:K294)),"")</f>
        <v/>
      </c>
      <c r="X294" s="97" t="str">
        <f>IF(ISNUMBER($B294),SQRT(VAR(L$10:L294)),"")</f>
        <v/>
      </c>
      <c r="Y294" s="89"/>
      <c r="Z294" s="89"/>
      <c r="AA294" s="96" t="str">
        <f>IF(ISBLANK(Liga_Descoba!$F294),"",IF(Liga_Descoba!$F295&lt;&gt;Liga_Descoba!$F294,Liga_Descoba!$F294,""))</f>
        <v/>
      </c>
      <c r="AB294" s="97" t="str">
        <f>IF(ISTEXT($AA294),"",O294-SUM(AB$10:AB293))</f>
        <v/>
      </c>
      <c r="AC294" s="97" t="str">
        <f>IF(ISTEXT($AA294),"",P294-SUM(AC$10:AC293))</f>
        <v/>
      </c>
      <c r="AD294" s="89"/>
      <c r="AE294" s="89"/>
      <c r="AF294" s="96" t="str">
        <f>IF(ISBLANK(Liga_Descoba!$F294),"",IF(Liga_Descoba!$F295&lt;&gt;Liga_Descoba!$F294,Liga_Descoba!$F294,""))</f>
        <v/>
      </c>
      <c r="AG294" s="97" t="str">
        <f>IF(ISTEXT($AF294),"",(O294 - SUM(AB$10:AB293))/COUNTIF(Liga_Descoba!$F$10:$F$304,"="&amp;$AF294))</f>
        <v/>
      </c>
      <c r="AH294" s="97" t="str">
        <f>IF(ISTEXT($AF294),"",(P294 - SUM(AC$10:AC293))/COUNTIF(Liga_Descoba!$F$10:$F$304,"="&amp;$AF294))</f>
        <v/>
      </c>
      <c r="AI294" s="99" t="str">
        <f>IF(ISTEXT($AF294),"",COUNT($AG$10:$AG294))</f>
        <v/>
      </c>
      <c r="AJ294" s="89"/>
      <c r="AK294" s="96" t="str">
        <f>IF(ISBLANK(Liga_Descoba!$F294),"",IF(Liga_Descoba!$F295&lt;&gt;Liga_Descoba!$F294,Liga_Descoba!$F294,""))</f>
        <v/>
      </c>
      <c r="AL294" s="97" t="str">
        <f>IF(ISTEXT($AF294),"",(G294 - SUM(AR$10:AR293))/COUNTIF(Liga_Descoba!$F$10:$F$304,"="&amp;$AK294))</f>
        <v/>
      </c>
      <c r="AM294" s="97" t="str">
        <f>IF(ISTEXT($AF294),"",(H294 - SUM(AS$10:AS293))/COUNTIF(Liga_Descoba!$F$10:$F$304,"="&amp;$AK294))</f>
        <v/>
      </c>
      <c r="AN294" s="99" t="str">
        <f>IF(ISTEXT($AF294),"",COUNT($AG$10:$AG294))</f>
        <v/>
      </c>
      <c r="AO294" s="81"/>
      <c r="AP294" s="89"/>
      <c r="AQ294" s="96" t="str">
        <f>IF(ISBLANK(Liga_Descoba!$F294),"",IF(Liga_Descoba!$F295&lt;&gt;Liga_Descoba!$F294,Liga_Descoba!$F294,""))</f>
        <v/>
      </c>
      <c r="AR294" s="97" t="str">
        <f>IF(ISTEXT($AQ294),"",G294-SUM(AR$10:AR293))</f>
        <v/>
      </c>
      <c r="AS294" s="97" t="str">
        <f>IF(ISTEXT($AQ294),"",H294-SUM(AS$10:AS293))</f>
        <v/>
      </c>
      <c r="AT294" s="89"/>
      <c r="AU294" s="89"/>
      <c r="AV294" s="96"/>
      <c r="AW294" s="97"/>
      <c r="AX294" s="97"/>
      <c r="AY294" s="96"/>
      <c r="AZ294" s="89"/>
      <c r="BA294" s="89"/>
      <c r="BB294" s="96"/>
      <c r="BC294" s="97"/>
      <c r="BD294" s="97"/>
      <c r="BE294" s="96"/>
      <c r="BF294" s="89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  <c r="BT294" s="100"/>
      <c r="BU294" s="100"/>
      <c r="BV294" s="100"/>
      <c r="BW294" s="100"/>
      <c r="BX294" s="100"/>
      <c r="BY294" s="100"/>
    </row>
    <row r="295" spans="1:77">
      <c r="A295" s="36"/>
      <c r="B295" s="94" t="str">
        <f>IF(ISBLANK(Liga_Descoba!$C295),"",Liga_Descoba!$C295)</f>
        <v/>
      </c>
      <c r="C295" s="97" t="str">
        <f>IF(ISTEXT($B295),"",_xlfn.SWITCH(Liga_Descoba!AH295,$D$3,$D$2,$E$3,$E$2,$F$3,$F$2,$D$6,$D$5,$E$6,$E$5,$I$5,$D$2,$I$6,$D$2,$I$4,$D$2))</f>
        <v/>
      </c>
      <c r="D295" s="97" t="str">
        <f>IF(ISTEXT($B295),"",_xlfn.SWITCH(Liga_Descoba!AI295,$D$3,$D$2,$E$3,$E$2,$F$3,$F$2,$D$6,$D$5,$E$6,$E$5,$I$5,$D$2,$I$6,$D$2,$I$4,$D$2))</f>
        <v/>
      </c>
      <c r="E295" s="80"/>
      <c r="F295" s="80"/>
      <c r="G295" s="97" t="str">
        <f>IF(ISNUMBER($B295),G294+Liga_Descoba!AH295,"")</f>
        <v/>
      </c>
      <c r="H295" s="97" t="str">
        <f>IF(ISNUMBER($B295),H294+Liga_Descoba!AI295,"")</f>
        <v/>
      </c>
      <c r="I295" s="36"/>
      <c r="J295" s="80"/>
      <c r="K295" s="97" t="str">
        <f>IF(ISNUMBER(Liga_Descoba!D295),Liga_Descoba!D295,"")</f>
        <v/>
      </c>
      <c r="L295" s="97" t="str">
        <f>IF(ISNUMBER(Liga_Descoba!E295),Liga_Descoba!E295,"")</f>
        <v/>
      </c>
      <c r="M295" s="36"/>
      <c r="N295" s="80"/>
      <c r="O295" s="97" t="str">
        <f>IF(ISNUMBER($B295),K295+O294,"")</f>
        <v/>
      </c>
      <c r="P295" s="97" t="str">
        <f>IF(ISNUMBER($B295),L295+P294,"")</f>
        <v/>
      </c>
      <c r="Q295" s="89"/>
      <c r="R295" s="95"/>
      <c r="S295" s="97" t="str">
        <f>IF(ISNUMBER($B295),O295/COUNTA(O$10:O295),"")</f>
        <v/>
      </c>
      <c r="T295" s="97" t="str">
        <f>IF(ISNUMBER($B295),P295/COUNTA(P$10:P295),"")</f>
        <v/>
      </c>
      <c r="U295" s="89"/>
      <c r="V295" s="95"/>
      <c r="W295" s="97" t="str">
        <f>IF(ISNUMBER($B295),SQRT(VAR(K$10:K295)),"")</f>
        <v/>
      </c>
      <c r="X295" s="97" t="str">
        <f>IF(ISNUMBER($B295),SQRT(VAR(L$10:L295)),"")</f>
        <v/>
      </c>
      <c r="Y295" s="89"/>
      <c r="Z295" s="89"/>
      <c r="AA295" s="96" t="str">
        <f>IF(ISBLANK(Liga_Descoba!$F295),"",IF(Liga_Descoba!$F296&lt;&gt;Liga_Descoba!$F295,Liga_Descoba!$F295,""))</f>
        <v/>
      </c>
      <c r="AB295" s="97" t="str">
        <f>IF(ISTEXT($AA295),"",O295-SUM(AB$10:AB294))</f>
        <v/>
      </c>
      <c r="AC295" s="97" t="str">
        <f>IF(ISTEXT($AA295),"",P295-SUM(AC$10:AC294))</f>
        <v/>
      </c>
      <c r="AD295" s="89"/>
      <c r="AE295" s="89"/>
      <c r="AF295" s="96" t="str">
        <f>IF(ISBLANK(Liga_Descoba!$F295),"",IF(Liga_Descoba!$F296&lt;&gt;Liga_Descoba!$F295,Liga_Descoba!$F295,""))</f>
        <v/>
      </c>
      <c r="AG295" s="97" t="str">
        <f>IF(ISTEXT($AF295),"",(O295 - SUM(AB$10:AB294))/COUNTIF(Liga_Descoba!$F$10:$F$304,"="&amp;$AF295))</f>
        <v/>
      </c>
      <c r="AH295" s="97" t="str">
        <f>IF(ISTEXT($AF295),"",(P295 - SUM(AC$10:AC294))/COUNTIF(Liga_Descoba!$F$10:$F$304,"="&amp;$AF295))</f>
        <v/>
      </c>
      <c r="AI295" s="99" t="str">
        <f>IF(ISTEXT($AF295),"",COUNT($AG$10:$AG295))</f>
        <v/>
      </c>
      <c r="AJ295" s="89"/>
      <c r="AK295" s="96" t="str">
        <f>IF(ISBLANK(Liga_Descoba!$F295),"",IF(Liga_Descoba!$F296&lt;&gt;Liga_Descoba!$F295,Liga_Descoba!$F295,""))</f>
        <v/>
      </c>
      <c r="AL295" s="97" t="str">
        <f>IF(ISTEXT($AF295),"",(G295 - SUM(AR$10:AR294))/COUNTIF(Liga_Descoba!$F$10:$F$304,"="&amp;$AK295))</f>
        <v/>
      </c>
      <c r="AM295" s="97" t="str">
        <f>IF(ISTEXT($AF295),"",(H295 - SUM(AS$10:AS294))/COUNTIF(Liga_Descoba!$F$10:$F$304,"="&amp;$AK295))</f>
        <v/>
      </c>
      <c r="AN295" s="99" t="str">
        <f>IF(ISTEXT($AF295),"",COUNT($AG$10:$AG295))</f>
        <v/>
      </c>
      <c r="AO295" s="81"/>
      <c r="AP295" s="89"/>
      <c r="AQ295" s="96" t="str">
        <f>IF(ISBLANK(Liga_Descoba!$F295),"",IF(Liga_Descoba!$F296&lt;&gt;Liga_Descoba!$F295,Liga_Descoba!$F295,""))</f>
        <v/>
      </c>
      <c r="AR295" s="97" t="str">
        <f>IF(ISTEXT($AQ295),"",G295-SUM(AR$10:AR294))</f>
        <v/>
      </c>
      <c r="AS295" s="97" t="str">
        <f>IF(ISTEXT($AQ295),"",H295-SUM(AS$10:AS294))</f>
        <v/>
      </c>
      <c r="AT295" s="89"/>
      <c r="AU295" s="89"/>
      <c r="AV295" s="96"/>
      <c r="AW295" s="97"/>
      <c r="AX295" s="97"/>
      <c r="AY295" s="96"/>
      <c r="AZ295" s="89"/>
      <c r="BA295" s="89"/>
      <c r="BB295" s="96"/>
      <c r="BC295" s="97"/>
      <c r="BD295" s="97"/>
      <c r="BE295" s="96"/>
      <c r="BF295" s="89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  <c r="BT295" s="100"/>
      <c r="BU295" s="100"/>
      <c r="BV295" s="100"/>
      <c r="BW295" s="100"/>
      <c r="BX295" s="100"/>
      <c r="BY295" s="100"/>
    </row>
    <row r="296" spans="1:77">
      <c r="A296" s="36"/>
      <c r="B296" s="94" t="str">
        <f>IF(ISBLANK(Liga_Descoba!$C296),"",Liga_Descoba!$C296)</f>
        <v/>
      </c>
      <c r="C296" s="97" t="str">
        <f>IF(ISTEXT($B296),"",_xlfn.SWITCH(Liga_Descoba!AH296,$D$3,$D$2,$E$3,$E$2,$F$3,$F$2,$D$6,$D$5,$E$6,$E$5,$I$5,$D$2,$I$6,$D$2,$I$4,$D$2))</f>
        <v/>
      </c>
      <c r="D296" s="97" t="str">
        <f>IF(ISTEXT($B296),"",_xlfn.SWITCH(Liga_Descoba!AI296,$D$3,$D$2,$E$3,$E$2,$F$3,$F$2,$D$6,$D$5,$E$6,$E$5,$I$5,$D$2,$I$6,$D$2,$I$4,$D$2))</f>
        <v/>
      </c>
      <c r="E296" s="80"/>
      <c r="F296" s="80"/>
      <c r="G296" s="97" t="str">
        <f>IF(ISNUMBER($B296),G295+Liga_Descoba!AH296,"")</f>
        <v/>
      </c>
      <c r="H296" s="97" t="str">
        <f>IF(ISNUMBER($B296),H295+Liga_Descoba!AI296,"")</f>
        <v/>
      </c>
      <c r="I296" s="36"/>
      <c r="J296" s="80"/>
      <c r="K296" s="97" t="str">
        <f>IF(ISNUMBER(Liga_Descoba!D296),Liga_Descoba!D296,"")</f>
        <v/>
      </c>
      <c r="L296" s="97" t="str">
        <f>IF(ISNUMBER(Liga_Descoba!E296),Liga_Descoba!E296,"")</f>
        <v/>
      </c>
      <c r="M296" s="36"/>
      <c r="N296" s="80"/>
      <c r="O296" s="97" t="str">
        <f>IF(ISNUMBER($B296),K296+O295,"")</f>
        <v/>
      </c>
      <c r="P296" s="97" t="str">
        <f>IF(ISNUMBER($B296),L296+P295,"")</f>
        <v/>
      </c>
      <c r="Q296" s="89"/>
      <c r="R296" s="95"/>
      <c r="S296" s="97" t="str">
        <f>IF(ISNUMBER($B296),O296/COUNTA(O$10:O296),"")</f>
        <v/>
      </c>
      <c r="T296" s="97" t="str">
        <f>IF(ISNUMBER($B296),P296/COUNTA(P$10:P296),"")</f>
        <v/>
      </c>
      <c r="U296" s="89"/>
      <c r="V296" s="95"/>
      <c r="W296" s="97" t="str">
        <f>IF(ISNUMBER($B296),SQRT(VAR(K$10:K296)),"")</f>
        <v/>
      </c>
      <c r="X296" s="97" t="str">
        <f>IF(ISNUMBER($B296),SQRT(VAR(L$10:L296)),"")</f>
        <v/>
      </c>
      <c r="Y296" s="89"/>
      <c r="Z296" s="89"/>
      <c r="AA296" s="96" t="str">
        <f>IF(ISBLANK(Liga_Descoba!$F296),"",IF(Liga_Descoba!$F297&lt;&gt;Liga_Descoba!$F296,Liga_Descoba!$F296,""))</f>
        <v/>
      </c>
      <c r="AB296" s="97" t="str">
        <f>IF(ISTEXT($AA296),"",O296-SUM(AB$10:AB295))</f>
        <v/>
      </c>
      <c r="AC296" s="97" t="str">
        <f>IF(ISTEXT($AA296),"",P296-SUM(AC$10:AC295))</f>
        <v/>
      </c>
      <c r="AD296" s="89"/>
      <c r="AE296" s="89"/>
      <c r="AF296" s="96" t="str">
        <f>IF(ISBLANK(Liga_Descoba!$F296),"",IF(Liga_Descoba!$F297&lt;&gt;Liga_Descoba!$F296,Liga_Descoba!$F296,""))</f>
        <v/>
      </c>
      <c r="AG296" s="97" t="str">
        <f>IF(ISTEXT($AF296),"",(O296 - SUM(AB$10:AB295))/COUNTIF(Liga_Descoba!$F$10:$F$304,"="&amp;$AF296))</f>
        <v/>
      </c>
      <c r="AH296" s="97" t="str">
        <f>IF(ISTEXT($AF296),"",(P296 - SUM(AC$10:AC295))/COUNTIF(Liga_Descoba!$F$10:$F$304,"="&amp;$AF296))</f>
        <v/>
      </c>
      <c r="AI296" s="99" t="str">
        <f>IF(ISTEXT($AF296),"",COUNT($AG$10:$AG296))</f>
        <v/>
      </c>
      <c r="AJ296" s="89"/>
      <c r="AK296" s="96" t="str">
        <f>IF(ISBLANK(Liga_Descoba!$F296),"",IF(Liga_Descoba!$F297&lt;&gt;Liga_Descoba!$F296,Liga_Descoba!$F296,""))</f>
        <v/>
      </c>
      <c r="AL296" s="97" t="str">
        <f>IF(ISTEXT($AF296),"",(G296 - SUM(AR$10:AR295))/COUNTIF(Liga_Descoba!$F$10:$F$304,"="&amp;$AK296))</f>
        <v/>
      </c>
      <c r="AM296" s="97" t="str">
        <f>IF(ISTEXT($AF296),"",(H296 - SUM(AS$10:AS295))/COUNTIF(Liga_Descoba!$F$10:$F$304,"="&amp;$AK296))</f>
        <v/>
      </c>
      <c r="AN296" s="99" t="str">
        <f>IF(ISTEXT($AF296),"",COUNT($AG$10:$AG296))</f>
        <v/>
      </c>
      <c r="AO296" s="81"/>
      <c r="AP296" s="89"/>
      <c r="AQ296" s="96" t="str">
        <f>IF(ISBLANK(Liga_Descoba!$F296),"",IF(Liga_Descoba!$F297&lt;&gt;Liga_Descoba!$F296,Liga_Descoba!$F296,""))</f>
        <v/>
      </c>
      <c r="AR296" s="97" t="str">
        <f>IF(ISTEXT($AQ296),"",G296-SUM(AR$10:AR295))</f>
        <v/>
      </c>
      <c r="AS296" s="97" t="str">
        <f>IF(ISTEXT($AQ296),"",H296-SUM(AS$10:AS295))</f>
        <v/>
      </c>
      <c r="AT296" s="89"/>
      <c r="AU296" s="89"/>
      <c r="AV296" s="96"/>
      <c r="AW296" s="97"/>
      <c r="AX296" s="97"/>
      <c r="AY296" s="96"/>
      <c r="AZ296" s="89"/>
      <c r="BA296" s="89"/>
      <c r="BB296" s="96"/>
      <c r="BC296" s="97"/>
      <c r="BD296" s="97"/>
      <c r="BE296" s="96"/>
      <c r="BF296" s="89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  <c r="BT296" s="100"/>
      <c r="BU296" s="100"/>
      <c r="BV296" s="100"/>
      <c r="BW296" s="100"/>
      <c r="BX296" s="100"/>
      <c r="BY296" s="100"/>
    </row>
    <row r="297" spans="1:77">
      <c r="A297" s="36"/>
      <c r="B297" s="94" t="str">
        <f>IF(ISBLANK(Liga_Descoba!$C297),"",Liga_Descoba!$C297)</f>
        <v/>
      </c>
      <c r="C297" s="97" t="str">
        <f>IF(ISTEXT($B297),"",_xlfn.SWITCH(Liga_Descoba!AH297,$D$3,$D$2,$E$3,$E$2,$F$3,$F$2,$D$6,$D$5,$E$6,$E$5,$I$5,$D$2,$I$6,$D$2,$I$4,$D$2))</f>
        <v/>
      </c>
      <c r="D297" s="97" t="str">
        <f>IF(ISTEXT($B297),"",_xlfn.SWITCH(Liga_Descoba!AI297,$D$3,$D$2,$E$3,$E$2,$F$3,$F$2,$D$6,$D$5,$E$6,$E$5,$I$5,$D$2,$I$6,$D$2,$I$4,$D$2))</f>
        <v/>
      </c>
      <c r="E297" s="80"/>
      <c r="F297" s="80"/>
      <c r="G297" s="97" t="str">
        <f>IF(ISNUMBER($B297),G296+Liga_Descoba!AH297,"")</f>
        <v/>
      </c>
      <c r="H297" s="97" t="str">
        <f>IF(ISNUMBER($B297),H296+Liga_Descoba!AI297,"")</f>
        <v/>
      </c>
      <c r="I297" s="36"/>
      <c r="J297" s="80"/>
      <c r="K297" s="97" t="str">
        <f>IF(ISNUMBER(Liga_Descoba!D297),Liga_Descoba!D297,"")</f>
        <v/>
      </c>
      <c r="L297" s="97" t="str">
        <f>IF(ISNUMBER(Liga_Descoba!E297),Liga_Descoba!E297,"")</f>
        <v/>
      </c>
      <c r="M297" s="36"/>
      <c r="N297" s="80"/>
      <c r="O297" s="97" t="str">
        <f>IF(ISNUMBER($B297),K297+O296,"")</f>
        <v/>
      </c>
      <c r="P297" s="97" t="str">
        <f>IF(ISNUMBER($B297),L297+P296,"")</f>
        <v/>
      </c>
      <c r="Q297" s="89"/>
      <c r="R297" s="95"/>
      <c r="S297" s="97" t="str">
        <f>IF(ISNUMBER($B297),O297/COUNTA(O$10:O297),"")</f>
        <v/>
      </c>
      <c r="T297" s="97" t="str">
        <f>IF(ISNUMBER($B297),P297/COUNTA(P$10:P297),"")</f>
        <v/>
      </c>
      <c r="U297" s="89"/>
      <c r="V297" s="95"/>
      <c r="W297" s="97" t="str">
        <f>IF(ISNUMBER($B297),SQRT(VAR(K$10:K297)),"")</f>
        <v/>
      </c>
      <c r="X297" s="97" t="str">
        <f>IF(ISNUMBER($B297),SQRT(VAR(L$10:L297)),"")</f>
        <v/>
      </c>
      <c r="Y297" s="89"/>
      <c r="Z297" s="89"/>
      <c r="AA297" s="96" t="str">
        <f>IF(ISBLANK(Liga_Descoba!$F297),"",IF(Liga_Descoba!$F298&lt;&gt;Liga_Descoba!$F297,Liga_Descoba!$F297,""))</f>
        <v/>
      </c>
      <c r="AB297" s="97" t="str">
        <f>IF(ISTEXT($AA297),"",O297-SUM(AB$10:AB296))</f>
        <v/>
      </c>
      <c r="AC297" s="97" t="str">
        <f>IF(ISTEXT($AA297),"",P297-SUM(AC$10:AC296))</f>
        <v/>
      </c>
      <c r="AD297" s="89"/>
      <c r="AE297" s="89"/>
      <c r="AF297" s="96" t="str">
        <f>IF(ISBLANK(Liga_Descoba!$F297),"",IF(Liga_Descoba!$F298&lt;&gt;Liga_Descoba!$F297,Liga_Descoba!$F297,""))</f>
        <v/>
      </c>
      <c r="AG297" s="97" t="str">
        <f>IF(ISTEXT($AF297),"",(O297 - SUM(AB$10:AB296))/COUNTIF(Liga_Descoba!$F$10:$F$304,"="&amp;$AF297))</f>
        <v/>
      </c>
      <c r="AH297" s="97" t="str">
        <f>IF(ISTEXT($AF297),"",(P297 - SUM(AC$10:AC296))/COUNTIF(Liga_Descoba!$F$10:$F$304,"="&amp;$AF297))</f>
        <v/>
      </c>
      <c r="AI297" s="99" t="str">
        <f>IF(ISTEXT($AF297),"",COUNT($AG$10:$AG297))</f>
        <v/>
      </c>
      <c r="AJ297" s="89"/>
      <c r="AK297" s="96" t="str">
        <f>IF(ISBLANK(Liga_Descoba!$F297),"",IF(Liga_Descoba!$F298&lt;&gt;Liga_Descoba!$F297,Liga_Descoba!$F297,""))</f>
        <v/>
      </c>
      <c r="AL297" s="97" t="str">
        <f>IF(ISTEXT($AF297),"",(G297 - SUM(AR$10:AR296))/COUNTIF(Liga_Descoba!$F$10:$F$304,"="&amp;$AK297))</f>
        <v/>
      </c>
      <c r="AM297" s="97" t="str">
        <f>IF(ISTEXT($AF297),"",(H297 - SUM(AS$10:AS296))/COUNTIF(Liga_Descoba!$F$10:$F$304,"="&amp;$AK297))</f>
        <v/>
      </c>
      <c r="AN297" s="99" t="str">
        <f>IF(ISTEXT($AF297),"",COUNT($AG$10:$AG297))</f>
        <v/>
      </c>
      <c r="AO297" s="81"/>
      <c r="AP297" s="89"/>
      <c r="AQ297" s="96" t="str">
        <f>IF(ISBLANK(Liga_Descoba!$F297),"",IF(Liga_Descoba!$F298&lt;&gt;Liga_Descoba!$F297,Liga_Descoba!$F297,""))</f>
        <v/>
      </c>
      <c r="AR297" s="97" t="str">
        <f>IF(ISTEXT($AQ297),"",G297-SUM(AR$10:AR296))</f>
        <v/>
      </c>
      <c r="AS297" s="97" t="str">
        <f>IF(ISTEXT($AQ297),"",H297-SUM(AS$10:AS296))</f>
        <v/>
      </c>
      <c r="AT297" s="89"/>
      <c r="AU297" s="89"/>
      <c r="AV297" s="96"/>
      <c r="AW297" s="97"/>
      <c r="AX297" s="97"/>
      <c r="AY297" s="96"/>
      <c r="AZ297" s="89"/>
      <c r="BA297" s="89"/>
      <c r="BB297" s="96"/>
      <c r="BC297" s="97"/>
      <c r="BD297" s="97"/>
      <c r="BE297" s="96"/>
      <c r="BF297" s="89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  <c r="BT297" s="100"/>
      <c r="BU297" s="100"/>
      <c r="BV297" s="100"/>
      <c r="BW297" s="100"/>
      <c r="BX297" s="100"/>
      <c r="BY297" s="100"/>
    </row>
    <row r="298" spans="1:77">
      <c r="A298" s="36"/>
      <c r="B298" s="94" t="str">
        <f>IF(ISBLANK(Liga_Descoba!$C298),"",Liga_Descoba!$C298)</f>
        <v/>
      </c>
      <c r="C298" s="97" t="str">
        <f>IF(ISTEXT($B298),"",_xlfn.SWITCH(Liga_Descoba!AH298,$D$3,$D$2,$E$3,$E$2,$F$3,$F$2,$D$6,$D$5,$E$6,$E$5,$I$5,$D$2,$I$6,$D$2,$I$4,$D$2))</f>
        <v/>
      </c>
      <c r="D298" s="97" t="str">
        <f>IF(ISTEXT($B298),"",_xlfn.SWITCH(Liga_Descoba!AI298,$D$3,$D$2,$E$3,$E$2,$F$3,$F$2,$D$6,$D$5,$E$6,$E$5,$I$5,$D$2,$I$6,$D$2,$I$4,$D$2))</f>
        <v/>
      </c>
      <c r="E298" s="80"/>
      <c r="F298" s="80"/>
      <c r="G298" s="97" t="str">
        <f>IF(ISNUMBER($B298),G297+Liga_Descoba!AH298,"")</f>
        <v/>
      </c>
      <c r="H298" s="97" t="str">
        <f>IF(ISNUMBER($B298),H297+Liga_Descoba!AI298,"")</f>
        <v/>
      </c>
      <c r="I298" s="36"/>
      <c r="J298" s="80"/>
      <c r="K298" s="97" t="str">
        <f>IF(ISNUMBER(Liga_Descoba!D298),Liga_Descoba!D298,"")</f>
        <v/>
      </c>
      <c r="L298" s="97" t="str">
        <f>IF(ISNUMBER(Liga_Descoba!E298),Liga_Descoba!E298,"")</f>
        <v/>
      </c>
      <c r="M298" s="36"/>
      <c r="N298" s="80"/>
      <c r="O298" s="97" t="str">
        <f>IF(ISNUMBER($B298),K298+O297,"")</f>
        <v/>
      </c>
      <c r="P298" s="97" t="str">
        <f>IF(ISNUMBER($B298),L298+P297,"")</f>
        <v/>
      </c>
      <c r="Q298" s="89"/>
      <c r="R298" s="95"/>
      <c r="S298" s="97" t="str">
        <f>IF(ISNUMBER($B298),O298/COUNTA(O$10:O298),"")</f>
        <v/>
      </c>
      <c r="T298" s="97" t="str">
        <f>IF(ISNUMBER($B298),P298/COUNTA(P$10:P298),"")</f>
        <v/>
      </c>
      <c r="U298" s="89"/>
      <c r="V298" s="95"/>
      <c r="W298" s="97" t="str">
        <f>IF(ISNUMBER($B298),SQRT(VAR(K$10:K298)),"")</f>
        <v/>
      </c>
      <c r="X298" s="97" t="str">
        <f>IF(ISNUMBER($B298),SQRT(VAR(L$10:L298)),"")</f>
        <v/>
      </c>
      <c r="Y298" s="89"/>
      <c r="Z298" s="89"/>
      <c r="AA298" s="96" t="str">
        <f>IF(ISBLANK(Liga_Descoba!$F298),"",IF(Liga_Descoba!$F299&lt;&gt;Liga_Descoba!$F298,Liga_Descoba!$F298,""))</f>
        <v/>
      </c>
      <c r="AB298" s="97" t="str">
        <f>IF(ISTEXT($AA298),"",O298-SUM(AB$10:AB297))</f>
        <v/>
      </c>
      <c r="AC298" s="97" t="str">
        <f>IF(ISTEXT($AA298),"",P298-SUM(AC$10:AC297))</f>
        <v/>
      </c>
      <c r="AD298" s="89"/>
      <c r="AE298" s="89"/>
      <c r="AF298" s="96" t="str">
        <f>IF(ISBLANK(Liga_Descoba!$F298),"",IF(Liga_Descoba!$F299&lt;&gt;Liga_Descoba!$F298,Liga_Descoba!$F298,""))</f>
        <v/>
      </c>
      <c r="AG298" s="97" t="str">
        <f>IF(ISTEXT($AF298),"",(O298 - SUM(AB$10:AB297))/COUNTIF(Liga_Descoba!$F$10:$F$304,"="&amp;$AF298))</f>
        <v/>
      </c>
      <c r="AH298" s="97" t="str">
        <f>IF(ISTEXT($AF298),"",(P298 - SUM(AC$10:AC297))/COUNTIF(Liga_Descoba!$F$10:$F$304,"="&amp;$AF298))</f>
        <v/>
      </c>
      <c r="AI298" s="99" t="str">
        <f>IF(ISTEXT($AF298),"",COUNT($AG$10:$AG298))</f>
        <v/>
      </c>
      <c r="AJ298" s="89"/>
      <c r="AK298" s="96" t="str">
        <f>IF(ISBLANK(Liga_Descoba!$F298),"",IF(Liga_Descoba!$F299&lt;&gt;Liga_Descoba!$F298,Liga_Descoba!$F298,""))</f>
        <v/>
      </c>
      <c r="AL298" s="97" t="str">
        <f>IF(ISTEXT($AF298),"",(G298 - SUM(AR$10:AR297))/COUNTIF(Liga_Descoba!$F$10:$F$304,"="&amp;$AK298))</f>
        <v/>
      </c>
      <c r="AM298" s="97" t="str">
        <f>IF(ISTEXT($AF298),"",(H298 - SUM(AS$10:AS297))/COUNTIF(Liga_Descoba!$F$10:$F$304,"="&amp;$AK298))</f>
        <v/>
      </c>
      <c r="AN298" s="99" t="str">
        <f>IF(ISTEXT($AF298),"",COUNT($AG$10:$AG298))</f>
        <v/>
      </c>
      <c r="AO298" s="81"/>
      <c r="AP298" s="89"/>
      <c r="AQ298" s="96" t="str">
        <f>IF(ISBLANK(Liga_Descoba!$F298),"",IF(Liga_Descoba!$F299&lt;&gt;Liga_Descoba!$F298,Liga_Descoba!$F298,""))</f>
        <v/>
      </c>
      <c r="AR298" s="97" t="str">
        <f>IF(ISTEXT($AQ298),"",G298-SUM(AR$10:AR297))</f>
        <v/>
      </c>
      <c r="AS298" s="97" t="str">
        <f>IF(ISTEXT($AQ298),"",H298-SUM(AS$10:AS297))</f>
        <v/>
      </c>
      <c r="AT298" s="89"/>
      <c r="AU298" s="89"/>
      <c r="AV298" s="96"/>
      <c r="AW298" s="97"/>
      <c r="AX298" s="97"/>
      <c r="AY298" s="96"/>
      <c r="AZ298" s="89"/>
      <c r="BA298" s="89"/>
      <c r="BB298" s="96"/>
      <c r="BC298" s="97"/>
      <c r="BD298" s="97"/>
      <c r="BE298" s="96"/>
      <c r="BF298" s="89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  <c r="BT298" s="100"/>
      <c r="BU298" s="100"/>
      <c r="BV298" s="100"/>
      <c r="BW298" s="100"/>
      <c r="BX298" s="100"/>
      <c r="BY298" s="100"/>
    </row>
    <row r="299" spans="1:77">
      <c r="A299" s="36"/>
      <c r="B299" s="94" t="str">
        <f>IF(ISBLANK(Liga_Descoba!$C299),"",Liga_Descoba!$C299)</f>
        <v/>
      </c>
      <c r="C299" s="97" t="str">
        <f>IF(ISTEXT($B299),"",_xlfn.SWITCH(Liga_Descoba!AH299,$D$3,$D$2,$E$3,$E$2,$F$3,$F$2,$D$6,$D$5,$E$6,$E$5,$I$5,$D$2,$I$6,$D$2,$I$4,$D$2))</f>
        <v/>
      </c>
      <c r="D299" s="97" t="str">
        <f>IF(ISTEXT($B299),"",_xlfn.SWITCH(Liga_Descoba!AI299,$D$3,$D$2,$E$3,$E$2,$F$3,$F$2,$D$6,$D$5,$E$6,$E$5,$I$5,$D$2,$I$6,$D$2,$I$4,$D$2))</f>
        <v/>
      </c>
      <c r="E299" s="80"/>
      <c r="F299" s="80"/>
      <c r="G299" s="97" t="str">
        <f>IF(ISNUMBER($B299),G298+Liga_Descoba!AH299,"")</f>
        <v/>
      </c>
      <c r="H299" s="97" t="str">
        <f>IF(ISNUMBER($B299),H298+Liga_Descoba!AI299,"")</f>
        <v/>
      </c>
      <c r="I299" s="36"/>
      <c r="J299" s="80"/>
      <c r="K299" s="97" t="str">
        <f>IF(ISNUMBER(Liga_Descoba!D299),Liga_Descoba!D299,"")</f>
        <v/>
      </c>
      <c r="L299" s="97" t="str">
        <f>IF(ISNUMBER(Liga_Descoba!E299),Liga_Descoba!E299,"")</f>
        <v/>
      </c>
      <c r="M299" s="36"/>
      <c r="N299" s="80"/>
      <c r="O299" s="97" t="str">
        <f>IF(ISNUMBER($B299),K299+O298,"")</f>
        <v/>
      </c>
      <c r="P299" s="97" t="str">
        <f>IF(ISNUMBER($B299),L299+P298,"")</f>
        <v/>
      </c>
      <c r="Q299" s="89"/>
      <c r="R299" s="95"/>
      <c r="S299" s="97" t="str">
        <f>IF(ISNUMBER($B299),O299/COUNTA(O$10:O299),"")</f>
        <v/>
      </c>
      <c r="T299" s="97" t="str">
        <f>IF(ISNUMBER($B299),P299/COUNTA(P$10:P299),"")</f>
        <v/>
      </c>
      <c r="U299" s="89"/>
      <c r="V299" s="95"/>
      <c r="W299" s="97" t="str">
        <f>IF(ISNUMBER($B299),SQRT(VAR(K$10:K299)),"")</f>
        <v/>
      </c>
      <c r="X299" s="97" t="str">
        <f>IF(ISNUMBER($B299),SQRT(VAR(L$10:L299)),"")</f>
        <v/>
      </c>
      <c r="Y299" s="89"/>
      <c r="Z299" s="89"/>
      <c r="AA299" s="96" t="str">
        <f>IF(ISBLANK(Liga_Descoba!$F299),"",IF(Liga_Descoba!$F300&lt;&gt;Liga_Descoba!$F299,Liga_Descoba!$F299,""))</f>
        <v/>
      </c>
      <c r="AB299" s="97" t="str">
        <f>IF(ISTEXT($AA299),"",O299-SUM(AB$10:AB298))</f>
        <v/>
      </c>
      <c r="AC299" s="97" t="str">
        <f>IF(ISTEXT($AA299),"",P299-SUM(AC$10:AC298))</f>
        <v/>
      </c>
      <c r="AD299" s="89"/>
      <c r="AE299" s="89"/>
      <c r="AF299" s="96" t="str">
        <f>IF(ISBLANK(Liga_Descoba!$F299),"",IF(Liga_Descoba!$F300&lt;&gt;Liga_Descoba!$F299,Liga_Descoba!$F299,""))</f>
        <v/>
      </c>
      <c r="AG299" s="97" t="str">
        <f>IF(ISTEXT($AF299),"",(O299 - SUM(AB$10:AB298))/COUNTIF(Liga_Descoba!$F$10:$F$304,"="&amp;$AF299))</f>
        <v/>
      </c>
      <c r="AH299" s="97" t="str">
        <f>IF(ISTEXT($AF299),"",(P299 - SUM(AC$10:AC298))/COUNTIF(Liga_Descoba!$F$10:$F$304,"="&amp;$AF299))</f>
        <v/>
      </c>
      <c r="AI299" s="99" t="str">
        <f>IF(ISTEXT($AF299),"",COUNT($AG$10:$AG299))</f>
        <v/>
      </c>
      <c r="AJ299" s="89"/>
      <c r="AK299" s="96" t="str">
        <f>IF(ISBLANK(Liga_Descoba!$F299),"",IF(Liga_Descoba!$F300&lt;&gt;Liga_Descoba!$F299,Liga_Descoba!$F299,""))</f>
        <v/>
      </c>
      <c r="AL299" s="97" t="str">
        <f>IF(ISTEXT($AF299),"",(G299 - SUM(AR$10:AR298))/COUNTIF(Liga_Descoba!$F$10:$F$304,"="&amp;$AK299))</f>
        <v/>
      </c>
      <c r="AM299" s="97" t="str">
        <f>IF(ISTEXT($AF299),"",(H299 - SUM(AS$10:AS298))/COUNTIF(Liga_Descoba!$F$10:$F$304,"="&amp;$AK299))</f>
        <v/>
      </c>
      <c r="AN299" s="99" t="str">
        <f>IF(ISTEXT($AF299),"",COUNT($AG$10:$AG299))</f>
        <v/>
      </c>
      <c r="AO299" s="81"/>
      <c r="AP299" s="89"/>
      <c r="AQ299" s="96" t="str">
        <f>IF(ISBLANK(Liga_Descoba!$F299),"",IF(Liga_Descoba!$F300&lt;&gt;Liga_Descoba!$F299,Liga_Descoba!$F299,""))</f>
        <v/>
      </c>
      <c r="AR299" s="97" t="str">
        <f>IF(ISTEXT($AQ299),"",G299-SUM(AR$10:AR298))</f>
        <v/>
      </c>
      <c r="AS299" s="97" t="str">
        <f>IF(ISTEXT($AQ299),"",H299-SUM(AS$10:AS298))</f>
        <v/>
      </c>
      <c r="AT299" s="89"/>
      <c r="AU299" s="89"/>
      <c r="AV299" s="96"/>
      <c r="AW299" s="97"/>
      <c r="AX299" s="97"/>
      <c r="AY299" s="96"/>
      <c r="AZ299" s="89"/>
      <c r="BA299" s="89"/>
      <c r="BB299" s="96"/>
      <c r="BC299" s="97"/>
      <c r="BD299" s="97"/>
      <c r="BE299" s="96"/>
      <c r="BF299" s="89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  <c r="BT299" s="100"/>
      <c r="BU299" s="100"/>
      <c r="BV299" s="100"/>
      <c r="BW299" s="100"/>
      <c r="BX299" s="100"/>
      <c r="BY299" s="100"/>
    </row>
    <row r="300" spans="1:77">
      <c r="A300" s="36"/>
      <c r="B300" s="94" t="str">
        <f>IF(ISBLANK(Liga_Descoba!$C300),"",Liga_Descoba!$C300)</f>
        <v/>
      </c>
      <c r="C300" s="97" t="str">
        <f>IF(ISTEXT($B300),"",_xlfn.SWITCH(Liga_Descoba!AH300,$D$3,$D$2,$E$3,$E$2,$F$3,$F$2,$D$6,$D$5,$E$6,$E$5,$I$5,$D$2,$I$6,$D$2,$I$4,$D$2))</f>
        <v/>
      </c>
      <c r="D300" s="97" t="str">
        <f>IF(ISTEXT($B300),"",_xlfn.SWITCH(Liga_Descoba!AI300,$D$3,$D$2,$E$3,$E$2,$F$3,$F$2,$D$6,$D$5,$E$6,$E$5,$I$5,$D$2,$I$6,$D$2,$I$4,$D$2))</f>
        <v/>
      </c>
      <c r="E300" s="80"/>
      <c r="F300" s="80"/>
      <c r="G300" s="97" t="str">
        <f>IF(ISNUMBER($B300),G299+Liga_Descoba!AH300,"")</f>
        <v/>
      </c>
      <c r="H300" s="97" t="str">
        <f>IF(ISNUMBER($B300),H299+Liga_Descoba!AI300,"")</f>
        <v/>
      </c>
      <c r="I300" s="36"/>
      <c r="J300" s="80"/>
      <c r="K300" s="97" t="str">
        <f>IF(ISNUMBER(Liga_Descoba!D300),Liga_Descoba!D300,"")</f>
        <v/>
      </c>
      <c r="L300" s="97" t="str">
        <f>IF(ISNUMBER(Liga_Descoba!E300),Liga_Descoba!E300,"")</f>
        <v/>
      </c>
      <c r="M300" s="36"/>
      <c r="N300" s="80"/>
      <c r="O300" s="97" t="str">
        <f>IF(ISNUMBER($B300),K300+O299,"")</f>
        <v/>
      </c>
      <c r="P300" s="97" t="str">
        <f>IF(ISNUMBER($B300),L300+P299,"")</f>
        <v/>
      </c>
      <c r="Q300" s="89"/>
      <c r="R300" s="95"/>
      <c r="S300" s="97" t="str">
        <f>IF(ISNUMBER($B300),O300/COUNTA(O$10:O300),"")</f>
        <v/>
      </c>
      <c r="T300" s="97" t="str">
        <f>IF(ISNUMBER($B300),P300/COUNTA(P$10:P300),"")</f>
        <v/>
      </c>
      <c r="U300" s="89"/>
      <c r="V300" s="95"/>
      <c r="W300" s="97" t="str">
        <f>IF(ISNUMBER($B300),SQRT(VAR(K$10:K300)),"")</f>
        <v/>
      </c>
      <c r="X300" s="97" t="str">
        <f>IF(ISNUMBER($B300),SQRT(VAR(L$10:L300)),"")</f>
        <v/>
      </c>
      <c r="Y300" s="89"/>
      <c r="Z300" s="89"/>
      <c r="AA300" s="96" t="str">
        <f>IF(ISBLANK(Liga_Descoba!$F300),"",IF(Liga_Descoba!$F301&lt;&gt;Liga_Descoba!$F300,Liga_Descoba!$F300,""))</f>
        <v/>
      </c>
      <c r="AB300" s="97" t="str">
        <f>IF(ISTEXT($AA300),"",O300-SUM(AB$10:AB299))</f>
        <v/>
      </c>
      <c r="AC300" s="97" t="str">
        <f>IF(ISTEXT($AA300),"",P300-SUM(AC$10:AC299))</f>
        <v/>
      </c>
      <c r="AD300" s="89"/>
      <c r="AE300" s="89"/>
      <c r="AF300" s="96" t="str">
        <f>IF(ISBLANK(Liga_Descoba!$F300),"",IF(Liga_Descoba!$F301&lt;&gt;Liga_Descoba!$F300,Liga_Descoba!$F300,""))</f>
        <v/>
      </c>
      <c r="AG300" s="97" t="str">
        <f>IF(ISTEXT($AF300),"",(O300 - SUM(AB$10:AB299))/COUNTIF(Liga_Descoba!$F$10:$F$304,"="&amp;$AF300))</f>
        <v/>
      </c>
      <c r="AH300" s="97" t="str">
        <f>IF(ISTEXT($AF300),"",(P300 - SUM(AC$10:AC299))/COUNTIF(Liga_Descoba!$F$10:$F$304,"="&amp;$AF300))</f>
        <v/>
      </c>
      <c r="AI300" s="99" t="str">
        <f>IF(ISTEXT($AF300),"",COUNT($AG$10:$AG300))</f>
        <v/>
      </c>
      <c r="AJ300" s="89"/>
      <c r="AK300" s="96" t="str">
        <f>IF(ISBLANK(Liga_Descoba!$F300),"",IF(Liga_Descoba!$F301&lt;&gt;Liga_Descoba!$F300,Liga_Descoba!$F300,""))</f>
        <v/>
      </c>
      <c r="AL300" s="97" t="str">
        <f>IF(ISTEXT($AF300),"",(G300 - SUM(AR$10:AR299))/COUNTIF(Liga_Descoba!$F$10:$F$304,"="&amp;$AK300))</f>
        <v/>
      </c>
      <c r="AM300" s="97" t="str">
        <f>IF(ISTEXT($AF300),"",(H300 - SUM(AS$10:AS299))/COUNTIF(Liga_Descoba!$F$10:$F$304,"="&amp;$AK300))</f>
        <v/>
      </c>
      <c r="AN300" s="99" t="str">
        <f>IF(ISTEXT($AF300),"",COUNT($AG$10:$AG300))</f>
        <v/>
      </c>
      <c r="AO300" s="81"/>
      <c r="AP300" s="89"/>
      <c r="AQ300" s="96" t="str">
        <f>IF(ISBLANK(Liga_Descoba!$F300),"",IF(Liga_Descoba!$F301&lt;&gt;Liga_Descoba!$F300,Liga_Descoba!$F300,""))</f>
        <v/>
      </c>
      <c r="AR300" s="97" t="str">
        <f>IF(ISTEXT($AQ300),"",G300-SUM(AR$10:AR299))</f>
        <v/>
      </c>
      <c r="AS300" s="97" t="str">
        <f>IF(ISTEXT($AQ300),"",H300-SUM(AS$10:AS299))</f>
        <v/>
      </c>
      <c r="AT300" s="89"/>
      <c r="AU300" s="89"/>
      <c r="AV300" s="96"/>
      <c r="AW300" s="97"/>
      <c r="AX300" s="97"/>
      <c r="AY300" s="96"/>
      <c r="AZ300" s="89"/>
      <c r="BA300" s="89"/>
      <c r="BB300" s="96"/>
      <c r="BC300" s="97"/>
      <c r="BD300" s="97"/>
      <c r="BE300" s="96"/>
      <c r="BF300" s="89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  <c r="BT300" s="100"/>
      <c r="BU300" s="100"/>
      <c r="BV300" s="100"/>
      <c r="BW300" s="100"/>
      <c r="BX300" s="100"/>
      <c r="BY300" s="100"/>
    </row>
    <row r="301" spans="1:77">
      <c r="A301" s="36"/>
      <c r="B301" s="94" t="str">
        <f>IF(ISBLANK(Liga_Descoba!$C301),"",Liga_Descoba!$C301)</f>
        <v/>
      </c>
      <c r="C301" s="97" t="str">
        <f>IF(ISTEXT($B301),"",_xlfn.SWITCH(Liga_Descoba!AH301,$D$3,$D$2,$E$3,$E$2,$F$3,$F$2,$D$6,$D$5,$E$6,$E$5,$I$5,$D$2,$I$6,$D$2,$I$4,$D$2))</f>
        <v/>
      </c>
      <c r="D301" s="97" t="str">
        <f>IF(ISTEXT($B301),"",_xlfn.SWITCH(Liga_Descoba!AI301,$D$3,$D$2,$E$3,$E$2,$F$3,$F$2,$D$6,$D$5,$E$6,$E$5,$I$5,$D$2,$I$6,$D$2,$I$4,$D$2))</f>
        <v/>
      </c>
      <c r="E301" s="80"/>
      <c r="F301" s="80"/>
      <c r="G301" s="97" t="str">
        <f>IF(ISNUMBER($B301),G300+Liga_Descoba!AH301,"")</f>
        <v/>
      </c>
      <c r="H301" s="97" t="str">
        <f>IF(ISNUMBER($B301),H300+Liga_Descoba!AI301,"")</f>
        <v/>
      </c>
      <c r="I301" s="36"/>
      <c r="J301" s="80"/>
      <c r="K301" s="97" t="str">
        <f>IF(ISNUMBER(Liga_Descoba!D301),Liga_Descoba!D301,"")</f>
        <v/>
      </c>
      <c r="L301" s="97" t="str">
        <f>IF(ISNUMBER(Liga_Descoba!E301),Liga_Descoba!E301,"")</f>
        <v/>
      </c>
      <c r="M301" s="36"/>
      <c r="N301" s="80"/>
      <c r="O301" s="97" t="str">
        <f>IF(ISNUMBER($B301),K301+O300,"")</f>
        <v/>
      </c>
      <c r="P301" s="97" t="str">
        <f>IF(ISNUMBER($B301),L301+P300,"")</f>
        <v/>
      </c>
      <c r="Q301" s="89"/>
      <c r="R301" s="95"/>
      <c r="S301" s="97" t="str">
        <f>IF(ISNUMBER($B301),O301/COUNTA(O$10:O301),"")</f>
        <v/>
      </c>
      <c r="T301" s="97" t="str">
        <f>IF(ISNUMBER($B301),P301/COUNTA(P$10:P301),"")</f>
        <v/>
      </c>
      <c r="U301" s="89"/>
      <c r="V301" s="95"/>
      <c r="W301" s="97" t="str">
        <f>IF(ISNUMBER($B301),SQRT(VAR(K$10:K301)),"")</f>
        <v/>
      </c>
      <c r="X301" s="97" t="str">
        <f>IF(ISNUMBER($B301),SQRT(VAR(L$10:L301)),"")</f>
        <v/>
      </c>
      <c r="Y301" s="89"/>
      <c r="Z301" s="89"/>
      <c r="AA301" s="96" t="str">
        <f>IF(ISBLANK(Liga_Descoba!$F301),"",IF(Liga_Descoba!$F302&lt;&gt;Liga_Descoba!$F301,Liga_Descoba!$F301,""))</f>
        <v/>
      </c>
      <c r="AB301" s="97" t="str">
        <f>IF(ISTEXT($AA301),"",O301-SUM(AB$10:AB300))</f>
        <v/>
      </c>
      <c r="AC301" s="97" t="str">
        <f>IF(ISTEXT($AA301),"",P301-SUM(AC$10:AC300))</f>
        <v/>
      </c>
      <c r="AD301" s="89"/>
      <c r="AE301" s="89"/>
      <c r="AF301" s="96" t="str">
        <f>IF(ISBLANK(Liga_Descoba!$F301),"",IF(Liga_Descoba!$F302&lt;&gt;Liga_Descoba!$F301,Liga_Descoba!$F301,""))</f>
        <v/>
      </c>
      <c r="AG301" s="97" t="str">
        <f>IF(ISTEXT($AF301),"",(O301 - SUM(AB$10:AB300))/COUNTIF(Liga_Descoba!$F$10:$F$304,"="&amp;$AF301))</f>
        <v/>
      </c>
      <c r="AH301" s="97" t="str">
        <f>IF(ISTEXT($AF301),"",(P301 - SUM(AC$10:AC300))/COUNTIF(Liga_Descoba!$F$10:$F$304,"="&amp;$AF301))</f>
        <v/>
      </c>
      <c r="AI301" s="99" t="str">
        <f>IF(ISTEXT($AF301),"",COUNT($AG$10:$AG301))</f>
        <v/>
      </c>
      <c r="AJ301" s="89"/>
      <c r="AK301" s="96" t="str">
        <f>IF(ISBLANK(Liga_Descoba!$F301),"",IF(Liga_Descoba!$F302&lt;&gt;Liga_Descoba!$F301,Liga_Descoba!$F301,""))</f>
        <v/>
      </c>
      <c r="AL301" s="97" t="str">
        <f>IF(ISTEXT($AF301),"",(G301 - SUM(AR$10:AR300))/COUNTIF(Liga_Descoba!$F$10:$F$304,"="&amp;$AK301))</f>
        <v/>
      </c>
      <c r="AM301" s="97" t="str">
        <f>IF(ISTEXT($AF301),"",(H301 - SUM(AS$10:AS300))/COUNTIF(Liga_Descoba!$F$10:$F$304,"="&amp;$AK301))</f>
        <v/>
      </c>
      <c r="AN301" s="99" t="str">
        <f>IF(ISTEXT($AF301),"",COUNT($AG$10:$AG301))</f>
        <v/>
      </c>
      <c r="AO301" s="81"/>
      <c r="AP301" s="89"/>
      <c r="AQ301" s="96" t="str">
        <f>IF(ISBLANK(Liga_Descoba!$F301),"",IF(Liga_Descoba!$F302&lt;&gt;Liga_Descoba!$F301,Liga_Descoba!$F301,""))</f>
        <v/>
      </c>
      <c r="AR301" s="97" t="str">
        <f>IF(ISTEXT($AQ301),"",G301-SUM(AR$10:AR300))</f>
        <v/>
      </c>
      <c r="AS301" s="97" t="str">
        <f>IF(ISTEXT($AQ301),"",H301-SUM(AS$10:AS300))</f>
        <v/>
      </c>
      <c r="AT301" s="89"/>
      <c r="AU301" s="89"/>
      <c r="AV301" s="96"/>
      <c r="AW301" s="97"/>
      <c r="AX301" s="97"/>
      <c r="AY301" s="96"/>
      <c r="AZ301" s="89"/>
      <c r="BA301" s="89"/>
      <c r="BB301" s="96"/>
      <c r="BC301" s="97"/>
      <c r="BD301" s="97"/>
      <c r="BE301" s="96"/>
      <c r="BF301" s="89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  <c r="BT301" s="100"/>
      <c r="BU301" s="100"/>
      <c r="BV301" s="100"/>
      <c r="BW301" s="100"/>
      <c r="BX301" s="100"/>
      <c r="BY301" s="100"/>
    </row>
    <row r="302" spans="1:77">
      <c r="A302" s="36"/>
      <c r="B302" s="94" t="str">
        <f>IF(ISBLANK(Liga_Descoba!$C302),"",Liga_Descoba!$C302)</f>
        <v/>
      </c>
      <c r="C302" s="97" t="str">
        <f>IF(ISTEXT($B302),"",_xlfn.SWITCH(Liga_Descoba!AH302,$D$3,$D$2,$E$3,$E$2,$F$3,$F$2,$D$6,$D$5,$E$6,$E$5,$I$5,$D$2,$I$6,$D$2,$I$4,$D$2))</f>
        <v/>
      </c>
      <c r="D302" s="97" t="str">
        <f>IF(ISTEXT($B302),"",_xlfn.SWITCH(Liga_Descoba!AI302,$D$3,$D$2,$E$3,$E$2,$F$3,$F$2,$D$6,$D$5,$E$6,$E$5,$I$5,$D$2,$I$6,$D$2,$I$4,$D$2))</f>
        <v/>
      </c>
      <c r="E302" s="80"/>
      <c r="F302" s="80"/>
      <c r="G302" s="97" t="str">
        <f>IF(ISNUMBER($B302),G301+Liga_Descoba!AH302,"")</f>
        <v/>
      </c>
      <c r="H302" s="97" t="str">
        <f>IF(ISNUMBER($B302),H301+Liga_Descoba!AI302,"")</f>
        <v/>
      </c>
      <c r="I302" s="36"/>
      <c r="J302" s="80"/>
      <c r="K302" s="97" t="str">
        <f>IF(ISNUMBER(Liga_Descoba!D302),Liga_Descoba!D302,"")</f>
        <v/>
      </c>
      <c r="L302" s="97" t="str">
        <f>IF(ISNUMBER(Liga_Descoba!E302),Liga_Descoba!E302,"")</f>
        <v/>
      </c>
      <c r="M302" s="36"/>
      <c r="N302" s="80"/>
      <c r="O302" s="97" t="str">
        <f>IF(ISNUMBER($B302),K302+O301,"")</f>
        <v/>
      </c>
      <c r="P302" s="97" t="str">
        <f>IF(ISNUMBER($B302),L302+P301,"")</f>
        <v/>
      </c>
      <c r="Q302" s="89"/>
      <c r="R302" s="95"/>
      <c r="S302" s="97" t="str">
        <f>IF(ISNUMBER($B302),O302/COUNTA(O$10:O302),"")</f>
        <v/>
      </c>
      <c r="T302" s="97" t="str">
        <f>IF(ISNUMBER($B302),P302/COUNTA(P$10:P302),"")</f>
        <v/>
      </c>
      <c r="U302" s="89"/>
      <c r="V302" s="95"/>
      <c r="W302" s="97" t="str">
        <f>IF(ISNUMBER($B302),SQRT(VAR(K$10:K302)),"")</f>
        <v/>
      </c>
      <c r="X302" s="97" t="str">
        <f>IF(ISNUMBER($B302),SQRT(VAR(L$10:L302)),"")</f>
        <v/>
      </c>
      <c r="Y302" s="89"/>
      <c r="Z302" s="89"/>
      <c r="AA302" s="96" t="str">
        <f>IF(ISBLANK(Liga_Descoba!$F302),"",IF(Liga_Descoba!$F303&lt;&gt;Liga_Descoba!$F302,Liga_Descoba!$F302,""))</f>
        <v/>
      </c>
      <c r="AB302" s="97" t="str">
        <f>IF(ISTEXT($AA302),"",O302-SUM(AB$10:AB301))</f>
        <v/>
      </c>
      <c r="AC302" s="97" t="str">
        <f>IF(ISTEXT($AA302),"",P302-SUM(AC$10:AC301))</f>
        <v/>
      </c>
      <c r="AD302" s="89"/>
      <c r="AE302" s="89"/>
      <c r="AF302" s="96" t="str">
        <f>IF(ISBLANK(Liga_Descoba!$F302),"",IF(Liga_Descoba!$F303&lt;&gt;Liga_Descoba!$F302,Liga_Descoba!$F302,""))</f>
        <v/>
      </c>
      <c r="AG302" s="97" t="str">
        <f>IF(ISTEXT($AF302),"",(O302 - SUM(AB$10:AB301))/COUNTIF(Liga_Descoba!$F$10:$F$304,"="&amp;$AF302))</f>
        <v/>
      </c>
      <c r="AH302" s="97" t="str">
        <f>IF(ISTEXT($AF302),"",(P302 - SUM(AC$10:AC301))/COUNTIF(Liga_Descoba!$F$10:$F$304,"="&amp;$AF302))</f>
        <v/>
      </c>
      <c r="AI302" s="99" t="str">
        <f>IF(ISTEXT($AF302),"",COUNT($AG$10:$AG302))</f>
        <v/>
      </c>
      <c r="AJ302" s="89"/>
      <c r="AK302" s="96" t="str">
        <f>IF(ISBLANK(Liga_Descoba!$F302),"",IF(Liga_Descoba!$F303&lt;&gt;Liga_Descoba!$F302,Liga_Descoba!$F302,""))</f>
        <v/>
      </c>
      <c r="AL302" s="97" t="str">
        <f>IF(ISTEXT($AF302),"",(G302 - SUM(AR$10:AR301))/COUNTIF(Liga_Descoba!$F$10:$F$304,"="&amp;$AK302))</f>
        <v/>
      </c>
      <c r="AM302" s="97" t="str">
        <f>IF(ISTEXT($AF302),"",(H302 - SUM(AS$10:AS301))/COUNTIF(Liga_Descoba!$F$10:$F$304,"="&amp;$AK302))</f>
        <v/>
      </c>
      <c r="AN302" s="99" t="str">
        <f>IF(ISTEXT($AF302),"",COUNT($AG$10:$AG302))</f>
        <v/>
      </c>
      <c r="AO302" s="81"/>
      <c r="AP302" s="89"/>
      <c r="AQ302" s="96" t="str">
        <f>IF(ISBLANK(Liga_Descoba!$F302),"",IF(Liga_Descoba!$F303&lt;&gt;Liga_Descoba!$F302,Liga_Descoba!$F302,""))</f>
        <v/>
      </c>
      <c r="AR302" s="97" t="str">
        <f>IF(ISTEXT($AQ302),"",G302-SUM(AR$10:AR301))</f>
        <v/>
      </c>
      <c r="AS302" s="97" t="str">
        <f>IF(ISTEXT($AQ302),"",H302-SUM(AS$10:AS301))</f>
        <v/>
      </c>
      <c r="AT302" s="89"/>
      <c r="AU302" s="89"/>
      <c r="AV302" s="96"/>
      <c r="AW302" s="97"/>
      <c r="AX302" s="97"/>
      <c r="AY302" s="96"/>
      <c r="AZ302" s="89"/>
      <c r="BA302" s="89"/>
      <c r="BB302" s="96"/>
      <c r="BC302" s="97"/>
      <c r="BD302" s="97"/>
      <c r="BE302" s="96"/>
      <c r="BF302" s="89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  <c r="BT302" s="100"/>
      <c r="BU302" s="100"/>
      <c r="BV302" s="100"/>
      <c r="BW302" s="100"/>
      <c r="BX302" s="100"/>
      <c r="BY302" s="100"/>
    </row>
    <row r="303" spans="1:77">
      <c r="A303" s="36"/>
      <c r="B303" s="94" t="str">
        <f>IF(ISBLANK(Liga_Descoba!$C303),"",Liga_Descoba!$C303)</f>
        <v/>
      </c>
      <c r="C303" s="97" t="str">
        <f>IF(ISTEXT($B303),"",_xlfn.SWITCH(Liga_Descoba!AH303,$D$3,$D$2,$E$3,$E$2,$F$3,$F$2,$D$6,$D$5,$E$6,$E$5,$I$5,$D$2,$I$6,$D$2))</f>
        <v/>
      </c>
      <c r="D303" s="97" t="str">
        <f>IF(ISTEXT($B303),"",_xlfn.SWITCH(Liga_Descoba!AI303,$D$3,$D$2,$E$3,$E$2,$F$3,$F$2,$D$6,$D$5,$E$6,$E$5,$I$5,$D$2,$I$6,$D$2))</f>
        <v/>
      </c>
      <c r="E303" s="80"/>
      <c r="F303" s="80"/>
      <c r="G303" s="97" t="str">
        <f>IF(ISNUMBER($B303),G302+Liga_Descoba!AH303,"")</f>
        <v/>
      </c>
      <c r="H303" s="97" t="str">
        <f>IF(ISNUMBER($B303),H302+Liga_Descoba!AI303,"")</f>
        <v/>
      </c>
      <c r="I303" s="36"/>
      <c r="J303" s="80"/>
      <c r="K303" s="97" t="str">
        <f>IF(ISNUMBER(Liga_Descoba!D303),Liga_Descoba!D303,"")</f>
        <v/>
      </c>
      <c r="L303" s="97" t="str">
        <f>IF(ISNUMBER(Liga_Descoba!E303),Liga_Descoba!E303,"")</f>
        <v/>
      </c>
      <c r="M303" s="36"/>
      <c r="N303" s="80"/>
      <c r="O303" s="97" t="str">
        <f>IF(ISNUMBER($B303),K303+O302,"")</f>
        <v/>
      </c>
      <c r="P303" s="97" t="str">
        <f>IF(ISNUMBER($B303),L303+P302,"")</f>
        <v/>
      </c>
      <c r="Q303" s="89"/>
      <c r="R303" s="95"/>
      <c r="S303" s="97" t="str">
        <f>IF(ISNUMBER($B303),O303/COUNTA(O$10:O303),"")</f>
        <v/>
      </c>
      <c r="T303" s="97" t="str">
        <f>IF(ISNUMBER($B303),P303/COUNTA(P$10:P303),"")</f>
        <v/>
      </c>
      <c r="U303" s="89"/>
      <c r="V303" s="95"/>
      <c r="W303" s="97" t="str">
        <f>IF(ISNUMBER($B303),SQRT(VAR(K$10:K303)),"")</f>
        <v/>
      </c>
      <c r="X303" s="97" t="str">
        <f>IF(ISNUMBER($B303),SQRT(VAR(L$10:L303)),"")</f>
        <v/>
      </c>
      <c r="Y303" s="89"/>
      <c r="Z303" s="89"/>
      <c r="AA303" s="96" t="str">
        <f>IF(ISBLANK(Liga_Descoba!$F303),"",IF(Liga_Descoba!$F304&lt;&gt;Liga_Descoba!$F303,Liga_Descoba!$F303,""))</f>
        <v/>
      </c>
      <c r="AB303" s="97" t="str">
        <f>IF(ISTEXT($AA303),"",O303-SUM(AB$10:AB302))</f>
        <v/>
      </c>
      <c r="AC303" s="97" t="str">
        <f>IF(ISTEXT($AA303),"",P303-SUM(AC$10:AC302))</f>
        <v/>
      </c>
      <c r="AD303" s="89"/>
      <c r="AE303" s="89"/>
      <c r="AF303" s="96" t="str">
        <f>IF(ISBLANK(Liga_Descoba!$F303),"",IF(Liga_Descoba!$F304&lt;&gt;Liga_Descoba!$F303,Liga_Descoba!$F303,""))</f>
        <v/>
      </c>
      <c r="AG303" s="97" t="str">
        <f>IF(ISTEXT($AF303),"",(O303 - SUM(AB$10:AB302))/COUNTIF(Liga_Descoba!$F$10:$F$304,"="&amp;$AF303))</f>
        <v/>
      </c>
      <c r="AH303" s="97" t="str">
        <f>IF(ISTEXT($AF303),"",(P303 - SUM(AC$10:AC302))/COUNTIF(Liga_Descoba!$F$10:$F$304,"="&amp;$AF303))</f>
        <v/>
      </c>
      <c r="AI303" s="99" t="str">
        <f>IF(ISTEXT($AF303),"",COUNT($AG$10:$AG303))</f>
        <v/>
      </c>
      <c r="AJ303" s="89"/>
      <c r="AK303" s="96" t="str">
        <f>IF(ISBLANK(Liga_Descoba!$F303),"",IF(Liga_Descoba!$F304&lt;&gt;Liga_Descoba!$F303,Liga_Descoba!$F303,""))</f>
        <v/>
      </c>
      <c r="AL303" s="97" t="str">
        <f>IF(ISTEXT($AF303),"",(G303 - SUM(AR$10:AR302))/COUNTIF(Liga_Descoba!$F$10:$F$304,"="&amp;$AK303))</f>
        <v/>
      </c>
      <c r="AM303" s="97" t="str">
        <f>IF(ISTEXT($AF303),"",(H303 - SUM(AS$10:AS302))/COUNTIF(Liga_Descoba!$F$10:$F$304,"="&amp;$AK303))</f>
        <v/>
      </c>
      <c r="AN303" s="99" t="str">
        <f>IF(ISTEXT($AF303),"",COUNT($AG$10:$AG303))</f>
        <v/>
      </c>
      <c r="AO303" s="81"/>
      <c r="AP303" s="89"/>
      <c r="AQ303" s="96" t="str">
        <f>IF(ISBLANK(Liga_Descoba!$F303),"",IF(Liga_Descoba!$F304&lt;&gt;Liga_Descoba!$F303,Liga_Descoba!$F303,""))</f>
        <v/>
      </c>
      <c r="AR303" s="97" t="str">
        <f>IF(ISTEXT($AQ303),"",G303-SUM(AR$10:AR302))</f>
        <v/>
      </c>
      <c r="AS303" s="97" t="str">
        <f>IF(ISTEXT($AQ303),"",H303-SUM(AS$10:AS302))</f>
        <v/>
      </c>
      <c r="AT303" s="89"/>
      <c r="AU303" s="89"/>
      <c r="AV303" s="96"/>
      <c r="AW303" s="97"/>
      <c r="AX303" s="97"/>
      <c r="AY303" s="96"/>
      <c r="AZ303" s="89"/>
      <c r="BA303" s="89"/>
      <c r="BB303" s="96"/>
      <c r="BC303" s="97"/>
      <c r="BD303" s="97"/>
      <c r="BE303" s="96"/>
      <c r="BF303" s="89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  <c r="BT303" s="100"/>
      <c r="BU303" s="100"/>
      <c r="BV303" s="100"/>
      <c r="BW303" s="100"/>
      <c r="BX303" s="100"/>
      <c r="BY303" s="100"/>
    </row>
    <row r="304" spans="1:77">
      <c r="A304" s="36"/>
      <c r="B304" s="81"/>
      <c r="C304" s="89"/>
      <c r="D304" s="89"/>
      <c r="E304" s="89"/>
      <c r="F304" s="89"/>
      <c r="G304" s="81"/>
      <c r="H304" s="80"/>
      <c r="I304" s="89"/>
      <c r="J304" s="81"/>
      <c r="K304" s="89"/>
      <c r="L304" s="89"/>
      <c r="M304" s="89"/>
      <c r="N304" s="89"/>
      <c r="O304" s="89"/>
      <c r="P304" s="81"/>
      <c r="Q304" s="89"/>
      <c r="R304" s="89"/>
      <c r="S304" s="36"/>
      <c r="T304" s="89"/>
      <c r="U304" s="89"/>
      <c r="V304" s="89"/>
      <c r="W304" s="89"/>
      <c r="X304" s="81"/>
      <c r="Y304" s="89"/>
      <c r="Z304" s="89"/>
      <c r="AA304" s="89"/>
      <c r="AB304" s="89"/>
      <c r="AC304" s="89"/>
      <c r="AD304" s="81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1"/>
      <c r="AP304" s="89"/>
      <c r="AQ304" s="89"/>
      <c r="AR304" s="89"/>
      <c r="AS304" s="89"/>
      <c r="AT304" s="81"/>
      <c r="AU304" s="81"/>
      <c r="AV304" s="89"/>
      <c r="AW304" s="89"/>
      <c r="AX304" s="89"/>
      <c r="AY304" s="89"/>
      <c r="AZ304" s="81"/>
      <c r="BA304" s="81"/>
      <c r="BB304" s="89"/>
      <c r="BC304" s="89"/>
      <c r="BD304" s="89"/>
      <c r="BE304" s="89"/>
      <c r="BF304" s="89"/>
      <c r="BG304" s="100"/>
      <c r="BH304" s="100"/>
      <c r="BI304" s="100"/>
      <c r="BJ304" s="100"/>
      <c r="BK304" s="97"/>
      <c r="BL304" s="97"/>
      <c r="BM304" s="97"/>
      <c r="BN304" s="97"/>
      <c r="BO304" s="97"/>
      <c r="BP304" s="97"/>
      <c r="BQ304" s="97"/>
      <c r="BR304" s="97"/>
      <c r="BS304" s="97"/>
      <c r="BT304" s="97"/>
      <c r="BU304" s="97"/>
      <c r="BV304" s="97"/>
      <c r="BW304" s="97"/>
      <c r="BX304" s="97"/>
      <c r="BY304" s="100"/>
    </row>
    <row r="305" spans="1:56">
      <c r="A305" s="3"/>
      <c r="B305" s="98"/>
      <c r="C305" s="99"/>
      <c r="D305" s="99"/>
      <c r="E305" s="99"/>
      <c r="F305" s="99"/>
      <c r="G305" s="97"/>
      <c r="H305" s="99"/>
      <c r="I305" s="100" t="str">
        <f>IF(ISNUMBER(H305),G$10+Liga_Descoba!D305,"")</f>
        <v/>
      </c>
      <c r="J305" s="100" t="str">
        <f>IF(ISNUMBER(I305),H$10+Liga_Descoba!E305,"")</f>
        <v/>
      </c>
      <c r="K305" s="100" t="str">
        <f>IF(ISNUMBER(J305),K$10+Liga_Descoba!F305,"")</f>
        <v/>
      </c>
      <c r="L305" s="100" t="str">
        <f>IF(ISNUMBER(K305),K$10+Liga_Descoba!F305,"")</f>
        <v/>
      </c>
      <c r="M305" s="97"/>
      <c r="N305" s="98"/>
      <c r="O305" s="100" t="str">
        <f>IF(ISNUMBER(N305),K$10+Liga_Descoba!J305,"")</f>
        <v/>
      </c>
      <c r="P305" s="100" t="str">
        <f>IF(ISNUMBER(O305),L$10+Liga_Descoba!K305,"")</f>
        <v/>
      </c>
      <c r="Q305" s="100" t="str">
        <f>IF(ISNUMBER(P305),I$10+Liga_Descoba!L305,"")</f>
        <v/>
      </c>
      <c r="R305" s="100" t="str">
        <f>IF(ISNUMBER(Q305),L$10+Liga_Descoba!M305,"")</f>
        <v/>
      </c>
      <c r="S305" s="97"/>
      <c r="T305" s="98"/>
      <c r="U305" s="97"/>
      <c r="V305" s="97"/>
      <c r="W305" s="97"/>
      <c r="X305" s="97"/>
      <c r="Y305" s="97"/>
      <c r="Z305" s="98"/>
      <c r="AA305" s="97"/>
      <c r="AB305" s="97"/>
      <c r="AC305" s="97"/>
      <c r="AD305" s="97"/>
      <c r="AE305" s="97"/>
      <c r="AF305" s="98"/>
      <c r="AG305" s="97"/>
      <c r="AH305" s="97"/>
      <c r="AI305" s="97">
        <f>COUNT(AI10:AI303)</f>
        <v>4</v>
      </c>
      <c r="AJ305" s="97"/>
      <c r="AK305" s="97"/>
      <c r="AL305" s="3"/>
      <c r="AM305" s="3"/>
      <c r="AN305" s="3">
        <f>COUNT(AN10:AN303)</f>
        <v>4</v>
      </c>
      <c r="AO305" s="3"/>
      <c r="AP305" s="3"/>
      <c r="AQ305" s="3"/>
      <c r="AR305" s="3"/>
      <c r="AS305" s="99"/>
      <c r="AT305" s="99"/>
      <c r="AU305" s="99"/>
      <c r="AV305" s="99"/>
      <c r="AW305" s="99"/>
      <c r="AX305" s="101"/>
      <c r="AY305" s="3"/>
      <c r="AZ305" s="3"/>
      <c r="BA305" s="3"/>
      <c r="BB305" s="3"/>
      <c r="BC305" s="3"/>
      <c r="BD305" s="101"/>
    </row>
    <row r="306" spans="1:56">
      <c r="A306" s="100"/>
      <c r="B306" s="100"/>
      <c r="C306" s="100"/>
      <c r="D306" s="100"/>
      <c r="E306" s="100"/>
      <c r="F306" s="10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>
      <c r="A307" s="100"/>
      <c r="B307" s="100"/>
      <c r="C307" s="100"/>
      <c r="D307" s="100"/>
      <c r="E307" s="100"/>
      <c r="F307" s="100"/>
      <c r="G307" s="3"/>
      <c r="H307" s="10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>
      <c r="A308" s="100"/>
      <c r="B308" s="100"/>
      <c r="C308" s="100"/>
      <c r="D308" s="100"/>
      <c r="E308" s="100"/>
      <c r="F308" s="10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>
      <c r="A309" s="100"/>
      <c r="B309" s="100"/>
      <c r="C309" s="100"/>
      <c r="D309" s="100"/>
      <c r="E309" s="100"/>
      <c r="F309" s="10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>
      <c r="A310" s="100"/>
      <c r="B310" s="100"/>
      <c r="C310" s="100"/>
      <c r="D310" s="100"/>
      <c r="E310" s="100"/>
      <c r="F310" s="10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>
      <c r="A311" s="100"/>
      <c r="B311" s="100"/>
      <c r="C311" s="100"/>
      <c r="D311" s="100"/>
      <c r="E311" s="100"/>
      <c r="F311" s="10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>
      <c r="A312" s="100"/>
      <c r="B312" s="100"/>
      <c r="C312" s="100"/>
      <c r="D312" s="100"/>
      <c r="E312" s="100"/>
      <c r="F312" s="10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>
      <c r="A313" s="100"/>
      <c r="B313" s="100"/>
      <c r="C313" s="100"/>
      <c r="D313" s="100"/>
      <c r="E313" s="100"/>
      <c r="F313" s="10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>
      <c r="A314" s="100"/>
      <c r="B314" s="100"/>
      <c r="C314" s="100"/>
      <c r="D314" s="100"/>
      <c r="E314" s="100"/>
      <c r="F314" s="10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>
      <c r="A315" s="100"/>
      <c r="B315" s="100"/>
      <c r="C315" s="100"/>
      <c r="D315" s="100"/>
      <c r="E315" s="100"/>
      <c r="F315" s="10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>
      <c r="A316" s="100"/>
      <c r="B316" s="100"/>
      <c r="C316" s="100"/>
      <c r="D316" s="100"/>
      <c r="E316" s="100"/>
      <c r="F316" s="10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>
      <c r="A317" s="100"/>
      <c r="B317" s="100"/>
      <c r="C317" s="100"/>
      <c r="D317" s="100"/>
      <c r="E317" s="100"/>
      <c r="F317" s="10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>
      <c r="A318" s="100"/>
      <c r="B318" s="100"/>
      <c r="C318" s="100"/>
      <c r="D318" s="100"/>
      <c r="E318" s="100"/>
      <c r="F318" s="10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>
      <c r="A319" s="100"/>
      <c r="B319" s="100"/>
      <c r="C319" s="100"/>
      <c r="D319" s="100"/>
      <c r="E319" s="100"/>
      <c r="F319" s="10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>
      <c r="A320" s="100"/>
      <c r="B320" s="100"/>
      <c r="C320" s="100"/>
      <c r="D320" s="100"/>
      <c r="E320" s="100"/>
      <c r="F320" s="10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6">
      <c r="A321" s="100"/>
      <c r="B321" s="100"/>
      <c r="C321" s="100"/>
      <c r="D321" s="100"/>
      <c r="E321" s="100"/>
      <c r="F321" s="100"/>
    </row>
    <row r="322" spans="1:6">
      <c r="A322" s="100"/>
      <c r="B322" s="100"/>
      <c r="C322" s="100"/>
      <c r="D322" s="100"/>
      <c r="E322" s="100"/>
      <c r="F322" s="100"/>
    </row>
    <row r="323" spans="1:6">
      <c r="A323" s="100"/>
      <c r="B323" s="100"/>
      <c r="C323" s="100"/>
      <c r="D323" s="100"/>
      <c r="E323" s="100"/>
      <c r="F323" s="100"/>
    </row>
    <row r="324" spans="1:6">
      <c r="A324" s="100"/>
      <c r="B324" s="100"/>
      <c r="C324" s="100"/>
      <c r="D324" s="100"/>
      <c r="E324" s="100"/>
      <c r="F324" s="100"/>
    </row>
    <row r="325" spans="1:6">
      <c r="A325" s="100"/>
      <c r="B325" s="100"/>
      <c r="C325" s="100"/>
      <c r="D325" s="100"/>
      <c r="E325" s="100"/>
      <c r="F325" s="100"/>
    </row>
    <row r="326" spans="1:6">
      <c r="A326" s="100"/>
      <c r="B326" s="100"/>
      <c r="C326" s="100"/>
      <c r="D326" s="100"/>
      <c r="E326" s="100"/>
      <c r="F326" s="100"/>
    </row>
    <row r="327" spans="1:6">
      <c r="A327" s="100"/>
      <c r="B327" s="100"/>
      <c r="C327" s="100"/>
      <c r="D327" s="100"/>
      <c r="E327" s="100"/>
      <c r="F327" s="100"/>
    </row>
    <row r="328" spans="1:6">
      <c r="A328" s="100"/>
      <c r="B328" s="100"/>
      <c r="C328" s="100"/>
      <c r="D328" s="100"/>
      <c r="E328" s="100"/>
      <c r="F328" s="100"/>
    </row>
    <row r="329" spans="1:6">
      <c r="A329" s="100"/>
      <c r="B329" s="100"/>
      <c r="C329" s="100"/>
      <c r="D329" s="100"/>
      <c r="E329" s="100"/>
      <c r="F329" s="100"/>
    </row>
    <row r="330" spans="1:6">
      <c r="A330" s="100"/>
      <c r="B330" s="100"/>
      <c r="C330" s="100"/>
      <c r="D330" s="100"/>
      <c r="E330" s="100"/>
      <c r="F330" s="100"/>
    </row>
    <row r="331" spans="1:6">
      <c r="A331" s="100"/>
      <c r="B331" s="100"/>
      <c r="C331" s="100"/>
      <c r="D331" s="100"/>
      <c r="E331" s="100"/>
      <c r="F331" s="100"/>
    </row>
    <row r="332" spans="1:6">
      <c r="A332" s="100"/>
      <c r="B332" s="100"/>
      <c r="C332" s="100"/>
      <c r="D332" s="100"/>
      <c r="E332" s="100"/>
      <c r="F332" s="100"/>
    </row>
    <row r="333" spans="1:6">
      <c r="A333" s="100"/>
      <c r="B333" s="100"/>
      <c r="C333" s="100"/>
      <c r="D333" s="100"/>
      <c r="E333" s="100"/>
      <c r="F333" s="100"/>
    </row>
    <row r="334" spans="1:6">
      <c r="A334" s="100"/>
      <c r="B334" s="100"/>
      <c r="C334" s="100"/>
      <c r="D334" s="100"/>
      <c r="E334" s="100"/>
      <c r="F334" s="100"/>
    </row>
    <row r="335" spans="1:6">
      <c r="A335" s="100"/>
      <c r="B335" s="100"/>
      <c r="C335" s="100"/>
      <c r="D335" s="100"/>
      <c r="E335" s="100"/>
      <c r="F335" s="100"/>
    </row>
    <row r="336" spans="1:6">
      <c r="A336" s="100"/>
      <c r="B336" s="100"/>
      <c r="C336" s="100"/>
      <c r="D336" s="100"/>
      <c r="E336" s="100"/>
      <c r="F336" s="100"/>
    </row>
    <row r="337" spans="1:6">
      <c r="A337" s="100"/>
      <c r="B337" s="100"/>
      <c r="C337" s="100"/>
      <c r="D337" s="100"/>
      <c r="E337" s="100"/>
      <c r="F337" s="100"/>
    </row>
    <row r="338" spans="1:6">
      <c r="A338" s="100"/>
      <c r="B338" s="100"/>
      <c r="C338" s="100"/>
      <c r="D338" s="100"/>
      <c r="E338" s="100"/>
      <c r="F338" s="100"/>
    </row>
    <row r="339" spans="1:6">
      <c r="A339" s="100"/>
      <c r="B339" s="100"/>
      <c r="C339" s="100"/>
      <c r="D339" s="100"/>
      <c r="E339" s="100"/>
      <c r="F339" s="100"/>
    </row>
    <row r="340" spans="1:6">
      <c r="A340" s="100"/>
      <c r="B340" s="100"/>
      <c r="C340" s="100"/>
      <c r="D340" s="100"/>
      <c r="E340" s="100"/>
      <c r="F340" s="100"/>
    </row>
    <row r="341" spans="1:6">
      <c r="A341" s="100"/>
      <c r="B341" s="100"/>
      <c r="C341" s="100"/>
      <c r="D341" s="100"/>
      <c r="E341" s="100"/>
      <c r="F341" s="100"/>
    </row>
    <row r="342" spans="1:6">
      <c r="A342" s="100"/>
      <c r="B342" s="100"/>
      <c r="C342" s="100"/>
      <c r="D342" s="100"/>
      <c r="E342" s="100"/>
      <c r="F342" s="100"/>
    </row>
    <row r="343" spans="1:6">
      <c r="A343" s="100"/>
      <c r="B343" s="100"/>
      <c r="C343" s="100"/>
      <c r="D343" s="100"/>
      <c r="E343" s="100"/>
      <c r="F343" s="100"/>
    </row>
    <row r="344" spans="1:6">
      <c r="A344" s="100"/>
      <c r="B344" s="100"/>
      <c r="C344" s="100"/>
      <c r="D344" s="100"/>
      <c r="E344" s="100"/>
      <c r="F344" s="100"/>
    </row>
    <row r="345" spans="1:6">
      <c r="A345" s="100"/>
      <c r="B345" s="100"/>
      <c r="C345" s="100"/>
      <c r="D345" s="100"/>
      <c r="E345" s="100"/>
      <c r="F345" s="100"/>
    </row>
    <row r="346" spans="1:6">
      <c r="A346" s="100"/>
      <c r="B346" s="100"/>
      <c r="C346" s="100"/>
      <c r="D346" s="100"/>
      <c r="E346" s="100"/>
      <c r="F346" s="100"/>
    </row>
    <row r="347" spans="1:6">
      <c r="A347" s="100"/>
      <c r="B347" s="100"/>
      <c r="C347" s="100"/>
      <c r="D347" s="100"/>
      <c r="E347" s="100"/>
      <c r="F347" s="100"/>
    </row>
    <row r="348" spans="1:6">
      <c r="A348" s="100"/>
      <c r="B348" s="100"/>
      <c r="C348" s="100"/>
      <c r="D348" s="100"/>
      <c r="E348" s="100"/>
      <c r="F348" s="100"/>
    </row>
    <row r="349" spans="1:6">
      <c r="A349" s="100"/>
      <c r="B349" s="100"/>
      <c r="C349" s="100"/>
      <c r="D349" s="100"/>
      <c r="E349" s="100"/>
      <c r="F349" s="100"/>
    </row>
    <row r="350" spans="1:6">
      <c r="A350" s="100"/>
      <c r="B350" s="100"/>
      <c r="C350" s="100"/>
      <c r="D350" s="100"/>
      <c r="E350" s="100"/>
      <c r="F350" s="100"/>
    </row>
    <row r="351" spans="1:6">
      <c r="A351" s="100"/>
      <c r="B351" s="100"/>
      <c r="C351" s="100"/>
      <c r="D351" s="100"/>
      <c r="E351" s="100"/>
      <c r="F351" s="100"/>
    </row>
    <row r="352" spans="1:6">
      <c r="A352" s="100"/>
      <c r="B352" s="100"/>
      <c r="C352" s="100"/>
      <c r="D352" s="100"/>
      <c r="E352" s="100"/>
      <c r="F352" s="100"/>
    </row>
    <row r="353" spans="1:6">
      <c r="A353" s="100"/>
      <c r="B353" s="100"/>
      <c r="C353" s="100"/>
      <c r="D353" s="100"/>
      <c r="E353" s="100"/>
      <c r="F353" s="100"/>
    </row>
    <row r="354" spans="1:6">
      <c r="A354" s="100"/>
      <c r="B354" s="100"/>
      <c r="C354" s="100"/>
      <c r="D354" s="100"/>
      <c r="E354" s="100"/>
      <c r="F354" s="100"/>
    </row>
    <row r="355" spans="1:6">
      <c r="A355" s="100"/>
      <c r="B355" s="100"/>
      <c r="C355" s="100"/>
      <c r="D355" s="100"/>
      <c r="E355" s="100"/>
      <c r="F355" s="100"/>
    </row>
    <row r="356" spans="1:6">
      <c r="A356" s="100"/>
      <c r="B356" s="100"/>
      <c r="C356" s="100"/>
      <c r="D356" s="100"/>
      <c r="E356" s="100"/>
      <c r="F356" s="100"/>
    </row>
    <row r="357" spans="1:6">
      <c r="A357" s="100"/>
      <c r="B357" s="100"/>
      <c r="C357" s="100"/>
      <c r="D357" s="100"/>
      <c r="E357" s="100"/>
      <c r="F357" s="100"/>
    </row>
    <row r="358" spans="1:6">
      <c r="A358" s="100"/>
      <c r="B358" s="100"/>
      <c r="C358" s="100"/>
      <c r="D358" s="100"/>
      <c r="E358" s="100"/>
      <c r="F358" s="100"/>
    </row>
    <row r="359" spans="1:6">
      <c r="A359" s="100"/>
      <c r="B359" s="100"/>
      <c r="C359" s="100"/>
      <c r="D359" s="100"/>
      <c r="E359" s="100"/>
      <c r="F359" s="100"/>
    </row>
    <row r="360" spans="1:6">
      <c r="A360" s="100"/>
      <c r="B360" s="100"/>
      <c r="C360" s="100"/>
      <c r="D360" s="100"/>
      <c r="E360" s="100"/>
      <c r="F360" s="100"/>
    </row>
    <row r="361" spans="1:6">
      <c r="A361" s="100"/>
      <c r="B361" s="100"/>
      <c r="C361" s="100"/>
      <c r="D361" s="100"/>
      <c r="E361" s="100"/>
      <c r="F361" s="100"/>
    </row>
    <row r="362" spans="1:6">
      <c r="A362" s="100"/>
      <c r="B362" s="100"/>
      <c r="C362" s="100"/>
      <c r="D362" s="100"/>
      <c r="E362" s="100"/>
      <c r="F362" s="100"/>
    </row>
    <row r="363" spans="1:6">
      <c r="A363" s="100"/>
      <c r="B363" s="100"/>
      <c r="C363" s="100"/>
      <c r="D363" s="100"/>
      <c r="E363" s="100"/>
      <c r="F363" s="100"/>
    </row>
    <row r="364" spans="1:6">
      <c r="A364" s="100"/>
      <c r="B364" s="100"/>
      <c r="C364" s="100"/>
      <c r="D364" s="100"/>
      <c r="E364" s="100"/>
      <c r="F364" s="100"/>
    </row>
    <row r="365" spans="1:6">
      <c r="A365" s="100"/>
      <c r="B365" s="100"/>
      <c r="C365" s="100"/>
      <c r="D365" s="100"/>
      <c r="E365" s="100"/>
      <c r="F365" s="100"/>
    </row>
    <row r="366" spans="1:6">
      <c r="A366" s="100"/>
      <c r="B366" s="100"/>
      <c r="C366" s="100"/>
      <c r="D366" s="100"/>
      <c r="E366" s="100"/>
      <c r="F366" s="100"/>
    </row>
    <row r="367" spans="1:6">
      <c r="A367" s="100"/>
      <c r="B367" s="100"/>
      <c r="C367" s="100"/>
      <c r="D367" s="100"/>
      <c r="E367" s="100"/>
      <c r="F367" s="100"/>
    </row>
    <row r="368" spans="1:6">
      <c r="A368" s="100"/>
      <c r="B368" s="100"/>
      <c r="C368" s="100"/>
      <c r="D368" s="100"/>
      <c r="E368" s="100"/>
      <c r="F368" s="100"/>
    </row>
    <row r="369" spans="1:6">
      <c r="A369" s="100"/>
      <c r="B369" s="100"/>
      <c r="C369" s="100"/>
      <c r="D369" s="100"/>
      <c r="E369" s="100"/>
      <c r="F369" s="100"/>
    </row>
    <row r="370" spans="1:6">
      <c r="A370" s="100"/>
      <c r="B370" s="100"/>
      <c r="C370" s="100"/>
      <c r="D370" s="100"/>
      <c r="E370" s="100"/>
      <c r="F370" s="100"/>
    </row>
    <row r="371" spans="1:6">
      <c r="A371" s="100"/>
      <c r="B371" s="100"/>
      <c r="C371" s="100"/>
      <c r="D371" s="100"/>
      <c r="E371" s="100"/>
      <c r="F371" s="100"/>
    </row>
    <row r="372" spans="1:6">
      <c r="A372" s="100"/>
      <c r="B372" s="100"/>
      <c r="C372" s="100"/>
      <c r="D372" s="100"/>
      <c r="E372" s="100"/>
      <c r="F372" s="100"/>
    </row>
    <row r="373" spans="1:6">
      <c r="A373" s="100"/>
      <c r="B373" s="100"/>
      <c r="C373" s="100"/>
      <c r="D373" s="100"/>
      <c r="E373" s="100"/>
      <c r="F373" s="100"/>
    </row>
    <row r="374" spans="1:6">
      <c r="A374" s="100"/>
      <c r="B374" s="100"/>
      <c r="C374" s="100"/>
      <c r="D374" s="100"/>
      <c r="E374" s="100"/>
      <c r="F374" s="100"/>
    </row>
    <row r="375" spans="1:6">
      <c r="A375" s="100"/>
      <c r="B375" s="100"/>
      <c r="C375" s="100"/>
      <c r="D375" s="100"/>
      <c r="E375" s="100"/>
      <c r="F375" s="100"/>
    </row>
    <row r="376" spans="1:6">
      <c r="A376" s="100"/>
      <c r="B376" s="100"/>
      <c r="C376" s="100"/>
      <c r="D376" s="100"/>
      <c r="E376" s="100"/>
      <c r="F376" s="100"/>
    </row>
    <row r="377" spans="1:6">
      <c r="A377" s="100"/>
      <c r="B377" s="100"/>
      <c r="C377" s="100"/>
      <c r="D377" s="100"/>
      <c r="E377" s="100"/>
      <c r="F377" s="100"/>
    </row>
    <row r="378" spans="1:6">
      <c r="A378" s="100"/>
      <c r="B378" s="100"/>
      <c r="C378" s="100"/>
      <c r="D378" s="100"/>
      <c r="E378" s="100"/>
      <c r="F378" s="100"/>
    </row>
    <row r="379" spans="1:6">
      <c r="A379" s="100"/>
      <c r="B379" s="100"/>
      <c r="C379" s="100"/>
      <c r="D379" s="100"/>
      <c r="E379" s="100"/>
      <c r="F379" s="100"/>
    </row>
    <row r="380" spans="1:6">
      <c r="A380" s="100"/>
      <c r="B380" s="100"/>
      <c r="C380" s="100"/>
      <c r="D380" s="100"/>
      <c r="E380" s="100"/>
      <c r="F380" s="100"/>
    </row>
    <row r="381" spans="1:6">
      <c r="A381" s="100"/>
      <c r="B381" s="100"/>
      <c r="C381" s="100"/>
      <c r="D381" s="100"/>
      <c r="E381" s="100"/>
      <c r="F381" s="100"/>
    </row>
    <row r="382" spans="1:6">
      <c r="A382" s="100"/>
      <c r="B382" s="100"/>
      <c r="C382" s="100"/>
      <c r="D382" s="100"/>
      <c r="E382" s="100"/>
      <c r="F382" s="100"/>
    </row>
    <row r="383" spans="1:6">
      <c r="A383" s="100"/>
      <c r="B383" s="100"/>
      <c r="C383" s="100"/>
      <c r="D383" s="100"/>
      <c r="E383" s="100"/>
      <c r="F383" s="100"/>
    </row>
    <row r="384" spans="1:6">
      <c r="A384" s="100"/>
      <c r="B384" s="100"/>
      <c r="C384" s="100"/>
      <c r="D384" s="100"/>
      <c r="E384" s="100"/>
      <c r="F384" s="100"/>
    </row>
    <row r="385" spans="1:6">
      <c r="A385" s="100"/>
      <c r="B385" s="100"/>
      <c r="C385" s="100"/>
      <c r="D385" s="100"/>
      <c r="E385" s="100"/>
      <c r="F385" s="100"/>
    </row>
    <row r="386" spans="1:6">
      <c r="A386" s="100"/>
      <c r="B386" s="100"/>
      <c r="C386" s="100"/>
      <c r="D386" s="100"/>
      <c r="E386" s="100"/>
      <c r="F386" s="100"/>
    </row>
    <row r="387" spans="1:6">
      <c r="A387" s="100"/>
      <c r="B387" s="100"/>
      <c r="C387" s="100"/>
      <c r="D387" s="100"/>
      <c r="E387" s="100"/>
      <c r="F387" s="100"/>
    </row>
    <row r="388" spans="1:6">
      <c r="A388" s="100"/>
      <c r="B388" s="100"/>
      <c r="C388" s="100"/>
      <c r="D388" s="100"/>
      <c r="E388" s="100"/>
      <c r="F388" s="100"/>
    </row>
    <row r="389" spans="1:6">
      <c r="A389" s="100"/>
      <c r="B389" s="100"/>
      <c r="C389" s="100"/>
      <c r="D389" s="100"/>
      <c r="E389" s="100"/>
      <c r="F389" s="100"/>
    </row>
    <row r="390" spans="1:6">
      <c r="A390" s="100"/>
      <c r="B390" s="100"/>
      <c r="C390" s="100"/>
      <c r="D390" s="100"/>
      <c r="E390" s="100"/>
      <c r="F390" s="100"/>
    </row>
    <row r="391" spans="1:6">
      <c r="A391" s="100"/>
      <c r="B391" s="100"/>
      <c r="C391" s="100"/>
      <c r="D391" s="100"/>
      <c r="E391" s="100"/>
      <c r="F391" s="100"/>
    </row>
    <row r="392" spans="1:6">
      <c r="A392" s="100"/>
      <c r="B392" s="100"/>
      <c r="C392" s="100"/>
      <c r="D392" s="100"/>
      <c r="E392" s="100"/>
      <c r="F392" s="100"/>
    </row>
    <row r="393" spans="1:6">
      <c r="A393" s="100"/>
      <c r="B393" s="100"/>
      <c r="C393" s="100"/>
      <c r="D393" s="100"/>
      <c r="E393" s="100"/>
      <c r="F393" s="100"/>
    </row>
    <row r="394" spans="1:6">
      <c r="A394" s="100"/>
      <c r="B394" s="100"/>
      <c r="C394" s="100"/>
      <c r="D394" s="100"/>
      <c r="E394" s="100"/>
      <c r="F394" s="100"/>
    </row>
    <row r="395" spans="1:6">
      <c r="A395" s="100"/>
      <c r="B395" s="100"/>
      <c r="C395" s="100"/>
      <c r="D395" s="100"/>
      <c r="E395" s="100"/>
      <c r="F395" s="100"/>
    </row>
    <row r="396" spans="1:6">
      <c r="A396" s="100"/>
      <c r="B396" s="100"/>
      <c r="C396" s="100"/>
      <c r="D396" s="100"/>
      <c r="E396" s="100"/>
      <c r="F396" s="100"/>
    </row>
    <row r="397" spans="1:6">
      <c r="A397" s="100"/>
      <c r="B397" s="100"/>
      <c r="C397" s="100"/>
      <c r="D397" s="100"/>
      <c r="E397" s="100"/>
      <c r="F397" s="100"/>
    </row>
    <row r="398" spans="1:6">
      <c r="A398" s="100"/>
      <c r="B398" s="100"/>
      <c r="C398" s="100"/>
      <c r="D398" s="100"/>
      <c r="E398" s="100"/>
      <c r="F398" s="100"/>
    </row>
    <row r="399" spans="1:6">
      <c r="A399" s="100"/>
      <c r="B399" s="100"/>
      <c r="C399" s="100"/>
      <c r="D399" s="100"/>
      <c r="E399" s="100"/>
      <c r="F399" s="100"/>
    </row>
    <row r="400" spans="1:6">
      <c r="A400" s="100"/>
      <c r="B400" s="100"/>
      <c r="C400" s="100"/>
      <c r="D400" s="100"/>
      <c r="E400" s="100"/>
      <c r="F400" s="100"/>
    </row>
    <row r="401" spans="1:6">
      <c r="A401" s="100"/>
      <c r="B401" s="100"/>
      <c r="C401" s="100"/>
      <c r="D401" s="100"/>
      <c r="E401" s="100"/>
      <c r="F401" s="100"/>
    </row>
    <row r="402" spans="1:6">
      <c r="A402" s="100"/>
      <c r="B402" s="100"/>
      <c r="C402" s="100"/>
      <c r="D402" s="100"/>
      <c r="E402" s="100"/>
      <c r="F402" s="100"/>
    </row>
    <row r="403" spans="1:6">
      <c r="A403" s="100"/>
      <c r="B403" s="100"/>
      <c r="C403" s="100"/>
      <c r="D403" s="100"/>
      <c r="E403" s="100"/>
      <c r="F403" s="100"/>
    </row>
    <row r="404" spans="1:6">
      <c r="A404" s="100"/>
      <c r="B404" s="100"/>
      <c r="C404" s="100"/>
      <c r="D404" s="100"/>
      <c r="E404" s="100"/>
      <c r="F404" s="100"/>
    </row>
    <row r="405" spans="1:6">
      <c r="A405" s="100"/>
      <c r="B405" s="100"/>
      <c r="C405" s="100"/>
      <c r="D405" s="100"/>
      <c r="E405" s="100"/>
      <c r="F405" s="100"/>
    </row>
    <row r="406" spans="1:6">
      <c r="A406" s="100"/>
      <c r="B406" s="100"/>
      <c r="C406" s="100"/>
      <c r="D406" s="100"/>
      <c r="E406" s="100"/>
      <c r="F406" s="100"/>
    </row>
    <row r="407" spans="1:6">
      <c r="A407" s="100"/>
      <c r="B407" s="100"/>
      <c r="C407" s="100"/>
      <c r="D407" s="100"/>
      <c r="E407" s="100"/>
      <c r="F407" s="100"/>
    </row>
    <row r="408" spans="1:6">
      <c r="A408" s="100"/>
      <c r="B408" s="100"/>
      <c r="C408" s="100"/>
      <c r="D408" s="100"/>
      <c r="E408" s="100"/>
      <c r="F408" s="100"/>
    </row>
    <row r="409" spans="1:6">
      <c r="A409" s="100"/>
      <c r="B409" s="100"/>
      <c r="C409" s="100"/>
      <c r="D409" s="100"/>
      <c r="E409" s="100"/>
      <c r="F409" s="100"/>
    </row>
    <row r="410" spans="1:6">
      <c r="A410" s="100"/>
      <c r="B410" s="100"/>
      <c r="C410" s="100"/>
      <c r="D410" s="100"/>
      <c r="E410" s="100"/>
      <c r="F410" s="100"/>
    </row>
    <row r="411" spans="1:6">
      <c r="A411" s="100"/>
      <c r="B411" s="100"/>
      <c r="C411" s="100"/>
      <c r="D411" s="100"/>
      <c r="E411" s="100"/>
      <c r="F411" s="100"/>
    </row>
    <row r="412" spans="1:6">
      <c r="A412" s="100"/>
      <c r="B412" s="100"/>
      <c r="C412" s="100"/>
      <c r="D412" s="100"/>
      <c r="E412" s="100"/>
      <c r="F412" s="100"/>
    </row>
    <row r="413" spans="1:6">
      <c r="A413" s="100"/>
      <c r="B413" s="100"/>
      <c r="C413" s="100"/>
      <c r="D413" s="100"/>
      <c r="E413" s="100"/>
      <c r="F413" s="100"/>
    </row>
    <row r="414" spans="1:6">
      <c r="A414" s="100"/>
      <c r="B414" s="100"/>
      <c r="C414" s="100"/>
      <c r="D414" s="100"/>
      <c r="E414" s="100"/>
      <c r="F414" s="100"/>
    </row>
    <row r="415" spans="1:6">
      <c r="A415" s="100"/>
      <c r="B415" s="100"/>
      <c r="C415" s="100"/>
      <c r="D415" s="100"/>
      <c r="E415" s="100"/>
      <c r="F415" s="100"/>
    </row>
    <row r="416" spans="1:6">
      <c r="A416" s="100"/>
      <c r="B416" s="100"/>
      <c r="C416" s="100"/>
      <c r="D416" s="100"/>
      <c r="E416" s="100"/>
      <c r="F416" s="100"/>
    </row>
    <row r="417" spans="1:6">
      <c r="A417" s="100"/>
      <c r="B417" s="100"/>
      <c r="C417" s="100"/>
      <c r="D417" s="100"/>
      <c r="E417" s="100"/>
      <c r="F417" s="100"/>
    </row>
    <row r="418" spans="1:6">
      <c r="A418" s="100"/>
      <c r="B418" s="100"/>
      <c r="C418" s="100"/>
      <c r="D418" s="100"/>
      <c r="E418" s="100"/>
      <c r="F418" s="100"/>
    </row>
    <row r="419" spans="1:6">
      <c r="A419" s="100"/>
      <c r="B419" s="100"/>
      <c r="C419" s="100"/>
      <c r="D419" s="100"/>
      <c r="E419" s="100"/>
      <c r="F419" s="100"/>
    </row>
    <row r="420" spans="1:6">
      <c r="A420" s="100"/>
      <c r="B420" s="100"/>
      <c r="C420" s="100"/>
      <c r="D420" s="100"/>
      <c r="E420" s="100"/>
      <c r="F420" s="100"/>
    </row>
    <row r="421" spans="1:6">
      <c r="A421" s="100"/>
      <c r="B421" s="100"/>
      <c r="C421" s="100"/>
      <c r="D421" s="100"/>
      <c r="E421" s="100"/>
      <c r="F421" s="100"/>
    </row>
    <row r="422" spans="1:6">
      <c r="A422" s="100"/>
      <c r="B422" s="100"/>
      <c r="C422" s="100"/>
      <c r="D422" s="100"/>
      <c r="E422" s="100"/>
      <c r="F422" s="100"/>
    </row>
    <row r="423" spans="1:6">
      <c r="A423" s="100"/>
      <c r="B423" s="100"/>
      <c r="C423" s="100"/>
      <c r="D423" s="100"/>
      <c r="E423" s="100"/>
      <c r="F423" s="100"/>
    </row>
    <row r="424" spans="1:6">
      <c r="A424" s="100"/>
      <c r="B424" s="100"/>
      <c r="C424" s="100"/>
      <c r="D424" s="100"/>
      <c r="E424" s="100"/>
      <c r="F424" s="100"/>
    </row>
    <row r="425" spans="1:6">
      <c r="A425" s="100"/>
      <c r="B425" s="100"/>
      <c r="C425" s="100"/>
      <c r="D425" s="100"/>
      <c r="E425" s="100"/>
      <c r="F425" s="100"/>
    </row>
    <row r="426" spans="1:6">
      <c r="A426" s="100"/>
      <c r="B426" s="100"/>
      <c r="C426" s="100"/>
      <c r="D426" s="100"/>
      <c r="E426" s="100"/>
      <c r="F426" s="100"/>
    </row>
    <row r="427" spans="1:6">
      <c r="A427" s="100"/>
      <c r="B427" s="100"/>
      <c r="C427" s="100"/>
      <c r="D427" s="100"/>
      <c r="E427" s="100"/>
      <c r="F427" s="100"/>
    </row>
    <row r="428" spans="1:6">
      <c r="A428" s="100"/>
      <c r="B428" s="100"/>
      <c r="C428" s="100"/>
      <c r="D428" s="100"/>
      <c r="E428" s="100"/>
      <c r="F428" s="100"/>
    </row>
    <row r="429" spans="1:6">
      <c r="A429" s="100"/>
      <c r="B429" s="100"/>
      <c r="C429" s="100"/>
      <c r="D429" s="100"/>
      <c r="E429" s="100"/>
      <c r="F429" s="100"/>
    </row>
    <row r="430" spans="1:6">
      <c r="A430" s="100"/>
      <c r="B430" s="100"/>
      <c r="C430" s="100"/>
      <c r="D430" s="100"/>
      <c r="E430" s="100"/>
      <c r="F430" s="100"/>
    </row>
    <row r="431" spans="1:6">
      <c r="A431" s="100"/>
      <c r="B431" s="100"/>
      <c r="C431" s="100"/>
      <c r="D431" s="100"/>
      <c r="E431" s="100"/>
      <c r="F431" s="100"/>
    </row>
    <row r="432" spans="1:6">
      <c r="A432" s="100"/>
      <c r="B432" s="100"/>
      <c r="C432" s="100"/>
      <c r="D432" s="100"/>
      <c r="E432" s="100"/>
      <c r="F432" s="100"/>
    </row>
    <row r="433" spans="1:6">
      <c r="A433" s="100"/>
      <c r="B433" s="100"/>
      <c r="C433" s="100"/>
      <c r="D433" s="100"/>
      <c r="E433" s="100"/>
      <c r="F433" s="100"/>
    </row>
    <row r="434" spans="1:6">
      <c r="A434" s="100"/>
      <c r="B434" s="100"/>
      <c r="C434" s="100"/>
      <c r="D434" s="100"/>
      <c r="E434" s="100"/>
      <c r="F434" s="100"/>
    </row>
    <row r="435" spans="1:6">
      <c r="A435" s="100"/>
      <c r="B435" s="100"/>
      <c r="C435" s="100"/>
      <c r="D435" s="100"/>
      <c r="E435" s="100"/>
      <c r="F435" s="100"/>
    </row>
    <row r="436" spans="1:6">
      <c r="A436" s="100"/>
      <c r="B436" s="100"/>
      <c r="C436" s="100"/>
      <c r="D436" s="100"/>
      <c r="E436" s="100"/>
      <c r="F436" s="100"/>
    </row>
    <row r="437" spans="1:6">
      <c r="A437" s="100"/>
      <c r="B437" s="100"/>
      <c r="C437" s="100"/>
      <c r="D437" s="100"/>
      <c r="E437" s="100"/>
      <c r="F437" s="100"/>
    </row>
    <row r="438" spans="1:6">
      <c r="A438" s="100"/>
      <c r="B438" s="100"/>
      <c r="C438" s="100"/>
      <c r="D438" s="100"/>
      <c r="E438" s="100"/>
      <c r="F438" s="100"/>
    </row>
    <row r="439" spans="1:6">
      <c r="A439" s="100"/>
      <c r="B439" s="100"/>
      <c r="C439" s="100"/>
      <c r="D439" s="100"/>
      <c r="E439" s="100"/>
      <c r="F439" s="100"/>
    </row>
    <row r="440" spans="1:6">
      <c r="A440" s="100"/>
      <c r="B440" s="100"/>
      <c r="C440" s="100"/>
      <c r="D440" s="100"/>
      <c r="E440" s="100"/>
      <c r="F440" s="100"/>
    </row>
    <row r="441" spans="1:6">
      <c r="A441" s="100"/>
      <c r="B441" s="100"/>
      <c r="C441" s="100"/>
      <c r="D441" s="100"/>
      <c r="E441" s="100"/>
      <c r="F441" s="100"/>
    </row>
    <row r="442" spans="1:6">
      <c r="A442" s="100"/>
      <c r="B442" s="100"/>
      <c r="C442" s="100"/>
      <c r="D442" s="100"/>
      <c r="E442" s="100"/>
      <c r="F442" s="100"/>
    </row>
    <row r="443" spans="1:6">
      <c r="A443" s="100"/>
      <c r="B443" s="100"/>
      <c r="C443" s="100"/>
      <c r="D443" s="100"/>
      <c r="E443" s="100"/>
      <c r="F443" s="100"/>
    </row>
    <row r="444" spans="1:6">
      <c r="A444" s="100"/>
      <c r="B444" s="100"/>
      <c r="C444" s="100"/>
      <c r="D444" s="100"/>
      <c r="E444" s="100"/>
      <c r="F444" s="100"/>
    </row>
    <row r="445" spans="1:6">
      <c r="A445" s="100"/>
      <c r="B445" s="100"/>
      <c r="C445" s="100"/>
      <c r="D445" s="100"/>
      <c r="E445" s="100"/>
      <c r="F445" s="100"/>
    </row>
    <row r="446" spans="1:6">
      <c r="A446" s="100"/>
      <c r="B446" s="100"/>
      <c r="C446" s="100"/>
      <c r="D446" s="100"/>
      <c r="E446" s="100"/>
      <c r="F446" s="100"/>
    </row>
    <row r="447" spans="1:6">
      <c r="A447" s="100"/>
      <c r="B447" s="100"/>
      <c r="C447" s="100"/>
      <c r="D447" s="100"/>
      <c r="E447" s="100"/>
      <c r="F447" s="100"/>
    </row>
    <row r="448" spans="1:6">
      <c r="A448" s="100"/>
      <c r="B448" s="100"/>
      <c r="C448" s="100"/>
      <c r="D448" s="100"/>
      <c r="E448" s="100"/>
      <c r="F448" s="100"/>
    </row>
    <row r="449" spans="1:6">
      <c r="A449" s="100"/>
      <c r="B449" s="100"/>
      <c r="C449" s="100"/>
      <c r="D449" s="100"/>
      <c r="E449" s="100"/>
      <c r="F449" s="100"/>
    </row>
    <row r="450" spans="1:6">
      <c r="A450" s="100"/>
      <c r="B450" s="100"/>
      <c r="C450" s="100"/>
      <c r="D450" s="100"/>
      <c r="E450" s="100"/>
      <c r="F450" s="100"/>
    </row>
    <row r="451" spans="1:6">
      <c r="A451" s="100"/>
      <c r="B451" s="100"/>
      <c r="C451" s="100"/>
      <c r="D451" s="100"/>
      <c r="E451" s="100"/>
      <c r="F451" s="100"/>
    </row>
    <row r="452" spans="1:6">
      <c r="A452" s="100"/>
      <c r="B452" s="100"/>
      <c r="C452" s="100"/>
      <c r="D452" s="100"/>
      <c r="E452" s="100"/>
      <c r="F452" s="100"/>
    </row>
    <row r="453" spans="1:6">
      <c r="A453" s="100"/>
      <c r="B453" s="100"/>
      <c r="C453" s="100"/>
      <c r="D453" s="100"/>
      <c r="E453" s="100"/>
      <c r="F453" s="100"/>
    </row>
    <row r="454" spans="1:6">
      <c r="A454" s="100"/>
      <c r="B454" s="100"/>
      <c r="C454" s="100"/>
      <c r="D454" s="100"/>
      <c r="E454" s="100"/>
      <c r="F454" s="100"/>
    </row>
    <row r="455" spans="1:6">
      <c r="A455" s="100"/>
      <c r="B455" s="100"/>
      <c r="C455" s="100"/>
      <c r="D455" s="100"/>
      <c r="E455" s="100"/>
      <c r="F455" s="100"/>
    </row>
    <row r="456" spans="1:6">
      <c r="A456" s="100"/>
      <c r="B456" s="100"/>
      <c r="C456" s="100"/>
      <c r="D456" s="100"/>
      <c r="E456" s="100"/>
      <c r="F456" s="100"/>
    </row>
    <row r="457" spans="1:6">
      <c r="A457" s="100"/>
      <c r="B457" s="100"/>
      <c r="C457" s="100"/>
      <c r="D457" s="100"/>
      <c r="E457" s="100"/>
      <c r="F457" s="100"/>
    </row>
    <row r="458" spans="1:6">
      <c r="A458" s="100"/>
      <c r="B458" s="100"/>
      <c r="C458" s="100"/>
      <c r="D458" s="100"/>
      <c r="E458" s="100"/>
      <c r="F458" s="100"/>
    </row>
    <row r="459" spans="1:6">
      <c r="A459" s="100"/>
      <c r="B459" s="100"/>
      <c r="C459" s="100"/>
      <c r="D459" s="100"/>
      <c r="E459" s="100"/>
      <c r="F459" s="100"/>
    </row>
    <row r="460" spans="1:6">
      <c r="A460" s="100"/>
      <c r="B460" s="100"/>
      <c r="C460" s="100"/>
      <c r="D460" s="100"/>
      <c r="E460" s="100"/>
      <c r="F460" s="100"/>
    </row>
    <row r="461" spans="1:6">
      <c r="A461" s="100"/>
      <c r="B461" s="100"/>
      <c r="C461" s="100"/>
      <c r="D461" s="100"/>
      <c r="E461" s="100"/>
      <c r="F461" s="100"/>
    </row>
    <row r="462" spans="1:6">
      <c r="A462" s="100"/>
      <c r="B462" s="100"/>
      <c r="C462" s="100"/>
      <c r="D462" s="100"/>
      <c r="E462" s="100"/>
      <c r="F462" s="100"/>
    </row>
    <row r="463" spans="1:6">
      <c r="A463" s="100"/>
      <c r="B463" s="100"/>
      <c r="C463" s="100"/>
      <c r="D463" s="100"/>
      <c r="E463" s="100"/>
      <c r="F463" s="100"/>
    </row>
    <row r="464" spans="1:6">
      <c r="A464" s="100"/>
      <c r="B464" s="100"/>
      <c r="C464" s="100"/>
      <c r="D464" s="100"/>
      <c r="E464" s="100"/>
      <c r="F464" s="100"/>
    </row>
    <row r="465" spans="1:6">
      <c r="A465" s="100"/>
      <c r="B465" s="100"/>
      <c r="C465" s="100"/>
      <c r="D465" s="100"/>
      <c r="E465" s="100"/>
      <c r="F465" s="100"/>
    </row>
    <row r="466" spans="1:6">
      <c r="A466" s="100"/>
      <c r="B466" s="100"/>
      <c r="C466" s="100"/>
      <c r="D466" s="100"/>
      <c r="E466" s="100"/>
      <c r="F466" s="100"/>
    </row>
    <row r="467" spans="1:6">
      <c r="A467" s="100"/>
      <c r="B467" s="100"/>
      <c r="C467" s="100"/>
      <c r="D467" s="100"/>
      <c r="E467" s="100"/>
      <c r="F467" s="100"/>
    </row>
    <row r="468" spans="1:6">
      <c r="A468" s="100"/>
      <c r="B468" s="100"/>
      <c r="C468" s="100"/>
      <c r="D468" s="100"/>
      <c r="E468" s="100"/>
      <c r="F468" s="100"/>
    </row>
    <row r="469" spans="1:6">
      <c r="A469" s="100"/>
      <c r="B469" s="100"/>
      <c r="C469" s="100"/>
      <c r="D469" s="100"/>
      <c r="E469" s="100"/>
      <c r="F469" s="100"/>
    </row>
    <row r="470" spans="1:6">
      <c r="A470" s="100"/>
      <c r="B470" s="100"/>
      <c r="C470" s="100"/>
      <c r="D470" s="100"/>
      <c r="E470" s="100"/>
      <c r="F470" s="100"/>
    </row>
    <row r="471" spans="1:6">
      <c r="A471" s="100"/>
      <c r="B471" s="100"/>
      <c r="C471" s="100"/>
      <c r="D471" s="100"/>
      <c r="E471" s="100"/>
      <c r="F471" s="100"/>
    </row>
    <row r="472" spans="1:6">
      <c r="A472" s="100"/>
      <c r="B472" s="100"/>
      <c r="C472" s="100"/>
      <c r="D472" s="100"/>
      <c r="E472" s="100"/>
      <c r="F472" s="100"/>
    </row>
    <row r="473" spans="1:6">
      <c r="A473" s="100"/>
      <c r="B473" s="100"/>
      <c r="C473" s="100"/>
      <c r="D473" s="100"/>
      <c r="E473" s="100"/>
      <c r="F473" s="100"/>
    </row>
    <row r="474" spans="1:6">
      <c r="A474" s="100"/>
      <c r="B474" s="100"/>
      <c r="C474" s="100"/>
      <c r="D474" s="100"/>
      <c r="E474" s="100"/>
      <c r="F474" s="100"/>
    </row>
    <row r="475" spans="1:6">
      <c r="A475" s="100"/>
      <c r="B475" s="100"/>
      <c r="C475" s="100"/>
      <c r="D475" s="100"/>
      <c r="E475" s="100"/>
      <c r="F475" s="100"/>
    </row>
    <row r="476" spans="1:6">
      <c r="A476" s="100"/>
      <c r="B476" s="100"/>
      <c r="C476" s="100"/>
      <c r="D476" s="100"/>
      <c r="E476" s="100"/>
      <c r="F476" s="100"/>
    </row>
    <row r="477" spans="1:6">
      <c r="A477" s="100"/>
      <c r="B477" s="100"/>
      <c r="C477" s="100"/>
      <c r="D477" s="100"/>
      <c r="E477" s="100"/>
      <c r="F477" s="100"/>
    </row>
    <row r="478" spans="1:6">
      <c r="A478" s="100"/>
      <c r="B478" s="100"/>
      <c r="C478" s="100"/>
      <c r="D478" s="100"/>
      <c r="E478" s="100"/>
      <c r="F478" s="100"/>
    </row>
    <row r="479" spans="1:6">
      <c r="A479" s="100"/>
      <c r="B479" s="100"/>
      <c r="C479" s="100"/>
      <c r="D479" s="100"/>
      <c r="E479" s="100"/>
      <c r="F479" s="100"/>
    </row>
    <row r="480" spans="1:6">
      <c r="A480" s="100"/>
      <c r="B480" s="100"/>
      <c r="C480" s="100"/>
      <c r="D480" s="100"/>
      <c r="E480" s="100"/>
      <c r="F480" s="100"/>
    </row>
    <row r="481" spans="1:6">
      <c r="A481" s="100"/>
      <c r="B481" s="100"/>
      <c r="C481" s="100"/>
      <c r="D481" s="100"/>
      <c r="E481" s="100"/>
      <c r="F481" s="100"/>
    </row>
    <row r="482" spans="1:6">
      <c r="A482" s="100"/>
      <c r="B482" s="100"/>
      <c r="C482" s="100"/>
      <c r="D482" s="100"/>
      <c r="E482" s="100"/>
      <c r="F482" s="100"/>
    </row>
    <row r="483" spans="1:6">
      <c r="A483" s="100"/>
      <c r="B483" s="100"/>
      <c r="C483" s="100"/>
      <c r="D483" s="100"/>
      <c r="E483" s="100"/>
      <c r="F483" s="100"/>
    </row>
    <row r="484" spans="1:6">
      <c r="A484" s="100"/>
      <c r="B484" s="100"/>
      <c r="C484" s="100"/>
      <c r="D484" s="100"/>
      <c r="E484" s="100"/>
      <c r="F484" s="100"/>
    </row>
    <row r="485" spans="1:6">
      <c r="A485" s="100"/>
      <c r="B485" s="100"/>
      <c r="C485" s="100"/>
      <c r="D485" s="100"/>
      <c r="E485" s="100"/>
      <c r="F485" s="100"/>
    </row>
    <row r="486" spans="1:6">
      <c r="A486" s="100"/>
      <c r="B486" s="100"/>
      <c r="C486" s="100"/>
      <c r="D486" s="100"/>
      <c r="E486" s="100"/>
      <c r="F486" s="100"/>
    </row>
    <row r="487" spans="1:6">
      <c r="A487" s="100"/>
      <c r="B487" s="100"/>
      <c r="C487" s="100"/>
      <c r="D487" s="100"/>
      <c r="E487" s="100"/>
      <c r="F487" s="100"/>
    </row>
    <row r="488" spans="1:6">
      <c r="A488" s="100"/>
      <c r="B488" s="100"/>
      <c r="C488" s="100"/>
      <c r="D488" s="100"/>
      <c r="E488" s="100"/>
      <c r="F488" s="100"/>
    </row>
    <row r="489" spans="1:6">
      <c r="A489" s="100"/>
      <c r="B489" s="100"/>
      <c r="C489" s="100"/>
      <c r="D489" s="100"/>
      <c r="E489" s="100"/>
      <c r="F489" s="100"/>
    </row>
    <row r="490" spans="1:6">
      <c r="A490" s="100"/>
      <c r="B490" s="100"/>
      <c r="C490" s="100"/>
      <c r="D490" s="100"/>
      <c r="E490" s="100"/>
      <c r="F490" s="100"/>
    </row>
    <row r="491" spans="1:6">
      <c r="A491" s="100"/>
      <c r="B491" s="100"/>
      <c r="C491" s="100"/>
      <c r="D491" s="100"/>
      <c r="E491" s="100"/>
      <c r="F491" s="100"/>
    </row>
    <row r="492" spans="1:6">
      <c r="A492" s="100"/>
      <c r="B492" s="100"/>
      <c r="C492" s="100"/>
      <c r="D492" s="100"/>
      <c r="E492" s="100"/>
      <c r="F492" s="100"/>
    </row>
    <row r="493" spans="1:6">
      <c r="A493" s="100"/>
      <c r="B493" s="100"/>
      <c r="C493" s="100"/>
      <c r="D493" s="100"/>
      <c r="E493" s="100"/>
      <c r="F493" s="100"/>
    </row>
    <row r="494" spans="1:6">
      <c r="A494" s="100"/>
      <c r="B494" s="100"/>
      <c r="C494" s="100"/>
      <c r="D494" s="100"/>
      <c r="E494" s="100"/>
      <c r="F494" s="100"/>
    </row>
    <row r="495" spans="1:6">
      <c r="A495" s="100"/>
      <c r="B495" s="100"/>
      <c r="C495" s="100"/>
      <c r="D495" s="100"/>
      <c r="E495" s="100"/>
      <c r="F495" s="100"/>
    </row>
    <row r="496" spans="1:6">
      <c r="A496" s="100"/>
      <c r="B496" s="100"/>
      <c r="C496" s="100"/>
      <c r="D496" s="100"/>
      <c r="E496" s="100"/>
      <c r="F496" s="100"/>
    </row>
    <row r="497" spans="1:6">
      <c r="A497" s="100"/>
      <c r="B497" s="100"/>
      <c r="C497" s="100"/>
      <c r="D497" s="100"/>
      <c r="E497" s="100"/>
      <c r="F497" s="100"/>
    </row>
    <row r="498" spans="1:6">
      <c r="A498" s="100"/>
      <c r="B498" s="100"/>
      <c r="C498" s="100"/>
      <c r="D498" s="100"/>
      <c r="E498" s="100"/>
      <c r="F498" s="100"/>
    </row>
    <row r="499" spans="1:6">
      <c r="A499" s="100"/>
      <c r="B499" s="100"/>
      <c r="C499" s="100"/>
      <c r="D499" s="100"/>
      <c r="E499" s="100"/>
      <c r="F499" s="100"/>
    </row>
    <row r="500" spans="1:6">
      <c r="A500" s="100"/>
      <c r="B500" s="100"/>
      <c r="C500" s="100"/>
      <c r="D500" s="100"/>
      <c r="E500" s="100"/>
      <c r="F500" s="100"/>
    </row>
    <row r="501" spans="1:6">
      <c r="A501" s="100"/>
      <c r="B501" s="100"/>
      <c r="C501" s="100"/>
      <c r="D501" s="100"/>
      <c r="E501" s="100"/>
      <c r="F501" s="100"/>
    </row>
    <row r="502" spans="1:6">
      <c r="A502" s="100"/>
      <c r="B502" s="100"/>
      <c r="C502" s="100"/>
      <c r="D502" s="100"/>
      <c r="E502" s="100"/>
      <c r="F502" s="100"/>
    </row>
    <row r="503" spans="1:6">
      <c r="A503" s="100"/>
      <c r="B503" s="100"/>
      <c r="C503" s="100"/>
      <c r="D503" s="100"/>
      <c r="E503" s="100"/>
      <c r="F503" s="100"/>
    </row>
    <row r="504" spans="1:6">
      <c r="A504" s="100"/>
      <c r="B504" s="100"/>
      <c r="C504" s="100"/>
      <c r="D504" s="100"/>
      <c r="E504" s="100"/>
      <c r="F504" s="100"/>
    </row>
    <row r="505" spans="1:6">
      <c r="A505" s="100"/>
      <c r="B505" s="100"/>
      <c r="C505" s="100"/>
      <c r="D505" s="100"/>
      <c r="E505" s="100"/>
      <c r="F505" s="100"/>
    </row>
    <row r="506" spans="1:6">
      <c r="A506" s="100"/>
      <c r="B506" s="100"/>
      <c r="C506" s="100"/>
      <c r="D506" s="100"/>
      <c r="E506" s="100"/>
      <c r="F506" s="100"/>
    </row>
    <row r="507" spans="1:6">
      <c r="A507" s="100"/>
      <c r="B507" s="100"/>
      <c r="C507" s="100"/>
      <c r="D507" s="100"/>
      <c r="E507" s="100"/>
      <c r="F507" s="100"/>
    </row>
    <row r="508" spans="1:6">
      <c r="A508" s="100"/>
      <c r="B508" s="100"/>
      <c r="C508" s="100"/>
      <c r="D508" s="100"/>
      <c r="E508" s="100"/>
      <c r="F508" s="100"/>
    </row>
    <row r="509" spans="1:6">
      <c r="A509" s="100"/>
      <c r="B509" s="100"/>
      <c r="C509" s="100"/>
      <c r="D509" s="100"/>
      <c r="E509" s="100"/>
      <c r="F509" s="100"/>
    </row>
    <row r="510" spans="1:6">
      <c r="A510" s="100"/>
      <c r="B510" s="100"/>
      <c r="C510" s="100"/>
      <c r="D510" s="100"/>
      <c r="E510" s="100"/>
      <c r="F510" s="100"/>
    </row>
    <row r="511" spans="1:6">
      <c r="A511" s="100"/>
      <c r="B511" s="100"/>
      <c r="C511" s="100"/>
      <c r="D511" s="100"/>
      <c r="E511" s="100"/>
      <c r="F511" s="100"/>
    </row>
    <row r="512" spans="1:6">
      <c r="A512" s="100"/>
      <c r="B512" s="100"/>
      <c r="C512" s="100"/>
      <c r="D512" s="100"/>
      <c r="E512" s="100"/>
      <c r="F512" s="100"/>
    </row>
    <row r="513" spans="1:6">
      <c r="A513" s="100"/>
      <c r="B513" s="100"/>
      <c r="C513" s="100"/>
      <c r="D513" s="100"/>
      <c r="E513" s="100"/>
      <c r="F513" s="100"/>
    </row>
    <row r="514" spans="1:6">
      <c r="A514" s="100"/>
      <c r="B514" s="100"/>
      <c r="C514" s="100"/>
      <c r="D514" s="100"/>
      <c r="E514" s="100"/>
      <c r="F514" s="100"/>
    </row>
    <row r="515" spans="1:6">
      <c r="A515" s="100"/>
      <c r="B515" s="100"/>
      <c r="C515" s="100"/>
      <c r="D515" s="100"/>
      <c r="E515" s="100"/>
      <c r="F515" s="100"/>
    </row>
    <row r="516" spans="1:6">
      <c r="A516" s="100"/>
      <c r="B516" s="100"/>
      <c r="C516" s="100"/>
      <c r="D516" s="100"/>
      <c r="E516" s="100"/>
      <c r="F516" s="100"/>
    </row>
    <row r="517" spans="1:6">
      <c r="A517" s="100"/>
      <c r="B517" s="100"/>
      <c r="C517" s="100"/>
      <c r="D517" s="100"/>
      <c r="E517" s="100"/>
      <c r="F517" s="100"/>
    </row>
    <row r="518" spans="1:6">
      <c r="A518" s="100"/>
      <c r="B518" s="100"/>
      <c r="C518" s="100"/>
      <c r="D518" s="100"/>
      <c r="E518" s="100"/>
      <c r="F518" s="100"/>
    </row>
    <row r="519" spans="1:6">
      <c r="A519" s="100"/>
      <c r="B519" s="100"/>
      <c r="C519" s="100"/>
      <c r="D519" s="100"/>
      <c r="E519" s="100"/>
      <c r="F519" s="100"/>
    </row>
    <row r="520" spans="1:6">
      <c r="A520" s="100"/>
      <c r="B520" s="100"/>
      <c r="C520" s="100"/>
      <c r="D520" s="100"/>
      <c r="E520" s="100"/>
      <c r="F520" s="100"/>
    </row>
    <row r="521" spans="1:6">
      <c r="A521" s="100"/>
      <c r="B521" s="100"/>
      <c r="C521" s="100"/>
      <c r="D521" s="100"/>
      <c r="E521" s="100"/>
      <c r="F521" s="100"/>
    </row>
    <row r="522" spans="1:6">
      <c r="A522" s="100"/>
      <c r="B522" s="100"/>
      <c r="C522" s="100"/>
      <c r="D522" s="100"/>
      <c r="E522" s="100"/>
      <c r="F522" s="100"/>
    </row>
    <row r="523" spans="1:6">
      <c r="A523" s="100"/>
      <c r="B523" s="100"/>
      <c r="C523" s="100"/>
      <c r="D523" s="100"/>
      <c r="E523" s="100"/>
      <c r="F523" s="100"/>
    </row>
    <row r="524" spans="1:6">
      <c r="A524" s="100"/>
      <c r="B524" s="100"/>
      <c r="C524" s="100"/>
      <c r="D524" s="100"/>
      <c r="E524" s="100"/>
      <c r="F524" s="100"/>
    </row>
    <row r="525" spans="1:6">
      <c r="A525" s="100"/>
      <c r="B525" s="100"/>
      <c r="C525" s="100"/>
      <c r="D525" s="100"/>
      <c r="E525" s="100"/>
      <c r="F525" s="100"/>
    </row>
    <row r="526" spans="1:6">
      <c r="A526" s="100"/>
      <c r="B526" s="100"/>
      <c r="C526" s="100"/>
      <c r="D526" s="100"/>
      <c r="E526" s="100"/>
      <c r="F526" s="100"/>
    </row>
    <row r="527" spans="1:6">
      <c r="A527" s="100"/>
      <c r="B527" s="100"/>
      <c r="C527" s="100"/>
      <c r="D527" s="100"/>
      <c r="E527" s="100"/>
      <c r="F527" s="100"/>
    </row>
    <row r="528" spans="1:6">
      <c r="A528" s="100"/>
      <c r="B528" s="100"/>
      <c r="C528" s="100"/>
      <c r="D528" s="100"/>
      <c r="E528" s="100"/>
      <c r="F528" s="100"/>
    </row>
    <row r="529" spans="1:6">
      <c r="A529" s="100"/>
      <c r="B529" s="100"/>
      <c r="C529" s="100"/>
      <c r="D529" s="100"/>
      <c r="E529" s="100"/>
      <c r="F529" s="100"/>
    </row>
    <row r="530" spans="1:6">
      <c r="A530" s="100"/>
      <c r="B530" s="100"/>
      <c r="C530" s="100"/>
      <c r="D530" s="100"/>
      <c r="E530" s="100"/>
      <c r="F530" s="100"/>
    </row>
    <row r="531" spans="1:6">
      <c r="A531" s="100"/>
      <c r="B531" s="100"/>
      <c r="C531" s="100"/>
      <c r="D531" s="100"/>
      <c r="E531" s="100"/>
      <c r="F531" s="100"/>
    </row>
    <row r="532" spans="1:6">
      <c r="A532" s="100"/>
      <c r="B532" s="100"/>
      <c r="C532" s="100"/>
      <c r="D532" s="100"/>
      <c r="E532" s="100"/>
      <c r="F532" s="100"/>
    </row>
    <row r="533" spans="1:6">
      <c r="A533" s="100"/>
      <c r="B533" s="100"/>
      <c r="C533" s="100"/>
      <c r="D533" s="100"/>
      <c r="E533" s="100"/>
      <c r="F533" s="100"/>
    </row>
    <row r="534" spans="1:6">
      <c r="A534" s="100"/>
      <c r="B534" s="100"/>
      <c r="C534" s="100"/>
      <c r="D534" s="100"/>
      <c r="E534" s="100"/>
      <c r="F534" s="100"/>
    </row>
    <row r="535" spans="1:6">
      <c r="A535" s="100"/>
      <c r="B535" s="100"/>
      <c r="C535" s="100"/>
      <c r="D535" s="100"/>
      <c r="E535" s="100"/>
      <c r="F535" s="100"/>
    </row>
    <row r="536" spans="1:6">
      <c r="A536" s="100"/>
      <c r="B536" s="100"/>
      <c r="C536" s="100"/>
      <c r="D536" s="100"/>
      <c r="E536" s="100"/>
      <c r="F536" s="100"/>
    </row>
    <row r="537" spans="1:6">
      <c r="A537" s="100"/>
      <c r="B537" s="100"/>
      <c r="C537" s="100"/>
      <c r="D537" s="100"/>
      <c r="E537" s="100"/>
      <c r="F537" s="100"/>
    </row>
    <row r="538" spans="1:6">
      <c r="A538" s="100"/>
      <c r="B538" s="100"/>
      <c r="C538" s="100"/>
      <c r="D538" s="100"/>
      <c r="E538" s="100"/>
      <c r="F538" s="100"/>
    </row>
    <row r="539" spans="1:6">
      <c r="A539" s="100"/>
      <c r="B539" s="100"/>
      <c r="C539" s="100"/>
      <c r="D539" s="100"/>
      <c r="E539" s="100"/>
      <c r="F539" s="100"/>
    </row>
    <row r="540" spans="1:6">
      <c r="A540" s="100"/>
      <c r="B540" s="100"/>
      <c r="C540" s="100"/>
      <c r="D540" s="100"/>
      <c r="E540" s="100"/>
      <c r="F540" s="100"/>
    </row>
    <row r="541" spans="1:6">
      <c r="A541" s="100"/>
      <c r="B541" s="100"/>
      <c r="C541" s="100"/>
      <c r="D541" s="100"/>
      <c r="E541" s="100"/>
      <c r="F541" s="100"/>
    </row>
    <row r="542" spans="1:6">
      <c r="A542" s="100"/>
      <c r="B542" s="100"/>
      <c r="C542" s="100"/>
      <c r="D542" s="100"/>
      <c r="E542" s="100"/>
      <c r="F542" s="100"/>
    </row>
    <row r="543" spans="1:6">
      <c r="A543" s="100"/>
      <c r="B543" s="100"/>
      <c r="C543" s="100"/>
      <c r="D543" s="100"/>
      <c r="E543" s="100"/>
      <c r="F543" s="100"/>
    </row>
    <row r="544" spans="1:6">
      <c r="A544" s="100"/>
      <c r="B544" s="100"/>
      <c r="C544" s="100"/>
      <c r="D544" s="100"/>
      <c r="E544" s="100"/>
      <c r="F544" s="100"/>
    </row>
    <row r="545" spans="1:6">
      <c r="A545" s="100"/>
      <c r="B545" s="100"/>
      <c r="C545" s="100"/>
      <c r="D545" s="100"/>
      <c r="E545" s="100"/>
      <c r="F545" s="100"/>
    </row>
    <row r="546" spans="1:6">
      <c r="A546" s="100"/>
      <c r="B546" s="100"/>
      <c r="C546" s="100"/>
      <c r="D546" s="100"/>
      <c r="E546" s="100"/>
      <c r="F546" s="100"/>
    </row>
    <row r="547" spans="1:6">
      <c r="A547" s="100"/>
      <c r="B547" s="100"/>
      <c r="C547" s="100"/>
      <c r="D547" s="100"/>
      <c r="E547" s="100"/>
      <c r="F547" s="100"/>
    </row>
    <row r="548" spans="1:6">
      <c r="A548" s="100"/>
      <c r="B548" s="100"/>
      <c r="C548" s="100"/>
      <c r="D548" s="100"/>
      <c r="E548" s="100"/>
      <c r="F548" s="100"/>
    </row>
    <row r="549" spans="1:6">
      <c r="A549" s="100"/>
      <c r="B549" s="100"/>
      <c r="C549" s="100"/>
      <c r="D549" s="100"/>
      <c r="E549" s="100"/>
      <c r="F549" s="100"/>
    </row>
    <row r="550" spans="1:6">
      <c r="A550" s="100"/>
      <c r="B550" s="100"/>
      <c r="C550" s="100"/>
      <c r="D550" s="100"/>
      <c r="E550" s="100"/>
      <c r="F550" s="100"/>
    </row>
    <row r="551" spans="1:6">
      <c r="A551" s="100"/>
      <c r="B551" s="100"/>
      <c r="C551" s="100"/>
      <c r="D551" s="100"/>
      <c r="E551" s="100"/>
      <c r="F551" s="100"/>
    </row>
    <row r="552" spans="1:6">
      <c r="A552" s="100"/>
      <c r="B552" s="100"/>
      <c r="C552" s="100"/>
      <c r="D552" s="100"/>
      <c r="E552" s="100"/>
      <c r="F552" s="100"/>
    </row>
    <row r="553" spans="1:6">
      <c r="A553" s="100"/>
      <c r="B553" s="100"/>
      <c r="C553" s="100"/>
      <c r="D553" s="100"/>
      <c r="E553" s="100"/>
      <c r="F553" s="100"/>
    </row>
    <row r="554" spans="1:6">
      <c r="A554" s="100"/>
      <c r="B554" s="100"/>
      <c r="C554" s="100"/>
      <c r="D554" s="100"/>
      <c r="E554" s="100"/>
      <c r="F554" s="100"/>
    </row>
    <row r="555" spans="1:6">
      <c r="A555" s="100"/>
      <c r="B555" s="100"/>
      <c r="C555" s="100"/>
      <c r="D555" s="100"/>
      <c r="E555" s="100"/>
      <c r="F555" s="100"/>
    </row>
    <row r="556" spans="1:6">
      <c r="A556" s="100"/>
      <c r="B556" s="100"/>
      <c r="C556" s="100"/>
      <c r="D556" s="100"/>
      <c r="E556" s="100"/>
      <c r="F556" s="100"/>
    </row>
    <row r="557" spans="1:6">
      <c r="A557" s="100"/>
      <c r="B557" s="100"/>
      <c r="C557" s="100"/>
      <c r="D557" s="100"/>
      <c r="E557" s="100"/>
      <c r="F557" s="100"/>
    </row>
    <row r="558" spans="1:6">
      <c r="A558" s="100"/>
      <c r="B558" s="100"/>
      <c r="C558" s="100"/>
      <c r="D558" s="100"/>
      <c r="E558" s="100"/>
      <c r="F558" s="100"/>
    </row>
    <row r="559" spans="1:6">
      <c r="A559" s="100"/>
      <c r="B559" s="100"/>
      <c r="C559" s="100"/>
      <c r="D559" s="100"/>
      <c r="E559" s="100"/>
      <c r="F559" s="100"/>
    </row>
    <row r="560" spans="1:6">
      <c r="A560" s="100"/>
      <c r="B560" s="100"/>
      <c r="C560" s="100"/>
      <c r="D560" s="100"/>
      <c r="E560" s="100"/>
      <c r="F560" s="100"/>
    </row>
    <row r="561" spans="1:6">
      <c r="A561" s="100"/>
      <c r="B561" s="100"/>
      <c r="C561" s="100"/>
      <c r="D561" s="100"/>
      <c r="E561" s="100"/>
      <c r="F561" s="100"/>
    </row>
    <row r="562" spans="1:6">
      <c r="A562" s="100"/>
      <c r="B562" s="100"/>
      <c r="C562" s="100"/>
      <c r="D562" s="100"/>
      <c r="E562" s="100"/>
      <c r="F562" s="100"/>
    </row>
    <row r="563" spans="1:6">
      <c r="A563" s="100"/>
      <c r="B563" s="100"/>
      <c r="C563" s="100"/>
      <c r="D563" s="100"/>
      <c r="E563" s="100"/>
      <c r="F563" s="100"/>
    </row>
    <row r="564" spans="1:6">
      <c r="A564" s="100"/>
      <c r="B564" s="100"/>
      <c r="C564" s="100"/>
      <c r="D564" s="100"/>
      <c r="E564" s="100"/>
      <c r="F564" s="100"/>
    </row>
    <row r="565" spans="1:6">
      <c r="A565" s="100"/>
      <c r="B565" s="100"/>
      <c r="C565" s="100"/>
      <c r="D565" s="100"/>
      <c r="E565" s="100"/>
      <c r="F565" s="100"/>
    </row>
    <row r="566" spans="1:6">
      <c r="A566" s="100"/>
      <c r="B566" s="100"/>
      <c r="C566" s="100"/>
      <c r="D566" s="100"/>
      <c r="E566" s="100"/>
      <c r="F566" s="100"/>
    </row>
    <row r="567" spans="1:6">
      <c r="A567" s="100"/>
      <c r="B567" s="100"/>
      <c r="C567" s="100"/>
      <c r="D567" s="100"/>
      <c r="E567" s="100"/>
      <c r="F567" s="100"/>
    </row>
    <row r="568" spans="1:6">
      <c r="A568" s="100"/>
      <c r="B568" s="100"/>
      <c r="C568" s="100"/>
      <c r="D568" s="100"/>
      <c r="E568" s="100"/>
      <c r="F568" s="100"/>
    </row>
    <row r="569" spans="1:6">
      <c r="A569" s="100"/>
      <c r="B569" s="100"/>
      <c r="C569" s="100"/>
      <c r="D569" s="100"/>
      <c r="E569" s="100"/>
      <c r="F569" s="100"/>
    </row>
    <row r="570" spans="1:6">
      <c r="A570" s="100"/>
      <c r="B570" s="100"/>
      <c r="C570" s="100"/>
      <c r="D570" s="100"/>
      <c r="E570" s="100"/>
      <c r="F570" s="100"/>
    </row>
    <row r="571" spans="1:6">
      <c r="A571" s="100"/>
      <c r="B571" s="100"/>
      <c r="C571" s="100"/>
      <c r="D571" s="100"/>
      <c r="E571" s="100"/>
      <c r="F571" s="100"/>
    </row>
    <row r="572" spans="1:6">
      <c r="A572" s="100"/>
      <c r="B572" s="100"/>
      <c r="C572" s="100"/>
      <c r="D572" s="100"/>
      <c r="E572" s="100"/>
      <c r="F572" s="100"/>
    </row>
    <row r="573" spans="1:6">
      <c r="A573" s="100"/>
      <c r="B573" s="100"/>
      <c r="C573" s="100"/>
      <c r="D573" s="100"/>
      <c r="E573" s="100"/>
      <c r="F573" s="100"/>
    </row>
    <row r="574" spans="1:6">
      <c r="A574" s="100"/>
      <c r="B574" s="100"/>
      <c r="C574" s="100"/>
      <c r="D574" s="100"/>
      <c r="E574" s="100"/>
      <c r="F574" s="100"/>
    </row>
    <row r="575" spans="1:6">
      <c r="A575" s="100"/>
      <c r="B575" s="100"/>
      <c r="C575" s="100"/>
      <c r="D575" s="100"/>
      <c r="E575" s="100"/>
      <c r="F575" s="100"/>
    </row>
    <row r="576" spans="1:6">
      <c r="A576" s="100"/>
      <c r="B576" s="100"/>
      <c r="C576" s="100"/>
      <c r="D576" s="100"/>
      <c r="E576" s="100"/>
      <c r="F576" s="100"/>
    </row>
    <row r="577" spans="1:6">
      <c r="A577" s="100"/>
      <c r="B577" s="100"/>
      <c r="C577" s="100"/>
      <c r="D577" s="100"/>
      <c r="E577" s="100"/>
      <c r="F577" s="100"/>
    </row>
    <row r="578" spans="1:6">
      <c r="A578" s="100"/>
      <c r="B578" s="100"/>
      <c r="C578" s="100"/>
      <c r="D578" s="100"/>
      <c r="E578" s="100"/>
      <c r="F578" s="100"/>
    </row>
    <row r="579" spans="1:6">
      <c r="A579" s="100"/>
      <c r="B579" s="100"/>
      <c r="C579" s="100"/>
      <c r="D579" s="100"/>
      <c r="E579" s="100"/>
      <c r="F579" s="100"/>
    </row>
    <row r="580" spans="1:6">
      <c r="A580" s="100"/>
      <c r="B580" s="100"/>
      <c r="C580" s="100"/>
      <c r="D580" s="100"/>
      <c r="E580" s="100"/>
      <c r="F580" s="100"/>
    </row>
    <row r="581" spans="1:6">
      <c r="A581" s="100"/>
      <c r="B581" s="100"/>
      <c r="C581" s="100"/>
      <c r="D581" s="100"/>
      <c r="E581" s="100"/>
      <c r="F581" s="100"/>
    </row>
    <row r="582" spans="1:6">
      <c r="A582" s="100"/>
      <c r="B582" s="100"/>
      <c r="C582" s="100"/>
      <c r="D582" s="100"/>
      <c r="E582" s="100"/>
      <c r="F582" s="100"/>
    </row>
    <row r="583" spans="1:6">
      <c r="A583" s="100"/>
      <c r="B583" s="100"/>
      <c r="C583" s="100"/>
      <c r="D583" s="100"/>
      <c r="E583" s="100"/>
      <c r="F583" s="100"/>
    </row>
    <row r="584" spans="1:6">
      <c r="A584" s="100"/>
      <c r="B584" s="100"/>
      <c r="C584" s="100"/>
      <c r="D584" s="100"/>
      <c r="E584" s="100"/>
      <c r="F584" s="100"/>
    </row>
    <row r="585" spans="1:6">
      <c r="A585" s="100"/>
      <c r="B585" s="100"/>
      <c r="C585" s="100"/>
      <c r="D585" s="100"/>
      <c r="E585" s="100"/>
      <c r="F585" s="100"/>
    </row>
    <row r="586" spans="1:6">
      <c r="A586" s="100"/>
      <c r="B586" s="100"/>
      <c r="C586" s="100"/>
      <c r="D586" s="100"/>
      <c r="E586" s="100"/>
      <c r="F586" s="100"/>
    </row>
    <row r="587" spans="1:6">
      <c r="A587" s="100"/>
      <c r="B587" s="100"/>
      <c r="C587" s="100"/>
      <c r="D587" s="100"/>
      <c r="E587" s="100"/>
      <c r="F587" s="100"/>
    </row>
    <row r="588" spans="1:6">
      <c r="A588" s="100"/>
      <c r="B588" s="100"/>
      <c r="C588" s="100"/>
      <c r="D588" s="100"/>
      <c r="E588" s="100"/>
      <c r="F588" s="100"/>
    </row>
    <row r="589" spans="1:6">
      <c r="A589" s="100"/>
      <c r="B589" s="100"/>
      <c r="C589" s="100"/>
      <c r="D589" s="100"/>
      <c r="E589" s="100"/>
      <c r="F589" s="100"/>
    </row>
    <row r="590" spans="1:6">
      <c r="A590" s="100"/>
      <c r="B590" s="100"/>
      <c r="C590" s="100"/>
      <c r="D590" s="100"/>
      <c r="E590" s="100"/>
      <c r="F590" s="100"/>
    </row>
    <row r="591" spans="1:6">
      <c r="A591" s="100"/>
      <c r="B591" s="100"/>
      <c r="C591" s="100"/>
      <c r="D591" s="100"/>
      <c r="E591" s="100"/>
      <c r="F591" s="100"/>
    </row>
    <row r="592" spans="1:6">
      <c r="A592" s="100"/>
      <c r="B592" s="100"/>
      <c r="C592" s="100"/>
      <c r="D592" s="100"/>
      <c r="E592" s="100"/>
      <c r="F592" s="100"/>
    </row>
    <row r="593" spans="1:6">
      <c r="A593" s="100"/>
      <c r="B593" s="100"/>
      <c r="C593" s="100"/>
      <c r="D593" s="100"/>
      <c r="E593" s="100"/>
      <c r="F593" s="100"/>
    </row>
    <row r="594" spans="1:6">
      <c r="A594" s="100"/>
      <c r="B594" s="100"/>
      <c r="C594" s="100"/>
      <c r="D594" s="100"/>
      <c r="E594" s="100"/>
      <c r="F594" s="100"/>
    </row>
    <row r="595" spans="1:6">
      <c r="A595" s="100"/>
      <c r="B595" s="100"/>
      <c r="C595" s="100"/>
      <c r="D595" s="100"/>
      <c r="E595" s="100"/>
      <c r="F595" s="100"/>
    </row>
    <row r="596" spans="1:6">
      <c r="A596" s="100"/>
      <c r="B596" s="100"/>
      <c r="C596" s="100"/>
      <c r="D596" s="100"/>
      <c r="E596" s="100"/>
      <c r="F596" s="100"/>
    </row>
    <row r="597" spans="1:6">
      <c r="A597" s="100"/>
      <c r="B597" s="100"/>
      <c r="C597" s="100"/>
      <c r="D597" s="100"/>
      <c r="E597" s="100"/>
      <c r="F597" s="100"/>
    </row>
    <row r="598" spans="1:6">
      <c r="A598" s="100"/>
      <c r="B598" s="100"/>
      <c r="C598" s="100"/>
      <c r="D598" s="100"/>
      <c r="E598" s="100"/>
      <c r="F598" s="100"/>
    </row>
    <row r="599" spans="1:6">
      <c r="A599" s="100"/>
      <c r="B599" s="100"/>
      <c r="C599" s="100"/>
      <c r="D599" s="100"/>
      <c r="E599" s="100"/>
      <c r="F599" s="100"/>
    </row>
    <row r="600" spans="1:6">
      <c r="A600" s="100"/>
      <c r="B600" s="100"/>
      <c r="C600" s="100"/>
      <c r="D600" s="100"/>
      <c r="E600" s="100"/>
      <c r="F600" s="100"/>
    </row>
    <row r="601" spans="1:6">
      <c r="A601" s="100"/>
      <c r="B601" s="100"/>
      <c r="C601" s="100"/>
      <c r="D601" s="100"/>
      <c r="E601" s="100"/>
      <c r="F601" s="100"/>
    </row>
    <row r="602" spans="1:6">
      <c r="A602" s="100"/>
      <c r="B602" s="100"/>
      <c r="C602" s="100"/>
      <c r="D602" s="100"/>
      <c r="E602" s="100"/>
      <c r="F602" s="100"/>
    </row>
    <row r="603" spans="1:6">
      <c r="A603" s="100"/>
      <c r="B603" s="100"/>
      <c r="C603" s="100"/>
      <c r="D603" s="100"/>
      <c r="E603" s="100"/>
      <c r="F603" s="100"/>
    </row>
    <row r="604" spans="1:6">
      <c r="A604" s="100"/>
      <c r="B604" s="100"/>
      <c r="C604" s="100"/>
      <c r="D604" s="100"/>
      <c r="E604" s="100"/>
      <c r="F604" s="100"/>
    </row>
  </sheetData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"/>
  <sheetViews>
    <sheetView topLeftCell="B1" zoomScaleNormal="100" workbookViewId="0">
      <selection activeCell="K20" sqref="K20"/>
    </sheetView>
  </sheetViews>
  <sheetFormatPr defaultRowHeight="13.9"/>
  <cols>
    <col min="1" max="1025" width="10.5" style="68" customWidth="1"/>
  </cols>
  <sheetData>
    <row r="1" spans="1:5">
      <c r="A1" s="61"/>
      <c r="B1" s="61"/>
      <c r="C1" s="61"/>
      <c r="D1" s="61"/>
      <c r="E1" s="61"/>
    </row>
    <row r="2" spans="1:5">
      <c r="A2" s="61"/>
      <c r="E2" s="61"/>
    </row>
    <row r="3" spans="1:5">
      <c r="A3" s="61"/>
      <c r="E3" s="61"/>
    </row>
    <row r="4" spans="1:5">
      <c r="A4" s="61"/>
      <c r="E4" s="61"/>
    </row>
    <row r="5" spans="1:5">
      <c r="A5" s="61"/>
      <c r="B5" s="61"/>
      <c r="C5" s="61"/>
      <c r="D5" s="61"/>
      <c r="E5" s="61"/>
    </row>
    <row r="19" spans="10:12">
      <c r="J19" s="103"/>
      <c r="K19" s="104"/>
      <c r="L19" s="105"/>
    </row>
    <row r="20" spans="10:12">
      <c r="J20" s="106"/>
      <c r="K20" s="107" t="e">
        <f ca="1">RUNALL()</f>
        <v>#NAME?</v>
      </c>
      <c r="L20" s="108"/>
    </row>
    <row r="21" spans="10:12">
      <c r="J21" s="109"/>
      <c r="K21" s="110"/>
      <c r="L21" s="11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&amp;C&amp;"Arial,Normal"&amp;10&amp;A</oddHeader>
    <oddFooter>&amp;C&amp;"Arial,Normal"&amp;10Page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Richy Pérez</cp:lastModifiedBy>
  <cp:revision>394</cp:revision>
  <dcterms:created xsi:type="dcterms:W3CDTF">2019-04-16T01:45:01Z</dcterms:created>
  <dcterms:modified xsi:type="dcterms:W3CDTF">2019-07-09T00:38:53Z</dcterms:modified>
  <cp:category/>
  <cp:contentStatus/>
</cp:coreProperties>
</file>