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defaultThemeVersion="166925"/>
  <xr:revisionPtr revIDLastSave="0" documentId="11_E4860CBD91E624A108F1861EEA13582CC73A1F3D" xr6:coauthVersionLast="43" xr6:coauthVersionMax="43" xr10:uidLastSave="{00000000-0000-0000-0000-000000000000}"/>
  <bookViews>
    <workbookView xWindow="0" yWindow="0" windowWidth="16384" windowHeight="8192" tabRatio="500" xr2:uid="{00000000-000D-0000-FFFF-FFFF00000000}"/>
  </bookViews>
  <sheets>
    <sheet name="Liga_Pocha" sheetId="1" r:id="rId1"/>
    <sheet name="DatosGraph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05" i="2" l="1"/>
  <c r="P305" i="2"/>
  <c r="Q305" i="2"/>
  <c r="R305" i="2"/>
  <c r="I305" i="2"/>
  <c r="J305" i="2"/>
  <c r="K305" i="2"/>
  <c r="L305" i="2"/>
  <c r="AW304" i="2"/>
  <c r="AV304" i="2"/>
  <c r="AU304" i="2"/>
  <c r="AT304" i="2"/>
  <c r="B303" i="2"/>
  <c r="AP303" i="2"/>
  <c r="AO303" i="2"/>
  <c r="AN303" i="2"/>
  <c r="AM303" i="2"/>
  <c r="AJ303" i="2"/>
  <c r="AI303" i="2"/>
  <c r="AH303" i="2"/>
  <c r="AG303" i="2"/>
  <c r="AD303" i="2"/>
  <c r="AC303" i="2"/>
  <c r="AB303" i="2"/>
  <c r="AA303" i="2"/>
  <c r="Y303" i="2"/>
  <c r="R303" i="2"/>
  <c r="Q303" i="2"/>
  <c r="P303" i="2"/>
  <c r="O303" i="2"/>
  <c r="L303" i="2"/>
  <c r="K303" i="2"/>
  <c r="J303" i="2"/>
  <c r="I303" i="2"/>
  <c r="G9" i="2"/>
  <c r="C303" i="2"/>
  <c r="G303" i="2"/>
  <c r="D303" i="2"/>
  <c r="E303" i="2"/>
  <c r="F303" i="2"/>
  <c r="B302" i="2"/>
  <c r="AP302" i="2"/>
  <c r="AO302" i="2"/>
  <c r="AN302" i="2"/>
  <c r="AM302" i="2"/>
  <c r="AJ302" i="2"/>
  <c r="AI302" i="2"/>
  <c r="AH302" i="2"/>
  <c r="AG302" i="2"/>
  <c r="AD302" i="2"/>
  <c r="AC302" i="2"/>
  <c r="AB302" i="2"/>
  <c r="AA302" i="2"/>
  <c r="Y302" i="2"/>
  <c r="R302" i="2"/>
  <c r="Q302" i="2"/>
  <c r="P302" i="2"/>
  <c r="O302" i="2"/>
  <c r="L302" i="2"/>
  <c r="K302" i="2"/>
  <c r="J302" i="2"/>
  <c r="I302" i="2"/>
  <c r="C302" i="2"/>
  <c r="G302" i="2"/>
  <c r="D302" i="2"/>
  <c r="E302" i="2"/>
  <c r="F302" i="2"/>
  <c r="B301" i="2"/>
  <c r="AP301" i="2"/>
  <c r="AO301" i="2"/>
  <c r="AN301" i="2"/>
  <c r="AM301" i="2"/>
  <c r="AJ301" i="2"/>
  <c r="AI301" i="2"/>
  <c r="AH301" i="2"/>
  <c r="AG301" i="2"/>
  <c r="AD301" i="2"/>
  <c r="AC301" i="2"/>
  <c r="AB301" i="2"/>
  <c r="AA301" i="2"/>
  <c r="Y301" i="2"/>
  <c r="X301" i="2"/>
  <c r="W301" i="2"/>
  <c r="V301" i="2"/>
  <c r="U301" i="2"/>
  <c r="R301" i="2"/>
  <c r="Q301" i="2"/>
  <c r="P301" i="2"/>
  <c r="O301" i="2"/>
  <c r="L301" i="2"/>
  <c r="K301" i="2"/>
  <c r="J301" i="2"/>
  <c r="I301" i="2"/>
  <c r="C301" i="2"/>
  <c r="G301" i="2"/>
  <c r="D301" i="2"/>
  <c r="E301" i="2"/>
  <c r="F301" i="2"/>
  <c r="B300" i="2"/>
  <c r="AP300" i="2"/>
  <c r="AO300" i="2"/>
  <c r="AN300" i="2"/>
  <c r="AM300" i="2"/>
  <c r="AJ300" i="2"/>
  <c r="AI300" i="2"/>
  <c r="AH300" i="2"/>
  <c r="AG300" i="2"/>
  <c r="AD300" i="2"/>
  <c r="AC300" i="2"/>
  <c r="AB300" i="2"/>
  <c r="AA300" i="2"/>
  <c r="Y300" i="2"/>
  <c r="X300" i="2"/>
  <c r="W300" i="2"/>
  <c r="V300" i="2"/>
  <c r="U300" i="2"/>
  <c r="R300" i="2"/>
  <c r="Q300" i="2"/>
  <c r="P300" i="2"/>
  <c r="O300" i="2"/>
  <c r="L300" i="2"/>
  <c r="K300" i="2"/>
  <c r="J300" i="2"/>
  <c r="I300" i="2"/>
  <c r="C300" i="2"/>
  <c r="G300" i="2"/>
  <c r="D300" i="2"/>
  <c r="E300" i="2"/>
  <c r="F300" i="2"/>
  <c r="B299" i="2"/>
  <c r="AP299" i="2"/>
  <c r="AO299" i="2"/>
  <c r="AN299" i="2"/>
  <c r="AM299" i="2"/>
  <c r="AJ299" i="2"/>
  <c r="AI299" i="2"/>
  <c r="AH299" i="2"/>
  <c r="AG299" i="2"/>
  <c r="AD299" i="2"/>
  <c r="AC299" i="2"/>
  <c r="AB299" i="2"/>
  <c r="AA299" i="2"/>
  <c r="Y299" i="2"/>
  <c r="X299" i="2"/>
  <c r="W299" i="2"/>
  <c r="V299" i="2"/>
  <c r="U299" i="2"/>
  <c r="R299" i="2"/>
  <c r="Q299" i="2"/>
  <c r="P299" i="2"/>
  <c r="O299" i="2"/>
  <c r="L299" i="2"/>
  <c r="K299" i="2"/>
  <c r="J299" i="2"/>
  <c r="I299" i="2"/>
  <c r="C299" i="2"/>
  <c r="G299" i="2"/>
  <c r="D299" i="2"/>
  <c r="E299" i="2"/>
  <c r="F299" i="2"/>
  <c r="B298" i="2"/>
  <c r="AP298" i="2"/>
  <c r="AO298" i="2"/>
  <c r="AN298" i="2"/>
  <c r="AM298" i="2"/>
  <c r="AJ298" i="2"/>
  <c r="AI298" i="2"/>
  <c r="AH298" i="2"/>
  <c r="AG298" i="2"/>
  <c r="AD298" i="2"/>
  <c r="AC298" i="2"/>
  <c r="AB298" i="2"/>
  <c r="AA298" i="2"/>
  <c r="Y298" i="2"/>
  <c r="X298" i="2"/>
  <c r="W298" i="2"/>
  <c r="V298" i="2"/>
  <c r="U298" i="2"/>
  <c r="R298" i="2"/>
  <c r="Q298" i="2"/>
  <c r="P298" i="2"/>
  <c r="O298" i="2"/>
  <c r="L298" i="2"/>
  <c r="K298" i="2"/>
  <c r="J298" i="2"/>
  <c r="I298" i="2"/>
  <c r="C298" i="2"/>
  <c r="G298" i="2"/>
  <c r="D298" i="2"/>
  <c r="E298" i="2"/>
  <c r="F298" i="2"/>
  <c r="B297" i="2"/>
  <c r="AP297" i="2"/>
  <c r="AO297" i="2"/>
  <c r="AN297" i="2"/>
  <c r="AM297" i="2"/>
  <c r="AJ297" i="2"/>
  <c r="AI297" i="2"/>
  <c r="AH297" i="2"/>
  <c r="AG297" i="2"/>
  <c r="AD297" i="2"/>
  <c r="AC297" i="2"/>
  <c r="AB297" i="2"/>
  <c r="AA297" i="2"/>
  <c r="Y297" i="2"/>
  <c r="X297" i="2"/>
  <c r="W297" i="2"/>
  <c r="V297" i="2"/>
  <c r="U297" i="2"/>
  <c r="R297" i="2"/>
  <c r="Q297" i="2"/>
  <c r="P297" i="2"/>
  <c r="O297" i="2"/>
  <c r="L297" i="2"/>
  <c r="K297" i="2"/>
  <c r="J297" i="2"/>
  <c r="I297" i="2"/>
  <c r="C297" i="2"/>
  <c r="G297" i="2"/>
  <c r="D297" i="2"/>
  <c r="E297" i="2"/>
  <c r="F297" i="2"/>
  <c r="B296" i="2"/>
  <c r="AP296" i="2"/>
  <c r="AO296" i="2"/>
  <c r="AN296" i="2"/>
  <c r="AM296" i="2"/>
  <c r="AJ296" i="2"/>
  <c r="AI296" i="2"/>
  <c r="AH296" i="2"/>
  <c r="AG296" i="2"/>
  <c r="AD296" i="2"/>
  <c r="AC296" i="2"/>
  <c r="AB296" i="2"/>
  <c r="AA296" i="2"/>
  <c r="Y296" i="2"/>
  <c r="X296" i="2"/>
  <c r="W296" i="2"/>
  <c r="V296" i="2"/>
  <c r="U296" i="2"/>
  <c r="R296" i="2"/>
  <c r="Q296" i="2"/>
  <c r="P296" i="2"/>
  <c r="O296" i="2"/>
  <c r="L296" i="2"/>
  <c r="K296" i="2"/>
  <c r="J296" i="2"/>
  <c r="I296" i="2"/>
  <c r="C296" i="2"/>
  <c r="G296" i="2"/>
  <c r="D296" i="2"/>
  <c r="E296" i="2"/>
  <c r="F296" i="2"/>
  <c r="B295" i="2"/>
  <c r="AP295" i="2"/>
  <c r="AO295" i="2"/>
  <c r="AN295" i="2"/>
  <c r="AM295" i="2"/>
  <c r="AJ295" i="2"/>
  <c r="AI295" i="2"/>
  <c r="AH295" i="2"/>
  <c r="AG295" i="2"/>
  <c r="AD295" i="2"/>
  <c r="AC295" i="2"/>
  <c r="AB295" i="2"/>
  <c r="AA295" i="2"/>
  <c r="Y295" i="2"/>
  <c r="X295" i="2"/>
  <c r="W295" i="2"/>
  <c r="V295" i="2"/>
  <c r="U295" i="2"/>
  <c r="R295" i="2"/>
  <c r="Q295" i="2"/>
  <c r="P295" i="2"/>
  <c r="O295" i="2"/>
  <c r="L295" i="2"/>
  <c r="K295" i="2"/>
  <c r="J295" i="2"/>
  <c r="I295" i="2"/>
  <c r="C295" i="2"/>
  <c r="G295" i="2"/>
  <c r="D295" i="2"/>
  <c r="E295" i="2"/>
  <c r="F295" i="2"/>
  <c r="B294" i="2"/>
  <c r="AP294" i="2"/>
  <c r="AO294" i="2"/>
  <c r="AN294" i="2"/>
  <c r="AM294" i="2"/>
  <c r="AJ294" i="2"/>
  <c r="AI294" i="2"/>
  <c r="AH294" i="2"/>
  <c r="AG294" i="2"/>
  <c r="AD294" i="2"/>
  <c r="AC294" i="2"/>
  <c r="AB294" i="2"/>
  <c r="AA294" i="2"/>
  <c r="Y294" i="2"/>
  <c r="X294" i="2"/>
  <c r="W294" i="2"/>
  <c r="V294" i="2"/>
  <c r="U294" i="2"/>
  <c r="R294" i="2"/>
  <c r="Q294" i="2"/>
  <c r="P294" i="2"/>
  <c r="O294" i="2"/>
  <c r="L294" i="2"/>
  <c r="K294" i="2"/>
  <c r="J294" i="2"/>
  <c r="I294" i="2"/>
  <c r="C294" i="2"/>
  <c r="G294" i="2"/>
  <c r="D294" i="2"/>
  <c r="E294" i="2"/>
  <c r="F294" i="2"/>
  <c r="B293" i="2"/>
  <c r="AP293" i="2"/>
  <c r="AO293" i="2"/>
  <c r="AN293" i="2"/>
  <c r="AM293" i="2"/>
  <c r="AJ293" i="2"/>
  <c r="AI293" i="2"/>
  <c r="AH293" i="2"/>
  <c r="AG293" i="2"/>
  <c r="AD293" i="2"/>
  <c r="AC293" i="2"/>
  <c r="AB293" i="2"/>
  <c r="AA293" i="2"/>
  <c r="Y293" i="2"/>
  <c r="X293" i="2"/>
  <c r="W293" i="2"/>
  <c r="V293" i="2"/>
  <c r="U293" i="2"/>
  <c r="R293" i="2"/>
  <c r="Q293" i="2"/>
  <c r="P293" i="2"/>
  <c r="O293" i="2"/>
  <c r="L293" i="2"/>
  <c r="K293" i="2"/>
  <c r="J293" i="2"/>
  <c r="I293" i="2"/>
  <c r="C293" i="2"/>
  <c r="G293" i="2"/>
  <c r="D293" i="2"/>
  <c r="E293" i="2"/>
  <c r="F293" i="2"/>
  <c r="B292" i="2"/>
  <c r="AP292" i="2"/>
  <c r="AO292" i="2"/>
  <c r="AN292" i="2"/>
  <c r="AM292" i="2"/>
  <c r="AJ292" i="2"/>
  <c r="AI292" i="2"/>
  <c r="AH292" i="2"/>
  <c r="AG292" i="2"/>
  <c r="AD292" i="2"/>
  <c r="AC292" i="2"/>
  <c r="AB292" i="2"/>
  <c r="AA292" i="2"/>
  <c r="Y292" i="2"/>
  <c r="X292" i="2"/>
  <c r="W292" i="2"/>
  <c r="V292" i="2"/>
  <c r="U292" i="2"/>
  <c r="R292" i="2"/>
  <c r="Q292" i="2"/>
  <c r="P292" i="2"/>
  <c r="O292" i="2"/>
  <c r="L292" i="2"/>
  <c r="K292" i="2"/>
  <c r="J292" i="2"/>
  <c r="I292" i="2"/>
  <c r="C292" i="2"/>
  <c r="G292" i="2"/>
  <c r="D292" i="2"/>
  <c r="E292" i="2"/>
  <c r="F292" i="2"/>
  <c r="B291" i="2"/>
  <c r="AP291" i="2"/>
  <c r="AO291" i="2"/>
  <c r="AN291" i="2"/>
  <c r="AM291" i="2"/>
  <c r="AJ291" i="2"/>
  <c r="AI291" i="2"/>
  <c r="AH291" i="2"/>
  <c r="AG291" i="2"/>
  <c r="AD291" i="2"/>
  <c r="AC291" i="2"/>
  <c r="AB291" i="2"/>
  <c r="AA291" i="2"/>
  <c r="Y291" i="2"/>
  <c r="X291" i="2"/>
  <c r="W291" i="2"/>
  <c r="V291" i="2"/>
  <c r="U291" i="2"/>
  <c r="R291" i="2"/>
  <c r="Q291" i="2"/>
  <c r="P291" i="2"/>
  <c r="O291" i="2"/>
  <c r="L291" i="2"/>
  <c r="K291" i="2"/>
  <c r="J291" i="2"/>
  <c r="I291" i="2"/>
  <c r="C291" i="2"/>
  <c r="G291" i="2"/>
  <c r="D291" i="2"/>
  <c r="E291" i="2"/>
  <c r="F291" i="2"/>
  <c r="B290" i="2"/>
  <c r="AP290" i="2"/>
  <c r="AO290" i="2"/>
  <c r="AN290" i="2"/>
  <c r="AM290" i="2"/>
  <c r="AJ290" i="2"/>
  <c r="AI290" i="2"/>
  <c r="AH290" i="2"/>
  <c r="AG290" i="2"/>
  <c r="AD290" i="2"/>
  <c r="AC290" i="2"/>
  <c r="AB290" i="2"/>
  <c r="AA290" i="2"/>
  <c r="Y290" i="2"/>
  <c r="X290" i="2"/>
  <c r="W290" i="2"/>
  <c r="V290" i="2"/>
  <c r="U290" i="2"/>
  <c r="R290" i="2"/>
  <c r="Q290" i="2"/>
  <c r="P290" i="2"/>
  <c r="O290" i="2"/>
  <c r="L290" i="2"/>
  <c r="K290" i="2"/>
  <c r="J290" i="2"/>
  <c r="I290" i="2"/>
  <c r="C290" i="2"/>
  <c r="G290" i="2"/>
  <c r="D290" i="2"/>
  <c r="E290" i="2"/>
  <c r="F290" i="2"/>
  <c r="B289" i="2"/>
  <c r="AP289" i="2"/>
  <c r="AO289" i="2"/>
  <c r="AN289" i="2"/>
  <c r="AM289" i="2"/>
  <c r="AJ289" i="2"/>
  <c r="AI289" i="2"/>
  <c r="AH289" i="2"/>
  <c r="AG289" i="2"/>
  <c r="AD289" i="2"/>
  <c r="AC289" i="2"/>
  <c r="AB289" i="2"/>
  <c r="AA289" i="2"/>
  <c r="Y289" i="2"/>
  <c r="X289" i="2"/>
  <c r="W289" i="2"/>
  <c r="V289" i="2"/>
  <c r="U289" i="2"/>
  <c r="R289" i="2"/>
  <c r="Q289" i="2"/>
  <c r="P289" i="2"/>
  <c r="O289" i="2"/>
  <c r="L289" i="2"/>
  <c r="K289" i="2"/>
  <c r="J289" i="2"/>
  <c r="I289" i="2"/>
  <c r="C289" i="2"/>
  <c r="G289" i="2"/>
  <c r="D289" i="2"/>
  <c r="E289" i="2"/>
  <c r="F289" i="2"/>
  <c r="B288" i="2"/>
  <c r="AP288" i="2"/>
  <c r="AO288" i="2"/>
  <c r="AN288" i="2"/>
  <c r="AM288" i="2"/>
  <c r="AJ288" i="2"/>
  <c r="AI288" i="2"/>
  <c r="AH288" i="2"/>
  <c r="AG288" i="2"/>
  <c r="AD288" i="2"/>
  <c r="AC288" i="2"/>
  <c r="AB288" i="2"/>
  <c r="AA288" i="2"/>
  <c r="Y288" i="2"/>
  <c r="X288" i="2"/>
  <c r="W288" i="2"/>
  <c r="V288" i="2"/>
  <c r="U288" i="2"/>
  <c r="R288" i="2"/>
  <c r="Q288" i="2"/>
  <c r="P288" i="2"/>
  <c r="O288" i="2"/>
  <c r="L288" i="2"/>
  <c r="K288" i="2"/>
  <c r="J288" i="2"/>
  <c r="I288" i="2"/>
  <c r="C288" i="2"/>
  <c r="G288" i="2"/>
  <c r="D288" i="2"/>
  <c r="E288" i="2"/>
  <c r="F288" i="2"/>
  <c r="B287" i="2"/>
  <c r="AP287" i="2"/>
  <c r="AO287" i="2"/>
  <c r="AN287" i="2"/>
  <c r="AM287" i="2"/>
  <c r="AJ287" i="2"/>
  <c r="AI287" i="2"/>
  <c r="AH287" i="2"/>
  <c r="AG287" i="2"/>
  <c r="AD287" i="2"/>
  <c r="AC287" i="2"/>
  <c r="AB287" i="2"/>
  <c r="AA287" i="2"/>
  <c r="Y287" i="2"/>
  <c r="X287" i="2"/>
  <c r="W287" i="2"/>
  <c r="V287" i="2"/>
  <c r="U287" i="2"/>
  <c r="R287" i="2"/>
  <c r="Q287" i="2"/>
  <c r="P287" i="2"/>
  <c r="O287" i="2"/>
  <c r="L287" i="2"/>
  <c r="K287" i="2"/>
  <c r="J287" i="2"/>
  <c r="I287" i="2"/>
  <c r="C287" i="2"/>
  <c r="G287" i="2"/>
  <c r="D287" i="2"/>
  <c r="E287" i="2"/>
  <c r="F287" i="2"/>
  <c r="B286" i="2"/>
  <c r="AP286" i="2"/>
  <c r="AO286" i="2"/>
  <c r="AN286" i="2"/>
  <c r="AM286" i="2"/>
  <c r="AJ286" i="2"/>
  <c r="AI286" i="2"/>
  <c r="AH286" i="2"/>
  <c r="AG286" i="2"/>
  <c r="AD286" i="2"/>
  <c r="AC286" i="2"/>
  <c r="AB286" i="2"/>
  <c r="AA286" i="2"/>
  <c r="Y286" i="2"/>
  <c r="X286" i="2"/>
  <c r="W286" i="2"/>
  <c r="V286" i="2"/>
  <c r="U286" i="2"/>
  <c r="R286" i="2"/>
  <c r="Q286" i="2"/>
  <c r="P286" i="2"/>
  <c r="O286" i="2"/>
  <c r="L286" i="2"/>
  <c r="K286" i="2"/>
  <c r="J286" i="2"/>
  <c r="I286" i="2"/>
  <c r="C286" i="2"/>
  <c r="G286" i="2"/>
  <c r="D286" i="2"/>
  <c r="E286" i="2"/>
  <c r="F286" i="2"/>
  <c r="B285" i="2"/>
  <c r="AP285" i="2"/>
  <c r="AO285" i="2"/>
  <c r="AN285" i="2"/>
  <c r="AM285" i="2"/>
  <c r="AJ285" i="2"/>
  <c r="AI285" i="2"/>
  <c r="AH285" i="2"/>
  <c r="AG285" i="2"/>
  <c r="AD285" i="2"/>
  <c r="AC285" i="2"/>
  <c r="AB285" i="2"/>
  <c r="AA285" i="2"/>
  <c r="Y285" i="2"/>
  <c r="X285" i="2"/>
  <c r="W285" i="2"/>
  <c r="V285" i="2"/>
  <c r="U285" i="2"/>
  <c r="R285" i="2"/>
  <c r="Q285" i="2"/>
  <c r="P285" i="2"/>
  <c r="O285" i="2"/>
  <c r="L285" i="2"/>
  <c r="K285" i="2"/>
  <c r="J285" i="2"/>
  <c r="I285" i="2"/>
  <c r="C285" i="2"/>
  <c r="G285" i="2"/>
  <c r="D285" i="2"/>
  <c r="E285" i="2"/>
  <c r="F285" i="2"/>
  <c r="B284" i="2"/>
  <c r="AP284" i="2"/>
  <c r="AO284" i="2"/>
  <c r="AN284" i="2"/>
  <c r="AM284" i="2"/>
  <c r="AJ284" i="2"/>
  <c r="AI284" i="2"/>
  <c r="AH284" i="2"/>
  <c r="AG284" i="2"/>
  <c r="AD284" i="2"/>
  <c r="AC284" i="2"/>
  <c r="AB284" i="2"/>
  <c r="AA284" i="2"/>
  <c r="Y284" i="2"/>
  <c r="X284" i="2"/>
  <c r="W284" i="2"/>
  <c r="V284" i="2"/>
  <c r="U284" i="2"/>
  <c r="R284" i="2"/>
  <c r="Q284" i="2"/>
  <c r="P284" i="2"/>
  <c r="O284" i="2"/>
  <c r="L284" i="2"/>
  <c r="K284" i="2"/>
  <c r="J284" i="2"/>
  <c r="I284" i="2"/>
  <c r="C284" i="2"/>
  <c r="G284" i="2"/>
  <c r="D284" i="2"/>
  <c r="E284" i="2"/>
  <c r="F284" i="2"/>
  <c r="B283" i="2"/>
  <c r="AP283" i="2"/>
  <c r="AO283" i="2"/>
  <c r="AN283" i="2"/>
  <c r="AM283" i="2"/>
  <c r="AJ283" i="2"/>
  <c r="AI283" i="2"/>
  <c r="AH283" i="2"/>
  <c r="AG283" i="2"/>
  <c r="AD283" i="2"/>
  <c r="AC283" i="2"/>
  <c r="AB283" i="2"/>
  <c r="AA283" i="2"/>
  <c r="Y283" i="2"/>
  <c r="X283" i="2"/>
  <c r="W283" i="2"/>
  <c r="V283" i="2"/>
  <c r="U283" i="2"/>
  <c r="R283" i="2"/>
  <c r="Q283" i="2"/>
  <c r="P283" i="2"/>
  <c r="O283" i="2"/>
  <c r="L283" i="2"/>
  <c r="K283" i="2"/>
  <c r="J283" i="2"/>
  <c r="I283" i="2"/>
  <c r="C283" i="2"/>
  <c r="G283" i="2"/>
  <c r="D283" i="2"/>
  <c r="E283" i="2"/>
  <c r="F283" i="2"/>
  <c r="B282" i="2"/>
  <c r="AP282" i="2"/>
  <c r="AO282" i="2"/>
  <c r="AN282" i="2"/>
  <c r="AM282" i="2"/>
  <c r="AJ282" i="2"/>
  <c r="AI282" i="2"/>
  <c r="AH282" i="2"/>
  <c r="AG282" i="2"/>
  <c r="AD282" i="2"/>
  <c r="AC282" i="2"/>
  <c r="AB282" i="2"/>
  <c r="AA282" i="2"/>
  <c r="Y282" i="2"/>
  <c r="X282" i="2"/>
  <c r="W282" i="2"/>
  <c r="V282" i="2"/>
  <c r="U282" i="2"/>
  <c r="R282" i="2"/>
  <c r="Q282" i="2"/>
  <c r="P282" i="2"/>
  <c r="O282" i="2"/>
  <c r="L282" i="2"/>
  <c r="K282" i="2"/>
  <c r="J282" i="2"/>
  <c r="I282" i="2"/>
  <c r="C282" i="2"/>
  <c r="G282" i="2"/>
  <c r="D282" i="2"/>
  <c r="E282" i="2"/>
  <c r="F282" i="2"/>
  <c r="B281" i="2"/>
  <c r="AP281" i="2"/>
  <c r="AO281" i="2"/>
  <c r="AN281" i="2"/>
  <c r="AM281" i="2"/>
  <c r="AJ281" i="2"/>
  <c r="AI281" i="2"/>
  <c r="AH281" i="2"/>
  <c r="AG281" i="2"/>
  <c r="AD281" i="2"/>
  <c r="AC281" i="2"/>
  <c r="AB281" i="2"/>
  <c r="AA281" i="2"/>
  <c r="Y281" i="2"/>
  <c r="X281" i="2"/>
  <c r="W281" i="2"/>
  <c r="V281" i="2"/>
  <c r="U281" i="2"/>
  <c r="R281" i="2"/>
  <c r="Q281" i="2"/>
  <c r="P281" i="2"/>
  <c r="O281" i="2"/>
  <c r="L281" i="2"/>
  <c r="K281" i="2"/>
  <c r="J281" i="2"/>
  <c r="I281" i="2"/>
  <c r="C281" i="2"/>
  <c r="G281" i="2"/>
  <c r="D281" i="2"/>
  <c r="E281" i="2"/>
  <c r="F281" i="2"/>
  <c r="B280" i="2"/>
  <c r="AP280" i="2"/>
  <c r="AO280" i="2"/>
  <c r="AN280" i="2"/>
  <c r="AM280" i="2"/>
  <c r="AJ280" i="2"/>
  <c r="AI280" i="2"/>
  <c r="AH280" i="2"/>
  <c r="AG280" i="2"/>
  <c r="AD280" i="2"/>
  <c r="AC280" i="2"/>
  <c r="AB280" i="2"/>
  <c r="AA280" i="2"/>
  <c r="Y280" i="2"/>
  <c r="X280" i="2"/>
  <c r="W280" i="2"/>
  <c r="V280" i="2"/>
  <c r="U280" i="2"/>
  <c r="R280" i="2"/>
  <c r="Q280" i="2"/>
  <c r="P280" i="2"/>
  <c r="O280" i="2"/>
  <c r="L280" i="2"/>
  <c r="K280" i="2"/>
  <c r="J280" i="2"/>
  <c r="I280" i="2"/>
  <c r="C280" i="2"/>
  <c r="G280" i="2"/>
  <c r="D280" i="2"/>
  <c r="E280" i="2"/>
  <c r="F280" i="2"/>
  <c r="B279" i="2"/>
  <c r="AP279" i="2"/>
  <c r="AO279" i="2"/>
  <c r="AN279" i="2"/>
  <c r="AM279" i="2"/>
  <c r="AJ279" i="2"/>
  <c r="AI279" i="2"/>
  <c r="AH279" i="2"/>
  <c r="AG279" i="2"/>
  <c r="AD279" i="2"/>
  <c r="AC279" i="2"/>
  <c r="AB279" i="2"/>
  <c r="AA279" i="2"/>
  <c r="Y279" i="2"/>
  <c r="X279" i="2"/>
  <c r="W279" i="2"/>
  <c r="V279" i="2"/>
  <c r="U279" i="2"/>
  <c r="R279" i="2"/>
  <c r="Q279" i="2"/>
  <c r="P279" i="2"/>
  <c r="O279" i="2"/>
  <c r="L279" i="2"/>
  <c r="K279" i="2"/>
  <c r="J279" i="2"/>
  <c r="I279" i="2"/>
  <c r="C279" i="2"/>
  <c r="G279" i="2"/>
  <c r="D279" i="2"/>
  <c r="E279" i="2"/>
  <c r="F279" i="2"/>
  <c r="B278" i="2"/>
  <c r="AP278" i="2"/>
  <c r="AO278" i="2"/>
  <c r="AN278" i="2"/>
  <c r="AM278" i="2"/>
  <c r="AJ278" i="2"/>
  <c r="AI278" i="2"/>
  <c r="AH278" i="2"/>
  <c r="AG278" i="2"/>
  <c r="AD278" i="2"/>
  <c r="AC278" i="2"/>
  <c r="AB278" i="2"/>
  <c r="AA278" i="2"/>
  <c r="Y278" i="2"/>
  <c r="X278" i="2"/>
  <c r="W278" i="2"/>
  <c r="V278" i="2"/>
  <c r="U278" i="2"/>
  <c r="R278" i="2"/>
  <c r="Q278" i="2"/>
  <c r="P278" i="2"/>
  <c r="O278" i="2"/>
  <c r="L278" i="2"/>
  <c r="K278" i="2"/>
  <c r="J278" i="2"/>
  <c r="I278" i="2"/>
  <c r="C278" i="2"/>
  <c r="G278" i="2"/>
  <c r="D278" i="2"/>
  <c r="E278" i="2"/>
  <c r="F278" i="2"/>
  <c r="B277" i="2"/>
  <c r="AP277" i="2"/>
  <c r="AO277" i="2"/>
  <c r="AN277" i="2"/>
  <c r="AM277" i="2"/>
  <c r="AJ277" i="2"/>
  <c r="AI277" i="2"/>
  <c r="AH277" i="2"/>
  <c r="AG277" i="2"/>
  <c r="AD277" i="2"/>
  <c r="AC277" i="2"/>
  <c r="AB277" i="2"/>
  <c r="AA277" i="2"/>
  <c r="Y277" i="2"/>
  <c r="X277" i="2"/>
  <c r="W277" i="2"/>
  <c r="V277" i="2"/>
  <c r="U277" i="2"/>
  <c r="R277" i="2"/>
  <c r="Q277" i="2"/>
  <c r="P277" i="2"/>
  <c r="O277" i="2"/>
  <c r="L277" i="2"/>
  <c r="K277" i="2"/>
  <c r="J277" i="2"/>
  <c r="I277" i="2"/>
  <c r="C277" i="2"/>
  <c r="G277" i="2"/>
  <c r="D277" i="2"/>
  <c r="E277" i="2"/>
  <c r="F277" i="2"/>
  <c r="B276" i="2"/>
  <c r="AP276" i="2"/>
  <c r="AO276" i="2"/>
  <c r="AN276" i="2"/>
  <c r="AM276" i="2"/>
  <c r="AJ276" i="2"/>
  <c r="AI276" i="2"/>
  <c r="AH276" i="2"/>
  <c r="AG276" i="2"/>
  <c r="AD276" i="2"/>
  <c r="AC276" i="2"/>
  <c r="AB276" i="2"/>
  <c r="AA276" i="2"/>
  <c r="Y276" i="2"/>
  <c r="X276" i="2"/>
  <c r="W276" i="2"/>
  <c r="V276" i="2"/>
  <c r="U276" i="2"/>
  <c r="R276" i="2"/>
  <c r="Q276" i="2"/>
  <c r="P276" i="2"/>
  <c r="O276" i="2"/>
  <c r="L276" i="2"/>
  <c r="K276" i="2"/>
  <c r="J276" i="2"/>
  <c r="I276" i="2"/>
  <c r="C276" i="2"/>
  <c r="G276" i="2"/>
  <c r="D276" i="2"/>
  <c r="E276" i="2"/>
  <c r="F276" i="2"/>
  <c r="B275" i="2"/>
  <c r="AP275" i="2"/>
  <c r="AO275" i="2"/>
  <c r="AN275" i="2"/>
  <c r="AM275" i="2"/>
  <c r="AJ275" i="2"/>
  <c r="AI275" i="2"/>
  <c r="AH275" i="2"/>
  <c r="AG275" i="2"/>
  <c r="AD275" i="2"/>
  <c r="AC275" i="2"/>
  <c r="AB275" i="2"/>
  <c r="AA275" i="2"/>
  <c r="Y275" i="2"/>
  <c r="X275" i="2"/>
  <c r="W275" i="2"/>
  <c r="V275" i="2"/>
  <c r="U275" i="2"/>
  <c r="R275" i="2"/>
  <c r="Q275" i="2"/>
  <c r="P275" i="2"/>
  <c r="O275" i="2"/>
  <c r="L275" i="2"/>
  <c r="K275" i="2"/>
  <c r="J275" i="2"/>
  <c r="I275" i="2"/>
  <c r="C275" i="2"/>
  <c r="G275" i="2"/>
  <c r="D275" i="2"/>
  <c r="E275" i="2"/>
  <c r="F275" i="2"/>
  <c r="B274" i="2"/>
  <c r="AP274" i="2"/>
  <c r="AO274" i="2"/>
  <c r="AN274" i="2"/>
  <c r="AM274" i="2"/>
  <c r="AJ274" i="2"/>
  <c r="AI274" i="2"/>
  <c r="AH274" i="2"/>
  <c r="AG274" i="2"/>
  <c r="AD274" i="2"/>
  <c r="AC274" i="2"/>
  <c r="AB274" i="2"/>
  <c r="AA274" i="2"/>
  <c r="Y274" i="2"/>
  <c r="X274" i="2"/>
  <c r="W274" i="2"/>
  <c r="V274" i="2"/>
  <c r="U274" i="2"/>
  <c r="R274" i="2"/>
  <c r="Q274" i="2"/>
  <c r="P274" i="2"/>
  <c r="O274" i="2"/>
  <c r="L274" i="2"/>
  <c r="K274" i="2"/>
  <c r="J274" i="2"/>
  <c r="I274" i="2"/>
  <c r="C274" i="2"/>
  <c r="G274" i="2"/>
  <c r="D274" i="2"/>
  <c r="E274" i="2"/>
  <c r="F274" i="2"/>
  <c r="B273" i="2"/>
  <c r="AP273" i="2"/>
  <c r="AO273" i="2"/>
  <c r="AN273" i="2"/>
  <c r="AM273" i="2"/>
  <c r="AJ273" i="2"/>
  <c r="AI273" i="2"/>
  <c r="AH273" i="2"/>
  <c r="AG273" i="2"/>
  <c r="AD273" i="2"/>
  <c r="AC273" i="2"/>
  <c r="AB273" i="2"/>
  <c r="AA273" i="2"/>
  <c r="Y273" i="2"/>
  <c r="X273" i="2"/>
  <c r="W273" i="2"/>
  <c r="V273" i="2"/>
  <c r="U273" i="2"/>
  <c r="R273" i="2"/>
  <c r="Q273" i="2"/>
  <c r="P273" i="2"/>
  <c r="O273" i="2"/>
  <c r="L273" i="2"/>
  <c r="K273" i="2"/>
  <c r="J273" i="2"/>
  <c r="I273" i="2"/>
  <c r="C273" i="2"/>
  <c r="G273" i="2"/>
  <c r="D273" i="2"/>
  <c r="E273" i="2"/>
  <c r="F273" i="2"/>
  <c r="B272" i="2"/>
  <c r="AP272" i="2"/>
  <c r="AO272" i="2"/>
  <c r="AN272" i="2"/>
  <c r="AM272" i="2"/>
  <c r="AJ272" i="2"/>
  <c r="AI272" i="2"/>
  <c r="AH272" i="2"/>
  <c r="AG272" i="2"/>
  <c r="AD272" i="2"/>
  <c r="AC272" i="2"/>
  <c r="AB272" i="2"/>
  <c r="AA272" i="2"/>
  <c r="Y272" i="2"/>
  <c r="X272" i="2"/>
  <c r="W272" i="2"/>
  <c r="V272" i="2"/>
  <c r="U272" i="2"/>
  <c r="R272" i="2"/>
  <c r="Q272" i="2"/>
  <c r="P272" i="2"/>
  <c r="O272" i="2"/>
  <c r="L272" i="2"/>
  <c r="K272" i="2"/>
  <c r="J272" i="2"/>
  <c r="I272" i="2"/>
  <c r="C272" i="2"/>
  <c r="G272" i="2"/>
  <c r="D272" i="2"/>
  <c r="E272" i="2"/>
  <c r="F272" i="2"/>
  <c r="B271" i="2"/>
  <c r="AP271" i="2"/>
  <c r="AO271" i="2"/>
  <c r="AN271" i="2"/>
  <c r="AM271" i="2"/>
  <c r="AJ271" i="2"/>
  <c r="AI271" i="2"/>
  <c r="AH271" i="2"/>
  <c r="AG271" i="2"/>
  <c r="AD271" i="2"/>
  <c r="AC271" i="2"/>
  <c r="AB271" i="2"/>
  <c r="AA271" i="2"/>
  <c r="Y271" i="2"/>
  <c r="X271" i="2"/>
  <c r="W271" i="2"/>
  <c r="V271" i="2"/>
  <c r="U271" i="2"/>
  <c r="R271" i="2"/>
  <c r="Q271" i="2"/>
  <c r="P271" i="2"/>
  <c r="O271" i="2"/>
  <c r="L271" i="2"/>
  <c r="K271" i="2"/>
  <c r="J271" i="2"/>
  <c r="I271" i="2"/>
  <c r="C271" i="2"/>
  <c r="G271" i="2"/>
  <c r="D271" i="2"/>
  <c r="E271" i="2"/>
  <c r="F271" i="2"/>
  <c r="B270" i="2"/>
  <c r="AP270" i="2"/>
  <c r="AO270" i="2"/>
  <c r="AN270" i="2"/>
  <c r="AM270" i="2"/>
  <c r="AJ270" i="2"/>
  <c r="AI270" i="2"/>
  <c r="AH270" i="2"/>
  <c r="AG270" i="2"/>
  <c r="AD270" i="2"/>
  <c r="AC270" i="2"/>
  <c r="AB270" i="2"/>
  <c r="AA270" i="2"/>
  <c r="Y270" i="2"/>
  <c r="X270" i="2"/>
  <c r="W270" i="2"/>
  <c r="V270" i="2"/>
  <c r="U270" i="2"/>
  <c r="R270" i="2"/>
  <c r="Q270" i="2"/>
  <c r="P270" i="2"/>
  <c r="O270" i="2"/>
  <c r="L270" i="2"/>
  <c r="K270" i="2"/>
  <c r="J270" i="2"/>
  <c r="I270" i="2"/>
  <c r="C270" i="2"/>
  <c r="G270" i="2"/>
  <c r="D270" i="2"/>
  <c r="E270" i="2"/>
  <c r="F270" i="2"/>
  <c r="B269" i="2"/>
  <c r="AP269" i="2"/>
  <c r="AO269" i="2"/>
  <c r="AN269" i="2"/>
  <c r="AM269" i="2"/>
  <c r="AJ269" i="2"/>
  <c r="AI269" i="2"/>
  <c r="AH269" i="2"/>
  <c r="AG269" i="2"/>
  <c r="AD269" i="2"/>
  <c r="AC269" i="2"/>
  <c r="AB269" i="2"/>
  <c r="AA269" i="2"/>
  <c r="Y269" i="2"/>
  <c r="X269" i="2"/>
  <c r="W269" i="2"/>
  <c r="V269" i="2"/>
  <c r="U269" i="2"/>
  <c r="R269" i="2"/>
  <c r="Q269" i="2"/>
  <c r="P269" i="2"/>
  <c r="O269" i="2"/>
  <c r="L269" i="2"/>
  <c r="K269" i="2"/>
  <c r="J269" i="2"/>
  <c r="I269" i="2"/>
  <c r="C269" i="2"/>
  <c r="G269" i="2"/>
  <c r="D269" i="2"/>
  <c r="E269" i="2"/>
  <c r="F269" i="2"/>
  <c r="B268" i="2"/>
  <c r="AP268" i="2"/>
  <c r="AO268" i="2"/>
  <c r="AN268" i="2"/>
  <c r="AM268" i="2"/>
  <c r="AJ268" i="2"/>
  <c r="AI268" i="2"/>
  <c r="AH268" i="2"/>
  <c r="AG268" i="2"/>
  <c r="AD268" i="2"/>
  <c r="AC268" i="2"/>
  <c r="AB268" i="2"/>
  <c r="AA268" i="2"/>
  <c r="Y268" i="2"/>
  <c r="X268" i="2"/>
  <c r="W268" i="2"/>
  <c r="V268" i="2"/>
  <c r="U268" i="2"/>
  <c r="R268" i="2"/>
  <c r="Q268" i="2"/>
  <c r="P268" i="2"/>
  <c r="O268" i="2"/>
  <c r="L268" i="2"/>
  <c r="K268" i="2"/>
  <c r="J268" i="2"/>
  <c r="I268" i="2"/>
  <c r="C268" i="2"/>
  <c r="G268" i="2"/>
  <c r="D268" i="2"/>
  <c r="E268" i="2"/>
  <c r="F268" i="2"/>
  <c r="B267" i="2"/>
  <c r="AP267" i="2"/>
  <c r="AO267" i="2"/>
  <c r="AN267" i="2"/>
  <c r="AM267" i="2"/>
  <c r="AJ267" i="2"/>
  <c r="AI267" i="2"/>
  <c r="AH267" i="2"/>
  <c r="AG267" i="2"/>
  <c r="AD267" i="2"/>
  <c r="AC267" i="2"/>
  <c r="AB267" i="2"/>
  <c r="AA267" i="2"/>
  <c r="Y267" i="2"/>
  <c r="X267" i="2"/>
  <c r="W267" i="2"/>
  <c r="V267" i="2"/>
  <c r="U267" i="2"/>
  <c r="R267" i="2"/>
  <c r="Q267" i="2"/>
  <c r="P267" i="2"/>
  <c r="O267" i="2"/>
  <c r="L267" i="2"/>
  <c r="K267" i="2"/>
  <c r="J267" i="2"/>
  <c r="I267" i="2"/>
  <c r="C267" i="2"/>
  <c r="G267" i="2"/>
  <c r="D267" i="2"/>
  <c r="E267" i="2"/>
  <c r="F267" i="2"/>
  <c r="B266" i="2"/>
  <c r="AP266" i="2"/>
  <c r="AO266" i="2"/>
  <c r="AN266" i="2"/>
  <c r="AM266" i="2"/>
  <c r="AJ266" i="2"/>
  <c r="AI266" i="2"/>
  <c r="AH266" i="2"/>
  <c r="AG266" i="2"/>
  <c r="AD266" i="2"/>
  <c r="AC266" i="2"/>
  <c r="AB266" i="2"/>
  <c r="AA266" i="2"/>
  <c r="Y266" i="2"/>
  <c r="X266" i="2"/>
  <c r="W266" i="2"/>
  <c r="V266" i="2"/>
  <c r="U266" i="2"/>
  <c r="R266" i="2"/>
  <c r="Q266" i="2"/>
  <c r="P266" i="2"/>
  <c r="O266" i="2"/>
  <c r="L266" i="2"/>
  <c r="K266" i="2"/>
  <c r="J266" i="2"/>
  <c r="I266" i="2"/>
  <c r="C266" i="2"/>
  <c r="G266" i="2"/>
  <c r="D266" i="2"/>
  <c r="E266" i="2"/>
  <c r="F266" i="2"/>
  <c r="B265" i="2"/>
  <c r="AP265" i="2"/>
  <c r="AO265" i="2"/>
  <c r="AN265" i="2"/>
  <c r="AM265" i="2"/>
  <c r="AJ265" i="2"/>
  <c r="AI265" i="2"/>
  <c r="AH265" i="2"/>
  <c r="AG265" i="2"/>
  <c r="AD265" i="2"/>
  <c r="AC265" i="2"/>
  <c r="AB265" i="2"/>
  <c r="AA265" i="2"/>
  <c r="Y265" i="2"/>
  <c r="X265" i="2"/>
  <c r="W265" i="2"/>
  <c r="V265" i="2"/>
  <c r="U265" i="2"/>
  <c r="R265" i="2"/>
  <c r="Q265" i="2"/>
  <c r="P265" i="2"/>
  <c r="O265" i="2"/>
  <c r="L265" i="2"/>
  <c r="K265" i="2"/>
  <c r="J265" i="2"/>
  <c r="I265" i="2"/>
  <c r="C265" i="2"/>
  <c r="G265" i="2"/>
  <c r="D265" i="2"/>
  <c r="E265" i="2"/>
  <c r="F265" i="2"/>
  <c r="B264" i="2"/>
  <c r="AP264" i="2"/>
  <c r="AO264" i="2"/>
  <c r="AN264" i="2"/>
  <c r="AM264" i="2"/>
  <c r="AJ264" i="2"/>
  <c r="AI264" i="2"/>
  <c r="AH264" i="2"/>
  <c r="AG264" i="2"/>
  <c r="AD264" i="2"/>
  <c r="AC264" i="2"/>
  <c r="AB264" i="2"/>
  <c r="AA264" i="2"/>
  <c r="Y264" i="2"/>
  <c r="X264" i="2"/>
  <c r="W264" i="2"/>
  <c r="V264" i="2"/>
  <c r="U264" i="2"/>
  <c r="R264" i="2"/>
  <c r="Q264" i="2"/>
  <c r="P264" i="2"/>
  <c r="O264" i="2"/>
  <c r="L264" i="2"/>
  <c r="K264" i="2"/>
  <c r="J264" i="2"/>
  <c r="I264" i="2"/>
  <c r="C264" i="2"/>
  <c r="G264" i="2"/>
  <c r="D264" i="2"/>
  <c r="E264" i="2"/>
  <c r="F264" i="2"/>
  <c r="B263" i="2"/>
  <c r="AP263" i="2"/>
  <c r="AO263" i="2"/>
  <c r="AN263" i="2"/>
  <c r="AM263" i="2"/>
  <c r="AJ263" i="2"/>
  <c r="AI263" i="2"/>
  <c r="AH263" i="2"/>
  <c r="AG263" i="2"/>
  <c r="AD263" i="2"/>
  <c r="AC263" i="2"/>
  <c r="AB263" i="2"/>
  <c r="AA263" i="2"/>
  <c r="Y263" i="2"/>
  <c r="X263" i="2"/>
  <c r="W263" i="2"/>
  <c r="V263" i="2"/>
  <c r="U263" i="2"/>
  <c r="R263" i="2"/>
  <c r="Q263" i="2"/>
  <c r="P263" i="2"/>
  <c r="O263" i="2"/>
  <c r="L263" i="2"/>
  <c r="K263" i="2"/>
  <c r="J263" i="2"/>
  <c r="I263" i="2"/>
  <c r="C263" i="2"/>
  <c r="G263" i="2"/>
  <c r="D263" i="2"/>
  <c r="E263" i="2"/>
  <c r="F263" i="2"/>
  <c r="B262" i="2"/>
  <c r="AP262" i="2"/>
  <c r="AO262" i="2"/>
  <c r="AN262" i="2"/>
  <c r="AM262" i="2"/>
  <c r="AJ262" i="2"/>
  <c r="AI262" i="2"/>
  <c r="AH262" i="2"/>
  <c r="AG262" i="2"/>
  <c r="AD262" i="2"/>
  <c r="AC262" i="2"/>
  <c r="AB262" i="2"/>
  <c r="AA262" i="2"/>
  <c r="Y262" i="2"/>
  <c r="X262" i="2"/>
  <c r="W262" i="2"/>
  <c r="V262" i="2"/>
  <c r="U262" i="2"/>
  <c r="R262" i="2"/>
  <c r="Q262" i="2"/>
  <c r="P262" i="2"/>
  <c r="O262" i="2"/>
  <c r="L262" i="2"/>
  <c r="K262" i="2"/>
  <c r="J262" i="2"/>
  <c r="I262" i="2"/>
  <c r="C262" i="2"/>
  <c r="G262" i="2"/>
  <c r="D262" i="2"/>
  <c r="E262" i="2"/>
  <c r="F262" i="2"/>
  <c r="B261" i="2"/>
  <c r="AP261" i="2"/>
  <c r="AO261" i="2"/>
  <c r="AN261" i="2"/>
  <c r="AM261" i="2"/>
  <c r="AJ261" i="2"/>
  <c r="AI261" i="2"/>
  <c r="AH261" i="2"/>
  <c r="AG261" i="2"/>
  <c r="AD261" i="2"/>
  <c r="AC261" i="2"/>
  <c r="AB261" i="2"/>
  <c r="AA261" i="2"/>
  <c r="Y261" i="2"/>
  <c r="X261" i="2"/>
  <c r="W261" i="2"/>
  <c r="V261" i="2"/>
  <c r="U261" i="2"/>
  <c r="R261" i="2"/>
  <c r="Q261" i="2"/>
  <c r="P261" i="2"/>
  <c r="O261" i="2"/>
  <c r="L261" i="2"/>
  <c r="K261" i="2"/>
  <c r="J261" i="2"/>
  <c r="I261" i="2"/>
  <c r="C261" i="2"/>
  <c r="G261" i="2"/>
  <c r="D261" i="2"/>
  <c r="E261" i="2"/>
  <c r="F261" i="2"/>
  <c r="B260" i="2"/>
  <c r="AP260" i="2"/>
  <c r="AO260" i="2"/>
  <c r="AN260" i="2"/>
  <c r="AM260" i="2"/>
  <c r="AJ260" i="2"/>
  <c r="AI260" i="2"/>
  <c r="AH260" i="2"/>
  <c r="AG260" i="2"/>
  <c r="AD260" i="2"/>
  <c r="AC260" i="2"/>
  <c r="AB260" i="2"/>
  <c r="AA260" i="2"/>
  <c r="Y260" i="2"/>
  <c r="X260" i="2"/>
  <c r="W260" i="2"/>
  <c r="V260" i="2"/>
  <c r="U260" i="2"/>
  <c r="R260" i="2"/>
  <c r="Q260" i="2"/>
  <c r="P260" i="2"/>
  <c r="O260" i="2"/>
  <c r="L260" i="2"/>
  <c r="K260" i="2"/>
  <c r="J260" i="2"/>
  <c r="I260" i="2"/>
  <c r="C260" i="2"/>
  <c r="G260" i="2"/>
  <c r="D260" i="2"/>
  <c r="E260" i="2"/>
  <c r="F260" i="2"/>
  <c r="B259" i="2"/>
  <c r="AP259" i="2"/>
  <c r="AO259" i="2"/>
  <c r="AN259" i="2"/>
  <c r="AM259" i="2"/>
  <c r="AJ259" i="2"/>
  <c r="AI259" i="2"/>
  <c r="AH259" i="2"/>
  <c r="AG259" i="2"/>
  <c r="AD259" i="2"/>
  <c r="AC259" i="2"/>
  <c r="AB259" i="2"/>
  <c r="AA259" i="2"/>
  <c r="Y259" i="2"/>
  <c r="X259" i="2"/>
  <c r="W259" i="2"/>
  <c r="V259" i="2"/>
  <c r="U259" i="2"/>
  <c r="R259" i="2"/>
  <c r="Q259" i="2"/>
  <c r="P259" i="2"/>
  <c r="O259" i="2"/>
  <c r="L259" i="2"/>
  <c r="K259" i="2"/>
  <c r="J259" i="2"/>
  <c r="I259" i="2"/>
  <c r="C259" i="2"/>
  <c r="G259" i="2"/>
  <c r="D259" i="2"/>
  <c r="E259" i="2"/>
  <c r="F259" i="2"/>
  <c r="B258" i="2"/>
  <c r="AP258" i="2"/>
  <c r="AO258" i="2"/>
  <c r="AN258" i="2"/>
  <c r="AM258" i="2"/>
  <c r="AJ258" i="2"/>
  <c r="AI258" i="2"/>
  <c r="AH258" i="2"/>
  <c r="AG258" i="2"/>
  <c r="AD258" i="2"/>
  <c r="AC258" i="2"/>
  <c r="AB258" i="2"/>
  <c r="AA258" i="2"/>
  <c r="Y258" i="2"/>
  <c r="X258" i="2"/>
  <c r="W258" i="2"/>
  <c r="V258" i="2"/>
  <c r="U258" i="2"/>
  <c r="R258" i="2"/>
  <c r="Q258" i="2"/>
  <c r="P258" i="2"/>
  <c r="O258" i="2"/>
  <c r="L258" i="2"/>
  <c r="K258" i="2"/>
  <c r="J258" i="2"/>
  <c r="I258" i="2"/>
  <c r="C258" i="2"/>
  <c r="G258" i="2"/>
  <c r="D258" i="2"/>
  <c r="E258" i="2"/>
  <c r="F258" i="2"/>
  <c r="B257" i="2"/>
  <c r="AP257" i="2"/>
  <c r="AO257" i="2"/>
  <c r="AN257" i="2"/>
  <c r="AM257" i="2"/>
  <c r="AJ257" i="2"/>
  <c r="AI257" i="2"/>
  <c r="AH257" i="2"/>
  <c r="AG257" i="2"/>
  <c r="AD257" i="2"/>
  <c r="AC257" i="2"/>
  <c r="AB257" i="2"/>
  <c r="AA257" i="2"/>
  <c r="Y257" i="2"/>
  <c r="X257" i="2"/>
  <c r="W257" i="2"/>
  <c r="V257" i="2"/>
  <c r="U257" i="2"/>
  <c r="R257" i="2"/>
  <c r="Q257" i="2"/>
  <c r="P257" i="2"/>
  <c r="O257" i="2"/>
  <c r="L257" i="2"/>
  <c r="K257" i="2"/>
  <c r="J257" i="2"/>
  <c r="I257" i="2"/>
  <c r="C257" i="2"/>
  <c r="G257" i="2"/>
  <c r="D257" i="2"/>
  <c r="E257" i="2"/>
  <c r="F257" i="2"/>
  <c r="B256" i="2"/>
  <c r="AP256" i="2"/>
  <c r="AO256" i="2"/>
  <c r="AN256" i="2"/>
  <c r="AM256" i="2"/>
  <c r="AJ256" i="2"/>
  <c r="AI256" i="2"/>
  <c r="AH256" i="2"/>
  <c r="AG256" i="2"/>
  <c r="AD256" i="2"/>
  <c r="AC256" i="2"/>
  <c r="AB256" i="2"/>
  <c r="AA256" i="2"/>
  <c r="Y256" i="2"/>
  <c r="X256" i="2"/>
  <c r="W256" i="2"/>
  <c r="V256" i="2"/>
  <c r="U256" i="2"/>
  <c r="R256" i="2"/>
  <c r="Q256" i="2"/>
  <c r="P256" i="2"/>
  <c r="O256" i="2"/>
  <c r="L256" i="2"/>
  <c r="K256" i="2"/>
  <c r="J256" i="2"/>
  <c r="I256" i="2"/>
  <c r="C256" i="2"/>
  <c r="G256" i="2"/>
  <c r="D256" i="2"/>
  <c r="E256" i="2"/>
  <c r="F256" i="2"/>
  <c r="B255" i="2"/>
  <c r="AP255" i="2"/>
  <c r="AO255" i="2"/>
  <c r="AN255" i="2"/>
  <c r="AM255" i="2"/>
  <c r="AJ255" i="2"/>
  <c r="AI255" i="2"/>
  <c r="AH255" i="2"/>
  <c r="AG255" i="2"/>
  <c r="AD255" i="2"/>
  <c r="AC255" i="2"/>
  <c r="AB255" i="2"/>
  <c r="AA255" i="2"/>
  <c r="Y255" i="2"/>
  <c r="X255" i="2"/>
  <c r="W255" i="2"/>
  <c r="V255" i="2"/>
  <c r="U255" i="2"/>
  <c r="R255" i="2"/>
  <c r="Q255" i="2"/>
  <c r="P255" i="2"/>
  <c r="O255" i="2"/>
  <c r="L255" i="2"/>
  <c r="K255" i="2"/>
  <c r="J255" i="2"/>
  <c r="I255" i="2"/>
  <c r="C255" i="2"/>
  <c r="G255" i="2"/>
  <c r="D255" i="2"/>
  <c r="E255" i="2"/>
  <c r="F255" i="2"/>
  <c r="B254" i="2"/>
  <c r="AP254" i="2"/>
  <c r="AO254" i="2"/>
  <c r="AN254" i="2"/>
  <c r="AM254" i="2"/>
  <c r="AJ254" i="2"/>
  <c r="AI254" i="2"/>
  <c r="AH254" i="2"/>
  <c r="AG254" i="2"/>
  <c r="AD254" i="2"/>
  <c r="AC254" i="2"/>
  <c r="AB254" i="2"/>
  <c r="AA254" i="2"/>
  <c r="Y254" i="2"/>
  <c r="X254" i="2"/>
  <c r="W254" i="2"/>
  <c r="V254" i="2"/>
  <c r="U254" i="2"/>
  <c r="R254" i="2"/>
  <c r="Q254" i="2"/>
  <c r="P254" i="2"/>
  <c r="O254" i="2"/>
  <c r="L254" i="2"/>
  <c r="K254" i="2"/>
  <c r="J254" i="2"/>
  <c r="I254" i="2"/>
  <c r="C254" i="2"/>
  <c r="G254" i="2"/>
  <c r="D254" i="2"/>
  <c r="E254" i="2"/>
  <c r="F254" i="2"/>
  <c r="B253" i="2"/>
  <c r="AP253" i="2"/>
  <c r="AO253" i="2"/>
  <c r="AN253" i="2"/>
  <c r="AM253" i="2"/>
  <c r="AJ253" i="2"/>
  <c r="AI253" i="2"/>
  <c r="AH253" i="2"/>
  <c r="AG253" i="2"/>
  <c r="AD253" i="2"/>
  <c r="AC253" i="2"/>
  <c r="AB253" i="2"/>
  <c r="AA253" i="2"/>
  <c r="Y253" i="2"/>
  <c r="X253" i="2"/>
  <c r="W253" i="2"/>
  <c r="V253" i="2"/>
  <c r="U253" i="2"/>
  <c r="R253" i="2"/>
  <c r="Q253" i="2"/>
  <c r="P253" i="2"/>
  <c r="O253" i="2"/>
  <c r="L253" i="2"/>
  <c r="K253" i="2"/>
  <c r="J253" i="2"/>
  <c r="I253" i="2"/>
  <c r="C253" i="2"/>
  <c r="G253" i="2"/>
  <c r="D253" i="2"/>
  <c r="E253" i="2"/>
  <c r="F253" i="2"/>
  <c r="B252" i="2"/>
  <c r="AP252" i="2"/>
  <c r="AO252" i="2"/>
  <c r="AN252" i="2"/>
  <c r="AM252" i="2"/>
  <c r="AJ252" i="2"/>
  <c r="AI252" i="2"/>
  <c r="AH252" i="2"/>
  <c r="AG252" i="2"/>
  <c r="AD252" i="2"/>
  <c r="AC252" i="2"/>
  <c r="AB252" i="2"/>
  <c r="AA252" i="2"/>
  <c r="Y252" i="2"/>
  <c r="X252" i="2"/>
  <c r="W252" i="2"/>
  <c r="V252" i="2"/>
  <c r="U252" i="2"/>
  <c r="R252" i="2"/>
  <c r="Q252" i="2"/>
  <c r="P252" i="2"/>
  <c r="O252" i="2"/>
  <c r="L252" i="2"/>
  <c r="K252" i="2"/>
  <c r="J252" i="2"/>
  <c r="I252" i="2"/>
  <c r="C252" i="2"/>
  <c r="G252" i="2"/>
  <c r="D252" i="2"/>
  <c r="E252" i="2"/>
  <c r="F252" i="2"/>
  <c r="B251" i="2"/>
  <c r="AP251" i="2"/>
  <c r="AO251" i="2"/>
  <c r="AN251" i="2"/>
  <c r="AM251" i="2"/>
  <c r="AJ251" i="2"/>
  <c r="AI251" i="2"/>
  <c r="AH251" i="2"/>
  <c r="AG251" i="2"/>
  <c r="AD251" i="2"/>
  <c r="AC251" i="2"/>
  <c r="AB251" i="2"/>
  <c r="AA251" i="2"/>
  <c r="Y251" i="2"/>
  <c r="X251" i="2"/>
  <c r="W251" i="2"/>
  <c r="V251" i="2"/>
  <c r="U251" i="2"/>
  <c r="R251" i="2"/>
  <c r="Q251" i="2"/>
  <c r="P251" i="2"/>
  <c r="O251" i="2"/>
  <c r="L251" i="2"/>
  <c r="K251" i="2"/>
  <c r="J251" i="2"/>
  <c r="I251" i="2"/>
  <c r="C251" i="2"/>
  <c r="G251" i="2"/>
  <c r="D251" i="2"/>
  <c r="E251" i="2"/>
  <c r="F251" i="2"/>
  <c r="B250" i="2"/>
  <c r="AP250" i="2"/>
  <c r="AO250" i="2"/>
  <c r="AN250" i="2"/>
  <c r="AM250" i="2"/>
  <c r="AJ250" i="2"/>
  <c r="AI250" i="2"/>
  <c r="AH250" i="2"/>
  <c r="AG250" i="2"/>
  <c r="AD250" i="2"/>
  <c r="AC250" i="2"/>
  <c r="AB250" i="2"/>
  <c r="AA250" i="2"/>
  <c r="Y250" i="2"/>
  <c r="X250" i="2"/>
  <c r="W250" i="2"/>
  <c r="V250" i="2"/>
  <c r="U250" i="2"/>
  <c r="R250" i="2"/>
  <c r="Q250" i="2"/>
  <c r="P250" i="2"/>
  <c r="O250" i="2"/>
  <c r="L250" i="2"/>
  <c r="K250" i="2"/>
  <c r="J250" i="2"/>
  <c r="I250" i="2"/>
  <c r="C250" i="2"/>
  <c r="G250" i="2"/>
  <c r="D250" i="2"/>
  <c r="E250" i="2"/>
  <c r="F250" i="2"/>
  <c r="B249" i="2"/>
  <c r="AP249" i="2"/>
  <c r="AO249" i="2"/>
  <c r="AN249" i="2"/>
  <c r="AM249" i="2"/>
  <c r="AJ249" i="2"/>
  <c r="AI249" i="2"/>
  <c r="AH249" i="2"/>
  <c r="AG249" i="2"/>
  <c r="AD249" i="2"/>
  <c r="AC249" i="2"/>
  <c r="AB249" i="2"/>
  <c r="AA249" i="2"/>
  <c r="Y249" i="2"/>
  <c r="X249" i="2"/>
  <c r="W249" i="2"/>
  <c r="V249" i="2"/>
  <c r="U249" i="2"/>
  <c r="R249" i="2"/>
  <c r="Q249" i="2"/>
  <c r="P249" i="2"/>
  <c r="O249" i="2"/>
  <c r="L249" i="2"/>
  <c r="K249" i="2"/>
  <c r="J249" i="2"/>
  <c r="I249" i="2"/>
  <c r="C249" i="2"/>
  <c r="G249" i="2"/>
  <c r="D249" i="2"/>
  <c r="E249" i="2"/>
  <c r="F249" i="2"/>
  <c r="B248" i="2"/>
  <c r="AP248" i="2"/>
  <c r="AO248" i="2"/>
  <c r="AN248" i="2"/>
  <c r="AM248" i="2"/>
  <c r="AJ248" i="2"/>
  <c r="AI248" i="2"/>
  <c r="AH248" i="2"/>
  <c r="AG248" i="2"/>
  <c r="AD248" i="2"/>
  <c r="AC248" i="2"/>
  <c r="AB248" i="2"/>
  <c r="AA248" i="2"/>
  <c r="Y248" i="2"/>
  <c r="X248" i="2"/>
  <c r="W248" i="2"/>
  <c r="V248" i="2"/>
  <c r="U248" i="2"/>
  <c r="R248" i="2"/>
  <c r="Q248" i="2"/>
  <c r="P248" i="2"/>
  <c r="O248" i="2"/>
  <c r="L248" i="2"/>
  <c r="K248" i="2"/>
  <c r="J248" i="2"/>
  <c r="I248" i="2"/>
  <c r="C248" i="2"/>
  <c r="G248" i="2"/>
  <c r="D248" i="2"/>
  <c r="E248" i="2"/>
  <c r="F248" i="2"/>
  <c r="B247" i="2"/>
  <c r="AP247" i="2"/>
  <c r="AO247" i="2"/>
  <c r="AN247" i="2"/>
  <c r="AM247" i="2"/>
  <c r="AJ247" i="2"/>
  <c r="AI247" i="2"/>
  <c r="AH247" i="2"/>
  <c r="AG247" i="2"/>
  <c r="AD247" i="2"/>
  <c r="AC247" i="2"/>
  <c r="AB247" i="2"/>
  <c r="AA247" i="2"/>
  <c r="Y247" i="2"/>
  <c r="X247" i="2"/>
  <c r="W247" i="2"/>
  <c r="V247" i="2"/>
  <c r="U247" i="2"/>
  <c r="R247" i="2"/>
  <c r="Q247" i="2"/>
  <c r="P247" i="2"/>
  <c r="O247" i="2"/>
  <c r="L247" i="2"/>
  <c r="K247" i="2"/>
  <c r="J247" i="2"/>
  <c r="I247" i="2"/>
  <c r="C247" i="2"/>
  <c r="G247" i="2"/>
  <c r="D247" i="2"/>
  <c r="E247" i="2"/>
  <c r="F247" i="2"/>
  <c r="B246" i="2"/>
  <c r="AP246" i="2"/>
  <c r="AO246" i="2"/>
  <c r="AN246" i="2"/>
  <c r="AM246" i="2"/>
  <c r="AJ246" i="2"/>
  <c r="AI246" i="2"/>
  <c r="AH246" i="2"/>
  <c r="AG246" i="2"/>
  <c r="AD246" i="2"/>
  <c r="AC246" i="2"/>
  <c r="AB246" i="2"/>
  <c r="AA246" i="2"/>
  <c r="Y246" i="2"/>
  <c r="X246" i="2"/>
  <c r="W246" i="2"/>
  <c r="V246" i="2"/>
  <c r="U246" i="2"/>
  <c r="R246" i="2"/>
  <c r="Q246" i="2"/>
  <c r="P246" i="2"/>
  <c r="O246" i="2"/>
  <c r="L246" i="2"/>
  <c r="K246" i="2"/>
  <c r="J246" i="2"/>
  <c r="I246" i="2"/>
  <c r="C246" i="2"/>
  <c r="G246" i="2"/>
  <c r="D246" i="2"/>
  <c r="E246" i="2"/>
  <c r="F246" i="2"/>
  <c r="B245" i="2"/>
  <c r="AP245" i="2"/>
  <c r="AO245" i="2"/>
  <c r="AN245" i="2"/>
  <c r="AM245" i="2"/>
  <c r="AJ245" i="2"/>
  <c r="AI245" i="2"/>
  <c r="AH245" i="2"/>
  <c r="AG245" i="2"/>
  <c r="AD245" i="2"/>
  <c r="AC245" i="2"/>
  <c r="AB245" i="2"/>
  <c r="AA245" i="2"/>
  <c r="Y245" i="2"/>
  <c r="X245" i="2"/>
  <c r="W245" i="2"/>
  <c r="V245" i="2"/>
  <c r="U245" i="2"/>
  <c r="R245" i="2"/>
  <c r="Q245" i="2"/>
  <c r="P245" i="2"/>
  <c r="O245" i="2"/>
  <c r="L245" i="2"/>
  <c r="K245" i="2"/>
  <c r="J245" i="2"/>
  <c r="I245" i="2"/>
  <c r="C245" i="2"/>
  <c r="G245" i="2"/>
  <c r="D245" i="2"/>
  <c r="E245" i="2"/>
  <c r="F245" i="2"/>
  <c r="B244" i="2"/>
  <c r="AP244" i="2"/>
  <c r="AO244" i="2"/>
  <c r="AN244" i="2"/>
  <c r="AM244" i="2"/>
  <c r="AJ244" i="2"/>
  <c r="AI244" i="2"/>
  <c r="AH244" i="2"/>
  <c r="AG244" i="2"/>
  <c r="AD244" i="2"/>
  <c r="AC244" i="2"/>
  <c r="AB244" i="2"/>
  <c r="AA244" i="2"/>
  <c r="Y244" i="2"/>
  <c r="X244" i="2"/>
  <c r="W244" i="2"/>
  <c r="V244" i="2"/>
  <c r="U244" i="2"/>
  <c r="R244" i="2"/>
  <c r="Q244" i="2"/>
  <c r="P244" i="2"/>
  <c r="O244" i="2"/>
  <c r="L244" i="2"/>
  <c r="K244" i="2"/>
  <c r="J244" i="2"/>
  <c r="I244" i="2"/>
  <c r="C244" i="2"/>
  <c r="G244" i="2"/>
  <c r="D244" i="2"/>
  <c r="E244" i="2"/>
  <c r="F244" i="2"/>
  <c r="B243" i="2"/>
  <c r="AP243" i="2"/>
  <c r="AO243" i="2"/>
  <c r="AN243" i="2"/>
  <c r="AM243" i="2"/>
  <c r="AJ243" i="2"/>
  <c r="AI243" i="2"/>
  <c r="AH243" i="2"/>
  <c r="AG243" i="2"/>
  <c r="AD243" i="2"/>
  <c r="AC243" i="2"/>
  <c r="AB243" i="2"/>
  <c r="AA243" i="2"/>
  <c r="Y243" i="2"/>
  <c r="X243" i="2"/>
  <c r="W243" i="2"/>
  <c r="V243" i="2"/>
  <c r="U243" i="2"/>
  <c r="R243" i="2"/>
  <c r="Q243" i="2"/>
  <c r="P243" i="2"/>
  <c r="O243" i="2"/>
  <c r="L243" i="2"/>
  <c r="K243" i="2"/>
  <c r="J243" i="2"/>
  <c r="I243" i="2"/>
  <c r="C243" i="2"/>
  <c r="G243" i="2"/>
  <c r="D243" i="2"/>
  <c r="E243" i="2"/>
  <c r="F243" i="2"/>
  <c r="B242" i="2"/>
  <c r="AP242" i="2"/>
  <c r="AO242" i="2"/>
  <c r="AN242" i="2"/>
  <c r="AM242" i="2"/>
  <c r="AJ242" i="2"/>
  <c r="AI242" i="2"/>
  <c r="AH242" i="2"/>
  <c r="AG242" i="2"/>
  <c r="AD242" i="2"/>
  <c r="AC242" i="2"/>
  <c r="AB242" i="2"/>
  <c r="AA242" i="2"/>
  <c r="Y242" i="2"/>
  <c r="X242" i="2"/>
  <c r="W242" i="2"/>
  <c r="V242" i="2"/>
  <c r="U242" i="2"/>
  <c r="R242" i="2"/>
  <c r="Q242" i="2"/>
  <c r="P242" i="2"/>
  <c r="O242" i="2"/>
  <c r="L242" i="2"/>
  <c r="K242" i="2"/>
  <c r="J242" i="2"/>
  <c r="I242" i="2"/>
  <c r="C242" i="2"/>
  <c r="G242" i="2"/>
  <c r="D242" i="2"/>
  <c r="E242" i="2"/>
  <c r="F242" i="2"/>
  <c r="B241" i="2"/>
  <c r="AP241" i="2"/>
  <c r="AO241" i="2"/>
  <c r="AN241" i="2"/>
  <c r="AM241" i="2"/>
  <c r="AJ241" i="2"/>
  <c r="AI241" i="2"/>
  <c r="AH241" i="2"/>
  <c r="AG241" i="2"/>
  <c r="AD241" i="2"/>
  <c r="AC241" i="2"/>
  <c r="AB241" i="2"/>
  <c r="AA241" i="2"/>
  <c r="Y241" i="2"/>
  <c r="X241" i="2"/>
  <c r="W241" i="2"/>
  <c r="V241" i="2"/>
  <c r="U241" i="2"/>
  <c r="R241" i="2"/>
  <c r="Q241" i="2"/>
  <c r="P241" i="2"/>
  <c r="O241" i="2"/>
  <c r="L241" i="2"/>
  <c r="K241" i="2"/>
  <c r="J241" i="2"/>
  <c r="I241" i="2"/>
  <c r="C241" i="2"/>
  <c r="G241" i="2"/>
  <c r="D241" i="2"/>
  <c r="E241" i="2"/>
  <c r="F241" i="2"/>
  <c r="B240" i="2"/>
  <c r="AP240" i="2"/>
  <c r="AO240" i="2"/>
  <c r="AN240" i="2"/>
  <c r="AM240" i="2"/>
  <c r="AJ240" i="2"/>
  <c r="AI240" i="2"/>
  <c r="AH240" i="2"/>
  <c r="AG240" i="2"/>
  <c r="AD240" i="2"/>
  <c r="AC240" i="2"/>
  <c r="AB240" i="2"/>
  <c r="AA240" i="2"/>
  <c r="Y240" i="2"/>
  <c r="X240" i="2"/>
  <c r="W240" i="2"/>
  <c r="V240" i="2"/>
  <c r="U240" i="2"/>
  <c r="R240" i="2"/>
  <c r="Q240" i="2"/>
  <c r="P240" i="2"/>
  <c r="O240" i="2"/>
  <c r="L240" i="2"/>
  <c r="K240" i="2"/>
  <c r="J240" i="2"/>
  <c r="I240" i="2"/>
  <c r="C240" i="2"/>
  <c r="G240" i="2"/>
  <c r="D240" i="2"/>
  <c r="E240" i="2"/>
  <c r="F240" i="2"/>
  <c r="B239" i="2"/>
  <c r="AP239" i="2"/>
  <c r="AO239" i="2"/>
  <c r="AN239" i="2"/>
  <c r="AM239" i="2"/>
  <c r="AJ239" i="2"/>
  <c r="AI239" i="2"/>
  <c r="AH239" i="2"/>
  <c r="AG239" i="2"/>
  <c r="AD239" i="2"/>
  <c r="AC239" i="2"/>
  <c r="AB239" i="2"/>
  <c r="AA239" i="2"/>
  <c r="Y239" i="2"/>
  <c r="X239" i="2"/>
  <c r="W239" i="2"/>
  <c r="V239" i="2"/>
  <c r="U239" i="2"/>
  <c r="R239" i="2"/>
  <c r="Q239" i="2"/>
  <c r="P239" i="2"/>
  <c r="O239" i="2"/>
  <c r="L239" i="2"/>
  <c r="K239" i="2"/>
  <c r="J239" i="2"/>
  <c r="I239" i="2"/>
  <c r="C239" i="2"/>
  <c r="G239" i="2"/>
  <c r="D239" i="2"/>
  <c r="E239" i="2"/>
  <c r="F239" i="2"/>
  <c r="B238" i="2"/>
  <c r="AP238" i="2"/>
  <c r="AO238" i="2"/>
  <c r="AN238" i="2"/>
  <c r="AM238" i="2"/>
  <c r="AJ238" i="2"/>
  <c r="AI238" i="2"/>
  <c r="AH238" i="2"/>
  <c r="AG238" i="2"/>
  <c r="AD238" i="2"/>
  <c r="AC238" i="2"/>
  <c r="AB238" i="2"/>
  <c r="AA238" i="2"/>
  <c r="Y238" i="2"/>
  <c r="X238" i="2"/>
  <c r="W238" i="2"/>
  <c r="V238" i="2"/>
  <c r="U238" i="2"/>
  <c r="R238" i="2"/>
  <c r="Q238" i="2"/>
  <c r="P238" i="2"/>
  <c r="O238" i="2"/>
  <c r="L238" i="2"/>
  <c r="K238" i="2"/>
  <c r="J238" i="2"/>
  <c r="I238" i="2"/>
  <c r="C238" i="2"/>
  <c r="G238" i="2"/>
  <c r="D238" i="2"/>
  <c r="E238" i="2"/>
  <c r="F238" i="2"/>
  <c r="B237" i="2"/>
  <c r="AP237" i="2"/>
  <c r="AO237" i="2"/>
  <c r="AN237" i="2"/>
  <c r="AM237" i="2"/>
  <c r="AJ237" i="2"/>
  <c r="AI237" i="2"/>
  <c r="AH237" i="2"/>
  <c r="AG237" i="2"/>
  <c r="AD237" i="2"/>
  <c r="AC237" i="2"/>
  <c r="AB237" i="2"/>
  <c r="AA237" i="2"/>
  <c r="Y237" i="2"/>
  <c r="X237" i="2"/>
  <c r="W237" i="2"/>
  <c r="V237" i="2"/>
  <c r="U237" i="2"/>
  <c r="R237" i="2"/>
  <c r="Q237" i="2"/>
  <c r="P237" i="2"/>
  <c r="O237" i="2"/>
  <c r="L237" i="2"/>
  <c r="K237" i="2"/>
  <c r="J237" i="2"/>
  <c r="I237" i="2"/>
  <c r="C237" i="2"/>
  <c r="G237" i="2"/>
  <c r="D237" i="2"/>
  <c r="E237" i="2"/>
  <c r="F237" i="2"/>
  <c r="B236" i="2"/>
  <c r="AP236" i="2"/>
  <c r="AO236" i="2"/>
  <c r="AN236" i="2"/>
  <c r="AM236" i="2"/>
  <c r="AJ236" i="2"/>
  <c r="AI236" i="2"/>
  <c r="AH236" i="2"/>
  <c r="AG236" i="2"/>
  <c r="AD236" i="2"/>
  <c r="AC236" i="2"/>
  <c r="AB236" i="2"/>
  <c r="AA236" i="2"/>
  <c r="Y236" i="2"/>
  <c r="X236" i="2"/>
  <c r="W236" i="2"/>
  <c r="V236" i="2"/>
  <c r="U236" i="2"/>
  <c r="R236" i="2"/>
  <c r="Q236" i="2"/>
  <c r="P236" i="2"/>
  <c r="O236" i="2"/>
  <c r="L236" i="2"/>
  <c r="K236" i="2"/>
  <c r="J236" i="2"/>
  <c r="I236" i="2"/>
  <c r="C236" i="2"/>
  <c r="G236" i="2"/>
  <c r="D236" i="2"/>
  <c r="E236" i="2"/>
  <c r="F236" i="2"/>
  <c r="B235" i="2"/>
  <c r="AP235" i="2"/>
  <c r="AO235" i="2"/>
  <c r="AN235" i="2"/>
  <c r="AM235" i="2"/>
  <c r="AJ235" i="2"/>
  <c r="AI235" i="2"/>
  <c r="AH235" i="2"/>
  <c r="AG235" i="2"/>
  <c r="AD235" i="2"/>
  <c r="AC235" i="2"/>
  <c r="AB235" i="2"/>
  <c r="AA235" i="2"/>
  <c r="Y235" i="2"/>
  <c r="X235" i="2"/>
  <c r="W235" i="2"/>
  <c r="V235" i="2"/>
  <c r="U235" i="2"/>
  <c r="R235" i="2"/>
  <c r="Q235" i="2"/>
  <c r="P235" i="2"/>
  <c r="O235" i="2"/>
  <c r="L235" i="2"/>
  <c r="K235" i="2"/>
  <c r="J235" i="2"/>
  <c r="I235" i="2"/>
  <c r="C235" i="2"/>
  <c r="G235" i="2"/>
  <c r="D235" i="2"/>
  <c r="E235" i="2"/>
  <c r="F235" i="2"/>
  <c r="B234" i="2"/>
  <c r="AP234" i="2"/>
  <c r="AO234" i="2"/>
  <c r="AN234" i="2"/>
  <c r="AM234" i="2"/>
  <c r="AJ234" i="2"/>
  <c r="AI234" i="2"/>
  <c r="AH234" i="2"/>
  <c r="AG234" i="2"/>
  <c r="AD234" i="2"/>
  <c r="AC234" i="2"/>
  <c r="AB234" i="2"/>
  <c r="AA234" i="2"/>
  <c r="Y234" i="2"/>
  <c r="X234" i="2"/>
  <c r="W234" i="2"/>
  <c r="V234" i="2"/>
  <c r="U234" i="2"/>
  <c r="R234" i="2"/>
  <c r="Q234" i="2"/>
  <c r="P234" i="2"/>
  <c r="O234" i="2"/>
  <c r="L234" i="2"/>
  <c r="K234" i="2"/>
  <c r="J234" i="2"/>
  <c r="I234" i="2"/>
  <c r="C234" i="2"/>
  <c r="G234" i="2"/>
  <c r="D234" i="2"/>
  <c r="E234" i="2"/>
  <c r="F234" i="2"/>
  <c r="B233" i="2"/>
  <c r="AP233" i="2"/>
  <c r="AO233" i="2"/>
  <c r="AN233" i="2"/>
  <c r="AM233" i="2"/>
  <c r="AJ233" i="2"/>
  <c r="AI233" i="2"/>
  <c r="AH233" i="2"/>
  <c r="AG233" i="2"/>
  <c r="AD233" i="2"/>
  <c r="AC233" i="2"/>
  <c r="AB233" i="2"/>
  <c r="AA233" i="2"/>
  <c r="Y233" i="2"/>
  <c r="X233" i="2"/>
  <c r="W233" i="2"/>
  <c r="V233" i="2"/>
  <c r="U233" i="2"/>
  <c r="R233" i="2"/>
  <c r="Q233" i="2"/>
  <c r="P233" i="2"/>
  <c r="O233" i="2"/>
  <c r="L233" i="2"/>
  <c r="K233" i="2"/>
  <c r="J233" i="2"/>
  <c r="I233" i="2"/>
  <c r="C233" i="2"/>
  <c r="G233" i="2"/>
  <c r="D233" i="2"/>
  <c r="E233" i="2"/>
  <c r="F233" i="2"/>
  <c r="B232" i="2"/>
  <c r="AP232" i="2"/>
  <c r="AO232" i="2"/>
  <c r="AN232" i="2"/>
  <c r="AM232" i="2"/>
  <c r="AJ232" i="2"/>
  <c r="AI232" i="2"/>
  <c r="AH232" i="2"/>
  <c r="AG232" i="2"/>
  <c r="AD232" i="2"/>
  <c r="AC232" i="2"/>
  <c r="AB232" i="2"/>
  <c r="AA232" i="2"/>
  <c r="Y232" i="2"/>
  <c r="X232" i="2"/>
  <c r="W232" i="2"/>
  <c r="V232" i="2"/>
  <c r="U232" i="2"/>
  <c r="R232" i="2"/>
  <c r="Q232" i="2"/>
  <c r="P232" i="2"/>
  <c r="O232" i="2"/>
  <c r="L232" i="2"/>
  <c r="K232" i="2"/>
  <c r="J232" i="2"/>
  <c r="I232" i="2"/>
  <c r="C232" i="2"/>
  <c r="G232" i="2"/>
  <c r="D232" i="2"/>
  <c r="E232" i="2"/>
  <c r="F232" i="2"/>
  <c r="B231" i="2"/>
  <c r="AP231" i="2"/>
  <c r="AO231" i="2"/>
  <c r="AN231" i="2"/>
  <c r="AM231" i="2"/>
  <c r="AJ231" i="2"/>
  <c r="AI231" i="2"/>
  <c r="AH231" i="2"/>
  <c r="AG231" i="2"/>
  <c r="AD231" i="2"/>
  <c r="AC231" i="2"/>
  <c r="AB231" i="2"/>
  <c r="AA231" i="2"/>
  <c r="Y231" i="2"/>
  <c r="X231" i="2"/>
  <c r="W231" i="2"/>
  <c r="V231" i="2"/>
  <c r="U231" i="2"/>
  <c r="R231" i="2"/>
  <c r="Q231" i="2"/>
  <c r="P231" i="2"/>
  <c r="O231" i="2"/>
  <c r="L231" i="2"/>
  <c r="K231" i="2"/>
  <c r="J231" i="2"/>
  <c r="I231" i="2"/>
  <c r="C231" i="2"/>
  <c r="G231" i="2"/>
  <c r="D231" i="2"/>
  <c r="E231" i="2"/>
  <c r="F231" i="2"/>
  <c r="B230" i="2"/>
  <c r="AP230" i="2"/>
  <c r="AO230" i="2"/>
  <c r="AN230" i="2"/>
  <c r="AM230" i="2"/>
  <c r="AJ230" i="2"/>
  <c r="AI230" i="2"/>
  <c r="AH230" i="2"/>
  <c r="AG230" i="2"/>
  <c r="AD230" i="2"/>
  <c r="AC230" i="2"/>
  <c r="AB230" i="2"/>
  <c r="AA230" i="2"/>
  <c r="Y230" i="2"/>
  <c r="X230" i="2"/>
  <c r="W230" i="2"/>
  <c r="V230" i="2"/>
  <c r="U230" i="2"/>
  <c r="R230" i="2"/>
  <c r="Q230" i="2"/>
  <c r="P230" i="2"/>
  <c r="O230" i="2"/>
  <c r="L230" i="2"/>
  <c r="K230" i="2"/>
  <c r="J230" i="2"/>
  <c r="I230" i="2"/>
  <c r="C230" i="2"/>
  <c r="G230" i="2"/>
  <c r="D230" i="2"/>
  <c r="E230" i="2"/>
  <c r="F230" i="2"/>
  <c r="B229" i="2"/>
  <c r="AP229" i="2"/>
  <c r="AO229" i="2"/>
  <c r="AN229" i="2"/>
  <c r="AM229" i="2"/>
  <c r="AJ229" i="2"/>
  <c r="AI229" i="2"/>
  <c r="AH229" i="2"/>
  <c r="AG229" i="2"/>
  <c r="AD229" i="2"/>
  <c r="AC229" i="2"/>
  <c r="AB229" i="2"/>
  <c r="AA229" i="2"/>
  <c r="Y229" i="2"/>
  <c r="X229" i="2"/>
  <c r="W229" i="2"/>
  <c r="V229" i="2"/>
  <c r="U229" i="2"/>
  <c r="R229" i="2"/>
  <c r="Q229" i="2"/>
  <c r="P229" i="2"/>
  <c r="O229" i="2"/>
  <c r="L229" i="2"/>
  <c r="K229" i="2"/>
  <c r="J229" i="2"/>
  <c r="I229" i="2"/>
  <c r="C229" i="2"/>
  <c r="G229" i="2"/>
  <c r="D229" i="2"/>
  <c r="E229" i="2"/>
  <c r="F229" i="2"/>
  <c r="B228" i="2"/>
  <c r="AP228" i="2"/>
  <c r="AO228" i="2"/>
  <c r="AN228" i="2"/>
  <c r="AM228" i="2"/>
  <c r="AJ228" i="2"/>
  <c r="AI228" i="2"/>
  <c r="AH228" i="2"/>
  <c r="AG228" i="2"/>
  <c r="AD228" i="2"/>
  <c r="AC228" i="2"/>
  <c r="AB228" i="2"/>
  <c r="AA228" i="2"/>
  <c r="Y228" i="2"/>
  <c r="X228" i="2"/>
  <c r="W228" i="2"/>
  <c r="V228" i="2"/>
  <c r="U228" i="2"/>
  <c r="R228" i="2"/>
  <c r="Q228" i="2"/>
  <c r="P228" i="2"/>
  <c r="O228" i="2"/>
  <c r="L228" i="2"/>
  <c r="K228" i="2"/>
  <c r="J228" i="2"/>
  <c r="I228" i="2"/>
  <c r="C228" i="2"/>
  <c r="G228" i="2"/>
  <c r="D228" i="2"/>
  <c r="E228" i="2"/>
  <c r="F228" i="2"/>
  <c r="B227" i="2"/>
  <c r="AP227" i="2"/>
  <c r="AO227" i="2"/>
  <c r="AN227" i="2"/>
  <c r="AM227" i="2"/>
  <c r="AJ227" i="2"/>
  <c r="AI227" i="2"/>
  <c r="AH227" i="2"/>
  <c r="AG227" i="2"/>
  <c r="AD227" i="2"/>
  <c r="AC227" i="2"/>
  <c r="AB227" i="2"/>
  <c r="AA227" i="2"/>
  <c r="Y227" i="2"/>
  <c r="X227" i="2"/>
  <c r="W227" i="2"/>
  <c r="V227" i="2"/>
  <c r="U227" i="2"/>
  <c r="R227" i="2"/>
  <c r="Q227" i="2"/>
  <c r="P227" i="2"/>
  <c r="O227" i="2"/>
  <c r="L227" i="2"/>
  <c r="K227" i="2"/>
  <c r="J227" i="2"/>
  <c r="I227" i="2"/>
  <c r="C227" i="2"/>
  <c r="G227" i="2"/>
  <c r="D227" i="2"/>
  <c r="E227" i="2"/>
  <c r="F227" i="2"/>
  <c r="B226" i="2"/>
  <c r="AP226" i="2"/>
  <c r="AO226" i="2"/>
  <c r="AN226" i="2"/>
  <c r="AM226" i="2"/>
  <c r="AJ226" i="2"/>
  <c r="AI226" i="2"/>
  <c r="AH226" i="2"/>
  <c r="AG226" i="2"/>
  <c r="AD226" i="2"/>
  <c r="AC226" i="2"/>
  <c r="AB226" i="2"/>
  <c r="AA226" i="2"/>
  <c r="Y226" i="2"/>
  <c r="X226" i="2"/>
  <c r="W226" i="2"/>
  <c r="V226" i="2"/>
  <c r="U226" i="2"/>
  <c r="R226" i="2"/>
  <c r="Q226" i="2"/>
  <c r="P226" i="2"/>
  <c r="O226" i="2"/>
  <c r="L226" i="2"/>
  <c r="K226" i="2"/>
  <c r="J226" i="2"/>
  <c r="I226" i="2"/>
  <c r="C226" i="2"/>
  <c r="G226" i="2"/>
  <c r="D226" i="2"/>
  <c r="E226" i="2"/>
  <c r="F226" i="2"/>
  <c r="B225" i="2"/>
  <c r="AP225" i="2"/>
  <c r="AO225" i="2"/>
  <c r="AN225" i="2"/>
  <c r="AM225" i="2"/>
  <c r="AJ225" i="2"/>
  <c r="AI225" i="2"/>
  <c r="AH225" i="2"/>
  <c r="AG225" i="2"/>
  <c r="AD225" i="2"/>
  <c r="AC225" i="2"/>
  <c r="AB225" i="2"/>
  <c r="AA225" i="2"/>
  <c r="Y225" i="2"/>
  <c r="X225" i="2"/>
  <c r="W225" i="2"/>
  <c r="V225" i="2"/>
  <c r="U225" i="2"/>
  <c r="R225" i="2"/>
  <c r="Q225" i="2"/>
  <c r="P225" i="2"/>
  <c r="O225" i="2"/>
  <c r="L225" i="2"/>
  <c r="K225" i="2"/>
  <c r="J225" i="2"/>
  <c r="I225" i="2"/>
  <c r="C225" i="2"/>
  <c r="G225" i="2"/>
  <c r="D225" i="2"/>
  <c r="E225" i="2"/>
  <c r="F225" i="2"/>
  <c r="B224" i="2"/>
  <c r="AP224" i="2"/>
  <c r="AO224" i="2"/>
  <c r="AN224" i="2"/>
  <c r="AM224" i="2"/>
  <c r="AJ224" i="2"/>
  <c r="AI224" i="2"/>
  <c r="AH224" i="2"/>
  <c r="AG224" i="2"/>
  <c r="AD224" i="2"/>
  <c r="AC224" i="2"/>
  <c r="AB224" i="2"/>
  <c r="AA224" i="2"/>
  <c r="Y224" i="2"/>
  <c r="X224" i="2"/>
  <c r="W224" i="2"/>
  <c r="V224" i="2"/>
  <c r="U224" i="2"/>
  <c r="R224" i="2"/>
  <c r="Q224" i="2"/>
  <c r="P224" i="2"/>
  <c r="O224" i="2"/>
  <c r="L224" i="2"/>
  <c r="K224" i="2"/>
  <c r="J224" i="2"/>
  <c r="I224" i="2"/>
  <c r="C224" i="2"/>
  <c r="G224" i="2"/>
  <c r="D224" i="2"/>
  <c r="E224" i="2"/>
  <c r="F224" i="2"/>
  <c r="B223" i="2"/>
  <c r="AP223" i="2"/>
  <c r="AO223" i="2"/>
  <c r="AN223" i="2"/>
  <c r="AM223" i="2"/>
  <c r="AJ223" i="2"/>
  <c r="AI223" i="2"/>
  <c r="AH223" i="2"/>
  <c r="AG223" i="2"/>
  <c r="AD223" i="2"/>
  <c r="AC223" i="2"/>
  <c r="AB223" i="2"/>
  <c r="AA223" i="2"/>
  <c r="Y223" i="2"/>
  <c r="X223" i="2"/>
  <c r="W223" i="2"/>
  <c r="V223" i="2"/>
  <c r="U223" i="2"/>
  <c r="R223" i="2"/>
  <c r="Q223" i="2"/>
  <c r="P223" i="2"/>
  <c r="O223" i="2"/>
  <c r="L223" i="2"/>
  <c r="K223" i="2"/>
  <c r="J223" i="2"/>
  <c r="I223" i="2"/>
  <c r="C223" i="2"/>
  <c r="G223" i="2"/>
  <c r="D223" i="2"/>
  <c r="E223" i="2"/>
  <c r="F223" i="2"/>
  <c r="B222" i="2"/>
  <c r="AP222" i="2"/>
  <c r="AO222" i="2"/>
  <c r="AN222" i="2"/>
  <c r="AM222" i="2"/>
  <c r="AJ222" i="2"/>
  <c r="AI222" i="2"/>
  <c r="AH222" i="2"/>
  <c r="AG222" i="2"/>
  <c r="AD222" i="2"/>
  <c r="AC222" i="2"/>
  <c r="AB222" i="2"/>
  <c r="AA222" i="2"/>
  <c r="Y222" i="2"/>
  <c r="X222" i="2"/>
  <c r="W222" i="2"/>
  <c r="V222" i="2"/>
  <c r="U222" i="2"/>
  <c r="R222" i="2"/>
  <c r="Q222" i="2"/>
  <c r="P222" i="2"/>
  <c r="O222" i="2"/>
  <c r="L222" i="2"/>
  <c r="K222" i="2"/>
  <c r="J222" i="2"/>
  <c r="I222" i="2"/>
  <c r="C222" i="2"/>
  <c r="G222" i="2"/>
  <c r="D222" i="2"/>
  <c r="E222" i="2"/>
  <c r="F222" i="2"/>
  <c r="B221" i="2"/>
  <c r="AP221" i="2"/>
  <c r="AO221" i="2"/>
  <c r="AN221" i="2"/>
  <c r="AM221" i="2"/>
  <c r="AJ221" i="2"/>
  <c r="AI221" i="2"/>
  <c r="AH221" i="2"/>
  <c r="AG221" i="2"/>
  <c r="AD221" i="2"/>
  <c r="AC221" i="2"/>
  <c r="AB221" i="2"/>
  <c r="AA221" i="2"/>
  <c r="Y221" i="2"/>
  <c r="X221" i="2"/>
  <c r="W221" i="2"/>
  <c r="V221" i="2"/>
  <c r="U221" i="2"/>
  <c r="R221" i="2"/>
  <c r="Q221" i="2"/>
  <c r="P221" i="2"/>
  <c r="O221" i="2"/>
  <c r="L221" i="2"/>
  <c r="K221" i="2"/>
  <c r="J221" i="2"/>
  <c r="I221" i="2"/>
  <c r="C221" i="2"/>
  <c r="G221" i="2"/>
  <c r="D221" i="2"/>
  <c r="E221" i="2"/>
  <c r="F221" i="2"/>
  <c r="B220" i="2"/>
  <c r="AP220" i="2"/>
  <c r="AO220" i="2"/>
  <c r="AN220" i="2"/>
  <c r="AM220" i="2"/>
  <c r="AJ220" i="2"/>
  <c r="AI220" i="2"/>
  <c r="AH220" i="2"/>
  <c r="AG220" i="2"/>
  <c r="AD220" i="2"/>
  <c r="AC220" i="2"/>
  <c r="AB220" i="2"/>
  <c r="AA220" i="2"/>
  <c r="Y220" i="2"/>
  <c r="X220" i="2"/>
  <c r="W220" i="2"/>
  <c r="V220" i="2"/>
  <c r="U220" i="2"/>
  <c r="R220" i="2"/>
  <c r="Q220" i="2"/>
  <c r="P220" i="2"/>
  <c r="O220" i="2"/>
  <c r="L220" i="2"/>
  <c r="K220" i="2"/>
  <c r="J220" i="2"/>
  <c r="I220" i="2"/>
  <c r="C220" i="2"/>
  <c r="G220" i="2"/>
  <c r="D220" i="2"/>
  <c r="E220" i="2"/>
  <c r="F220" i="2"/>
  <c r="B219" i="2"/>
  <c r="AP219" i="2"/>
  <c r="AO219" i="2"/>
  <c r="AN219" i="2"/>
  <c r="AM219" i="2"/>
  <c r="AJ219" i="2"/>
  <c r="AI219" i="2"/>
  <c r="AH219" i="2"/>
  <c r="AG219" i="2"/>
  <c r="AD219" i="2"/>
  <c r="AC219" i="2"/>
  <c r="AB219" i="2"/>
  <c r="AA219" i="2"/>
  <c r="Y219" i="2"/>
  <c r="X219" i="2"/>
  <c r="W219" i="2"/>
  <c r="V219" i="2"/>
  <c r="U219" i="2"/>
  <c r="R219" i="2"/>
  <c r="Q219" i="2"/>
  <c r="P219" i="2"/>
  <c r="O219" i="2"/>
  <c r="L219" i="2"/>
  <c r="K219" i="2"/>
  <c r="J219" i="2"/>
  <c r="I219" i="2"/>
  <c r="C219" i="2"/>
  <c r="G219" i="2"/>
  <c r="D219" i="2"/>
  <c r="E219" i="2"/>
  <c r="F219" i="2"/>
  <c r="B218" i="2"/>
  <c r="AP218" i="2"/>
  <c r="AO218" i="2"/>
  <c r="AN218" i="2"/>
  <c r="AM218" i="2"/>
  <c r="AJ218" i="2"/>
  <c r="AI218" i="2"/>
  <c r="AH218" i="2"/>
  <c r="AG218" i="2"/>
  <c r="AD218" i="2"/>
  <c r="AC218" i="2"/>
  <c r="AB218" i="2"/>
  <c r="AA218" i="2"/>
  <c r="Y218" i="2"/>
  <c r="X218" i="2"/>
  <c r="W218" i="2"/>
  <c r="V218" i="2"/>
  <c r="U218" i="2"/>
  <c r="R218" i="2"/>
  <c r="Q218" i="2"/>
  <c r="P218" i="2"/>
  <c r="O218" i="2"/>
  <c r="L218" i="2"/>
  <c r="K218" i="2"/>
  <c r="J218" i="2"/>
  <c r="I218" i="2"/>
  <c r="C218" i="2"/>
  <c r="G218" i="2"/>
  <c r="D218" i="2"/>
  <c r="E218" i="2"/>
  <c r="F218" i="2"/>
  <c r="B217" i="2"/>
  <c r="AP217" i="2"/>
  <c r="AO217" i="2"/>
  <c r="AN217" i="2"/>
  <c r="AM217" i="2"/>
  <c r="AJ217" i="2"/>
  <c r="AI217" i="2"/>
  <c r="AH217" i="2"/>
  <c r="AG217" i="2"/>
  <c r="AD217" i="2"/>
  <c r="AC217" i="2"/>
  <c r="AB217" i="2"/>
  <c r="AA217" i="2"/>
  <c r="Y217" i="2"/>
  <c r="X217" i="2"/>
  <c r="W217" i="2"/>
  <c r="V217" i="2"/>
  <c r="U217" i="2"/>
  <c r="R217" i="2"/>
  <c r="Q217" i="2"/>
  <c r="P217" i="2"/>
  <c r="O217" i="2"/>
  <c r="L217" i="2"/>
  <c r="K217" i="2"/>
  <c r="J217" i="2"/>
  <c r="I217" i="2"/>
  <c r="C217" i="2"/>
  <c r="G217" i="2"/>
  <c r="D217" i="2"/>
  <c r="E217" i="2"/>
  <c r="F217" i="2"/>
  <c r="B216" i="2"/>
  <c r="AP216" i="2"/>
  <c r="AO216" i="2"/>
  <c r="AN216" i="2"/>
  <c r="AM216" i="2"/>
  <c r="AJ216" i="2"/>
  <c r="AI216" i="2"/>
  <c r="AH216" i="2"/>
  <c r="AG216" i="2"/>
  <c r="AD216" i="2"/>
  <c r="AC216" i="2"/>
  <c r="AB216" i="2"/>
  <c r="AA216" i="2"/>
  <c r="Y216" i="2"/>
  <c r="X216" i="2"/>
  <c r="W216" i="2"/>
  <c r="V216" i="2"/>
  <c r="U216" i="2"/>
  <c r="R216" i="2"/>
  <c r="Q216" i="2"/>
  <c r="P216" i="2"/>
  <c r="O216" i="2"/>
  <c r="L216" i="2"/>
  <c r="K216" i="2"/>
  <c r="J216" i="2"/>
  <c r="I216" i="2"/>
  <c r="C216" i="2"/>
  <c r="G216" i="2"/>
  <c r="D216" i="2"/>
  <c r="E216" i="2"/>
  <c r="F216" i="2"/>
  <c r="B215" i="2"/>
  <c r="AP215" i="2"/>
  <c r="AO215" i="2"/>
  <c r="AN215" i="2"/>
  <c r="AM215" i="2"/>
  <c r="AJ215" i="2"/>
  <c r="AI215" i="2"/>
  <c r="AH215" i="2"/>
  <c r="AG215" i="2"/>
  <c r="AD215" i="2"/>
  <c r="AC215" i="2"/>
  <c r="AB215" i="2"/>
  <c r="AA215" i="2"/>
  <c r="Y215" i="2"/>
  <c r="X215" i="2"/>
  <c r="W215" i="2"/>
  <c r="V215" i="2"/>
  <c r="U215" i="2"/>
  <c r="R215" i="2"/>
  <c r="Q215" i="2"/>
  <c r="P215" i="2"/>
  <c r="O215" i="2"/>
  <c r="L215" i="2"/>
  <c r="K215" i="2"/>
  <c r="J215" i="2"/>
  <c r="I215" i="2"/>
  <c r="C215" i="2"/>
  <c r="G215" i="2"/>
  <c r="D215" i="2"/>
  <c r="E215" i="2"/>
  <c r="F215" i="2"/>
  <c r="B214" i="2"/>
  <c r="AP214" i="2"/>
  <c r="AO214" i="2"/>
  <c r="AN214" i="2"/>
  <c r="AM214" i="2"/>
  <c r="AJ214" i="2"/>
  <c r="AI214" i="2"/>
  <c r="AH214" i="2"/>
  <c r="AG214" i="2"/>
  <c r="AD214" i="2"/>
  <c r="AC214" i="2"/>
  <c r="AB214" i="2"/>
  <c r="AA214" i="2"/>
  <c r="Y214" i="2"/>
  <c r="X214" i="2"/>
  <c r="W214" i="2"/>
  <c r="V214" i="2"/>
  <c r="U214" i="2"/>
  <c r="R214" i="2"/>
  <c r="Q214" i="2"/>
  <c r="P214" i="2"/>
  <c r="O214" i="2"/>
  <c r="L214" i="2"/>
  <c r="K214" i="2"/>
  <c r="J214" i="2"/>
  <c r="I214" i="2"/>
  <c r="C214" i="2"/>
  <c r="G214" i="2"/>
  <c r="D214" i="2"/>
  <c r="E214" i="2"/>
  <c r="F214" i="2"/>
  <c r="B213" i="2"/>
  <c r="AP213" i="2"/>
  <c r="AO213" i="2"/>
  <c r="AN213" i="2"/>
  <c r="AM213" i="2"/>
  <c r="AJ213" i="2"/>
  <c r="AI213" i="2"/>
  <c r="AH213" i="2"/>
  <c r="AG213" i="2"/>
  <c r="AD213" i="2"/>
  <c r="AC213" i="2"/>
  <c r="AB213" i="2"/>
  <c r="AA213" i="2"/>
  <c r="Y213" i="2"/>
  <c r="X213" i="2"/>
  <c r="W213" i="2"/>
  <c r="V213" i="2"/>
  <c r="U213" i="2"/>
  <c r="R213" i="2"/>
  <c r="Q213" i="2"/>
  <c r="P213" i="2"/>
  <c r="O213" i="2"/>
  <c r="L213" i="2"/>
  <c r="K213" i="2"/>
  <c r="J213" i="2"/>
  <c r="I213" i="2"/>
  <c r="C213" i="2"/>
  <c r="G213" i="2"/>
  <c r="D213" i="2"/>
  <c r="E213" i="2"/>
  <c r="F213" i="2"/>
  <c r="B212" i="2"/>
  <c r="AP212" i="2"/>
  <c r="AO212" i="2"/>
  <c r="AN212" i="2"/>
  <c r="AM212" i="2"/>
  <c r="AJ212" i="2"/>
  <c r="AI212" i="2"/>
  <c r="AH212" i="2"/>
  <c r="AG212" i="2"/>
  <c r="AD212" i="2"/>
  <c r="AC212" i="2"/>
  <c r="AB212" i="2"/>
  <c r="AA212" i="2"/>
  <c r="Y212" i="2"/>
  <c r="X212" i="2"/>
  <c r="W212" i="2"/>
  <c r="V212" i="2"/>
  <c r="U212" i="2"/>
  <c r="R212" i="2"/>
  <c r="Q212" i="2"/>
  <c r="P212" i="2"/>
  <c r="O212" i="2"/>
  <c r="L212" i="2"/>
  <c r="K212" i="2"/>
  <c r="J212" i="2"/>
  <c r="I212" i="2"/>
  <c r="C212" i="2"/>
  <c r="G212" i="2"/>
  <c r="D212" i="2"/>
  <c r="E212" i="2"/>
  <c r="F212" i="2"/>
  <c r="B211" i="2"/>
  <c r="AP211" i="2"/>
  <c r="AO211" i="2"/>
  <c r="AN211" i="2"/>
  <c r="AM211" i="2"/>
  <c r="AJ211" i="2"/>
  <c r="AI211" i="2"/>
  <c r="AH211" i="2"/>
  <c r="AG211" i="2"/>
  <c r="AD211" i="2"/>
  <c r="AC211" i="2"/>
  <c r="AB211" i="2"/>
  <c r="AA211" i="2"/>
  <c r="Y211" i="2"/>
  <c r="X211" i="2"/>
  <c r="W211" i="2"/>
  <c r="V211" i="2"/>
  <c r="U211" i="2"/>
  <c r="R211" i="2"/>
  <c r="Q211" i="2"/>
  <c r="P211" i="2"/>
  <c r="O211" i="2"/>
  <c r="L211" i="2"/>
  <c r="K211" i="2"/>
  <c r="J211" i="2"/>
  <c r="I211" i="2"/>
  <c r="C211" i="2"/>
  <c r="G211" i="2"/>
  <c r="D211" i="2"/>
  <c r="E211" i="2"/>
  <c r="F211" i="2"/>
  <c r="B210" i="2"/>
  <c r="AP210" i="2"/>
  <c r="AO210" i="2"/>
  <c r="AN210" i="2"/>
  <c r="AM210" i="2"/>
  <c r="AJ210" i="2"/>
  <c r="AI210" i="2"/>
  <c r="AH210" i="2"/>
  <c r="AG210" i="2"/>
  <c r="AD210" i="2"/>
  <c r="AC210" i="2"/>
  <c r="AB210" i="2"/>
  <c r="AA210" i="2"/>
  <c r="Y210" i="2"/>
  <c r="X210" i="2"/>
  <c r="W210" i="2"/>
  <c r="V210" i="2"/>
  <c r="U210" i="2"/>
  <c r="R210" i="2"/>
  <c r="Q210" i="2"/>
  <c r="P210" i="2"/>
  <c r="O210" i="2"/>
  <c r="L210" i="2"/>
  <c r="K210" i="2"/>
  <c r="J210" i="2"/>
  <c r="I210" i="2"/>
  <c r="C210" i="2"/>
  <c r="G210" i="2"/>
  <c r="D210" i="2"/>
  <c r="E210" i="2"/>
  <c r="F210" i="2"/>
  <c r="B209" i="2"/>
  <c r="AP209" i="2"/>
  <c r="AO209" i="2"/>
  <c r="AN209" i="2"/>
  <c r="AM209" i="2"/>
  <c r="AJ209" i="2"/>
  <c r="AI209" i="2"/>
  <c r="AH209" i="2"/>
  <c r="AG209" i="2"/>
  <c r="AD209" i="2"/>
  <c r="AC209" i="2"/>
  <c r="AB209" i="2"/>
  <c r="AA209" i="2"/>
  <c r="Y209" i="2"/>
  <c r="X209" i="2"/>
  <c r="W209" i="2"/>
  <c r="V209" i="2"/>
  <c r="U209" i="2"/>
  <c r="R209" i="2"/>
  <c r="Q209" i="2"/>
  <c r="P209" i="2"/>
  <c r="O209" i="2"/>
  <c r="L209" i="2"/>
  <c r="K209" i="2"/>
  <c r="J209" i="2"/>
  <c r="I209" i="2"/>
  <c r="C209" i="2"/>
  <c r="G209" i="2"/>
  <c r="D209" i="2"/>
  <c r="E209" i="2"/>
  <c r="F209" i="2"/>
  <c r="B208" i="2"/>
  <c r="AP208" i="2"/>
  <c r="AO208" i="2"/>
  <c r="AN208" i="2"/>
  <c r="AM208" i="2"/>
  <c r="AJ208" i="2"/>
  <c r="AI208" i="2"/>
  <c r="AH208" i="2"/>
  <c r="AG208" i="2"/>
  <c r="AD208" i="2"/>
  <c r="AC208" i="2"/>
  <c r="AB208" i="2"/>
  <c r="AA208" i="2"/>
  <c r="Y208" i="2"/>
  <c r="X208" i="2"/>
  <c r="W208" i="2"/>
  <c r="V208" i="2"/>
  <c r="U208" i="2"/>
  <c r="R208" i="2"/>
  <c r="Q208" i="2"/>
  <c r="P208" i="2"/>
  <c r="O208" i="2"/>
  <c r="L208" i="2"/>
  <c r="K208" i="2"/>
  <c r="J208" i="2"/>
  <c r="I208" i="2"/>
  <c r="C208" i="2"/>
  <c r="G208" i="2"/>
  <c r="D208" i="2"/>
  <c r="E208" i="2"/>
  <c r="F208" i="2"/>
  <c r="B207" i="2"/>
  <c r="AP207" i="2"/>
  <c r="AO207" i="2"/>
  <c r="AN207" i="2"/>
  <c r="AM207" i="2"/>
  <c r="AJ207" i="2"/>
  <c r="AI207" i="2"/>
  <c r="AH207" i="2"/>
  <c r="AG207" i="2"/>
  <c r="AD207" i="2"/>
  <c r="AC207" i="2"/>
  <c r="AB207" i="2"/>
  <c r="AA207" i="2"/>
  <c r="Y207" i="2"/>
  <c r="X207" i="2"/>
  <c r="W207" i="2"/>
  <c r="V207" i="2"/>
  <c r="U207" i="2"/>
  <c r="R207" i="2"/>
  <c r="Q207" i="2"/>
  <c r="P207" i="2"/>
  <c r="O207" i="2"/>
  <c r="L207" i="2"/>
  <c r="K207" i="2"/>
  <c r="J207" i="2"/>
  <c r="I207" i="2"/>
  <c r="C207" i="2"/>
  <c r="G207" i="2"/>
  <c r="D207" i="2"/>
  <c r="E207" i="2"/>
  <c r="F207" i="2"/>
  <c r="B206" i="2"/>
  <c r="AP206" i="2"/>
  <c r="AO206" i="2"/>
  <c r="AN206" i="2"/>
  <c r="AM206" i="2"/>
  <c r="AJ206" i="2"/>
  <c r="AI206" i="2"/>
  <c r="AH206" i="2"/>
  <c r="AG206" i="2"/>
  <c r="AD206" i="2"/>
  <c r="AC206" i="2"/>
  <c r="AB206" i="2"/>
  <c r="AA206" i="2"/>
  <c r="Y206" i="2"/>
  <c r="X206" i="2"/>
  <c r="W206" i="2"/>
  <c r="V206" i="2"/>
  <c r="U206" i="2"/>
  <c r="R206" i="2"/>
  <c r="Q206" i="2"/>
  <c r="P206" i="2"/>
  <c r="O206" i="2"/>
  <c r="L206" i="2"/>
  <c r="K206" i="2"/>
  <c r="J206" i="2"/>
  <c r="I206" i="2"/>
  <c r="C206" i="2"/>
  <c r="G206" i="2"/>
  <c r="D206" i="2"/>
  <c r="E206" i="2"/>
  <c r="F206" i="2"/>
  <c r="B205" i="2"/>
  <c r="AP205" i="2"/>
  <c r="AO205" i="2"/>
  <c r="AN205" i="2"/>
  <c r="AM205" i="2"/>
  <c r="AJ205" i="2"/>
  <c r="AI205" i="2"/>
  <c r="AH205" i="2"/>
  <c r="AG205" i="2"/>
  <c r="AD205" i="2"/>
  <c r="AC205" i="2"/>
  <c r="AB205" i="2"/>
  <c r="AA205" i="2"/>
  <c r="Y205" i="2"/>
  <c r="X205" i="2"/>
  <c r="W205" i="2"/>
  <c r="V205" i="2"/>
  <c r="U205" i="2"/>
  <c r="R205" i="2"/>
  <c r="Q205" i="2"/>
  <c r="P205" i="2"/>
  <c r="O205" i="2"/>
  <c r="L205" i="2"/>
  <c r="K205" i="2"/>
  <c r="J205" i="2"/>
  <c r="I205" i="2"/>
  <c r="C205" i="2"/>
  <c r="G205" i="2"/>
  <c r="D205" i="2"/>
  <c r="E205" i="2"/>
  <c r="F205" i="2"/>
  <c r="B204" i="2"/>
  <c r="AP204" i="2"/>
  <c r="AO204" i="2"/>
  <c r="AN204" i="2"/>
  <c r="AM204" i="2"/>
  <c r="AJ204" i="2"/>
  <c r="AI204" i="2"/>
  <c r="AH204" i="2"/>
  <c r="AG204" i="2"/>
  <c r="AD204" i="2"/>
  <c r="AC204" i="2"/>
  <c r="AB204" i="2"/>
  <c r="AA204" i="2"/>
  <c r="Y204" i="2"/>
  <c r="X204" i="2"/>
  <c r="W204" i="2"/>
  <c r="V204" i="2"/>
  <c r="U204" i="2"/>
  <c r="R204" i="2"/>
  <c r="Q204" i="2"/>
  <c r="P204" i="2"/>
  <c r="O204" i="2"/>
  <c r="L204" i="2"/>
  <c r="K204" i="2"/>
  <c r="J204" i="2"/>
  <c r="I204" i="2"/>
  <c r="C204" i="2"/>
  <c r="G204" i="2"/>
  <c r="D204" i="2"/>
  <c r="E204" i="2"/>
  <c r="F204" i="2"/>
  <c r="B203" i="2"/>
  <c r="AP203" i="2"/>
  <c r="AO203" i="2"/>
  <c r="AN203" i="2"/>
  <c r="AM203" i="2"/>
  <c r="AJ203" i="2"/>
  <c r="AI203" i="2"/>
  <c r="AH203" i="2"/>
  <c r="AG203" i="2"/>
  <c r="AD203" i="2"/>
  <c r="AC203" i="2"/>
  <c r="AB203" i="2"/>
  <c r="AA203" i="2"/>
  <c r="Y203" i="2"/>
  <c r="X203" i="2"/>
  <c r="W203" i="2"/>
  <c r="V203" i="2"/>
  <c r="U203" i="2"/>
  <c r="R203" i="2"/>
  <c r="Q203" i="2"/>
  <c r="P203" i="2"/>
  <c r="O203" i="2"/>
  <c r="L203" i="2"/>
  <c r="K203" i="2"/>
  <c r="J203" i="2"/>
  <c r="I203" i="2"/>
  <c r="C203" i="2"/>
  <c r="G203" i="2"/>
  <c r="D203" i="2"/>
  <c r="E203" i="2"/>
  <c r="F203" i="2"/>
  <c r="B202" i="2"/>
  <c r="AP202" i="2"/>
  <c r="AO202" i="2"/>
  <c r="AN202" i="2"/>
  <c r="AM202" i="2"/>
  <c r="AJ202" i="2"/>
  <c r="AI202" i="2"/>
  <c r="AH202" i="2"/>
  <c r="AG202" i="2"/>
  <c r="AD202" i="2"/>
  <c r="AC202" i="2"/>
  <c r="AB202" i="2"/>
  <c r="AA202" i="2"/>
  <c r="Y202" i="2"/>
  <c r="X202" i="2"/>
  <c r="W202" i="2"/>
  <c r="V202" i="2"/>
  <c r="U202" i="2"/>
  <c r="R202" i="2"/>
  <c r="Q202" i="2"/>
  <c r="P202" i="2"/>
  <c r="O202" i="2"/>
  <c r="L202" i="2"/>
  <c r="K202" i="2"/>
  <c r="J202" i="2"/>
  <c r="I202" i="2"/>
  <c r="C202" i="2"/>
  <c r="G202" i="2"/>
  <c r="D202" i="2"/>
  <c r="E202" i="2"/>
  <c r="F202" i="2"/>
  <c r="B201" i="2"/>
  <c r="AP201" i="2"/>
  <c r="AO201" i="2"/>
  <c r="AN201" i="2"/>
  <c r="AM201" i="2"/>
  <c r="AJ201" i="2"/>
  <c r="AI201" i="2"/>
  <c r="AH201" i="2"/>
  <c r="AG201" i="2"/>
  <c r="AD201" i="2"/>
  <c r="AC201" i="2"/>
  <c r="AB201" i="2"/>
  <c r="AA201" i="2"/>
  <c r="Y201" i="2"/>
  <c r="X201" i="2"/>
  <c r="W201" i="2"/>
  <c r="V201" i="2"/>
  <c r="U201" i="2"/>
  <c r="R201" i="2"/>
  <c r="Q201" i="2"/>
  <c r="P201" i="2"/>
  <c r="O201" i="2"/>
  <c r="L201" i="2"/>
  <c r="K201" i="2"/>
  <c r="J201" i="2"/>
  <c r="I201" i="2"/>
  <c r="C201" i="2"/>
  <c r="G201" i="2"/>
  <c r="D201" i="2"/>
  <c r="E201" i="2"/>
  <c r="F201" i="2"/>
  <c r="B200" i="2"/>
  <c r="AP200" i="2"/>
  <c r="AO200" i="2"/>
  <c r="AN200" i="2"/>
  <c r="AM200" i="2"/>
  <c r="AJ200" i="2"/>
  <c r="AI200" i="2"/>
  <c r="AH200" i="2"/>
  <c r="AG200" i="2"/>
  <c r="AD200" i="2"/>
  <c r="AC200" i="2"/>
  <c r="AB200" i="2"/>
  <c r="AA200" i="2"/>
  <c r="Y200" i="2"/>
  <c r="X200" i="2"/>
  <c r="W200" i="2"/>
  <c r="V200" i="2"/>
  <c r="U200" i="2"/>
  <c r="R200" i="2"/>
  <c r="Q200" i="2"/>
  <c r="P200" i="2"/>
  <c r="O200" i="2"/>
  <c r="L200" i="2"/>
  <c r="K200" i="2"/>
  <c r="J200" i="2"/>
  <c r="I200" i="2"/>
  <c r="C200" i="2"/>
  <c r="G200" i="2"/>
  <c r="D200" i="2"/>
  <c r="E200" i="2"/>
  <c r="F200" i="2"/>
  <c r="B199" i="2"/>
  <c r="AP199" i="2"/>
  <c r="AO199" i="2"/>
  <c r="AN199" i="2"/>
  <c r="AM199" i="2"/>
  <c r="AJ199" i="2"/>
  <c r="AI199" i="2"/>
  <c r="AH199" i="2"/>
  <c r="AG199" i="2"/>
  <c r="AD199" i="2"/>
  <c r="AC199" i="2"/>
  <c r="AB199" i="2"/>
  <c r="AA199" i="2"/>
  <c r="Y199" i="2"/>
  <c r="X199" i="2"/>
  <c r="W199" i="2"/>
  <c r="V199" i="2"/>
  <c r="U199" i="2"/>
  <c r="R199" i="2"/>
  <c r="Q199" i="2"/>
  <c r="P199" i="2"/>
  <c r="O199" i="2"/>
  <c r="L199" i="2"/>
  <c r="K199" i="2"/>
  <c r="J199" i="2"/>
  <c r="I199" i="2"/>
  <c r="C199" i="2"/>
  <c r="G199" i="2"/>
  <c r="D199" i="2"/>
  <c r="E199" i="2"/>
  <c r="F199" i="2"/>
  <c r="B198" i="2"/>
  <c r="AP198" i="2"/>
  <c r="AO198" i="2"/>
  <c r="AN198" i="2"/>
  <c r="AM198" i="2"/>
  <c r="AJ198" i="2"/>
  <c r="AI198" i="2"/>
  <c r="AH198" i="2"/>
  <c r="AG198" i="2"/>
  <c r="AD198" i="2"/>
  <c r="AC198" i="2"/>
  <c r="AB198" i="2"/>
  <c r="AA198" i="2"/>
  <c r="Y198" i="2"/>
  <c r="X198" i="2"/>
  <c r="W198" i="2"/>
  <c r="V198" i="2"/>
  <c r="U198" i="2"/>
  <c r="R198" i="2"/>
  <c r="Q198" i="2"/>
  <c r="P198" i="2"/>
  <c r="O198" i="2"/>
  <c r="L198" i="2"/>
  <c r="K198" i="2"/>
  <c r="J198" i="2"/>
  <c r="I198" i="2"/>
  <c r="C198" i="2"/>
  <c r="G198" i="2"/>
  <c r="D198" i="2"/>
  <c r="E198" i="2"/>
  <c r="F198" i="2"/>
  <c r="B197" i="2"/>
  <c r="AP197" i="2"/>
  <c r="AO197" i="2"/>
  <c r="AN197" i="2"/>
  <c r="AM197" i="2"/>
  <c r="AJ197" i="2"/>
  <c r="AI197" i="2"/>
  <c r="AH197" i="2"/>
  <c r="AG197" i="2"/>
  <c r="AD197" i="2"/>
  <c r="AC197" i="2"/>
  <c r="AB197" i="2"/>
  <c r="AA197" i="2"/>
  <c r="Y197" i="2"/>
  <c r="X197" i="2"/>
  <c r="W197" i="2"/>
  <c r="V197" i="2"/>
  <c r="U197" i="2"/>
  <c r="R197" i="2"/>
  <c r="Q197" i="2"/>
  <c r="P197" i="2"/>
  <c r="O197" i="2"/>
  <c r="L197" i="2"/>
  <c r="K197" i="2"/>
  <c r="J197" i="2"/>
  <c r="I197" i="2"/>
  <c r="C197" i="2"/>
  <c r="G197" i="2"/>
  <c r="D197" i="2"/>
  <c r="E197" i="2"/>
  <c r="F197" i="2"/>
  <c r="B196" i="2"/>
  <c r="AP196" i="2"/>
  <c r="AO196" i="2"/>
  <c r="AN196" i="2"/>
  <c r="AM196" i="2"/>
  <c r="AJ196" i="2"/>
  <c r="AI196" i="2"/>
  <c r="AH196" i="2"/>
  <c r="AG196" i="2"/>
  <c r="AD196" i="2"/>
  <c r="AC196" i="2"/>
  <c r="AB196" i="2"/>
  <c r="AA196" i="2"/>
  <c r="Y196" i="2"/>
  <c r="X196" i="2"/>
  <c r="W196" i="2"/>
  <c r="V196" i="2"/>
  <c r="U196" i="2"/>
  <c r="R196" i="2"/>
  <c r="Q196" i="2"/>
  <c r="P196" i="2"/>
  <c r="O196" i="2"/>
  <c r="L196" i="2"/>
  <c r="K196" i="2"/>
  <c r="J196" i="2"/>
  <c r="I196" i="2"/>
  <c r="C196" i="2"/>
  <c r="G196" i="2"/>
  <c r="D196" i="2"/>
  <c r="E196" i="2"/>
  <c r="F196" i="2"/>
  <c r="B195" i="2"/>
  <c r="AP195" i="2"/>
  <c r="AO195" i="2"/>
  <c r="AN195" i="2"/>
  <c r="AM195" i="2"/>
  <c r="AJ195" i="2"/>
  <c r="AI195" i="2"/>
  <c r="AH195" i="2"/>
  <c r="AG195" i="2"/>
  <c r="AD195" i="2"/>
  <c r="AC195" i="2"/>
  <c r="AB195" i="2"/>
  <c r="AA195" i="2"/>
  <c r="Y195" i="2"/>
  <c r="X195" i="2"/>
  <c r="W195" i="2"/>
  <c r="V195" i="2"/>
  <c r="U195" i="2"/>
  <c r="R195" i="2"/>
  <c r="Q195" i="2"/>
  <c r="P195" i="2"/>
  <c r="O195" i="2"/>
  <c r="L195" i="2"/>
  <c r="K195" i="2"/>
  <c r="J195" i="2"/>
  <c r="I195" i="2"/>
  <c r="C195" i="2"/>
  <c r="G195" i="2"/>
  <c r="D195" i="2"/>
  <c r="E195" i="2"/>
  <c r="F195" i="2"/>
  <c r="B194" i="2"/>
  <c r="AP194" i="2"/>
  <c r="AO194" i="2"/>
  <c r="AN194" i="2"/>
  <c r="AM194" i="2"/>
  <c r="AJ194" i="2"/>
  <c r="AI194" i="2"/>
  <c r="AH194" i="2"/>
  <c r="AG194" i="2"/>
  <c r="AD194" i="2"/>
  <c r="AC194" i="2"/>
  <c r="AB194" i="2"/>
  <c r="AA194" i="2"/>
  <c r="Y194" i="2"/>
  <c r="X194" i="2"/>
  <c r="W194" i="2"/>
  <c r="V194" i="2"/>
  <c r="U194" i="2"/>
  <c r="R194" i="2"/>
  <c r="Q194" i="2"/>
  <c r="P194" i="2"/>
  <c r="O194" i="2"/>
  <c r="L194" i="2"/>
  <c r="K194" i="2"/>
  <c r="J194" i="2"/>
  <c r="I194" i="2"/>
  <c r="C194" i="2"/>
  <c r="G194" i="2"/>
  <c r="D194" i="2"/>
  <c r="E194" i="2"/>
  <c r="F194" i="2"/>
  <c r="B193" i="2"/>
  <c r="AP193" i="2"/>
  <c r="AO193" i="2"/>
  <c r="AN193" i="2"/>
  <c r="AM193" i="2"/>
  <c r="AJ193" i="2"/>
  <c r="AI193" i="2"/>
  <c r="AH193" i="2"/>
  <c r="AG193" i="2"/>
  <c r="AD193" i="2"/>
  <c r="AC193" i="2"/>
  <c r="AB193" i="2"/>
  <c r="AA193" i="2"/>
  <c r="Y193" i="2"/>
  <c r="X193" i="2"/>
  <c r="W193" i="2"/>
  <c r="V193" i="2"/>
  <c r="U193" i="2"/>
  <c r="R193" i="2"/>
  <c r="Q193" i="2"/>
  <c r="P193" i="2"/>
  <c r="O193" i="2"/>
  <c r="L193" i="2"/>
  <c r="K193" i="2"/>
  <c r="J193" i="2"/>
  <c r="I193" i="2"/>
  <c r="C193" i="2"/>
  <c r="G193" i="2"/>
  <c r="D193" i="2"/>
  <c r="E193" i="2"/>
  <c r="F193" i="2"/>
  <c r="B192" i="2"/>
  <c r="AP192" i="2"/>
  <c r="AO192" i="2"/>
  <c r="AN192" i="2"/>
  <c r="AM192" i="2"/>
  <c r="AJ192" i="2"/>
  <c r="AI192" i="2"/>
  <c r="AH192" i="2"/>
  <c r="AG192" i="2"/>
  <c r="AD192" i="2"/>
  <c r="AC192" i="2"/>
  <c r="AB192" i="2"/>
  <c r="AA192" i="2"/>
  <c r="Y192" i="2"/>
  <c r="X192" i="2"/>
  <c r="W192" i="2"/>
  <c r="V192" i="2"/>
  <c r="U192" i="2"/>
  <c r="R192" i="2"/>
  <c r="Q192" i="2"/>
  <c r="P192" i="2"/>
  <c r="O192" i="2"/>
  <c r="L192" i="2"/>
  <c r="K192" i="2"/>
  <c r="J192" i="2"/>
  <c r="I192" i="2"/>
  <c r="C192" i="2"/>
  <c r="G192" i="2"/>
  <c r="D192" i="2"/>
  <c r="E192" i="2"/>
  <c r="F192" i="2"/>
  <c r="B191" i="2"/>
  <c r="AP191" i="2"/>
  <c r="AO191" i="2"/>
  <c r="AN191" i="2"/>
  <c r="AM191" i="2"/>
  <c r="AJ191" i="2"/>
  <c r="AI191" i="2"/>
  <c r="AH191" i="2"/>
  <c r="AG191" i="2"/>
  <c r="AD191" i="2"/>
  <c r="AC191" i="2"/>
  <c r="AB191" i="2"/>
  <c r="AA191" i="2"/>
  <c r="Y191" i="2"/>
  <c r="X191" i="2"/>
  <c r="W191" i="2"/>
  <c r="V191" i="2"/>
  <c r="U191" i="2"/>
  <c r="R191" i="2"/>
  <c r="Q191" i="2"/>
  <c r="P191" i="2"/>
  <c r="O191" i="2"/>
  <c r="L191" i="2"/>
  <c r="K191" i="2"/>
  <c r="J191" i="2"/>
  <c r="I191" i="2"/>
  <c r="C191" i="2"/>
  <c r="G191" i="2"/>
  <c r="D191" i="2"/>
  <c r="E191" i="2"/>
  <c r="F191" i="2"/>
  <c r="B190" i="2"/>
  <c r="AP190" i="2"/>
  <c r="AO190" i="2"/>
  <c r="AN190" i="2"/>
  <c r="AM190" i="2"/>
  <c r="AJ190" i="2"/>
  <c r="AI190" i="2"/>
  <c r="AH190" i="2"/>
  <c r="AG190" i="2"/>
  <c r="AD190" i="2"/>
  <c r="AC190" i="2"/>
  <c r="AB190" i="2"/>
  <c r="AA190" i="2"/>
  <c r="Y190" i="2"/>
  <c r="X190" i="2"/>
  <c r="W190" i="2"/>
  <c r="V190" i="2"/>
  <c r="U190" i="2"/>
  <c r="R190" i="2"/>
  <c r="Q190" i="2"/>
  <c r="P190" i="2"/>
  <c r="O190" i="2"/>
  <c r="L190" i="2"/>
  <c r="K190" i="2"/>
  <c r="J190" i="2"/>
  <c r="I190" i="2"/>
  <c r="C190" i="2"/>
  <c r="G190" i="2"/>
  <c r="D190" i="2"/>
  <c r="E190" i="2"/>
  <c r="F190" i="2"/>
  <c r="B189" i="2"/>
  <c r="AP189" i="2"/>
  <c r="AO189" i="2"/>
  <c r="AN189" i="2"/>
  <c r="AM189" i="2"/>
  <c r="AJ189" i="2"/>
  <c r="AI189" i="2"/>
  <c r="AH189" i="2"/>
  <c r="AG189" i="2"/>
  <c r="AD189" i="2"/>
  <c r="AC189" i="2"/>
  <c r="AB189" i="2"/>
  <c r="AA189" i="2"/>
  <c r="Y189" i="2"/>
  <c r="X189" i="2"/>
  <c r="W189" i="2"/>
  <c r="V189" i="2"/>
  <c r="U189" i="2"/>
  <c r="R189" i="2"/>
  <c r="Q189" i="2"/>
  <c r="P189" i="2"/>
  <c r="O189" i="2"/>
  <c r="L189" i="2"/>
  <c r="K189" i="2"/>
  <c r="J189" i="2"/>
  <c r="I189" i="2"/>
  <c r="C189" i="2"/>
  <c r="G189" i="2"/>
  <c r="D189" i="2"/>
  <c r="E189" i="2"/>
  <c r="F189" i="2"/>
  <c r="B188" i="2"/>
  <c r="AP188" i="2"/>
  <c r="AO188" i="2"/>
  <c r="AN188" i="2"/>
  <c r="AM188" i="2"/>
  <c r="AJ188" i="2"/>
  <c r="AI188" i="2"/>
  <c r="AH188" i="2"/>
  <c r="AG188" i="2"/>
  <c r="AD188" i="2"/>
  <c r="AC188" i="2"/>
  <c r="AB188" i="2"/>
  <c r="AA188" i="2"/>
  <c r="Y188" i="2"/>
  <c r="X188" i="2"/>
  <c r="W188" i="2"/>
  <c r="V188" i="2"/>
  <c r="U188" i="2"/>
  <c r="R188" i="2"/>
  <c r="Q188" i="2"/>
  <c r="P188" i="2"/>
  <c r="O188" i="2"/>
  <c r="L188" i="2"/>
  <c r="K188" i="2"/>
  <c r="J188" i="2"/>
  <c r="I188" i="2"/>
  <c r="C188" i="2"/>
  <c r="G188" i="2"/>
  <c r="D188" i="2"/>
  <c r="E188" i="2"/>
  <c r="F188" i="2"/>
  <c r="B187" i="2"/>
  <c r="AP187" i="2"/>
  <c r="AO187" i="2"/>
  <c r="AN187" i="2"/>
  <c r="AM187" i="2"/>
  <c r="AJ187" i="2"/>
  <c r="AI187" i="2"/>
  <c r="AH187" i="2"/>
  <c r="AG187" i="2"/>
  <c r="AD187" i="2"/>
  <c r="AC187" i="2"/>
  <c r="AB187" i="2"/>
  <c r="AA187" i="2"/>
  <c r="Y187" i="2"/>
  <c r="X187" i="2"/>
  <c r="W187" i="2"/>
  <c r="V187" i="2"/>
  <c r="U187" i="2"/>
  <c r="R187" i="2"/>
  <c r="Q187" i="2"/>
  <c r="P187" i="2"/>
  <c r="O187" i="2"/>
  <c r="L187" i="2"/>
  <c r="K187" i="2"/>
  <c r="J187" i="2"/>
  <c r="I187" i="2"/>
  <c r="C187" i="2"/>
  <c r="G187" i="2"/>
  <c r="D187" i="2"/>
  <c r="E187" i="2"/>
  <c r="F187" i="2"/>
  <c r="B186" i="2"/>
  <c r="AP186" i="2"/>
  <c r="AO186" i="2"/>
  <c r="AN186" i="2"/>
  <c r="AM186" i="2"/>
  <c r="AJ186" i="2"/>
  <c r="AI186" i="2"/>
  <c r="AH186" i="2"/>
  <c r="AG186" i="2"/>
  <c r="AD186" i="2"/>
  <c r="AC186" i="2"/>
  <c r="AB186" i="2"/>
  <c r="AA186" i="2"/>
  <c r="Y186" i="2"/>
  <c r="X186" i="2"/>
  <c r="W186" i="2"/>
  <c r="V186" i="2"/>
  <c r="U186" i="2"/>
  <c r="R186" i="2"/>
  <c r="Q186" i="2"/>
  <c r="P186" i="2"/>
  <c r="O186" i="2"/>
  <c r="L186" i="2"/>
  <c r="K186" i="2"/>
  <c r="J186" i="2"/>
  <c r="I186" i="2"/>
  <c r="C186" i="2"/>
  <c r="G186" i="2"/>
  <c r="D186" i="2"/>
  <c r="E186" i="2"/>
  <c r="F186" i="2"/>
  <c r="B185" i="2"/>
  <c r="AP185" i="2"/>
  <c r="AO185" i="2"/>
  <c r="AN185" i="2"/>
  <c r="AM185" i="2"/>
  <c r="AJ185" i="2"/>
  <c r="AI185" i="2"/>
  <c r="AH185" i="2"/>
  <c r="AG185" i="2"/>
  <c r="AD185" i="2"/>
  <c r="AC185" i="2"/>
  <c r="AB185" i="2"/>
  <c r="AA185" i="2"/>
  <c r="Y185" i="2"/>
  <c r="X185" i="2"/>
  <c r="W185" i="2"/>
  <c r="V185" i="2"/>
  <c r="U185" i="2"/>
  <c r="R185" i="2"/>
  <c r="Q185" i="2"/>
  <c r="P185" i="2"/>
  <c r="O185" i="2"/>
  <c r="L185" i="2"/>
  <c r="K185" i="2"/>
  <c r="J185" i="2"/>
  <c r="I185" i="2"/>
  <c r="C185" i="2"/>
  <c r="G185" i="2"/>
  <c r="D185" i="2"/>
  <c r="E185" i="2"/>
  <c r="F185" i="2"/>
  <c r="B184" i="2"/>
  <c r="AP184" i="2"/>
  <c r="AO184" i="2"/>
  <c r="AN184" i="2"/>
  <c r="AM184" i="2"/>
  <c r="AJ184" i="2"/>
  <c r="AI184" i="2"/>
  <c r="AH184" i="2"/>
  <c r="AG184" i="2"/>
  <c r="AD184" i="2"/>
  <c r="AC184" i="2"/>
  <c r="AB184" i="2"/>
  <c r="AA184" i="2"/>
  <c r="Y184" i="2"/>
  <c r="X184" i="2"/>
  <c r="W184" i="2"/>
  <c r="V184" i="2"/>
  <c r="U184" i="2"/>
  <c r="R184" i="2"/>
  <c r="Q184" i="2"/>
  <c r="P184" i="2"/>
  <c r="O184" i="2"/>
  <c r="L184" i="2"/>
  <c r="K184" i="2"/>
  <c r="J184" i="2"/>
  <c r="I184" i="2"/>
  <c r="C184" i="2"/>
  <c r="G184" i="2"/>
  <c r="D184" i="2"/>
  <c r="E184" i="2"/>
  <c r="F184" i="2"/>
  <c r="B183" i="2"/>
  <c r="AP183" i="2"/>
  <c r="AO183" i="2"/>
  <c r="AN183" i="2"/>
  <c r="AM183" i="2"/>
  <c r="AJ183" i="2"/>
  <c r="AI183" i="2"/>
  <c r="AH183" i="2"/>
  <c r="AG183" i="2"/>
  <c r="AD183" i="2"/>
  <c r="AC183" i="2"/>
  <c r="AB183" i="2"/>
  <c r="AA183" i="2"/>
  <c r="Y183" i="2"/>
  <c r="X183" i="2"/>
  <c r="W183" i="2"/>
  <c r="V183" i="2"/>
  <c r="U183" i="2"/>
  <c r="R183" i="2"/>
  <c r="Q183" i="2"/>
  <c r="P183" i="2"/>
  <c r="O183" i="2"/>
  <c r="L183" i="2"/>
  <c r="K183" i="2"/>
  <c r="J183" i="2"/>
  <c r="I183" i="2"/>
  <c r="C183" i="2"/>
  <c r="G183" i="2"/>
  <c r="D183" i="2"/>
  <c r="E183" i="2"/>
  <c r="F183" i="2"/>
  <c r="B182" i="2"/>
  <c r="AP182" i="2"/>
  <c r="AO182" i="2"/>
  <c r="AN182" i="2"/>
  <c r="AM182" i="2"/>
  <c r="AJ182" i="2"/>
  <c r="AI182" i="2"/>
  <c r="AH182" i="2"/>
  <c r="AG182" i="2"/>
  <c r="AD182" i="2"/>
  <c r="AC182" i="2"/>
  <c r="AB182" i="2"/>
  <c r="AA182" i="2"/>
  <c r="Y182" i="2"/>
  <c r="X182" i="2"/>
  <c r="W182" i="2"/>
  <c r="V182" i="2"/>
  <c r="U182" i="2"/>
  <c r="R182" i="2"/>
  <c r="Q182" i="2"/>
  <c r="P182" i="2"/>
  <c r="O182" i="2"/>
  <c r="L182" i="2"/>
  <c r="K182" i="2"/>
  <c r="J182" i="2"/>
  <c r="I182" i="2"/>
  <c r="C182" i="2"/>
  <c r="G182" i="2"/>
  <c r="D182" i="2"/>
  <c r="E182" i="2"/>
  <c r="F182" i="2"/>
  <c r="B181" i="2"/>
  <c r="AP181" i="2"/>
  <c r="AO181" i="2"/>
  <c r="AN181" i="2"/>
  <c r="AM181" i="2"/>
  <c r="AJ181" i="2"/>
  <c r="AI181" i="2"/>
  <c r="AH181" i="2"/>
  <c r="AG181" i="2"/>
  <c r="AD181" i="2"/>
  <c r="AC181" i="2"/>
  <c r="AB181" i="2"/>
  <c r="AA181" i="2"/>
  <c r="Y181" i="2"/>
  <c r="X181" i="2"/>
  <c r="W181" i="2"/>
  <c r="V181" i="2"/>
  <c r="U181" i="2"/>
  <c r="R181" i="2"/>
  <c r="Q181" i="2"/>
  <c r="P181" i="2"/>
  <c r="O181" i="2"/>
  <c r="L181" i="2"/>
  <c r="K181" i="2"/>
  <c r="J181" i="2"/>
  <c r="I181" i="2"/>
  <c r="C181" i="2"/>
  <c r="G181" i="2"/>
  <c r="D181" i="2"/>
  <c r="E181" i="2"/>
  <c r="F181" i="2"/>
  <c r="B180" i="2"/>
  <c r="AP180" i="2"/>
  <c r="AO180" i="2"/>
  <c r="AN180" i="2"/>
  <c r="AM180" i="2"/>
  <c r="AJ180" i="2"/>
  <c r="AI180" i="2"/>
  <c r="AH180" i="2"/>
  <c r="AG180" i="2"/>
  <c r="AD180" i="2"/>
  <c r="AC180" i="2"/>
  <c r="AB180" i="2"/>
  <c r="AA180" i="2"/>
  <c r="Y180" i="2"/>
  <c r="X180" i="2"/>
  <c r="W180" i="2"/>
  <c r="V180" i="2"/>
  <c r="U180" i="2"/>
  <c r="R180" i="2"/>
  <c r="Q180" i="2"/>
  <c r="P180" i="2"/>
  <c r="O180" i="2"/>
  <c r="L180" i="2"/>
  <c r="K180" i="2"/>
  <c r="J180" i="2"/>
  <c r="I180" i="2"/>
  <c r="C180" i="2"/>
  <c r="G180" i="2"/>
  <c r="D180" i="2"/>
  <c r="E180" i="2"/>
  <c r="F180" i="2"/>
  <c r="B179" i="2"/>
  <c r="AP179" i="2"/>
  <c r="AO179" i="2"/>
  <c r="AN179" i="2"/>
  <c r="AM179" i="2"/>
  <c r="AJ179" i="2"/>
  <c r="AI179" i="2"/>
  <c r="AH179" i="2"/>
  <c r="AG179" i="2"/>
  <c r="AD179" i="2"/>
  <c r="AC179" i="2"/>
  <c r="AB179" i="2"/>
  <c r="AA179" i="2"/>
  <c r="Y179" i="2"/>
  <c r="X179" i="2"/>
  <c r="W179" i="2"/>
  <c r="V179" i="2"/>
  <c r="U179" i="2"/>
  <c r="R179" i="2"/>
  <c r="Q179" i="2"/>
  <c r="P179" i="2"/>
  <c r="O179" i="2"/>
  <c r="L179" i="2"/>
  <c r="K179" i="2"/>
  <c r="J179" i="2"/>
  <c r="I179" i="2"/>
  <c r="C179" i="2"/>
  <c r="G179" i="2"/>
  <c r="D179" i="2"/>
  <c r="E179" i="2"/>
  <c r="F179" i="2"/>
  <c r="B178" i="2"/>
  <c r="AP178" i="2"/>
  <c r="AO178" i="2"/>
  <c r="AN178" i="2"/>
  <c r="AM178" i="2"/>
  <c r="AJ178" i="2"/>
  <c r="AI178" i="2"/>
  <c r="AH178" i="2"/>
  <c r="AG178" i="2"/>
  <c r="AD178" i="2"/>
  <c r="AC178" i="2"/>
  <c r="AB178" i="2"/>
  <c r="AA178" i="2"/>
  <c r="Y178" i="2"/>
  <c r="X178" i="2"/>
  <c r="W178" i="2"/>
  <c r="V178" i="2"/>
  <c r="U178" i="2"/>
  <c r="R178" i="2"/>
  <c r="Q178" i="2"/>
  <c r="P178" i="2"/>
  <c r="O178" i="2"/>
  <c r="L178" i="2"/>
  <c r="K178" i="2"/>
  <c r="J178" i="2"/>
  <c r="I178" i="2"/>
  <c r="C178" i="2"/>
  <c r="G178" i="2"/>
  <c r="D178" i="2"/>
  <c r="E178" i="2"/>
  <c r="F178" i="2"/>
  <c r="B177" i="2"/>
  <c r="AP177" i="2"/>
  <c r="AO177" i="2"/>
  <c r="AN177" i="2"/>
  <c r="AM177" i="2"/>
  <c r="AJ177" i="2"/>
  <c r="AI177" i="2"/>
  <c r="AH177" i="2"/>
  <c r="AG177" i="2"/>
  <c r="AD177" i="2"/>
  <c r="AC177" i="2"/>
  <c r="AB177" i="2"/>
  <c r="AA177" i="2"/>
  <c r="Y177" i="2"/>
  <c r="X177" i="2"/>
  <c r="W177" i="2"/>
  <c r="V177" i="2"/>
  <c r="U177" i="2"/>
  <c r="R177" i="2"/>
  <c r="Q177" i="2"/>
  <c r="P177" i="2"/>
  <c r="O177" i="2"/>
  <c r="L177" i="2"/>
  <c r="K177" i="2"/>
  <c r="J177" i="2"/>
  <c r="I177" i="2"/>
  <c r="C177" i="2"/>
  <c r="G177" i="2"/>
  <c r="D177" i="2"/>
  <c r="E177" i="2"/>
  <c r="F177" i="2"/>
  <c r="B176" i="2"/>
  <c r="AP176" i="2"/>
  <c r="AO176" i="2"/>
  <c r="AN176" i="2"/>
  <c r="AM176" i="2"/>
  <c r="AJ176" i="2"/>
  <c r="AI176" i="2"/>
  <c r="AH176" i="2"/>
  <c r="AG176" i="2"/>
  <c r="AD176" i="2"/>
  <c r="AC176" i="2"/>
  <c r="AB176" i="2"/>
  <c r="AA176" i="2"/>
  <c r="Y176" i="2"/>
  <c r="X176" i="2"/>
  <c r="W176" i="2"/>
  <c r="V176" i="2"/>
  <c r="U176" i="2"/>
  <c r="R176" i="2"/>
  <c r="Q176" i="2"/>
  <c r="P176" i="2"/>
  <c r="O176" i="2"/>
  <c r="L176" i="2"/>
  <c r="K176" i="2"/>
  <c r="J176" i="2"/>
  <c r="I176" i="2"/>
  <c r="C176" i="2"/>
  <c r="G176" i="2"/>
  <c r="D176" i="2"/>
  <c r="E176" i="2"/>
  <c r="F176" i="2"/>
  <c r="B175" i="2"/>
  <c r="AP175" i="2"/>
  <c r="AO175" i="2"/>
  <c r="AN175" i="2"/>
  <c r="AM175" i="2"/>
  <c r="AJ175" i="2"/>
  <c r="AI175" i="2"/>
  <c r="AH175" i="2"/>
  <c r="AG175" i="2"/>
  <c r="AD175" i="2"/>
  <c r="AC175" i="2"/>
  <c r="AB175" i="2"/>
  <c r="AA175" i="2"/>
  <c r="Y175" i="2"/>
  <c r="X175" i="2"/>
  <c r="W175" i="2"/>
  <c r="V175" i="2"/>
  <c r="U175" i="2"/>
  <c r="R175" i="2"/>
  <c r="Q175" i="2"/>
  <c r="P175" i="2"/>
  <c r="O175" i="2"/>
  <c r="L175" i="2"/>
  <c r="K175" i="2"/>
  <c r="J175" i="2"/>
  <c r="I175" i="2"/>
  <c r="C175" i="2"/>
  <c r="G175" i="2"/>
  <c r="D175" i="2"/>
  <c r="E175" i="2"/>
  <c r="F175" i="2"/>
  <c r="B174" i="2"/>
  <c r="AP174" i="2"/>
  <c r="AO174" i="2"/>
  <c r="AN174" i="2"/>
  <c r="AM174" i="2"/>
  <c r="AJ174" i="2"/>
  <c r="AI174" i="2"/>
  <c r="AH174" i="2"/>
  <c r="AG174" i="2"/>
  <c r="AD174" i="2"/>
  <c r="AC174" i="2"/>
  <c r="AB174" i="2"/>
  <c r="AA174" i="2"/>
  <c r="Y174" i="2"/>
  <c r="X174" i="2"/>
  <c r="W174" i="2"/>
  <c r="V174" i="2"/>
  <c r="U174" i="2"/>
  <c r="R174" i="2"/>
  <c r="Q174" i="2"/>
  <c r="P174" i="2"/>
  <c r="O174" i="2"/>
  <c r="L174" i="2"/>
  <c r="K174" i="2"/>
  <c r="J174" i="2"/>
  <c r="I174" i="2"/>
  <c r="C174" i="2"/>
  <c r="G174" i="2"/>
  <c r="D174" i="2"/>
  <c r="E174" i="2"/>
  <c r="F174" i="2"/>
  <c r="B173" i="2"/>
  <c r="AP173" i="2"/>
  <c r="AO173" i="2"/>
  <c r="AN173" i="2"/>
  <c r="AM173" i="2"/>
  <c r="AJ173" i="2"/>
  <c r="AI173" i="2"/>
  <c r="AH173" i="2"/>
  <c r="AG173" i="2"/>
  <c r="AD173" i="2"/>
  <c r="AC173" i="2"/>
  <c r="AB173" i="2"/>
  <c r="AA173" i="2"/>
  <c r="Y173" i="2"/>
  <c r="X173" i="2"/>
  <c r="W173" i="2"/>
  <c r="V173" i="2"/>
  <c r="U173" i="2"/>
  <c r="R173" i="2"/>
  <c r="Q173" i="2"/>
  <c r="P173" i="2"/>
  <c r="O173" i="2"/>
  <c r="L173" i="2"/>
  <c r="K173" i="2"/>
  <c r="J173" i="2"/>
  <c r="I173" i="2"/>
  <c r="C173" i="2"/>
  <c r="G173" i="2"/>
  <c r="D173" i="2"/>
  <c r="E173" i="2"/>
  <c r="F173" i="2"/>
  <c r="B172" i="2"/>
  <c r="AP172" i="2"/>
  <c r="AO172" i="2"/>
  <c r="AN172" i="2"/>
  <c r="AM172" i="2"/>
  <c r="AJ172" i="2"/>
  <c r="AI172" i="2"/>
  <c r="AH172" i="2"/>
  <c r="AG172" i="2"/>
  <c r="AD172" i="2"/>
  <c r="AC172" i="2"/>
  <c r="AB172" i="2"/>
  <c r="AA172" i="2"/>
  <c r="Y172" i="2"/>
  <c r="X172" i="2"/>
  <c r="W172" i="2"/>
  <c r="V172" i="2"/>
  <c r="U172" i="2"/>
  <c r="R172" i="2"/>
  <c r="Q172" i="2"/>
  <c r="P172" i="2"/>
  <c r="O172" i="2"/>
  <c r="L172" i="2"/>
  <c r="K172" i="2"/>
  <c r="J172" i="2"/>
  <c r="I172" i="2"/>
  <c r="C172" i="2"/>
  <c r="G172" i="2"/>
  <c r="D172" i="2"/>
  <c r="E172" i="2"/>
  <c r="F172" i="2"/>
  <c r="B171" i="2"/>
  <c r="AP171" i="2"/>
  <c r="AO171" i="2"/>
  <c r="AN171" i="2"/>
  <c r="AM171" i="2"/>
  <c r="AJ171" i="2"/>
  <c r="AI171" i="2"/>
  <c r="AH171" i="2"/>
  <c r="AG171" i="2"/>
  <c r="AD171" i="2"/>
  <c r="AC171" i="2"/>
  <c r="AB171" i="2"/>
  <c r="AA171" i="2"/>
  <c r="Y171" i="2"/>
  <c r="X171" i="2"/>
  <c r="W171" i="2"/>
  <c r="V171" i="2"/>
  <c r="U171" i="2"/>
  <c r="R171" i="2"/>
  <c r="Q171" i="2"/>
  <c r="P171" i="2"/>
  <c r="O171" i="2"/>
  <c r="L171" i="2"/>
  <c r="K171" i="2"/>
  <c r="J171" i="2"/>
  <c r="I171" i="2"/>
  <c r="C171" i="2"/>
  <c r="G171" i="2"/>
  <c r="D171" i="2"/>
  <c r="E171" i="2"/>
  <c r="F171" i="2"/>
  <c r="B170" i="2"/>
  <c r="AP170" i="2"/>
  <c r="AO170" i="2"/>
  <c r="AN170" i="2"/>
  <c r="AM170" i="2"/>
  <c r="AJ170" i="2"/>
  <c r="AI170" i="2"/>
  <c r="AH170" i="2"/>
  <c r="AG170" i="2"/>
  <c r="AD170" i="2"/>
  <c r="AC170" i="2"/>
  <c r="AB170" i="2"/>
  <c r="AA170" i="2"/>
  <c r="Y170" i="2"/>
  <c r="X170" i="2"/>
  <c r="W170" i="2"/>
  <c r="V170" i="2"/>
  <c r="U170" i="2"/>
  <c r="R170" i="2"/>
  <c r="Q170" i="2"/>
  <c r="P170" i="2"/>
  <c r="O170" i="2"/>
  <c r="L170" i="2"/>
  <c r="K170" i="2"/>
  <c r="J170" i="2"/>
  <c r="I170" i="2"/>
  <c r="C170" i="2"/>
  <c r="G170" i="2"/>
  <c r="D170" i="2"/>
  <c r="E170" i="2"/>
  <c r="F170" i="2"/>
  <c r="B169" i="2"/>
  <c r="AP169" i="2"/>
  <c r="AO169" i="2"/>
  <c r="AN169" i="2"/>
  <c r="AM169" i="2"/>
  <c r="AJ169" i="2"/>
  <c r="AI169" i="2"/>
  <c r="AH169" i="2"/>
  <c r="AG169" i="2"/>
  <c r="AD169" i="2"/>
  <c r="AC169" i="2"/>
  <c r="AB169" i="2"/>
  <c r="AA169" i="2"/>
  <c r="Y169" i="2"/>
  <c r="X169" i="2"/>
  <c r="W169" i="2"/>
  <c r="V169" i="2"/>
  <c r="U169" i="2"/>
  <c r="R169" i="2"/>
  <c r="Q169" i="2"/>
  <c r="P169" i="2"/>
  <c r="O169" i="2"/>
  <c r="L169" i="2"/>
  <c r="K169" i="2"/>
  <c r="J169" i="2"/>
  <c r="I169" i="2"/>
  <c r="C169" i="2"/>
  <c r="G169" i="2"/>
  <c r="D169" i="2"/>
  <c r="E169" i="2"/>
  <c r="F169" i="2"/>
  <c r="B168" i="2"/>
  <c r="AP168" i="2"/>
  <c r="AO168" i="2"/>
  <c r="AN168" i="2"/>
  <c r="AM168" i="2"/>
  <c r="AJ168" i="2"/>
  <c r="AI168" i="2"/>
  <c r="AH168" i="2"/>
  <c r="AG168" i="2"/>
  <c r="AD168" i="2"/>
  <c r="AC168" i="2"/>
  <c r="AB168" i="2"/>
  <c r="AA168" i="2"/>
  <c r="Y168" i="2"/>
  <c r="X168" i="2"/>
  <c r="W168" i="2"/>
  <c r="V168" i="2"/>
  <c r="U168" i="2"/>
  <c r="R168" i="2"/>
  <c r="Q168" i="2"/>
  <c r="P168" i="2"/>
  <c r="O168" i="2"/>
  <c r="L168" i="2"/>
  <c r="K168" i="2"/>
  <c r="J168" i="2"/>
  <c r="I168" i="2"/>
  <c r="C168" i="2"/>
  <c r="G168" i="2"/>
  <c r="D168" i="2"/>
  <c r="E168" i="2"/>
  <c r="F168" i="2"/>
  <c r="B167" i="2"/>
  <c r="AP167" i="2"/>
  <c r="AO167" i="2"/>
  <c r="AN167" i="2"/>
  <c r="AM167" i="2"/>
  <c r="AJ167" i="2"/>
  <c r="AI167" i="2"/>
  <c r="AH167" i="2"/>
  <c r="AG167" i="2"/>
  <c r="AD167" i="2"/>
  <c r="AC167" i="2"/>
  <c r="AB167" i="2"/>
  <c r="AA167" i="2"/>
  <c r="Y167" i="2"/>
  <c r="X167" i="2"/>
  <c r="W167" i="2"/>
  <c r="V167" i="2"/>
  <c r="U167" i="2"/>
  <c r="R167" i="2"/>
  <c r="Q167" i="2"/>
  <c r="P167" i="2"/>
  <c r="O167" i="2"/>
  <c r="L167" i="2"/>
  <c r="K167" i="2"/>
  <c r="J167" i="2"/>
  <c r="I167" i="2"/>
  <c r="C167" i="2"/>
  <c r="G167" i="2"/>
  <c r="D167" i="2"/>
  <c r="E167" i="2"/>
  <c r="F167" i="2"/>
  <c r="B166" i="2"/>
  <c r="AP166" i="2"/>
  <c r="AO166" i="2"/>
  <c r="AN166" i="2"/>
  <c r="AM166" i="2"/>
  <c r="AJ166" i="2"/>
  <c r="AI166" i="2"/>
  <c r="AH166" i="2"/>
  <c r="AG166" i="2"/>
  <c r="AD166" i="2"/>
  <c r="AC166" i="2"/>
  <c r="AB166" i="2"/>
  <c r="AA166" i="2"/>
  <c r="Y166" i="2"/>
  <c r="X166" i="2"/>
  <c r="W166" i="2"/>
  <c r="V166" i="2"/>
  <c r="U166" i="2"/>
  <c r="R166" i="2"/>
  <c r="Q166" i="2"/>
  <c r="P166" i="2"/>
  <c r="O166" i="2"/>
  <c r="L166" i="2"/>
  <c r="K166" i="2"/>
  <c r="J166" i="2"/>
  <c r="I166" i="2"/>
  <c r="C166" i="2"/>
  <c r="G166" i="2"/>
  <c r="D166" i="2"/>
  <c r="E166" i="2"/>
  <c r="F166" i="2"/>
  <c r="B165" i="2"/>
  <c r="AP165" i="2"/>
  <c r="AO165" i="2"/>
  <c r="AN165" i="2"/>
  <c r="AM165" i="2"/>
  <c r="AJ165" i="2"/>
  <c r="AI165" i="2"/>
  <c r="AH165" i="2"/>
  <c r="AG165" i="2"/>
  <c r="AD165" i="2"/>
  <c r="AC165" i="2"/>
  <c r="AB165" i="2"/>
  <c r="AA165" i="2"/>
  <c r="Y165" i="2"/>
  <c r="X165" i="2"/>
  <c r="W165" i="2"/>
  <c r="V165" i="2"/>
  <c r="U165" i="2"/>
  <c r="R165" i="2"/>
  <c r="Q165" i="2"/>
  <c r="P165" i="2"/>
  <c r="O165" i="2"/>
  <c r="L165" i="2"/>
  <c r="K165" i="2"/>
  <c r="J165" i="2"/>
  <c r="I165" i="2"/>
  <c r="C165" i="2"/>
  <c r="G165" i="2"/>
  <c r="D165" i="2"/>
  <c r="E165" i="2"/>
  <c r="F165" i="2"/>
  <c r="B164" i="2"/>
  <c r="AP164" i="2"/>
  <c r="AO164" i="2"/>
  <c r="AN164" i="2"/>
  <c r="AM164" i="2"/>
  <c r="AJ164" i="2"/>
  <c r="AI164" i="2"/>
  <c r="AH164" i="2"/>
  <c r="AG164" i="2"/>
  <c r="AD164" i="2"/>
  <c r="AC164" i="2"/>
  <c r="AB164" i="2"/>
  <c r="AA164" i="2"/>
  <c r="Y164" i="2"/>
  <c r="X164" i="2"/>
  <c r="W164" i="2"/>
  <c r="V164" i="2"/>
  <c r="U164" i="2"/>
  <c r="R164" i="2"/>
  <c r="Q164" i="2"/>
  <c r="P164" i="2"/>
  <c r="O164" i="2"/>
  <c r="L164" i="2"/>
  <c r="K164" i="2"/>
  <c r="J164" i="2"/>
  <c r="I164" i="2"/>
  <c r="C164" i="2"/>
  <c r="G164" i="2"/>
  <c r="D164" i="2"/>
  <c r="E164" i="2"/>
  <c r="F164" i="2"/>
  <c r="B163" i="2"/>
  <c r="AP163" i="2"/>
  <c r="AO163" i="2"/>
  <c r="AN163" i="2"/>
  <c r="AM163" i="2"/>
  <c r="AJ163" i="2"/>
  <c r="AI163" i="2"/>
  <c r="AH163" i="2"/>
  <c r="AG163" i="2"/>
  <c r="AD163" i="2"/>
  <c r="AC163" i="2"/>
  <c r="AB163" i="2"/>
  <c r="AA163" i="2"/>
  <c r="Y163" i="2"/>
  <c r="X163" i="2"/>
  <c r="W163" i="2"/>
  <c r="V163" i="2"/>
  <c r="U163" i="2"/>
  <c r="R163" i="2"/>
  <c r="Q163" i="2"/>
  <c r="P163" i="2"/>
  <c r="O163" i="2"/>
  <c r="L163" i="2"/>
  <c r="K163" i="2"/>
  <c r="J163" i="2"/>
  <c r="I163" i="2"/>
  <c r="C163" i="2"/>
  <c r="G163" i="2"/>
  <c r="D163" i="2"/>
  <c r="E163" i="2"/>
  <c r="F163" i="2"/>
  <c r="B162" i="2"/>
  <c r="AP162" i="2"/>
  <c r="AO162" i="2"/>
  <c r="AN162" i="2"/>
  <c r="AM162" i="2"/>
  <c r="AJ162" i="2"/>
  <c r="AI162" i="2"/>
  <c r="AH162" i="2"/>
  <c r="AG162" i="2"/>
  <c r="AD162" i="2"/>
  <c r="AC162" i="2"/>
  <c r="AB162" i="2"/>
  <c r="AA162" i="2"/>
  <c r="Y162" i="2"/>
  <c r="X162" i="2"/>
  <c r="W162" i="2"/>
  <c r="V162" i="2"/>
  <c r="U162" i="2"/>
  <c r="R162" i="2"/>
  <c r="Q162" i="2"/>
  <c r="P162" i="2"/>
  <c r="O162" i="2"/>
  <c r="L162" i="2"/>
  <c r="K162" i="2"/>
  <c r="J162" i="2"/>
  <c r="I162" i="2"/>
  <c r="C162" i="2"/>
  <c r="G162" i="2"/>
  <c r="D162" i="2"/>
  <c r="E162" i="2"/>
  <c r="F162" i="2"/>
  <c r="B161" i="2"/>
  <c r="AP161" i="2"/>
  <c r="AO161" i="2"/>
  <c r="AN161" i="2"/>
  <c r="AM161" i="2"/>
  <c r="AJ161" i="2"/>
  <c r="AI161" i="2"/>
  <c r="AH161" i="2"/>
  <c r="AG161" i="2"/>
  <c r="AD161" i="2"/>
  <c r="AC161" i="2"/>
  <c r="AB161" i="2"/>
  <c r="AA161" i="2"/>
  <c r="Y161" i="2"/>
  <c r="X161" i="2"/>
  <c r="W161" i="2"/>
  <c r="V161" i="2"/>
  <c r="U161" i="2"/>
  <c r="R161" i="2"/>
  <c r="Q161" i="2"/>
  <c r="P161" i="2"/>
  <c r="O161" i="2"/>
  <c r="L161" i="2"/>
  <c r="K161" i="2"/>
  <c r="J161" i="2"/>
  <c r="I161" i="2"/>
  <c r="C161" i="2"/>
  <c r="G161" i="2"/>
  <c r="D161" i="2"/>
  <c r="E161" i="2"/>
  <c r="F161" i="2"/>
  <c r="B160" i="2"/>
  <c r="AP160" i="2"/>
  <c r="AO160" i="2"/>
  <c r="AN160" i="2"/>
  <c r="AM160" i="2"/>
  <c r="AJ160" i="2"/>
  <c r="AI160" i="2"/>
  <c r="AH160" i="2"/>
  <c r="AG160" i="2"/>
  <c r="AD160" i="2"/>
  <c r="AC160" i="2"/>
  <c r="AB160" i="2"/>
  <c r="AA160" i="2"/>
  <c r="Y160" i="2"/>
  <c r="X160" i="2"/>
  <c r="W160" i="2"/>
  <c r="V160" i="2"/>
  <c r="U160" i="2"/>
  <c r="R160" i="2"/>
  <c r="Q160" i="2"/>
  <c r="P160" i="2"/>
  <c r="O160" i="2"/>
  <c r="L160" i="2"/>
  <c r="K160" i="2"/>
  <c r="J160" i="2"/>
  <c r="I160" i="2"/>
  <c r="C160" i="2"/>
  <c r="G160" i="2"/>
  <c r="D160" i="2"/>
  <c r="E160" i="2"/>
  <c r="F160" i="2"/>
  <c r="B159" i="2"/>
  <c r="AP159" i="2"/>
  <c r="AO159" i="2"/>
  <c r="AN159" i="2"/>
  <c r="AM159" i="2"/>
  <c r="AJ159" i="2"/>
  <c r="AI159" i="2"/>
  <c r="AH159" i="2"/>
  <c r="AG159" i="2"/>
  <c r="AD159" i="2"/>
  <c r="AC159" i="2"/>
  <c r="AB159" i="2"/>
  <c r="AA159" i="2"/>
  <c r="Y159" i="2"/>
  <c r="X159" i="2"/>
  <c r="W159" i="2"/>
  <c r="V159" i="2"/>
  <c r="U159" i="2"/>
  <c r="R159" i="2"/>
  <c r="Q159" i="2"/>
  <c r="P159" i="2"/>
  <c r="O159" i="2"/>
  <c r="L159" i="2"/>
  <c r="K159" i="2"/>
  <c r="J159" i="2"/>
  <c r="I159" i="2"/>
  <c r="C159" i="2"/>
  <c r="G159" i="2"/>
  <c r="D159" i="2"/>
  <c r="E159" i="2"/>
  <c r="F159" i="2"/>
  <c r="B158" i="2"/>
  <c r="AP158" i="2"/>
  <c r="AO158" i="2"/>
  <c r="AN158" i="2"/>
  <c r="AM158" i="2"/>
  <c r="AJ158" i="2"/>
  <c r="AI158" i="2"/>
  <c r="AH158" i="2"/>
  <c r="AG158" i="2"/>
  <c r="AD158" i="2"/>
  <c r="AC158" i="2"/>
  <c r="AB158" i="2"/>
  <c r="AA158" i="2"/>
  <c r="Y158" i="2"/>
  <c r="X158" i="2"/>
  <c r="W158" i="2"/>
  <c r="V158" i="2"/>
  <c r="U158" i="2"/>
  <c r="R158" i="2"/>
  <c r="Q158" i="2"/>
  <c r="P158" i="2"/>
  <c r="O158" i="2"/>
  <c r="L158" i="2"/>
  <c r="K158" i="2"/>
  <c r="J158" i="2"/>
  <c r="I158" i="2"/>
  <c r="C158" i="2"/>
  <c r="G158" i="2"/>
  <c r="D158" i="2"/>
  <c r="E158" i="2"/>
  <c r="F158" i="2"/>
  <c r="B157" i="2"/>
  <c r="AP157" i="2"/>
  <c r="AO157" i="2"/>
  <c r="AN157" i="2"/>
  <c r="AM157" i="2"/>
  <c r="AJ157" i="2"/>
  <c r="AI157" i="2"/>
  <c r="AH157" i="2"/>
  <c r="AG157" i="2"/>
  <c r="AD157" i="2"/>
  <c r="AC157" i="2"/>
  <c r="AB157" i="2"/>
  <c r="AA157" i="2"/>
  <c r="Y157" i="2"/>
  <c r="X157" i="2"/>
  <c r="W157" i="2"/>
  <c r="V157" i="2"/>
  <c r="U157" i="2"/>
  <c r="R157" i="2"/>
  <c r="Q157" i="2"/>
  <c r="P157" i="2"/>
  <c r="O157" i="2"/>
  <c r="L157" i="2"/>
  <c r="K157" i="2"/>
  <c r="J157" i="2"/>
  <c r="I157" i="2"/>
  <c r="C157" i="2"/>
  <c r="G157" i="2"/>
  <c r="D157" i="2"/>
  <c r="E157" i="2"/>
  <c r="F157" i="2"/>
  <c r="B156" i="2"/>
  <c r="AP156" i="2"/>
  <c r="AO156" i="2"/>
  <c r="AN156" i="2"/>
  <c r="AM156" i="2"/>
  <c r="AJ156" i="2"/>
  <c r="AI156" i="2"/>
  <c r="AH156" i="2"/>
  <c r="AG156" i="2"/>
  <c r="AD156" i="2"/>
  <c r="AC156" i="2"/>
  <c r="AB156" i="2"/>
  <c r="AA156" i="2"/>
  <c r="Y156" i="2"/>
  <c r="X156" i="2"/>
  <c r="W156" i="2"/>
  <c r="V156" i="2"/>
  <c r="U156" i="2"/>
  <c r="R156" i="2"/>
  <c r="Q156" i="2"/>
  <c r="P156" i="2"/>
  <c r="O156" i="2"/>
  <c r="L156" i="2"/>
  <c r="K156" i="2"/>
  <c r="J156" i="2"/>
  <c r="I156" i="2"/>
  <c r="C156" i="2"/>
  <c r="G156" i="2"/>
  <c r="D156" i="2"/>
  <c r="E156" i="2"/>
  <c r="F156" i="2"/>
  <c r="B155" i="2"/>
  <c r="AP155" i="2"/>
  <c r="AO155" i="2"/>
  <c r="AN155" i="2"/>
  <c r="AM155" i="2"/>
  <c r="AJ155" i="2"/>
  <c r="AI155" i="2"/>
  <c r="AH155" i="2"/>
  <c r="AG155" i="2"/>
  <c r="AD155" i="2"/>
  <c r="AC155" i="2"/>
  <c r="AB155" i="2"/>
  <c r="AA155" i="2"/>
  <c r="Y155" i="2"/>
  <c r="X155" i="2"/>
  <c r="W155" i="2"/>
  <c r="V155" i="2"/>
  <c r="U155" i="2"/>
  <c r="R155" i="2"/>
  <c r="Q155" i="2"/>
  <c r="P155" i="2"/>
  <c r="O155" i="2"/>
  <c r="L155" i="2"/>
  <c r="K155" i="2"/>
  <c r="J155" i="2"/>
  <c r="I155" i="2"/>
  <c r="C155" i="2"/>
  <c r="G155" i="2"/>
  <c r="D155" i="2"/>
  <c r="E155" i="2"/>
  <c r="F155" i="2"/>
  <c r="B154" i="2"/>
  <c r="AP154" i="2"/>
  <c r="AO154" i="2"/>
  <c r="AN154" i="2"/>
  <c r="AM154" i="2"/>
  <c r="AJ154" i="2"/>
  <c r="AI154" i="2"/>
  <c r="AH154" i="2"/>
  <c r="AG154" i="2"/>
  <c r="AD154" i="2"/>
  <c r="AC154" i="2"/>
  <c r="AB154" i="2"/>
  <c r="AA154" i="2"/>
  <c r="Y154" i="2"/>
  <c r="X154" i="2"/>
  <c r="W154" i="2"/>
  <c r="V154" i="2"/>
  <c r="U154" i="2"/>
  <c r="R154" i="2"/>
  <c r="Q154" i="2"/>
  <c r="P154" i="2"/>
  <c r="O154" i="2"/>
  <c r="L154" i="2"/>
  <c r="K154" i="2"/>
  <c r="J154" i="2"/>
  <c r="I154" i="2"/>
  <c r="C154" i="2"/>
  <c r="G154" i="2"/>
  <c r="D154" i="2"/>
  <c r="E154" i="2"/>
  <c r="F154" i="2"/>
  <c r="B153" i="2"/>
  <c r="AP153" i="2"/>
  <c r="AO153" i="2"/>
  <c r="AN153" i="2"/>
  <c r="AM153" i="2"/>
  <c r="AJ153" i="2"/>
  <c r="AI153" i="2"/>
  <c r="AH153" i="2"/>
  <c r="AG153" i="2"/>
  <c r="AD153" i="2"/>
  <c r="AC153" i="2"/>
  <c r="AB153" i="2"/>
  <c r="AA153" i="2"/>
  <c r="Y153" i="2"/>
  <c r="X153" i="2"/>
  <c r="W153" i="2"/>
  <c r="V153" i="2"/>
  <c r="U153" i="2"/>
  <c r="R153" i="2"/>
  <c r="Q153" i="2"/>
  <c r="P153" i="2"/>
  <c r="O153" i="2"/>
  <c r="L153" i="2"/>
  <c r="K153" i="2"/>
  <c r="J153" i="2"/>
  <c r="I153" i="2"/>
  <c r="C153" i="2"/>
  <c r="G153" i="2"/>
  <c r="D153" i="2"/>
  <c r="E153" i="2"/>
  <c r="F153" i="2"/>
  <c r="B152" i="2"/>
  <c r="AP152" i="2"/>
  <c r="AO152" i="2"/>
  <c r="AN152" i="2"/>
  <c r="AM152" i="2"/>
  <c r="AJ152" i="2"/>
  <c r="AI152" i="2"/>
  <c r="AH152" i="2"/>
  <c r="AG152" i="2"/>
  <c r="AD152" i="2"/>
  <c r="AC152" i="2"/>
  <c r="AB152" i="2"/>
  <c r="AA152" i="2"/>
  <c r="Y152" i="2"/>
  <c r="X152" i="2"/>
  <c r="W152" i="2"/>
  <c r="V152" i="2"/>
  <c r="U152" i="2"/>
  <c r="R152" i="2"/>
  <c r="Q152" i="2"/>
  <c r="P152" i="2"/>
  <c r="O152" i="2"/>
  <c r="L152" i="2"/>
  <c r="K152" i="2"/>
  <c r="J152" i="2"/>
  <c r="I152" i="2"/>
  <c r="C152" i="2"/>
  <c r="G152" i="2"/>
  <c r="D152" i="2"/>
  <c r="E152" i="2"/>
  <c r="F152" i="2"/>
  <c r="B151" i="2"/>
  <c r="AP151" i="2"/>
  <c r="AO151" i="2"/>
  <c r="AN151" i="2"/>
  <c r="AM151" i="2"/>
  <c r="AJ151" i="2"/>
  <c r="AI151" i="2"/>
  <c r="AH151" i="2"/>
  <c r="AG151" i="2"/>
  <c r="AD151" i="2"/>
  <c r="AC151" i="2"/>
  <c r="AB151" i="2"/>
  <c r="AA151" i="2"/>
  <c r="Y151" i="2"/>
  <c r="X151" i="2"/>
  <c r="W151" i="2"/>
  <c r="V151" i="2"/>
  <c r="U151" i="2"/>
  <c r="R151" i="2"/>
  <c r="Q151" i="2"/>
  <c r="P151" i="2"/>
  <c r="O151" i="2"/>
  <c r="L151" i="2"/>
  <c r="K151" i="2"/>
  <c r="J151" i="2"/>
  <c r="I151" i="2"/>
  <c r="C151" i="2"/>
  <c r="G151" i="2"/>
  <c r="D151" i="2"/>
  <c r="E151" i="2"/>
  <c r="F151" i="2"/>
  <c r="B150" i="2"/>
  <c r="AP150" i="2"/>
  <c r="AO150" i="2"/>
  <c r="AN150" i="2"/>
  <c r="AM150" i="2"/>
  <c r="AJ150" i="2"/>
  <c r="AI150" i="2"/>
  <c r="AH150" i="2"/>
  <c r="AG150" i="2"/>
  <c r="AD150" i="2"/>
  <c r="AC150" i="2"/>
  <c r="AB150" i="2"/>
  <c r="AA150" i="2"/>
  <c r="Y150" i="2"/>
  <c r="X150" i="2"/>
  <c r="W150" i="2"/>
  <c r="V150" i="2"/>
  <c r="U150" i="2"/>
  <c r="R150" i="2"/>
  <c r="Q150" i="2"/>
  <c r="P150" i="2"/>
  <c r="O150" i="2"/>
  <c r="L150" i="2"/>
  <c r="K150" i="2"/>
  <c r="J150" i="2"/>
  <c r="I150" i="2"/>
  <c r="C150" i="2"/>
  <c r="G150" i="2"/>
  <c r="D150" i="2"/>
  <c r="E150" i="2"/>
  <c r="F150" i="2"/>
  <c r="B149" i="2"/>
  <c r="AP149" i="2"/>
  <c r="AO149" i="2"/>
  <c r="AN149" i="2"/>
  <c r="AM149" i="2"/>
  <c r="AJ149" i="2"/>
  <c r="AI149" i="2"/>
  <c r="AH149" i="2"/>
  <c r="AG149" i="2"/>
  <c r="AD149" i="2"/>
  <c r="AC149" i="2"/>
  <c r="AB149" i="2"/>
  <c r="AA149" i="2"/>
  <c r="Y149" i="2"/>
  <c r="X149" i="2"/>
  <c r="W149" i="2"/>
  <c r="V149" i="2"/>
  <c r="U149" i="2"/>
  <c r="R149" i="2"/>
  <c r="Q149" i="2"/>
  <c r="P149" i="2"/>
  <c r="O149" i="2"/>
  <c r="L149" i="2"/>
  <c r="K149" i="2"/>
  <c r="J149" i="2"/>
  <c r="I149" i="2"/>
  <c r="C149" i="2"/>
  <c r="G149" i="2"/>
  <c r="D149" i="2"/>
  <c r="E149" i="2"/>
  <c r="F149" i="2"/>
  <c r="B148" i="2"/>
  <c r="AP148" i="2"/>
  <c r="AO148" i="2"/>
  <c r="AN148" i="2"/>
  <c r="AM148" i="2"/>
  <c r="AJ148" i="2"/>
  <c r="AI148" i="2"/>
  <c r="AH148" i="2"/>
  <c r="AG148" i="2"/>
  <c r="AD148" i="2"/>
  <c r="AC148" i="2"/>
  <c r="AB148" i="2"/>
  <c r="AA148" i="2"/>
  <c r="Y148" i="2"/>
  <c r="X148" i="2"/>
  <c r="W148" i="2"/>
  <c r="V148" i="2"/>
  <c r="U148" i="2"/>
  <c r="R148" i="2"/>
  <c r="Q148" i="2"/>
  <c r="P148" i="2"/>
  <c r="O148" i="2"/>
  <c r="L148" i="2"/>
  <c r="K148" i="2"/>
  <c r="J148" i="2"/>
  <c r="I148" i="2"/>
  <c r="C148" i="2"/>
  <c r="G148" i="2"/>
  <c r="D148" i="2"/>
  <c r="E148" i="2"/>
  <c r="F148" i="2"/>
  <c r="B147" i="2"/>
  <c r="AP147" i="2"/>
  <c r="AO147" i="2"/>
  <c r="AN147" i="2"/>
  <c r="AM147" i="2"/>
  <c r="AJ147" i="2"/>
  <c r="AI147" i="2"/>
  <c r="AH147" i="2"/>
  <c r="AG147" i="2"/>
  <c r="AD147" i="2"/>
  <c r="AC147" i="2"/>
  <c r="AB147" i="2"/>
  <c r="AA147" i="2"/>
  <c r="Y147" i="2"/>
  <c r="X147" i="2"/>
  <c r="W147" i="2"/>
  <c r="V147" i="2"/>
  <c r="U147" i="2"/>
  <c r="R147" i="2"/>
  <c r="Q147" i="2"/>
  <c r="P147" i="2"/>
  <c r="O147" i="2"/>
  <c r="L147" i="2"/>
  <c r="K147" i="2"/>
  <c r="J147" i="2"/>
  <c r="I147" i="2"/>
  <c r="C147" i="2"/>
  <c r="G147" i="2"/>
  <c r="D147" i="2"/>
  <c r="E147" i="2"/>
  <c r="F147" i="2"/>
  <c r="B146" i="2"/>
  <c r="AP146" i="2"/>
  <c r="AO146" i="2"/>
  <c r="AN146" i="2"/>
  <c r="AM146" i="2"/>
  <c r="AJ146" i="2"/>
  <c r="AI146" i="2"/>
  <c r="AH146" i="2"/>
  <c r="AG146" i="2"/>
  <c r="AD146" i="2"/>
  <c r="AC146" i="2"/>
  <c r="AB146" i="2"/>
  <c r="AA146" i="2"/>
  <c r="Y146" i="2"/>
  <c r="X146" i="2"/>
  <c r="W146" i="2"/>
  <c r="V146" i="2"/>
  <c r="U146" i="2"/>
  <c r="R146" i="2"/>
  <c r="Q146" i="2"/>
  <c r="P146" i="2"/>
  <c r="O146" i="2"/>
  <c r="L146" i="2"/>
  <c r="K146" i="2"/>
  <c r="J146" i="2"/>
  <c r="I146" i="2"/>
  <c r="C146" i="2"/>
  <c r="G146" i="2"/>
  <c r="D146" i="2"/>
  <c r="E146" i="2"/>
  <c r="F146" i="2"/>
  <c r="B145" i="2"/>
  <c r="AP145" i="2"/>
  <c r="AO145" i="2"/>
  <c r="AN145" i="2"/>
  <c r="AM145" i="2"/>
  <c r="AJ145" i="2"/>
  <c r="AI145" i="2"/>
  <c r="AH145" i="2"/>
  <c r="AG145" i="2"/>
  <c r="AD145" i="2"/>
  <c r="AC145" i="2"/>
  <c r="AB145" i="2"/>
  <c r="AA145" i="2"/>
  <c r="Y145" i="2"/>
  <c r="X145" i="2"/>
  <c r="W145" i="2"/>
  <c r="V145" i="2"/>
  <c r="U145" i="2"/>
  <c r="R145" i="2"/>
  <c r="Q145" i="2"/>
  <c r="P145" i="2"/>
  <c r="O145" i="2"/>
  <c r="L145" i="2"/>
  <c r="K145" i="2"/>
  <c r="J145" i="2"/>
  <c r="I145" i="2"/>
  <c r="C145" i="2"/>
  <c r="G145" i="2"/>
  <c r="D145" i="2"/>
  <c r="E145" i="2"/>
  <c r="F145" i="2"/>
  <c r="B144" i="2"/>
  <c r="AP144" i="2"/>
  <c r="AO144" i="2"/>
  <c r="AN144" i="2"/>
  <c r="AM144" i="2"/>
  <c r="AJ144" i="2"/>
  <c r="AI144" i="2"/>
  <c r="AH144" i="2"/>
  <c r="AG144" i="2"/>
  <c r="AD144" i="2"/>
  <c r="AC144" i="2"/>
  <c r="AB144" i="2"/>
  <c r="AA144" i="2"/>
  <c r="Y144" i="2"/>
  <c r="X144" i="2"/>
  <c r="W144" i="2"/>
  <c r="V144" i="2"/>
  <c r="U144" i="2"/>
  <c r="R144" i="2"/>
  <c r="Q144" i="2"/>
  <c r="P144" i="2"/>
  <c r="O144" i="2"/>
  <c r="L144" i="2"/>
  <c r="K144" i="2"/>
  <c r="J144" i="2"/>
  <c r="I144" i="2"/>
  <c r="C144" i="2"/>
  <c r="G144" i="2"/>
  <c r="D144" i="2"/>
  <c r="E144" i="2"/>
  <c r="F144" i="2"/>
  <c r="B143" i="2"/>
  <c r="AP143" i="2"/>
  <c r="AO143" i="2"/>
  <c r="AN143" i="2"/>
  <c r="AM143" i="2"/>
  <c r="AJ143" i="2"/>
  <c r="AI143" i="2"/>
  <c r="AH143" i="2"/>
  <c r="AG143" i="2"/>
  <c r="AD143" i="2"/>
  <c r="AC143" i="2"/>
  <c r="AB143" i="2"/>
  <c r="AA143" i="2"/>
  <c r="Y143" i="2"/>
  <c r="X143" i="2"/>
  <c r="W143" i="2"/>
  <c r="V143" i="2"/>
  <c r="U143" i="2"/>
  <c r="R143" i="2"/>
  <c r="Q143" i="2"/>
  <c r="P143" i="2"/>
  <c r="O143" i="2"/>
  <c r="L143" i="2"/>
  <c r="K143" i="2"/>
  <c r="J143" i="2"/>
  <c r="I143" i="2"/>
  <c r="C143" i="2"/>
  <c r="G143" i="2"/>
  <c r="D143" i="2"/>
  <c r="E143" i="2"/>
  <c r="F143" i="2"/>
  <c r="B142" i="2"/>
  <c r="AP142" i="2"/>
  <c r="AO142" i="2"/>
  <c r="AN142" i="2"/>
  <c r="AM142" i="2"/>
  <c r="AJ142" i="2"/>
  <c r="AI142" i="2"/>
  <c r="AH142" i="2"/>
  <c r="AG142" i="2"/>
  <c r="AD142" i="2"/>
  <c r="AC142" i="2"/>
  <c r="AB142" i="2"/>
  <c r="AA142" i="2"/>
  <c r="Y142" i="2"/>
  <c r="X142" i="2"/>
  <c r="W142" i="2"/>
  <c r="V142" i="2"/>
  <c r="U142" i="2"/>
  <c r="R142" i="2"/>
  <c r="Q142" i="2"/>
  <c r="P142" i="2"/>
  <c r="O142" i="2"/>
  <c r="L142" i="2"/>
  <c r="K142" i="2"/>
  <c r="J142" i="2"/>
  <c r="I142" i="2"/>
  <c r="C142" i="2"/>
  <c r="G142" i="2"/>
  <c r="D142" i="2"/>
  <c r="E142" i="2"/>
  <c r="F142" i="2"/>
  <c r="B141" i="2"/>
  <c r="AP141" i="2"/>
  <c r="AO141" i="2"/>
  <c r="AN141" i="2"/>
  <c r="AM141" i="2"/>
  <c r="AJ141" i="2"/>
  <c r="AI141" i="2"/>
  <c r="AH141" i="2"/>
  <c r="AG141" i="2"/>
  <c r="AD141" i="2"/>
  <c r="AC141" i="2"/>
  <c r="AB141" i="2"/>
  <c r="AA141" i="2"/>
  <c r="Y141" i="2"/>
  <c r="X141" i="2"/>
  <c r="W141" i="2"/>
  <c r="V141" i="2"/>
  <c r="U141" i="2"/>
  <c r="R141" i="2"/>
  <c r="Q141" i="2"/>
  <c r="P141" i="2"/>
  <c r="O141" i="2"/>
  <c r="L141" i="2"/>
  <c r="K141" i="2"/>
  <c r="J141" i="2"/>
  <c r="I141" i="2"/>
  <c r="C141" i="2"/>
  <c r="G141" i="2"/>
  <c r="D141" i="2"/>
  <c r="E141" i="2"/>
  <c r="F141" i="2"/>
  <c r="B140" i="2"/>
  <c r="AP140" i="2"/>
  <c r="AO140" i="2"/>
  <c r="AN140" i="2"/>
  <c r="AM140" i="2"/>
  <c r="AJ140" i="2"/>
  <c r="AI140" i="2"/>
  <c r="AH140" i="2"/>
  <c r="AG140" i="2"/>
  <c r="AD140" i="2"/>
  <c r="AC140" i="2"/>
  <c r="AB140" i="2"/>
  <c r="AA140" i="2"/>
  <c r="Y140" i="2"/>
  <c r="X140" i="2"/>
  <c r="W140" i="2"/>
  <c r="V140" i="2"/>
  <c r="U140" i="2"/>
  <c r="R140" i="2"/>
  <c r="Q140" i="2"/>
  <c r="P140" i="2"/>
  <c r="O140" i="2"/>
  <c r="L140" i="2"/>
  <c r="K140" i="2"/>
  <c r="J140" i="2"/>
  <c r="I140" i="2"/>
  <c r="C140" i="2"/>
  <c r="G140" i="2"/>
  <c r="D140" i="2"/>
  <c r="E140" i="2"/>
  <c r="F140" i="2"/>
  <c r="B139" i="2"/>
  <c r="AP139" i="2"/>
  <c r="AO139" i="2"/>
  <c r="AN139" i="2"/>
  <c r="AM139" i="2"/>
  <c r="AJ139" i="2"/>
  <c r="AI139" i="2"/>
  <c r="AH139" i="2"/>
  <c r="AG139" i="2"/>
  <c r="AD139" i="2"/>
  <c r="AC139" i="2"/>
  <c r="AB139" i="2"/>
  <c r="AA139" i="2"/>
  <c r="Y139" i="2"/>
  <c r="X139" i="2"/>
  <c r="W139" i="2"/>
  <c r="V139" i="2"/>
  <c r="U139" i="2"/>
  <c r="R139" i="2"/>
  <c r="Q139" i="2"/>
  <c r="P139" i="2"/>
  <c r="O139" i="2"/>
  <c r="L139" i="2"/>
  <c r="K139" i="2"/>
  <c r="J139" i="2"/>
  <c r="I139" i="2"/>
  <c r="C139" i="2"/>
  <c r="G139" i="2"/>
  <c r="D139" i="2"/>
  <c r="E139" i="2"/>
  <c r="F139" i="2"/>
  <c r="B138" i="2"/>
  <c r="AP138" i="2"/>
  <c r="AO138" i="2"/>
  <c r="AN138" i="2"/>
  <c r="AM138" i="2"/>
  <c r="AJ138" i="2"/>
  <c r="AI138" i="2"/>
  <c r="AH138" i="2"/>
  <c r="AG138" i="2"/>
  <c r="AD138" i="2"/>
  <c r="AC138" i="2"/>
  <c r="AB138" i="2"/>
  <c r="AA138" i="2"/>
  <c r="Y138" i="2"/>
  <c r="X138" i="2"/>
  <c r="W138" i="2"/>
  <c r="V138" i="2"/>
  <c r="U138" i="2"/>
  <c r="R138" i="2"/>
  <c r="Q138" i="2"/>
  <c r="P138" i="2"/>
  <c r="O138" i="2"/>
  <c r="L138" i="2"/>
  <c r="K138" i="2"/>
  <c r="J138" i="2"/>
  <c r="I138" i="2"/>
  <c r="C138" i="2"/>
  <c r="G138" i="2"/>
  <c r="D138" i="2"/>
  <c r="E138" i="2"/>
  <c r="F138" i="2"/>
  <c r="B137" i="2"/>
  <c r="AP137" i="2"/>
  <c r="AO137" i="2"/>
  <c r="AN137" i="2"/>
  <c r="AM137" i="2"/>
  <c r="AJ137" i="2"/>
  <c r="AI137" i="2"/>
  <c r="AH137" i="2"/>
  <c r="AG137" i="2"/>
  <c r="AD137" i="2"/>
  <c r="AC137" i="2"/>
  <c r="AB137" i="2"/>
  <c r="AA137" i="2"/>
  <c r="Y137" i="2"/>
  <c r="X137" i="2"/>
  <c r="W137" i="2"/>
  <c r="V137" i="2"/>
  <c r="U137" i="2"/>
  <c r="R137" i="2"/>
  <c r="Q137" i="2"/>
  <c r="P137" i="2"/>
  <c r="O137" i="2"/>
  <c r="L137" i="2"/>
  <c r="K137" i="2"/>
  <c r="J137" i="2"/>
  <c r="I137" i="2"/>
  <c r="C137" i="2"/>
  <c r="G137" i="2"/>
  <c r="D137" i="2"/>
  <c r="E137" i="2"/>
  <c r="F137" i="2"/>
  <c r="B136" i="2"/>
  <c r="AP136" i="2"/>
  <c r="AO136" i="2"/>
  <c r="AN136" i="2"/>
  <c r="AM136" i="2"/>
  <c r="AJ136" i="2"/>
  <c r="AI136" i="2"/>
  <c r="AH136" i="2"/>
  <c r="AG136" i="2"/>
  <c r="AD136" i="2"/>
  <c r="AC136" i="2"/>
  <c r="AB136" i="2"/>
  <c r="AA136" i="2"/>
  <c r="Y136" i="2"/>
  <c r="X136" i="2"/>
  <c r="W136" i="2"/>
  <c r="V136" i="2"/>
  <c r="U136" i="2"/>
  <c r="R136" i="2"/>
  <c r="Q136" i="2"/>
  <c r="P136" i="2"/>
  <c r="O136" i="2"/>
  <c r="L136" i="2"/>
  <c r="K136" i="2"/>
  <c r="J136" i="2"/>
  <c r="I136" i="2"/>
  <c r="C136" i="2"/>
  <c r="G136" i="2"/>
  <c r="D136" i="2"/>
  <c r="E136" i="2"/>
  <c r="F136" i="2"/>
  <c r="B135" i="2"/>
  <c r="AP135" i="2"/>
  <c r="AO135" i="2"/>
  <c r="AN135" i="2"/>
  <c r="AM135" i="2"/>
  <c r="AJ135" i="2"/>
  <c r="AI135" i="2"/>
  <c r="AH135" i="2"/>
  <c r="AG135" i="2"/>
  <c r="AD135" i="2"/>
  <c r="AC135" i="2"/>
  <c r="AB135" i="2"/>
  <c r="AA135" i="2"/>
  <c r="Y135" i="2"/>
  <c r="X135" i="2"/>
  <c r="W135" i="2"/>
  <c r="V135" i="2"/>
  <c r="U135" i="2"/>
  <c r="R135" i="2"/>
  <c r="Q135" i="2"/>
  <c r="P135" i="2"/>
  <c r="O135" i="2"/>
  <c r="L135" i="2"/>
  <c r="K135" i="2"/>
  <c r="J135" i="2"/>
  <c r="I135" i="2"/>
  <c r="C135" i="2"/>
  <c r="G135" i="2"/>
  <c r="D135" i="2"/>
  <c r="E135" i="2"/>
  <c r="F135" i="2"/>
  <c r="B134" i="2"/>
  <c r="AP134" i="2"/>
  <c r="AO134" i="2"/>
  <c r="AN134" i="2"/>
  <c r="AM134" i="2"/>
  <c r="AJ134" i="2"/>
  <c r="AI134" i="2"/>
  <c r="AH134" i="2"/>
  <c r="AG134" i="2"/>
  <c r="AD134" i="2"/>
  <c r="AC134" i="2"/>
  <c r="AB134" i="2"/>
  <c r="AA134" i="2"/>
  <c r="Y134" i="2"/>
  <c r="X134" i="2"/>
  <c r="W134" i="2"/>
  <c r="V134" i="2"/>
  <c r="U134" i="2"/>
  <c r="R134" i="2"/>
  <c r="Q134" i="2"/>
  <c r="P134" i="2"/>
  <c r="O134" i="2"/>
  <c r="L134" i="2"/>
  <c r="K134" i="2"/>
  <c r="J134" i="2"/>
  <c r="I134" i="2"/>
  <c r="C134" i="2"/>
  <c r="G134" i="2"/>
  <c r="D134" i="2"/>
  <c r="E134" i="2"/>
  <c r="F134" i="2"/>
  <c r="B133" i="2"/>
  <c r="AP133" i="2"/>
  <c r="AO133" i="2"/>
  <c r="AN133" i="2"/>
  <c r="AM133" i="2"/>
  <c r="AJ133" i="2"/>
  <c r="AI133" i="2"/>
  <c r="AH133" i="2"/>
  <c r="AG133" i="2"/>
  <c r="AD133" i="2"/>
  <c r="AC133" i="2"/>
  <c r="AB133" i="2"/>
  <c r="AA133" i="2"/>
  <c r="Y133" i="2"/>
  <c r="X133" i="2"/>
  <c r="W133" i="2"/>
  <c r="V133" i="2"/>
  <c r="U133" i="2"/>
  <c r="R133" i="2"/>
  <c r="Q133" i="2"/>
  <c r="P133" i="2"/>
  <c r="O133" i="2"/>
  <c r="L133" i="2"/>
  <c r="K133" i="2"/>
  <c r="J133" i="2"/>
  <c r="I133" i="2"/>
  <c r="C133" i="2"/>
  <c r="G133" i="2"/>
  <c r="D133" i="2"/>
  <c r="E133" i="2"/>
  <c r="F133" i="2"/>
  <c r="B132" i="2"/>
  <c r="AP132" i="2"/>
  <c r="AO132" i="2"/>
  <c r="AN132" i="2"/>
  <c r="AM132" i="2"/>
  <c r="AJ132" i="2"/>
  <c r="AI132" i="2"/>
  <c r="AH132" i="2"/>
  <c r="AG132" i="2"/>
  <c r="AD132" i="2"/>
  <c r="AC132" i="2"/>
  <c r="AB132" i="2"/>
  <c r="AA132" i="2"/>
  <c r="Y132" i="2"/>
  <c r="X132" i="2"/>
  <c r="W132" i="2"/>
  <c r="V132" i="2"/>
  <c r="U132" i="2"/>
  <c r="R132" i="2"/>
  <c r="Q132" i="2"/>
  <c r="P132" i="2"/>
  <c r="O132" i="2"/>
  <c r="L132" i="2"/>
  <c r="K132" i="2"/>
  <c r="J132" i="2"/>
  <c r="I132" i="2"/>
  <c r="C132" i="2"/>
  <c r="G132" i="2"/>
  <c r="D132" i="2"/>
  <c r="E132" i="2"/>
  <c r="F132" i="2"/>
  <c r="B131" i="2"/>
  <c r="AP131" i="2"/>
  <c r="AO131" i="2"/>
  <c r="AN131" i="2"/>
  <c r="AM131" i="2"/>
  <c r="AJ131" i="2"/>
  <c r="AI131" i="2"/>
  <c r="AH131" i="2"/>
  <c r="AG131" i="2"/>
  <c r="AD131" i="2"/>
  <c r="AC131" i="2"/>
  <c r="AB131" i="2"/>
  <c r="AA131" i="2"/>
  <c r="Y131" i="2"/>
  <c r="X131" i="2"/>
  <c r="W131" i="2"/>
  <c r="V131" i="2"/>
  <c r="U131" i="2"/>
  <c r="R131" i="2"/>
  <c r="Q131" i="2"/>
  <c r="P131" i="2"/>
  <c r="O131" i="2"/>
  <c r="L131" i="2"/>
  <c r="K131" i="2"/>
  <c r="J131" i="2"/>
  <c r="I131" i="2"/>
  <c r="C131" i="2"/>
  <c r="G131" i="2"/>
  <c r="D131" i="2"/>
  <c r="E131" i="2"/>
  <c r="F131" i="2"/>
  <c r="B130" i="2"/>
  <c r="AP130" i="2"/>
  <c r="AO130" i="2"/>
  <c r="AN130" i="2"/>
  <c r="AM130" i="2"/>
  <c r="AJ130" i="2"/>
  <c r="AI130" i="2"/>
  <c r="AH130" i="2"/>
  <c r="AG130" i="2"/>
  <c r="AD130" i="2"/>
  <c r="AC130" i="2"/>
  <c r="AB130" i="2"/>
  <c r="AA130" i="2"/>
  <c r="Y130" i="2"/>
  <c r="X130" i="2"/>
  <c r="W130" i="2"/>
  <c r="V130" i="2"/>
  <c r="U130" i="2"/>
  <c r="R130" i="2"/>
  <c r="Q130" i="2"/>
  <c r="P130" i="2"/>
  <c r="O130" i="2"/>
  <c r="L130" i="2"/>
  <c r="K130" i="2"/>
  <c r="J130" i="2"/>
  <c r="I130" i="2"/>
  <c r="C130" i="2"/>
  <c r="G130" i="2"/>
  <c r="D130" i="2"/>
  <c r="E130" i="2"/>
  <c r="F130" i="2"/>
  <c r="B129" i="2"/>
  <c r="AP129" i="2"/>
  <c r="AO129" i="2"/>
  <c r="AN129" i="2"/>
  <c r="AM129" i="2"/>
  <c r="AJ129" i="2"/>
  <c r="AI129" i="2"/>
  <c r="AH129" i="2"/>
  <c r="AG129" i="2"/>
  <c r="AD129" i="2"/>
  <c r="AC129" i="2"/>
  <c r="AB129" i="2"/>
  <c r="AA129" i="2"/>
  <c r="Y129" i="2"/>
  <c r="X129" i="2"/>
  <c r="W129" i="2"/>
  <c r="V129" i="2"/>
  <c r="U129" i="2"/>
  <c r="R129" i="2"/>
  <c r="Q129" i="2"/>
  <c r="P129" i="2"/>
  <c r="O129" i="2"/>
  <c r="L129" i="2"/>
  <c r="K129" i="2"/>
  <c r="J129" i="2"/>
  <c r="I129" i="2"/>
  <c r="C129" i="2"/>
  <c r="G129" i="2"/>
  <c r="D129" i="2"/>
  <c r="E129" i="2"/>
  <c r="F129" i="2"/>
  <c r="B128" i="2"/>
  <c r="AP128" i="2"/>
  <c r="AO128" i="2"/>
  <c r="AN128" i="2"/>
  <c r="AM128" i="2"/>
  <c r="AJ128" i="2"/>
  <c r="AI128" i="2"/>
  <c r="AH128" i="2"/>
  <c r="AG128" i="2"/>
  <c r="AD128" i="2"/>
  <c r="AC128" i="2"/>
  <c r="AB128" i="2"/>
  <c r="AA128" i="2"/>
  <c r="Y128" i="2"/>
  <c r="X128" i="2"/>
  <c r="W128" i="2"/>
  <c r="V128" i="2"/>
  <c r="U128" i="2"/>
  <c r="R128" i="2"/>
  <c r="Q128" i="2"/>
  <c r="P128" i="2"/>
  <c r="O128" i="2"/>
  <c r="L128" i="2"/>
  <c r="K128" i="2"/>
  <c r="J128" i="2"/>
  <c r="I128" i="2"/>
  <c r="C128" i="2"/>
  <c r="G128" i="2"/>
  <c r="D128" i="2"/>
  <c r="E128" i="2"/>
  <c r="F128" i="2"/>
  <c r="B127" i="2"/>
  <c r="AP127" i="2"/>
  <c r="AO127" i="2"/>
  <c r="AN127" i="2"/>
  <c r="AM127" i="2"/>
  <c r="AJ127" i="2"/>
  <c r="AI127" i="2"/>
  <c r="AH127" i="2"/>
  <c r="AG127" i="2"/>
  <c r="AD127" i="2"/>
  <c r="AC127" i="2"/>
  <c r="AB127" i="2"/>
  <c r="AA127" i="2"/>
  <c r="Y127" i="2"/>
  <c r="X127" i="2"/>
  <c r="W127" i="2"/>
  <c r="V127" i="2"/>
  <c r="U127" i="2"/>
  <c r="R127" i="2"/>
  <c r="Q127" i="2"/>
  <c r="P127" i="2"/>
  <c r="O127" i="2"/>
  <c r="L127" i="2"/>
  <c r="K127" i="2"/>
  <c r="J127" i="2"/>
  <c r="I127" i="2"/>
  <c r="C127" i="2"/>
  <c r="G127" i="2"/>
  <c r="D127" i="2"/>
  <c r="E127" i="2"/>
  <c r="F127" i="2"/>
  <c r="B126" i="2"/>
  <c r="AP126" i="2"/>
  <c r="AO126" i="2"/>
  <c r="AN126" i="2"/>
  <c r="AM126" i="2"/>
  <c r="AJ126" i="2"/>
  <c r="AI126" i="2"/>
  <c r="AH126" i="2"/>
  <c r="AG126" i="2"/>
  <c r="AD126" i="2"/>
  <c r="AC126" i="2"/>
  <c r="AB126" i="2"/>
  <c r="AA126" i="2"/>
  <c r="Y126" i="2"/>
  <c r="X126" i="2"/>
  <c r="W126" i="2"/>
  <c r="V126" i="2"/>
  <c r="U126" i="2"/>
  <c r="R126" i="2"/>
  <c r="Q126" i="2"/>
  <c r="P126" i="2"/>
  <c r="O126" i="2"/>
  <c r="L126" i="2"/>
  <c r="K126" i="2"/>
  <c r="J126" i="2"/>
  <c r="I126" i="2"/>
  <c r="C126" i="2"/>
  <c r="G126" i="2"/>
  <c r="D126" i="2"/>
  <c r="E126" i="2"/>
  <c r="F126" i="2"/>
  <c r="B125" i="2"/>
  <c r="AP125" i="2"/>
  <c r="AO125" i="2"/>
  <c r="AN125" i="2"/>
  <c r="AM125" i="2"/>
  <c r="AJ125" i="2"/>
  <c r="AI125" i="2"/>
  <c r="AH125" i="2"/>
  <c r="AG125" i="2"/>
  <c r="AD125" i="2"/>
  <c r="AC125" i="2"/>
  <c r="AB125" i="2"/>
  <c r="AA125" i="2"/>
  <c r="Y125" i="2"/>
  <c r="X125" i="2"/>
  <c r="W125" i="2"/>
  <c r="V125" i="2"/>
  <c r="U125" i="2"/>
  <c r="R125" i="2"/>
  <c r="Q125" i="2"/>
  <c r="P125" i="2"/>
  <c r="O125" i="2"/>
  <c r="L125" i="2"/>
  <c r="K125" i="2"/>
  <c r="J125" i="2"/>
  <c r="I125" i="2"/>
  <c r="C125" i="2"/>
  <c r="G125" i="2"/>
  <c r="D125" i="2"/>
  <c r="E125" i="2"/>
  <c r="F125" i="2"/>
  <c r="B124" i="2"/>
  <c r="AP124" i="2"/>
  <c r="AO124" i="2"/>
  <c r="AN124" i="2"/>
  <c r="AM124" i="2"/>
  <c r="AJ124" i="2"/>
  <c r="AI124" i="2"/>
  <c r="AH124" i="2"/>
  <c r="AG124" i="2"/>
  <c r="AD124" i="2"/>
  <c r="AC124" i="2"/>
  <c r="AB124" i="2"/>
  <c r="AA124" i="2"/>
  <c r="Y124" i="2"/>
  <c r="X124" i="2"/>
  <c r="W124" i="2"/>
  <c r="V124" i="2"/>
  <c r="U124" i="2"/>
  <c r="R124" i="2"/>
  <c r="Q124" i="2"/>
  <c r="P124" i="2"/>
  <c r="O124" i="2"/>
  <c r="L124" i="2"/>
  <c r="K124" i="2"/>
  <c r="J124" i="2"/>
  <c r="I124" i="2"/>
  <c r="C124" i="2"/>
  <c r="G124" i="2"/>
  <c r="D124" i="2"/>
  <c r="E124" i="2"/>
  <c r="F124" i="2"/>
  <c r="B123" i="2"/>
  <c r="AP123" i="2"/>
  <c r="AO123" i="2"/>
  <c r="AN123" i="2"/>
  <c r="AM123" i="2"/>
  <c r="AJ123" i="2"/>
  <c r="AI123" i="2"/>
  <c r="AH123" i="2"/>
  <c r="AG123" i="2"/>
  <c r="AD123" i="2"/>
  <c r="AC123" i="2"/>
  <c r="AB123" i="2"/>
  <c r="AA123" i="2"/>
  <c r="Y123" i="2"/>
  <c r="X123" i="2"/>
  <c r="W123" i="2"/>
  <c r="V123" i="2"/>
  <c r="U123" i="2"/>
  <c r="R123" i="2"/>
  <c r="Q123" i="2"/>
  <c r="P123" i="2"/>
  <c r="O123" i="2"/>
  <c r="L123" i="2"/>
  <c r="K123" i="2"/>
  <c r="J123" i="2"/>
  <c r="I123" i="2"/>
  <c r="C123" i="2"/>
  <c r="G123" i="2"/>
  <c r="D123" i="2"/>
  <c r="E123" i="2"/>
  <c r="F123" i="2"/>
  <c r="B122" i="2"/>
  <c r="AP122" i="2"/>
  <c r="AO122" i="2"/>
  <c r="AN122" i="2"/>
  <c r="AM122" i="2"/>
  <c r="AJ122" i="2"/>
  <c r="AI122" i="2"/>
  <c r="AH122" i="2"/>
  <c r="AG122" i="2"/>
  <c r="AD122" i="2"/>
  <c r="AC122" i="2"/>
  <c r="AB122" i="2"/>
  <c r="AA122" i="2"/>
  <c r="Y122" i="2"/>
  <c r="X122" i="2"/>
  <c r="W122" i="2"/>
  <c r="V122" i="2"/>
  <c r="U122" i="2"/>
  <c r="R122" i="2"/>
  <c r="Q122" i="2"/>
  <c r="P122" i="2"/>
  <c r="O122" i="2"/>
  <c r="L122" i="2"/>
  <c r="K122" i="2"/>
  <c r="J122" i="2"/>
  <c r="I122" i="2"/>
  <c r="C122" i="2"/>
  <c r="G122" i="2"/>
  <c r="D122" i="2"/>
  <c r="E122" i="2"/>
  <c r="F122" i="2"/>
  <c r="B121" i="2"/>
  <c r="AP121" i="2"/>
  <c r="AO121" i="2"/>
  <c r="AN121" i="2"/>
  <c r="AM121" i="2"/>
  <c r="AJ121" i="2"/>
  <c r="AI121" i="2"/>
  <c r="AH121" i="2"/>
  <c r="AG121" i="2"/>
  <c r="AD121" i="2"/>
  <c r="AC121" i="2"/>
  <c r="AB121" i="2"/>
  <c r="AA121" i="2"/>
  <c r="Y121" i="2"/>
  <c r="X121" i="2"/>
  <c r="W121" i="2"/>
  <c r="V121" i="2"/>
  <c r="U121" i="2"/>
  <c r="R121" i="2"/>
  <c r="Q121" i="2"/>
  <c r="P121" i="2"/>
  <c r="O121" i="2"/>
  <c r="L121" i="2"/>
  <c r="K121" i="2"/>
  <c r="J121" i="2"/>
  <c r="I121" i="2"/>
  <c r="C121" i="2"/>
  <c r="G121" i="2"/>
  <c r="D121" i="2"/>
  <c r="E121" i="2"/>
  <c r="F121" i="2"/>
  <c r="B120" i="2"/>
  <c r="AP120" i="2"/>
  <c r="AO120" i="2"/>
  <c r="AN120" i="2"/>
  <c r="AM120" i="2"/>
  <c r="AJ120" i="2"/>
  <c r="AI120" i="2"/>
  <c r="AH120" i="2"/>
  <c r="AG120" i="2"/>
  <c r="AD120" i="2"/>
  <c r="AC120" i="2"/>
  <c r="AB120" i="2"/>
  <c r="AA120" i="2"/>
  <c r="Y120" i="2"/>
  <c r="X120" i="2"/>
  <c r="W120" i="2"/>
  <c r="V120" i="2"/>
  <c r="U120" i="2"/>
  <c r="R120" i="2"/>
  <c r="Q120" i="2"/>
  <c r="P120" i="2"/>
  <c r="O120" i="2"/>
  <c r="L120" i="2"/>
  <c r="K120" i="2"/>
  <c r="J120" i="2"/>
  <c r="I120" i="2"/>
  <c r="C120" i="2"/>
  <c r="G120" i="2"/>
  <c r="D120" i="2"/>
  <c r="E120" i="2"/>
  <c r="F120" i="2"/>
  <c r="B119" i="2"/>
  <c r="AP119" i="2"/>
  <c r="AO119" i="2"/>
  <c r="AN119" i="2"/>
  <c r="AM119" i="2"/>
  <c r="AJ119" i="2"/>
  <c r="AI119" i="2"/>
  <c r="AH119" i="2"/>
  <c r="AG119" i="2"/>
  <c r="AD119" i="2"/>
  <c r="AC119" i="2"/>
  <c r="AB119" i="2"/>
  <c r="AA119" i="2"/>
  <c r="Y119" i="2"/>
  <c r="X119" i="2"/>
  <c r="W119" i="2"/>
  <c r="V119" i="2"/>
  <c r="U119" i="2"/>
  <c r="R119" i="2"/>
  <c r="Q119" i="2"/>
  <c r="P119" i="2"/>
  <c r="O119" i="2"/>
  <c r="L119" i="2"/>
  <c r="K119" i="2"/>
  <c r="J119" i="2"/>
  <c r="I119" i="2"/>
  <c r="C119" i="2"/>
  <c r="G119" i="2"/>
  <c r="D119" i="2"/>
  <c r="E119" i="2"/>
  <c r="F119" i="2"/>
  <c r="B118" i="2"/>
  <c r="AP118" i="2"/>
  <c r="AO118" i="2"/>
  <c r="AN118" i="2"/>
  <c r="AM118" i="2"/>
  <c r="AJ118" i="2"/>
  <c r="AI118" i="2"/>
  <c r="AH118" i="2"/>
  <c r="AG118" i="2"/>
  <c r="AD118" i="2"/>
  <c r="AC118" i="2"/>
  <c r="AB118" i="2"/>
  <c r="AA118" i="2"/>
  <c r="Y118" i="2"/>
  <c r="X118" i="2"/>
  <c r="W118" i="2"/>
  <c r="V118" i="2"/>
  <c r="U118" i="2"/>
  <c r="R118" i="2"/>
  <c r="Q118" i="2"/>
  <c r="P118" i="2"/>
  <c r="O118" i="2"/>
  <c r="L118" i="2"/>
  <c r="K118" i="2"/>
  <c r="J118" i="2"/>
  <c r="I118" i="2"/>
  <c r="C118" i="2"/>
  <c r="G118" i="2"/>
  <c r="D118" i="2"/>
  <c r="E118" i="2"/>
  <c r="F118" i="2"/>
  <c r="B117" i="2"/>
  <c r="AP117" i="2"/>
  <c r="AO117" i="2"/>
  <c r="AN117" i="2"/>
  <c r="AM117" i="2"/>
  <c r="AJ117" i="2"/>
  <c r="AI117" i="2"/>
  <c r="AH117" i="2"/>
  <c r="AG117" i="2"/>
  <c r="AD117" i="2"/>
  <c r="AC117" i="2"/>
  <c r="AB117" i="2"/>
  <c r="AA117" i="2"/>
  <c r="Y117" i="2"/>
  <c r="X117" i="2"/>
  <c r="W117" i="2"/>
  <c r="V117" i="2"/>
  <c r="U117" i="2"/>
  <c r="R117" i="2"/>
  <c r="Q117" i="2"/>
  <c r="P117" i="2"/>
  <c r="O117" i="2"/>
  <c r="L117" i="2"/>
  <c r="K117" i="2"/>
  <c r="J117" i="2"/>
  <c r="I117" i="2"/>
  <c r="C117" i="2"/>
  <c r="G117" i="2"/>
  <c r="D117" i="2"/>
  <c r="E117" i="2"/>
  <c r="F117" i="2"/>
  <c r="B116" i="2"/>
  <c r="AP116" i="2"/>
  <c r="AO116" i="2"/>
  <c r="AN116" i="2"/>
  <c r="AM116" i="2"/>
  <c r="AJ116" i="2"/>
  <c r="AI116" i="2"/>
  <c r="AH116" i="2"/>
  <c r="AG116" i="2"/>
  <c r="AD116" i="2"/>
  <c r="AC116" i="2"/>
  <c r="AB116" i="2"/>
  <c r="AA116" i="2"/>
  <c r="Y116" i="2"/>
  <c r="X116" i="2"/>
  <c r="W116" i="2"/>
  <c r="V116" i="2"/>
  <c r="U116" i="2"/>
  <c r="R116" i="2"/>
  <c r="Q116" i="2"/>
  <c r="P116" i="2"/>
  <c r="O116" i="2"/>
  <c r="L116" i="2"/>
  <c r="K116" i="2"/>
  <c r="J116" i="2"/>
  <c r="I116" i="2"/>
  <c r="C116" i="2"/>
  <c r="G116" i="2"/>
  <c r="D116" i="2"/>
  <c r="E116" i="2"/>
  <c r="F116" i="2"/>
  <c r="B115" i="2"/>
  <c r="AP115" i="2"/>
  <c r="AO115" i="2"/>
  <c r="AN115" i="2"/>
  <c r="AM115" i="2"/>
  <c r="AJ115" i="2"/>
  <c r="AI115" i="2"/>
  <c r="AH115" i="2"/>
  <c r="AG115" i="2"/>
  <c r="AD115" i="2"/>
  <c r="AC115" i="2"/>
  <c r="AB115" i="2"/>
  <c r="AA115" i="2"/>
  <c r="Y115" i="2"/>
  <c r="X115" i="2"/>
  <c r="W115" i="2"/>
  <c r="V115" i="2"/>
  <c r="U115" i="2"/>
  <c r="R115" i="2"/>
  <c r="Q115" i="2"/>
  <c r="P115" i="2"/>
  <c r="O115" i="2"/>
  <c r="L115" i="2"/>
  <c r="K115" i="2"/>
  <c r="J115" i="2"/>
  <c r="I115" i="2"/>
  <c r="C115" i="2"/>
  <c r="G115" i="2"/>
  <c r="D115" i="2"/>
  <c r="E115" i="2"/>
  <c r="F115" i="2"/>
  <c r="B114" i="2"/>
  <c r="AP114" i="2"/>
  <c r="AO114" i="2"/>
  <c r="AN114" i="2"/>
  <c r="AM114" i="2"/>
  <c r="AJ114" i="2"/>
  <c r="AI114" i="2"/>
  <c r="AH114" i="2"/>
  <c r="AG114" i="2"/>
  <c r="AD114" i="2"/>
  <c r="AC114" i="2"/>
  <c r="AB114" i="2"/>
  <c r="AA114" i="2"/>
  <c r="Y114" i="2"/>
  <c r="X114" i="2"/>
  <c r="W114" i="2"/>
  <c r="V114" i="2"/>
  <c r="U114" i="2"/>
  <c r="R114" i="2"/>
  <c r="Q114" i="2"/>
  <c r="P114" i="2"/>
  <c r="O114" i="2"/>
  <c r="L114" i="2"/>
  <c r="K114" i="2"/>
  <c r="J114" i="2"/>
  <c r="I114" i="2"/>
  <c r="C114" i="2"/>
  <c r="G114" i="2"/>
  <c r="D114" i="2"/>
  <c r="E114" i="2"/>
  <c r="F114" i="2"/>
  <c r="B113" i="2"/>
  <c r="AP113" i="2"/>
  <c r="AO113" i="2"/>
  <c r="AN113" i="2"/>
  <c r="AM113" i="2"/>
  <c r="AJ113" i="2"/>
  <c r="AI113" i="2"/>
  <c r="AH113" i="2"/>
  <c r="AG113" i="2"/>
  <c r="AD113" i="2"/>
  <c r="AC113" i="2"/>
  <c r="AB113" i="2"/>
  <c r="AA113" i="2"/>
  <c r="Y113" i="2"/>
  <c r="X113" i="2"/>
  <c r="W113" i="2"/>
  <c r="V113" i="2"/>
  <c r="U113" i="2"/>
  <c r="R113" i="2"/>
  <c r="Q113" i="2"/>
  <c r="P113" i="2"/>
  <c r="O113" i="2"/>
  <c r="L113" i="2"/>
  <c r="K113" i="2"/>
  <c r="J113" i="2"/>
  <c r="I113" i="2"/>
  <c r="C113" i="2"/>
  <c r="G113" i="2"/>
  <c r="D113" i="2"/>
  <c r="E113" i="2"/>
  <c r="F113" i="2"/>
  <c r="B112" i="2"/>
  <c r="AP112" i="2"/>
  <c r="AO112" i="2"/>
  <c r="AN112" i="2"/>
  <c r="AM112" i="2"/>
  <c r="AJ112" i="2"/>
  <c r="AI112" i="2"/>
  <c r="AH112" i="2"/>
  <c r="AG112" i="2"/>
  <c r="AD112" i="2"/>
  <c r="AC112" i="2"/>
  <c r="AB112" i="2"/>
  <c r="AA112" i="2"/>
  <c r="Y112" i="2"/>
  <c r="X112" i="2"/>
  <c r="W112" i="2"/>
  <c r="V112" i="2"/>
  <c r="U112" i="2"/>
  <c r="R112" i="2"/>
  <c r="Q112" i="2"/>
  <c r="P112" i="2"/>
  <c r="O112" i="2"/>
  <c r="L112" i="2"/>
  <c r="K112" i="2"/>
  <c r="J112" i="2"/>
  <c r="I112" i="2"/>
  <c r="C112" i="2"/>
  <c r="G112" i="2"/>
  <c r="D112" i="2"/>
  <c r="E112" i="2"/>
  <c r="F112" i="2"/>
  <c r="B111" i="2"/>
  <c r="AP111" i="2"/>
  <c r="AO111" i="2"/>
  <c r="AN111" i="2"/>
  <c r="AM111" i="2"/>
  <c r="AJ111" i="2"/>
  <c r="AI111" i="2"/>
  <c r="AH111" i="2"/>
  <c r="AG111" i="2"/>
  <c r="AD111" i="2"/>
  <c r="AC111" i="2"/>
  <c r="AB111" i="2"/>
  <c r="AA111" i="2"/>
  <c r="Y111" i="2"/>
  <c r="X111" i="2"/>
  <c r="W111" i="2"/>
  <c r="V111" i="2"/>
  <c r="U111" i="2"/>
  <c r="R111" i="2"/>
  <c r="Q111" i="2"/>
  <c r="P111" i="2"/>
  <c r="O111" i="2"/>
  <c r="L111" i="2"/>
  <c r="K111" i="2"/>
  <c r="J111" i="2"/>
  <c r="I111" i="2"/>
  <c r="C111" i="2"/>
  <c r="G111" i="2"/>
  <c r="D111" i="2"/>
  <c r="E111" i="2"/>
  <c r="F111" i="2"/>
  <c r="B110" i="2"/>
  <c r="AP110" i="2"/>
  <c r="AO110" i="2"/>
  <c r="AN110" i="2"/>
  <c r="AM110" i="2"/>
  <c r="AJ110" i="2"/>
  <c r="AI110" i="2"/>
  <c r="AH110" i="2"/>
  <c r="AG110" i="2"/>
  <c r="AD110" i="2"/>
  <c r="AC110" i="2"/>
  <c r="AB110" i="2"/>
  <c r="AA110" i="2"/>
  <c r="Y110" i="2"/>
  <c r="X110" i="2"/>
  <c r="W110" i="2"/>
  <c r="V110" i="2"/>
  <c r="U110" i="2"/>
  <c r="R110" i="2"/>
  <c r="Q110" i="2"/>
  <c r="P110" i="2"/>
  <c r="O110" i="2"/>
  <c r="L110" i="2"/>
  <c r="K110" i="2"/>
  <c r="J110" i="2"/>
  <c r="I110" i="2"/>
  <c r="C110" i="2"/>
  <c r="G110" i="2"/>
  <c r="D110" i="2"/>
  <c r="E110" i="2"/>
  <c r="F110" i="2"/>
  <c r="B109" i="2"/>
  <c r="AP109" i="2"/>
  <c r="AO109" i="2"/>
  <c r="AN109" i="2"/>
  <c r="AM109" i="2"/>
  <c r="AJ109" i="2"/>
  <c r="AI109" i="2"/>
  <c r="AH109" i="2"/>
  <c r="AG109" i="2"/>
  <c r="AD109" i="2"/>
  <c r="AC109" i="2"/>
  <c r="AB109" i="2"/>
  <c r="AA109" i="2"/>
  <c r="Y109" i="2"/>
  <c r="X109" i="2"/>
  <c r="W109" i="2"/>
  <c r="V109" i="2"/>
  <c r="U109" i="2"/>
  <c r="R109" i="2"/>
  <c r="Q109" i="2"/>
  <c r="P109" i="2"/>
  <c r="O109" i="2"/>
  <c r="L109" i="2"/>
  <c r="K109" i="2"/>
  <c r="J109" i="2"/>
  <c r="I109" i="2"/>
  <c r="C109" i="2"/>
  <c r="G109" i="2"/>
  <c r="D109" i="2"/>
  <c r="E109" i="2"/>
  <c r="F109" i="2"/>
  <c r="B108" i="2"/>
  <c r="AP108" i="2"/>
  <c r="AO108" i="2"/>
  <c r="AN108" i="2"/>
  <c r="AM108" i="2"/>
  <c r="AJ108" i="2"/>
  <c r="AI108" i="2"/>
  <c r="AH108" i="2"/>
  <c r="AG108" i="2"/>
  <c r="AD108" i="2"/>
  <c r="AC108" i="2"/>
  <c r="AB108" i="2"/>
  <c r="AA108" i="2"/>
  <c r="Y108" i="2"/>
  <c r="X108" i="2"/>
  <c r="W108" i="2"/>
  <c r="V108" i="2"/>
  <c r="U108" i="2"/>
  <c r="R108" i="2"/>
  <c r="Q108" i="2"/>
  <c r="P108" i="2"/>
  <c r="O108" i="2"/>
  <c r="L108" i="2"/>
  <c r="K108" i="2"/>
  <c r="J108" i="2"/>
  <c r="I108" i="2"/>
  <c r="C108" i="2"/>
  <c r="G108" i="2"/>
  <c r="D108" i="2"/>
  <c r="E108" i="2"/>
  <c r="F108" i="2"/>
  <c r="B107" i="2"/>
  <c r="AP107" i="2"/>
  <c r="AO107" i="2"/>
  <c r="AN107" i="2"/>
  <c r="AM107" i="2"/>
  <c r="AJ107" i="2"/>
  <c r="AI107" i="2"/>
  <c r="AH107" i="2"/>
  <c r="AG107" i="2"/>
  <c r="AD107" i="2"/>
  <c r="AC107" i="2"/>
  <c r="AB107" i="2"/>
  <c r="AA107" i="2"/>
  <c r="Y107" i="2"/>
  <c r="X107" i="2"/>
  <c r="W107" i="2"/>
  <c r="V107" i="2"/>
  <c r="U107" i="2"/>
  <c r="R107" i="2"/>
  <c r="Q107" i="2"/>
  <c r="P107" i="2"/>
  <c r="O107" i="2"/>
  <c r="L107" i="2"/>
  <c r="K107" i="2"/>
  <c r="J107" i="2"/>
  <c r="I107" i="2"/>
  <c r="C107" i="2"/>
  <c r="G107" i="2"/>
  <c r="D107" i="2"/>
  <c r="E107" i="2"/>
  <c r="F107" i="2"/>
  <c r="B106" i="2"/>
  <c r="AP106" i="2"/>
  <c r="AO106" i="2"/>
  <c r="AN106" i="2"/>
  <c r="AM106" i="2"/>
  <c r="AJ106" i="2"/>
  <c r="AI106" i="2"/>
  <c r="AH106" i="2"/>
  <c r="AG106" i="2"/>
  <c r="AD106" i="2"/>
  <c r="AC106" i="2"/>
  <c r="AB106" i="2"/>
  <c r="AA106" i="2"/>
  <c r="Y106" i="2"/>
  <c r="X106" i="2"/>
  <c r="W106" i="2"/>
  <c r="V106" i="2"/>
  <c r="U106" i="2"/>
  <c r="R106" i="2"/>
  <c r="Q106" i="2"/>
  <c r="P106" i="2"/>
  <c r="O106" i="2"/>
  <c r="L106" i="2"/>
  <c r="K106" i="2"/>
  <c r="J106" i="2"/>
  <c r="I106" i="2"/>
  <c r="C106" i="2"/>
  <c r="G106" i="2"/>
  <c r="D106" i="2"/>
  <c r="E106" i="2"/>
  <c r="F106" i="2"/>
  <c r="B105" i="2"/>
  <c r="AP105" i="2"/>
  <c r="AO105" i="2"/>
  <c r="AN105" i="2"/>
  <c r="AM105" i="2"/>
  <c r="AJ105" i="2"/>
  <c r="AI105" i="2"/>
  <c r="AH105" i="2"/>
  <c r="AG105" i="2"/>
  <c r="AD105" i="2"/>
  <c r="AC105" i="2"/>
  <c r="AB105" i="2"/>
  <c r="AA105" i="2"/>
  <c r="Y105" i="2"/>
  <c r="X105" i="2"/>
  <c r="W105" i="2"/>
  <c r="V105" i="2"/>
  <c r="U105" i="2"/>
  <c r="R105" i="2"/>
  <c r="Q105" i="2"/>
  <c r="P105" i="2"/>
  <c r="O105" i="2"/>
  <c r="L105" i="2"/>
  <c r="K105" i="2"/>
  <c r="J105" i="2"/>
  <c r="I105" i="2"/>
  <c r="C105" i="2"/>
  <c r="G105" i="2"/>
  <c r="D105" i="2"/>
  <c r="E105" i="2"/>
  <c r="F105" i="2"/>
  <c r="B104" i="2"/>
  <c r="AP104" i="2"/>
  <c r="AO104" i="2"/>
  <c r="AN104" i="2"/>
  <c r="AM104" i="2"/>
  <c r="AJ104" i="2"/>
  <c r="AI104" i="2"/>
  <c r="AH104" i="2"/>
  <c r="AG104" i="2"/>
  <c r="AD104" i="2"/>
  <c r="AC104" i="2"/>
  <c r="AB104" i="2"/>
  <c r="AA104" i="2"/>
  <c r="Y104" i="2"/>
  <c r="X104" i="2"/>
  <c r="W104" i="2"/>
  <c r="V104" i="2"/>
  <c r="U104" i="2"/>
  <c r="R104" i="2"/>
  <c r="Q104" i="2"/>
  <c r="P104" i="2"/>
  <c r="O104" i="2"/>
  <c r="L104" i="2"/>
  <c r="K104" i="2"/>
  <c r="J104" i="2"/>
  <c r="I104" i="2"/>
  <c r="C104" i="2"/>
  <c r="G104" i="2"/>
  <c r="D104" i="2"/>
  <c r="E104" i="2"/>
  <c r="F104" i="2"/>
  <c r="B103" i="2"/>
  <c r="AP103" i="2"/>
  <c r="AO103" i="2"/>
  <c r="AN103" i="2"/>
  <c r="AM103" i="2"/>
  <c r="AJ103" i="2"/>
  <c r="AI103" i="2"/>
  <c r="AH103" i="2"/>
  <c r="AG103" i="2"/>
  <c r="AD103" i="2"/>
  <c r="AC103" i="2"/>
  <c r="AB103" i="2"/>
  <c r="AA103" i="2"/>
  <c r="Y103" i="2"/>
  <c r="X103" i="2"/>
  <c r="W103" i="2"/>
  <c r="V103" i="2"/>
  <c r="U103" i="2"/>
  <c r="R103" i="2"/>
  <c r="Q103" i="2"/>
  <c r="P103" i="2"/>
  <c r="O103" i="2"/>
  <c r="L103" i="2"/>
  <c r="K103" i="2"/>
  <c r="J103" i="2"/>
  <c r="I103" i="2"/>
  <c r="C103" i="2"/>
  <c r="G103" i="2"/>
  <c r="D103" i="2"/>
  <c r="E103" i="2"/>
  <c r="F103" i="2"/>
  <c r="B102" i="2"/>
  <c r="AP102" i="2"/>
  <c r="AO102" i="2"/>
  <c r="AN102" i="2"/>
  <c r="AM102" i="2"/>
  <c r="AJ102" i="2"/>
  <c r="AI102" i="2"/>
  <c r="AH102" i="2"/>
  <c r="AG102" i="2"/>
  <c r="AD102" i="2"/>
  <c r="AC102" i="2"/>
  <c r="AB102" i="2"/>
  <c r="AA102" i="2"/>
  <c r="Y102" i="2"/>
  <c r="X102" i="2"/>
  <c r="W102" i="2"/>
  <c r="V102" i="2"/>
  <c r="U102" i="2"/>
  <c r="R102" i="2"/>
  <c r="Q102" i="2"/>
  <c r="P102" i="2"/>
  <c r="O102" i="2"/>
  <c r="L102" i="2"/>
  <c r="K102" i="2"/>
  <c r="J102" i="2"/>
  <c r="I102" i="2"/>
  <c r="C102" i="2"/>
  <c r="G102" i="2"/>
  <c r="D102" i="2"/>
  <c r="E102" i="2"/>
  <c r="F102" i="2"/>
  <c r="B101" i="2"/>
  <c r="AP101" i="2"/>
  <c r="AO101" i="2"/>
  <c r="AN101" i="2"/>
  <c r="AM101" i="2"/>
  <c r="AJ101" i="2"/>
  <c r="AI101" i="2"/>
  <c r="AH101" i="2"/>
  <c r="AG101" i="2"/>
  <c r="AD101" i="2"/>
  <c r="AC101" i="2"/>
  <c r="AB101" i="2"/>
  <c r="AA101" i="2"/>
  <c r="Y101" i="2"/>
  <c r="X101" i="2"/>
  <c r="W101" i="2"/>
  <c r="V101" i="2"/>
  <c r="U101" i="2"/>
  <c r="R101" i="2"/>
  <c r="Q101" i="2"/>
  <c r="P101" i="2"/>
  <c r="O101" i="2"/>
  <c r="L101" i="2"/>
  <c r="K101" i="2"/>
  <c r="J101" i="2"/>
  <c r="I101" i="2"/>
  <c r="C101" i="2"/>
  <c r="G101" i="2"/>
  <c r="D101" i="2"/>
  <c r="E101" i="2"/>
  <c r="F101" i="2"/>
  <c r="B100" i="2"/>
  <c r="AP100" i="2"/>
  <c r="AO100" i="2"/>
  <c r="AN100" i="2"/>
  <c r="AM100" i="2"/>
  <c r="AJ100" i="2"/>
  <c r="AI100" i="2"/>
  <c r="AH100" i="2"/>
  <c r="AG100" i="2"/>
  <c r="AD100" i="2"/>
  <c r="AC100" i="2"/>
  <c r="AB100" i="2"/>
  <c r="AA100" i="2"/>
  <c r="Y100" i="2"/>
  <c r="X100" i="2"/>
  <c r="W100" i="2"/>
  <c r="V100" i="2"/>
  <c r="U100" i="2"/>
  <c r="R100" i="2"/>
  <c r="Q100" i="2"/>
  <c r="P100" i="2"/>
  <c r="O100" i="2"/>
  <c r="L100" i="2"/>
  <c r="K100" i="2"/>
  <c r="J100" i="2"/>
  <c r="I100" i="2"/>
  <c r="C100" i="2"/>
  <c r="G100" i="2"/>
  <c r="D100" i="2"/>
  <c r="E100" i="2"/>
  <c r="F100" i="2"/>
  <c r="B99" i="2"/>
  <c r="AP99" i="2"/>
  <c r="AO99" i="2"/>
  <c r="AN99" i="2"/>
  <c r="AM99" i="2"/>
  <c r="AJ99" i="2"/>
  <c r="AI99" i="2"/>
  <c r="AH99" i="2"/>
  <c r="AG99" i="2"/>
  <c r="AD99" i="2"/>
  <c r="AC99" i="2"/>
  <c r="AB99" i="2"/>
  <c r="AA99" i="2"/>
  <c r="Y99" i="2"/>
  <c r="X99" i="2"/>
  <c r="W99" i="2"/>
  <c r="V99" i="2"/>
  <c r="U99" i="2"/>
  <c r="R99" i="2"/>
  <c r="Q99" i="2"/>
  <c r="P99" i="2"/>
  <c r="O99" i="2"/>
  <c r="L99" i="2"/>
  <c r="K99" i="2"/>
  <c r="J99" i="2"/>
  <c r="I99" i="2"/>
  <c r="C99" i="2"/>
  <c r="G99" i="2"/>
  <c r="D99" i="2"/>
  <c r="E99" i="2"/>
  <c r="F99" i="2"/>
  <c r="B98" i="2"/>
  <c r="AP98" i="2"/>
  <c r="AO98" i="2"/>
  <c r="AN98" i="2"/>
  <c r="AM98" i="2"/>
  <c r="AJ98" i="2"/>
  <c r="AI98" i="2"/>
  <c r="AH98" i="2"/>
  <c r="AG98" i="2"/>
  <c r="AD98" i="2"/>
  <c r="AC98" i="2"/>
  <c r="AB98" i="2"/>
  <c r="AA98" i="2"/>
  <c r="Y98" i="2"/>
  <c r="X98" i="2"/>
  <c r="W98" i="2"/>
  <c r="V98" i="2"/>
  <c r="U98" i="2"/>
  <c r="R98" i="2"/>
  <c r="Q98" i="2"/>
  <c r="P98" i="2"/>
  <c r="O98" i="2"/>
  <c r="L98" i="2"/>
  <c r="K98" i="2"/>
  <c r="J98" i="2"/>
  <c r="I98" i="2"/>
  <c r="C98" i="2"/>
  <c r="G98" i="2"/>
  <c r="D98" i="2"/>
  <c r="E98" i="2"/>
  <c r="F98" i="2"/>
  <c r="B97" i="2"/>
  <c r="AP97" i="2"/>
  <c r="AO97" i="2"/>
  <c r="AN97" i="2"/>
  <c r="AM97" i="2"/>
  <c r="AJ97" i="2"/>
  <c r="AI97" i="2"/>
  <c r="AH97" i="2"/>
  <c r="AG97" i="2"/>
  <c r="AD97" i="2"/>
  <c r="AC97" i="2"/>
  <c r="AB97" i="2"/>
  <c r="AA97" i="2"/>
  <c r="Y97" i="2"/>
  <c r="X97" i="2"/>
  <c r="W97" i="2"/>
  <c r="V97" i="2"/>
  <c r="U97" i="2"/>
  <c r="R97" i="2"/>
  <c r="Q97" i="2"/>
  <c r="P97" i="2"/>
  <c r="O97" i="2"/>
  <c r="L97" i="2"/>
  <c r="K97" i="2"/>
  <c r="J97" i="2"/>
  <c r="I97" i="2"/>
  <c r="C97" i="2"/>
  <c r="G97" i="2"/>
  <c r="D97" i="2"/>
  <c r="E97" i="2"/>
  <c r="F97" i="2"/>
  <c r="B96" i="2"/>
  <c r="AP96" i="2"/>
  <c r="AO96" i="2"/>
  <c r="AN96" i="2"/>
  <c r="AM96" i="2"/>
  <c r="AJ96" i="2"/>
  <c r="AI96" i="2"/>
  <c r="AH96" i="2"/>
  <c r="AG96" i="2"/>
  <c r="AD96" i="2"/>
  <c r="AC96" i="2"/>
  <c r="AB96" i="2"/>
  <c r="AA96" i="2"/>
  <c r="Y96" i="2"/>
  <c r="X96" i="2"/>
  <c r="W96" i="2"/>
  <c r="V96" i="2"/>
  <c r="U96" i="2"/>
  <c r="R96" i="2"/>
  <c r="Q96" i="2"/>
  <c r="P96" i="2"/>
  <c r="O96" i="2"/>
  <c r="L96" i="2"/>
  <c r="K96" i="2"/>
  <c r="J96" i="2"/>
  <c r="I96" i="2"/>
  <c r="C96" i="2"/>
  <c r="G96" i="2"/>
  <c r="D96" i="2"/>
  <c r="E96" i="2"/>
  <c r="F96" i="2"/>
  <c r="B95" i="2"/>
  <c r="AP95" i="2"/>
  <c r="AO95" i="2"/>
  <c r="AN95" i="2"/>
  <c r="AM95" i="2"/>
  <c r="AJ95" i="2"/>
  <c r="AI95" i="2"/>
  <c r="AH95" i="2"/>
  <c r="AG95" i="2"/>
  <c r="AD95" i="2"/>
  <c r="AC95" i="2"/>
  <c r="AB95" i="2"/>
  <c r="AA95" i="2"/>
  <c r="Y95" i="2"/>
  <c r="X95" i="2"/>
  <c r="W95" i="2"/>
  <c r="V95" i="2"/>
  <c r="U95" i="2"/>
  <c r="R95" i="2"/>
  <c r="Q95" i="2"/>
  <c r="P95" i="2"/>
  <c r="O95" i="2"/>
  <c r="L95" i="2"/>
  <c r="K95" i="2"/>
  <c r="J95" i="2"/>
  <c r="I95" i="2"/>
  <c r="C95" i="2"/>
  <c r="G95" i="2"/>
  <c r="D95" i="2"/>
  <c r="E95" i="2"/>
  <c r="F95" i="2"/>
  <c r="B94" i="2"/>
  <c r="AP94" i="2"/>
  <c r="AO94" i="2"/>
  <c r="AN94" i="2"/>
  <c r="AM94" i="2"/>
  <c r="AJ94" i="2"/>
  <c r="AI94" i="2"/>
  <c r="AH94" i="2"/>
  <c r="AG94" i="2"/>
  <c r="AD94" i="2"/>
  <c r="AC94" i="2"/>
  <c r="AB94" i="2"/>
  <c r="AA94" i="2"/>
  <c r="Y94" i="2"/>
  <c r="X94" i="2"/>
  <c r="W94" i="2"/>
  <c r="V94" i="2"/>
  <c r="U94" i="2"/>
  <c r="R94" i="2"/>
  <c r="Q94" i="2"/>
  <c r="P94" i="2"/>
  <c r="O94" i="2"/>
  <c r="L94" i="2"/>
  <c r="K94" i="2"/>
  <c r="J94" i="2"/>
  <c r="I94" i="2"/>
  <c r="C94" i="2"/>
  <c r="G94" i="2"/>
  <c r="D94" i="2"/>
  <c r="E94" i="2"/>
  <c r="F94" i="2"/>
  <c r="B93" i="2"/>
  <c r="AP93" i="2"/>
  <c r="AO93" i="2"/>
  <c r="AN93" i="2"/>
  <c r="AM93" i="2"/>
  <c r="AJ93" i="2"/>
  <c r="AI93" i="2"/>
  <c r="AH93" i="2"/>
  <c r="AG93" i="2"/>
  <c r="AD93" i="2"/>
  <c r="AC93" i="2"/>
  <c r="AB93" i="2"/>
  <c r="AA93" i="2"/>
  <c r="Y93" i="2"/>
  <c r="X93" i="2"/>
  <c r="W93" i="2"/>
  <c r="V93" i="2"/>
  <c r="U93" i="2"/>
  <c r="R93" i="2"/>
  <c r="Q93" i="2"/>
  <c r="P93" i="2"/>
  <c r="O93" i="2"/>
  <c r="L93" i="2"/>
  <c r="K93" i="2"/>
  <c r="J93" i="2"/>
  <c r="I93" i="2"/>
  <c r="C93" i="2"/>
  <c r="G93" i="2"/>
  <c r="D93" i="2"/>
  <c r="E93" i="2"/>
  <c r="F93" i="2"/>
  <c r="B92" i="2"/>
  <c r="AP92" i="2"/>
  <c r="AO92" i="2"/>
  <c r="AN92" i="2"/>
  <c r="AM92" i="2"/>
  <c r="AJ92" i="2"/>
  <c r="AI92" i="2"/>
  <c r="AH92" i="2"/>
  <c r="AG92" i="2"/>
  <c r="AD92" i="2"/>
  <c r="AC92" i="2"/>
  <c r="AB92" i="2"/>
  <c r="AA92" i="2"/>
  <c r="Y92" i="2"/>
  <c r="X92" i="2"/>
  <c r="W92" i="2"/>
  <c r="V92" i="2"/>
  <c r="U92" i="2"/>
  <c r="R92" i="2"/>
  <c r="Q92" i="2"/>
  <c r="P92" i="2"/>
  <c r="O92" i="2"/>
  <c r="L92" i="2"/>
  <c r="K92" i="2"/>
  <c r="J92" i="2"/>
  <c r="I92" i="2"/>
  <c r="C92" i="2"/>
  <c r="G92" i="2"/>
  <c r="D92" i="2"/>
  <c r="E92" i="2"/>
  <c r="F92" i="2"/>
  <c r="B91" i="2"/>
  <c r="AP91" i="2"/>
  <c r="AO91" i="2"/>
  <c r="AN91" i="2"/>
  <c r="AM91" i="2"/>
  <c r="AJ91" i="2"/>
  <c r="AI91" i="2"/>
  <c r="AH91" i="2"/>
  <c r="AG91" i="2"/>
  <c r="AD91" i="2"/>
  <c r="AC91" i="2"/>
  <c r="AB91" i="2"/>
  <c r="AA91" i="2"/>
  <c r="Y91" i="2"/>
  <c r="X91" i="2"/>
  <c r="W91" i="2"/>
  <c r="V91" i="2"/>
  <c r="U91" i="2"/>
  <c r="R91" i="2"/>
  <c r="Q91" i="2"/>
  <c r="P91" i="2"/>
  <c r="O91" i="2"/>
  <c r="L91" i="2"/>
  <c r="K91" i="2"/>
  <c r="J91" i="2"/>
  <c r="I91" i="2"/>
  <c r="C91" i="2"/>
  <c r="G91" i="2"/>
  <c r="D91" i="2"/>
  <c r="E91" i="2"/>
  <c r="F91" i="2"/>
  <c r="B90" i="2"/>
  <c r="AP90" i="2"/>
  <c r="AO90" i="2"/>
  <c r="AN90" i="2"/>
  <c r="AM90" i="2"/>
  <c r="AJ90" i="2"/>
  <c r="AI90" i="2"/>
  <c r="AH90" i="2"/>
  <c r="AG90" i="2"/>
  <c r="AD90" i="2"/>
  <c r="AC90" i="2"/>
  <c r="AB90" i="2"/>
  <c r="AA90" i="2"/>
  <c r="Y90" i="2"/>
  <c r="X90" i="2"/>
  <c r="W90" i="2"/>
  <c r="V90" i="2"/>
  <c r="U90" i="2"/>
  <c r="R90" i="2"/>
  <c r="Q90" i="2"/>
  <c r="P90" i="2"/>
  <c r="O90" i="2"/>
  <c r="L90" i="2"/>
  <c r="K90" i="2"/>
  <c r="J90" i="2"/>
  <c r="I90" i="2"/>
  <c r="C90" i="2"/>
  <c r="G90" i="2"/>
  <c r="D90" i="2"/>
  <c r="E90" i="2"/>
  <c r="F90" i="2"/>
  <c r="B89" i="2"/>
  <c r="AP89" i="2"/>
  <c r="AO89" i="2"/>
  <c r="AN89" i="2"/>
  <c r="AM89" i="2"/>
  <c r="AJ89" i="2"/>
  <c r="AI89" i="2"/>
  <c r="AH89" i="2"/>
  <c r="AG89" i="2"/>
  <c r="AD89" i="2"/>
  <c r="AC89" i="2"/>
  <c r="AB89" i="2"/>
  <c r="AA89" i="2"/>
  <c r="Y89" i="2"/>
  <c r="X89" i="2"/>
  <c r="W89" i="2"/>
  <c r="V89" i="2"/>
  <c r="U89" i="2"/>
  <c r="R89" i="2"/>
  <c r="Q89" i="2"/>
  <c r="P89" i="2"/>
  <c r="O89" i="2"/>
  <c r="L89" i="2"/>
  <c r="K89" i="2"/>
  <c r="J89" i="2"/>
  <c r="I89" i="2"/>
  <c r="C89" i="2"/>
  <c r="G89" i="2"/>
  <c r="D89" i="2"/>
  <c r="E89" i="2"/>
  <c r="F89" i="2"/>
  <c r="B88" i="2"/>
  <c r="AP88" i="2"/>
  <c r="AO88" i="2"/>
  <c r="AN88" i="2"/>
  <c r="AM88" i="2"/>
  <c r="AJ88" i="2"/>
  <c r="AI88" i="2"/>
  <c r="AH88" i="2"/>
  <c r="AG88" i="2"/>
  <c r="AD88" i="2"/>
  <c r="AC88" i="2"/>
  <c r="AB88" i="2"/>
  <c r="AA88" i="2"/>
  <c r="Y88" i="2"/>
  <c r="X88" i="2"/>
  <c r="W88" i="2"/>
  <c r="V88" i="2"/>
  <c r="U88" i="2"/>
  <c r="R88" i="2"/>
  <c r="Q88" i="2"/>
  <c r="P88" i="2"/>
  <c r="O88" i="2"/>
  <c r="L88" i="2"/>
  <c r="K88" i="2"/>
  <c r="J88" i="2"/>
  <c r="I88" i="2"/>
  <c r="C88" i="2"/>
  <c r="G88" i="2"/>
  <c r="D88" i="2"/>
  <c r="E88" i="2"/>
  <c r="F88" i="2"/>
  <c r="B87" i="2"/>
  <c r="AP87" i="2"/>
  <c r="AO87" i="2"/>
  <c r="AN87" i="2"/>
  <c r="AM87" i="2"/>
  <c r="AJ87" i="2"/>
  <c r="AI87" i="2"/>
  <c r="AH87" i="2"/>
  <c r="AG87" i="2"/>
  <c r="AD87" i="2"/>
  <c r="AC87" i="2"/>
  <c r="AB87" i="2"/>
  <c r="AA87" i="2"/>
  <c r="Y87" i="2"/>
  <c r="X87" i="2"/>
  <c r="W87" i="2"/>
  <c r="V87" i="2"/>
  <c r="U87" i="2"/>
  <c r="R87" i="2"/>
  <c r="Q87" i="2"/>
  <c r="P87" i="2"/>
  <c r="O87" i="2"/>
  <c r="L87" i="2"/>
  <c r="K87" i="2"/>
  <c r="J87" i="2"/>
  <c r="I87" i="2"/>
  <c r="C87" i="2"/>
  <c r="G87" i="2"/>
  <c r="D87" i="2"/>
  <c r="E87" i="2"/>
  <c r="F87" i="2"/>
  <c r="B86" i="2"/>
  <c r="AP86" i="2"/>
  <c r="AO86" i="2"/>
  <c r="AN86" i="2"/>
  <c r="AM86" i="2"/>
  <c r="AJ86" i="2"/>
  <c r="AI86" i="2"/>
  <c r="AH86" i="2"/>
  <c r="AG86" i="2"/>
  <c r="AD86" i="2"/>
  <c r="AC86" i="2"/>
  <c r="AB86" i="2"/>
  <c r="AA86" i="2"/>
  <c r="Y86" i="2"/>
  <c r="X86" i="2"/>
  <c r="W86" i="2"/>
  <c r="V86" i="2"/>
  <c r="U86" i="2"/>
  <c r="R86" i="2"/>
  <c r="Q86" i="2"/>
  <c r="P86" i="2"/>
  <c r="O86" i="2"/>
  <c r="L86" i="2"/>
  <c r="K86" i="2"/>
  <c r="J86" i="2"/>
  <c r="I86" i="2"/>
  <c r="C86" i="2"/>
  <c r="G86" i="2"/>
  <c r="D86" i="2"/>
  <c r="E86" i="2"/>
  <c r="F86" i="2"/>
  <c r="B85" i="2"/>
  <c r="AP85" i="2"/>
  <c r="AO85" i="2"/>
  <c r="AN85" i="2"/>
  <c r="AM85" i="2"/>
  <c r="AJ85" i="2"/>
  <c r="AI85" i="2"/>
  <c r="AH85" i="2"/>
  <c r="AG85" i="2"/>
  <c r="AD85" i="2"/>
  <c r="AC85" i="2"/>
  <c r="AB85" i="2"/>
  <c r="AA85" i="2"/>
  <c r="Y85" i="2"/>
  <c r="X85" i="2"/>
  <c r="W85" i="2"/>
  <c r="V85" i="2"/>
  <c r="U85" i="2"/>
  <c r="R85" i="2"/>
  <c r="Q85" i="2"/>
  <c r="P85" i="2"/>
  <c r="O85" i="2"/>
  <c r="L85" i="2"/>
  <c r="K85" i="2"/>
  <c r="J85" i="2"/>
  <c r="I85" i="2"/>
  <c r="C85" i="2"/>
  <c r="G85" i="2"/>
  <c r="D85" i="2"/>
  <c r="E85" i="2"/>
  <c r="F85" i="2"/>
  <c r="B84" i="2"/>
  <c r="AP84" i="2"/>
  <c r="AO84" i="2"/>
  <c r="AN84" i="2"/>
  <c r="AM84" i="2"/>
  <c r="AJ84" i="2"/>
  <c r="AI84" i="2"/>
  <c r="AH84" i="2"/>
  <c r="AG84" i="2"/>
  <c r="AD84" i="2"/>
  <c r="AC84" i="2"/>
  <c r="AB84" i="2"/>
  <c r="AA84" i="2"/>
  <c r="Y84" i="2"/>
  <c r="X84" i="2"/>
  <c r="W84" i="2"/>
  <c r="V84" i="2"/>
  <c r="U84" i="2"/>
  <c r="R84" i="2"/>
  <c r="Q84" i="2"/>
  <c r="P84" i="2"/>
  <c r="O84" i="2"/>
  <c r="L84" i="2"/>
  <c r="K84" i="2"/>
  <c r="J84" i="2"/>
  <c r="I84" i="2"/>
  <c r="C84" i="2"/>
  <c r="G84" i="2"/>
  <c r="D84" i="2"/>
  <c r="E84" i="2"/>
  <c r="F84" i="2"/>
  <c r="B83" i="2"/>
  <c r="AP83" i="2"/>
  <c r="AO83" i="2"/>
  <c r="AN83" i="2"/>
  <c r="AM83" i="2"/>
  <c r="AJ83" i="2"/>
  <c r="AI83" i="2"/>
  <c r="AH83" i="2"/>
  <c r="AG83" i="2"/>
  <c r="AD83" i="2"/>
  <c r="AC83" i="2"/>
  <c r="AB83" i="2"/>
  <c r="AA83" i="2"/>
  <c r="Y83" i="2"/>
  <c r="X83" i="2"/>
  <c r="W83" i="2"/>
  <c r="V83" i="2"/>
  <c r="U83" i="2"/>
  <c r="R83" i="2"/>
  <c r="Q83" i="2"/>
  <c r="P83" i="2"/>
  <c r="O83" i="2"/>
  <c r="L83" i="2"/>
  <c r="K83" i="2"/>
  <c r="J83" i="2"/>
  <c r="I83" i="2"/>
  <c r="C83" i="2"/>
  <c r="G83" i="2"/>
  <c r="D83" i="2"/>
  <c r="E83" i="2"/>
  <c r="F83" i="2"/>
  <c r="B82" i="2"/>
  <c r="AP82" i="2"/>
  <c r="AO82" i="2"/>
  <c r="AN82" i="2"/>
  <c r="AM82" i="2"/>
  <c r="AJ82" i="2"/>
  <c r="AI82" i="2"/>
  <c r="AH82" i="2"/>
  <c r="AG82" i="2"/>
  <c r="AD82" i="2"/>
  <c r="AC82" i="2"/>
  <c r="AB82" i="2"/>
  <c r="AA82" i="2"/>
  <c r="Y82" i="2"/>
  <c r="X82" i="2"/>
  <c r="W82" i="2"/>
  <c r="V82" i="2"/>
  <c r="U82" i="2"/>
  <c r="R82" i="2"/>
  <c r="Q82" i="2"/>
  <c r="P82" i="2"/>
  <c r="O82" i="2"/>
  <c r="L82" i="2"/>
  <c r="K82" i="2"/>
  <c r="J82" i="2"/>
  <c r="I82" i="2"/>
  <c r="C82" i="2"/>
  <c r="G82" i="2"/>
  <c r="D82" i="2"/>
  <c r="E82" i="2"/>
  <c r="F82" i="2"/>
  <c r="B81" i="2"/>
  <c r="AP81" i="2"/>
  <c r="AO81" i="2"/>
  <c r="AN81" i="2"/>
  <c r="AM81" i="2"/>
  <c r="AJ81" i="2"/>
  <c r="AI81" i="2"/>
  <c r="AH81" i="2"/>
  <c r="AG81" i="2"/>
  <c r="AD81" i="2"/>
  <c r="AC81" i="2"/>
  <c r="AB81" i="2"/>
  <c r="AA81" i="2"/>
  <c r="Y81" i="2"/>
  <c r="X81" i="2"/>
  <c r="W81" i="2"/>
  <c r="V81" i="2"/>
  <c r="U81" i="2"/>
  <c r="R81" i="2"/>
  <c r="Q81" i="2"/>
  <c r="P81" i="2"/>
  <c r="O81" i="2"/>
  <c r="L81" i="2"/>
  <c r="K81" i="2"/>
  <c r="J81" i="2"/>
  <c r="I81" i="2"/>
  <c r="C81" i="2"/>
  <c r="G81" i="2"/>
  <c r="D81" i="2"/>
  <c r="E81" i="2"/>
  <c r="F81" i="2"/>
  <c r="B80" i="2"/>
  <c r="AP80" i="2"/>
  <c r="AO80" i="2"/>
  <c r="AN80" i="2"/>
  <c r="AM80" i="2"/>
  <c r="AJ80" i="2"/>
  <c r="AI80" i="2"/>
  <c r="AH80" i="2"/>
  <c r="AG80" i="2"/>
  <c r="AD80" i="2"/>
  <c r="AC80" i="2"/>
  <c r="AB80" i="2"/>
  <c r="AA80" i="2"/>
  <c r="Y80" i="2"/>
  <c r="X80" i="2"/>
  <c r="W80" i="2"/>
  <c r="V80" i="2"/>
  <c r="U80" i="2"/>
  <c r="R80" i="2"/>
  <c r="Q80" i="2"/>
  <c r="P80" i="2"/>
  <c r="O80" i="2"/>
  <c r="L80" i="2"/>
  <c r="K80" i="2"/>
  <c r="J80" i="2"/>
  <c r="I80" i="2"/>
  <c r="C80" i="2"/>
  <c r="G80" i="2"/>
  <c r="D80" i="2"/>
  <c r="E80" i="2"/>
  <c r="F80" i="2"/>
  <c r="B79" i="2"/>
  <c r="AP79" i="2"/>
  <c r="AO79" i="2"/>
  <c r="AN79" i="2"/>
  <c r="AM79" i="2"/>
  <c r="AJ79" i="2"/>
  <c r="AI79" i="2"/>
  <c r="AH79" i="2"/>
  <c r="AG79" i="2"/>
  <c r="AD79" i="2"/>
  <c r="AC79" i="2"/>
  <c r="AB79" i="2"/>
  <c r="AA79" i="2"/>
  <c r="Y79" i="2"/>
  <c r="X79" i="2"/>
  <c r="W79" i="2"/>
  <c r="V79" i="2"/>
  <c r="U79" i="2"/>
  <c r="R79" i="2"/>
  <c r="Q79" i="2"/>
  <c r="P79" i="2"/>
  <c r="O79" i="2"/>
  <c r="L79" i="2"/>
  <c r="K79" i="2"/>
  <c r="J79" i="2"/>
  <c r="I79" i="2"/>
  <c r="C79" i="2"/>
  <c r="G79" i="2"/>
  <c r="D79" i="2"/>
  <c r="E79" i="2"/>
  <c r="F79" i="2"/>
  <c r="B78" i="2"/>
  <c r="AP78" i="2"/>
  <c r="AO78" i="2"/>
  <c r="AN78" i="2"/>
  <c r="AM78" i="2"/>
  <c r="AJ78" i="2"/>
  <c r="AI78" i="2"/>
  <c r="AH78" i="2"/>
  <c r="AG78" i="2"/>
  <c r="AD78" i="2"/>
  <c r="AC78" i="2"/>
  <c r="AB78" i="2"/>
  <c r="AA78" i="2"/>
  <c r="Y78" i="2"/>
  <c r="X78" i="2"/>
  <c r="W78" i="2"/>
  <c r="V78" i="2"/>
  <c r="U78" i="2"/>
  <c r="R78" i="2"/>
  <c r="Q78" i="2"/>
  <c r="P78" i="2"/>
  <c r="O78" i="2"/>
  <c r="L78" i="2"/>
  <c r="K78" i="2"/>
  <c r="J78" i="2"/>
  <c r="I78" i="2"/>
  <c r="C78" i="2"/>
  <c r="G78" i="2"/>
  <c r="D78" i="2"/>
  <c r="E78" i="2"/>
  <c r="F78" i="2"/>
  <c r="B77" i="2"/>
  <c r="AP77" i="2"/>
  <c r="AO77" i="2"/>
  <c r="AN77" i="2"/>
  <c r="AM77" i="2"/>
  <c r="AJ77" i="2"/>
  <c r="AI77" i="2"/>
  <c r="AH77" i="2"/>
  <c r="AG77" i="2"/>
  <c r="AD77" i="2"/>
  <c r="AC77" i="2"/>
  <c r="AB77" i="2"/>
  <c r="AA77" i="2"/>
  <c r="Y77" i="2"/>
  <c r="X77" i="2"/>
  <c r="W77" i="2"/>
  <c r="V77" i="2"/>
  <c r="U77" i="2"/>
  <c r="R77" i="2"/>
  <c r="Q77" i="2"/>
  <c r="P77" i="2"/>
  <c r="O77" i="2"/>
  <c r="L77" i="2"/>
  <c r="K77" i="2"/>
  <c r="J77" i="2"/>
  <c r="I77" i="2"/>
  <c r="C77" i="2"/>
  <c r="G77" i="2"/>
  <c r="D77" i="2"/>
  <c r="E77" i="2"/>
  <c r="F77" i="2"/>
  <c r="B76" i="2"/>
  <c r="AP76" i="2"/>
  <c r="AO76" i="2"/>
  <c r="AN76" i="2"/>
  <c r="AM76" i="2"/>
  <c r="AJ76" i="2"/>
  <c r="AI76" i="2"/>
  <c r="AH76" i="2"/>
  <c r="AG76" i="2"/>
  <c r="AD76" i="2"/>
  <c r="AC76" i="2"/>
  <c r="AB76" i="2"/>
  <c r="AA76" i="2"/>
  <c r="Y76" i="2"/>
  <c r="X76" i="2"/>
  <c r="W76" i="2"/>
  <c r="V76" i="2"/>
  <c r="U76" i="2"/>
  <c r="R76" i="2"/>
  <c r="Q76" i="2"/>
  <c r="P76" i="2"/>
  <c r="O76" i="2"/>
  <c r="L76" i="2"/>
  <c r="K76" i="2"/>
  <c r="J76" i="2"/>
  <c r="I76" i="2"/>
  <c r="C76" i="2"/>
  <c r="G76" i="2"/>
  <c r="D76" i="2"/>
  <c r="E76" i="2"/>
  <c r="F76" i="2"/>
  <c r="B75" i="2"/>
  <c r="AP75" i="2"/>
  <c r="AO75" i="2"/>
  <c r="AN75" i="2"/>
  <c r="AM75" i="2"/>
  <c r="AJ75" i="2"/>
  <c r="AI75" i="2"/>
  <c r="AH75" i="2"/>
  <c r="AG75" i="2"/>
  <c r="AD75" i="2"/>
  <c r="AC75" i="2"/>
  <c r="AB75" i="2"/>
  <c r="AA75" i="2"/>
  <c r="Y75" i="2"/>
  <c r="X75" i="2"/>
  <c r="W75" i="2"/>
  <c r="V75" i="2"/>
  <c r="U75" i="2"/>
  <c r="R75" i="2"/>
  <c r="Q75" i="2"/>
  <c r="P75" i="2"/>
  <c r="O75" i="2"/>
  <c r="L75" i="2"/>
  <c r="K75" i="2"/>
  <c r="J75" i="2"/>
  <c r="I75" i="2"/>
  <c r="C75" i="2"/>
  <c r="G75" i="2"/>
  <c r="D75" i="2"/>
  <c r="E75" i="2"/>
  <c r="F75" i="2"/>
  <c r="B74" i="2"/>
  <c r="AP74" i="2"/>
  <c r="AO74" i="2"/>
  <c r="AN74" i="2"/>
  <c r="AM74" i="2"/>
  <c r="AJ74" i="2"/>
  <c r="AI74" i="2"/>
  <c r="AH74" i="2"/>
  <c r="AG74" i="2"/>
  <c r="AD74" i="2"/>
  <c r="AC74" i="2"/>
  <c r="AB74" i="2"/>
  <c r="AA74" i="2"/>
  <c r="Y74" i="2"/>
  <c r="X74" i="2"/>
  <c r="W74" i="2"/>
  <c r="V74" i="2"/>
  <c r="U74" i="2"/>
  <c r="R74" i="2"/>
  <c r="Q74" i="2"/>
  <c r="P74" i="2"/>
  <c r="O74" i="2"/>
  <c r="L74" i="2"/>
  <c r="K74" i="2"/>
  <c r="J74" i="2"/>
  <c r="I74" i="2"/>
  <c r="C74" i="2"/>
  <c r="G74" i="2"/>
  <c r="D74" i="2"/>
  <c r="E74" i="2"/>
  <c r="F74" i="2"/>
  <c r="B73" i="2"/>
  <c r="AP73" i="2"/>
  <c r="AO73" i="2"/>
  <c r="AN73" i="2"/>
  <c r="AM73" i="2"/>
  <c r="AJ73" i="2"/>
  <c r="AI73" i="2"/>
  <c r="AH73" i="2"/>
  <c r="AG73" i="2"/>
  <c r="AD73" i="2"/>
  <c r="AC73" i="2"/>
  <c r="AB73" i="2"/>
  <c r="AA73" i="2"/>
  <c r="Y73" i="2"/>
  <c r="X73" i="2"/>
  <c r="W73" i="2"/>
  <c r="V73" i="2"/>
  <c r="U73" i="2"/>
  <c r="R73" i="2"/>
  <c r="Q73" i="2"/>
  <c r="P73" i="2"/>
  <c r="O73" i="2"/>
  <c r="L73" i="2"/>
  <c r="K73" i="2"/>
  <c r="J73" i="2"/>
  <c r="I73" i="2"/>
  <c r="C73" i="2"/>
  <c r="G73" i="2"/>
  <c r="D73" i="2"/>
  <c r="E73" i="2"/>
  <c r="F73" i="2"/>
  <c r="B72" i="2"/>
  <c r="AP72" i="2"/>
  <c r="AO72" i="2"/>
  <c r="AN72" i="2"/>
  <c r="AM72" i="2"/>
  <c r="AJ72" i="2"/>
  <c r="AI72" i="2"/>
  <c r="AH72" i="2"/>
  <c r="AG72" i="2"/>
  <c r="AD72" i="2"/>
  <c r="AC72" i="2"/>
  <c r="AB72" i="2"/>
  <c r="AA72" i="2"/>
  <c r="Y72" i="2"/>
  <c r="X72" i="2"/>
  <c r="W72" i="2"/>
  <c r="V72" i="2"/>
  <c r="U72" i="2"/>
  <c r="R72" i="2"/>
  <c r="Q72" i="2"/>
  <c r="P72" i="2"/>
  <c r="O72" i="2"/>
  <c r="L72" i="2"/>
  <c r="K72" i="2"/>
  <c r="J72" i="2"/>
  <c r="I72" i="2"/>
  <c r="C72" i="2"/>
  <c r="G72" i="2"/>
  <c r="D72" i="2"/>
  <c r="E72" i="2"/>
  <c r="F72" i="2"/>
  <c r="B71" i="2"/>
  <c r="AP71" i="2"/>
  <c r="AO71" i="2"/>
  <c r="AN71" i="2"/>
  <c r="AM71" i="2"/>
  <c r="AJ71" i="2"/>
  <c r="AI71" i="2"/>
  <c r="AH71" i="2"/>
  <c r="AG71" i="2"/>
  <c r="AD71" i="2"/>
  <c r="AC71" i="2"/>
  <c r="AB71" i="2"/>
  <c r="AA71" i="2"/>
  <c r="Y71" i="2"/>
  <c r="X71" i="2"/>
  <c r="W71" i="2"/>
  <c r="V71" i="2"/>
  <c r="U71" i="2"/>
  <c r="R71" i="2"/>
  <c r="Q71" i="2"/>
  <c r="P71" i="2"/>
  <c r="O71" i="2"/>
  <c r="L71" i="2"/>
  <c r="K71" i="2"/>
  <c r="J71" i="2"/>
  <c r="I71" i="2"/>
  <c r="C71" i="2"/>
  <c r="G71" i="2"/>
  <c r="D71" i="2"/>
  <c r="E71" i="2"/>
  <c r="F71" i="2"/>
  <c r="B70" i="2"/>
  <c r="AP70" i="2"/>
  <c r="AO70" i="2"/>
  <c r="AN70" i="2"/>
  <c r="AM70" i="2"/>
  <c r="AJ70" i="2"/>
  <c r="AI70" i="2"/>
  <c r="AH70" i="2"/>
  <c r="AG70" i="2"/>
  <c r="AD70" i="2"/>
  <c r="AC70" i="2"/>
  <c r="AB70" i="2"/>
  <c r="AA70" i="2"/>
  <c r="Y70" i="2"/>
  <c r="X70" i="2"/>
  <c r="W70" i="2"/>
  <c r="V70" i="2"/>
  <c r="U70" i="2"/>
  <c r="R70" i="2"/>
  <c r="Q70" i="2"/>
  <c r="P70" i="2"/>
  <c r="O70" i="2"/>
  <c r="L70" i="2"/>
  <c r="K70" i="2"/>
  <c r="J70" i="2"/>
  <c r="I70" i="2"/>
  <c r="C70" i="2"/>
  <c r="G70" i="2"/>
  <c r="D70" i="2"/>
  <c r="E70" i="2"/>
  <c r="F70" i="2"/>
  <c r="B69" i="2"/>
  <c r="AP69" i="2"/>
  <c r="AO69" i="2"/>
  <c r="AN69" i="2"/>
  <c r="AM69" i="2"/>
  <c r="AJ69" i="2"/>
  <c r="AI69" i="2"/>
  <c r="AH69" i="2"/>
  <c r="AG69" i="2"/>
  <c r="AD69" i="2"/>
  <c r="AC69" i="2"/>
  <c r="AB69" i="2"/>
  <c r="AA69" i="2"/>
  <c r="Y69" i="2"/>
  <c r="X69" i="2"/>
  <c r="W69" i="2"/>
  <c r="V69" i="2"/>
  <c r="U69" i="2"/>
  <c r="R69" i="2"/>
  <c r="Q69" i="2"/>
  <c r="P69" i="2"/>
  <c r="O69" i="2"/>
  <c r="L69" i="2"/>
  <c r="K69" i="2"/>
  <c r="J69" i="2"/>
  <c r="I69" i="2"/>
  <c r="C69" i="2"/>
  <c r="G69" i="2"/>
  <c r="D69" i="2"/>
  <c r="E69" i="2"/>
  <c r="F69" i="2"/>
  <c r="B68" i="2"/>
  <c r="AP68" i="2"/>
  <c r="AO68" i="2"/>
  <c r="AN68" i="2"/>
  <c r="AM68" i="2"/>
  <c r="AJ68" i="2"/>
  <c r="AI68" i="2"/>
  <c r="AH68" i="2"/>
  <c r="AG68" i="2"/>
  <c r="AD68" i="2"/>
  <c r="AC68" i="2"/>
  <c r="AB68" i="2"/>
  <c r="AA68" i="2"/>
  <c r="Y68" i="2"/>
  <c r="X68" i="2"/>
  <c r="W68" i="2"/>
  <c r="V68" i="2"/>
  <c r="U68" i="2"/>
  <c r="R68" i="2"/>
  <c r="Q68" i="2"/>
  <c r="P68" i="2"/>
  <c r="O68" i="2"/>
  <c r="L68" i="2"/>
  <c r="K68" i="2"/>
  <c r="J68" i="2"/>
  <c r="I68" i="2"/>
  <c r="C68" i="2"/>
  <c r="G68" i="2"/>
  <c r="D68" i="2"/>
  <c r="E68" i="2"/>
  <c r="F68" i="2"/>
  <c r="B67" i="2"/>
  <c r="AP67" i="2"/>
  <c r="AO67" i="2"/>
  <c r="AN67" i="2"/>
  <c r="AM67" i="2"/>
  <c r="AJ67" i="2"/>
  <c r="AI67" i="2"/>
  <c r="AH67" i="2"/>
  <c r="AG67" i="2"/>
  <c r="AD67" i="2"/>
  <c r="AC67" i="2"/>
  <c r="AB67" i="2"/>
  <c r="AA67" i="2"/>
  <c r="Y67" i="2"/>
  <c r="X67" i="2"/>
  <c r="W67" i="2"/>
  <c r="V67" i="2"/>
  <c r="U67" i="2"/>
  <c r="R67" i="2"/>
  <c r="Q67" i="2"/>
  <c r="P67" i="2"/>
  <c r="O67" i="2"/>
  <c r="L67" i="2"/>
  <c r="K67" i="2"/>
  <c r="J67" i="2"/>
  <c r="I67" i="2"/>
  <c r="C67" i="2"/>
  <c r="G67" i="2"/>
  <c r="D67" i="2"/>
  <c r="E67" i="2"/>
  <c r="F67" i="2"/>
  <c r="B66" i="2"/>
  <c r="AP66" i="2"/>
  <c r="AO66" i="2"/>
  <c r="AN66" i="2"/>
  <c r="AM66" i="2"/>
  <c r="AJ66" i="2"/>
  <c r="AI66" i="2"/>
  <c r="AH66" i="2"/>
  <c r="AG66" i="2"/>
  <c r="AD66" i="2"/>
  <c r="AC66" i="2"/>
  <c r="AB66" i="2"/>
  <c r="AA66" i="2"/>
  <c r="Y66" i="2"/>
  <c r="X66" i="2"/>
  <c r="W66" i="2"/>
  <c r="V66" i="2"/>
  <c r="U66" i="2"/>
  <c r="R66" i="2"/>
  <c r="Q66" i="2"/>
  <c r="P66" i="2"/>
  <c r="O66" i="2"/>
  <c r="L66" i="2"/>
  <c r="K66" i="2"/>
  <c r="J66" i="2"/>
  <c r="I66" i="2"/>
  <c r="C66" i="2"/>
  <c r="G66" i="2"/>
  <c r="D66" i="2"/>
  <c r="E66" i="2"/>
  <c r="F66" i="2"/>
  <c r="B65" i="2"/>
  <c r="AP65" i="2"/>
  <c r="AO65" i="2"/>
  <c r="AN65" i="2"/>
  <c r="AM65" i="2"/>
  <c r="AJ65" i="2"/>
  <c r="AI65" i="2"/>
  <c r="AH65" i="2"/>
  <c r="AG65" i="2"/>
  <c r="AD65" i="2"/>
  <c r="AC65" i="2"/>
  <c r="AB65" i="2"/>
  <c r="AA65" i="2"/>
  <c r="Y65" i="2"/>
  <c r="X65" i="2"/>
  <c r="W65" i="2"/>
  <c r="V65" i="2"/>
  <c r="U65" i="2"/>
  <c r="R65" i="2"/>
  <c r="Q65" i="2"/>
  <c r="P65" i="2"/>
  <c r="O65" i="2"/>
  <c r="L65" i="2"/>
  <c r="K65" i="2"/>
  <c r="J65" i="2"/>
  <c r="I65" i="2"/>
  <c r="C65" i="2"/>
  <c r="G65" i="2"/>
  <c r="D65" i="2"/>
  <c r="E65" i="2"/>
  <c r="F65" i="2"/>
  <c r="B64" i="2"/>
  <c r="AP64" i="2"/>
  <c r="AO64" i="2"/>
  <c r="AN64" i="2"/>
  <c r="AM64" i="2"/>
  <c r="AJ64" i="2"/>
  <c r="AI64" i="2"/>
  <c r="AH64" i="2"/>
  <c r="AG64" i="2"/>
  <c r="AD64" i="2"/>
  <c r="AC64" i="2"/>
  <c r="AB64" i="2"/>
  <c r="AA64" i="2"/>
  <c r="Y64" i="2"/>
  <c r="X64" i="2"/>
  <c r="W64" i="2"/>
  <c r="V64" i="2"/>
  <c r="U64" i="2"/>
  <c r="R64" i="2"/>
  <c r="Q64" i="2"/>
  <c r="P64" i="2"/>
  <c r="O64" i="2"/>
  <c r="L64" i="2"/>
  <c r="K64" i="2"/>
  <c r="J64" i="2"/>
  <c r="I64" i="2"/>
  <c r="C64" i="2"/>
  <c r="G64" i="2"/>
  <c r="D64" i="2"/>
  <c r="E64" i="2"/>
  <c r="F64" i="2"/>
  <c r="B63" i="2"/>
  <c r="AP63" i="2"/>
  <c r="AO63" i="2"/>
  <c r="AN63" i="2"/>
  <c r="AM63" i="2"/>
  <c r="AJ63" i="2"/>
  <c r="AI63" i="2"/>
  <c r="AH63" i="2"/>
  <c r="AG63" i="2"/>
  <c r="AD63" i="2"/>
  <c r="AC63" i="2"/>
  <c r="AB63" i="2"/>
  <c r="AA63" i="2"/>
  <c r="Y63" i="2"/>
  <c r="X63" i="2"/>
  <c r="W63" i="2"/>
  <c r="V63" i="2"/>
  <c r="U63" i="2"/>
  <c r="R63" i="2"/>
  <c r="Q63" i="2"/>
  <c r="P63" i="2"/>
  <c r="O63" i="2"/>
  <c r="L63" i="2"/>
  <c r="K63" i="2"/>
  <c r="J63" i="2"/>
  <c r="I63" i="2"/>
  <c r="C63" i="2"/>
  <c r="G63" i="2"/>
  <c r="D63" i="2"/>
  <c r="E63" i="2"/>
  <c r="F63" i="2"/>
  <c r="B62" i="2"/>
  <c r="AP62" i="2"/>
  <c r="AO62" i="2"/>
  <c r="AN62" i="2"/>
  <c r="AM62" i="2"/>
  <c r="AJ62" i="2"/>
  <c r="AI62" i="2"/>
  <c r="AH62" i="2"/>
  <c r="AG62" i="2"/>
  <c r="AD62" i="2"/>
  <c r="AC62" i="2"/>
  <c r="AB62" i="2"/>
  <c r="AA62" i="2"/>
  <c r="Y62" i="2"/>
  <c r="X62" i="2"/>
  <c r="W62" i="2"/>
  <c r="V62" i="2"/>
  <c r="U62" i="2"/>
  <c r="R62" i="2"/>
  <c r="Q62" i="2"/>
  <c r="P62" i="2"/>
  <c r="O62" i="2"/>
  <c r="L62" i="2"/>
  <c r="K62" i="2"/>
  <c r="J62" i="2"/>
  <c r="I62" i="2"/>
  <c r="C62" i="2"/>
  <c r="G62" i="2"/>
  <c r="D62" i="2"/>
  <c r="E62" i="2"/>
  <c r="F62" i="2"/>
  <c r="B61" i="2"/>
  <c r="AP61" i="2"/>
  <c r="AO61" i="2"/>
  <c r="AN61" i="2"/>
  <c r="AM61" i="2"/>
  <c r="AJ61" i="2"/>
  <c r="AI61" i="2"/>
  <c r="AH61" i="2"/>
  <c r="AG61" i="2"/>
  <c r="AD61" i="2"/>
  <c r="AC61" i="2"/>
  <c r="AB61" i="2"/>
  <c r="AA61" i="2"/>
  <c r="Y61" i="2"/>
  <c r="X61" i="2"/>
  <c r="W61" i="2"/>
  <c r="V61" i="2"/>
  <c r="U61" i="2"/>
  <c r="R61" i="2"/>
  <c r="Q61" i="2"/>
  <c r="P61" i="2"/>
  <c r="O61" i="2"/>
  <c r="L61" i="2"/>
  <c r="K61" i="2"/>
  <c r="J61" i="2"/>
  <c r="I61" i="2"/>
  <c r="C61" i="2"/>
  <c r="G61" i="2"/>
  <c r="D61" i="2"/>
  <c r="E61" i="2"/>
  <c r="F61" i="2"/>
  <c r="B60" i="2"/>
  <c r="AP60" i="2"/>
  <c r="AO60" i="2"/>
  <c r="AN60" i="2"/>
  <c r="AM60" i="2"/>
  <c r="AJ60" i="2"/>
  <c r="AI60" i="2"/>
  <c r="AH60" i="2"/>
  <c r="AG60" i="2"/>
  <c r="AD60" i="2"/>
  <c r="AC60" i="2"/>
  <c r="AB60" i="2"/>
  <c r="AA60" i="2"/>
  <c r="Y60" i="2"/>
  <c r="X60" i="2"/>
  <c r="W60" i="2"/>
  <c r="V60" i="2"/>
  <c r="U60" i="2"/>
  <c r="R60" i="2"/>
  <c r="Q60" i="2"/>
  <c r="P60" i="2"/>
  <c r="O60" i="2"/>
  <c r="L60" i="2"/>
  <c r="K60" i="2"/>
  <c r="J60" i="2"/>
  <c r="I60" i="2"/>
  <c r="C60" i="2"/>
  <c r="G60" i="2"/>
  <c r="D60" i="2"/>
  <c r="E60" i="2"/>
  <c r="F60" i="2"/>
  <c r="B59" i="2"/>
  <c r="AP59" i="2"/>
  <c r="AO59" i="2"/>
  <c r="AN59" i="2"/>
  <c r="AM59" i="2"/>
  <c r="AJ59" i="2"/>
  <c r="AI59" i="2"/>
  <c r="AH59" i="2"/>
  <c r="AG59" i="2"/>
  <c r="AD59" i="2"/>
  <c r="AC59" i="2"/>
  <c r="AB59" i="2"/>
  <c r="AA59" i="2"/>
  <c r="Y59" i="2"/>
  <c r="X59" i="2"/>
  <c r="W59" i="2"/>
  <c r="V59" i="2"/>
  <c r="U59" i="2"/>
  <c r="R59" i="2"/>
  <c r="Q59" i="2"/>
  <c r="P59" i="2"/>
  <c r="O59" i="2"/>
  <c r="L59" i="2"/>
  <c r="K59" i="2"/>
  <c r="J59" i="2"/>
  <c r="I59" i="2"/>
  <c r="C59" i="2"/>
  <c r="G59" i="2"/>
  <c r="D59" i="2"/>
  <c r="E59" i="2"/>
  <c r="F59" i="2"/>
  <c r="B58" i="2"/>
  <c r="AP58" i="2"/>
  <c r="AO58" i="2"/>
  <c r="AN58" i="2"/>
  <c r="AM58" i="2"/>
  <c r="AJ58" i="2"/>
  <c r="AI58" i="2"/>
  <c r="AH58" i="2"/>
  <c r="AG58" i="2"/>
  <c r="AD58" i="2"/>
  <c r="AC58" i="2"/>
  <c r="AB58" i="2"/>
  <c r="AA58" i="2"/>
  <c r="Y58" i="2"/>
  <c r="X58" i="2"/>
  <c r="W58" i="2"/>
  <c r="V58" i="2"/>
  <c r="U58" i="2"/>
  <c r="R58" i="2"/>
  <c r="Q58" i="2"/>
  <c r="P58" i="2"/>
  <c r="O58" i="2"/>
  <c r="L58" i="2"/>
  <c r="K58" i="2"/>
  <c r="J58" i="2"/>
  <c r="I58" i="2"/>
  <c r="C58" i="2"/>
  <c r="G58" i="2"/>
  <c r="D58" i="2"/>
  <c r="E58" i="2"/>
  <c r="F58" i="2"/>
  <c r="B57" i="2"/>
  <c r="AP57" i="2"/>
  <c r="AO57" i="2"/>
  <c r="AN57" i="2"/>
  <c r="AM57" i="2"/>
  <c r="AJ57" i="2"/>
  <c r="AI57" i="2"/>
  <c r="AH57" i="2"/>
  <c r="AG57" i="2"/>
  <c r="AD57" i="2"/>
  <c r="AC57" i="2"/>
  <c r="AB57" i="2"/>
  <c r="AA57" i="2"/>
  <c r="Y57" i="2"/>
  <c r="X57" i="2"/>
  <c r="W57" i="2"/>
  <c r="V57" i="2"/>
  <c r="U57" i="2"/>
  <c r="R57" i="2"/>
  <c r="Q57" i="2"/>
  <c r="P57" i="2"/>
  <c r="O57" i="2"/>
  <c r="L57" i="2"/>
  <c r="K57" i="2"/>
  <c r="J57" i="2"/>
  <c r="I57" i="2"/>
  <c r="C57" i="2"/>
  <c r="G57" i="2"/>
  <c r="D57" i="2"/>
  <c r="E57" i="2"/>
  <c r="F57" i="2"/>
  <c r="B56" i="2"/>
  <c r="AP56" i="2"/>
  <c r="AO56" i="2"/>
  <c r="AN56" i="2"/>
  <c r="AM56" i="2"/>
  <c r="AJ56" i="2"/>
  <c r="AI56" i="2"/>
  <c r="AH56" i="2"/>
  <c r="AG56" i="2"/>
  <c r="AD56" i="2"/>
  <c r="AC56" i="2"/>
  <c r="AB56" i="2"/>
  <c r="AA56" i="2"/>
  <c r="Y56" i="2"/>
  <c r="X56" i="2"/>
  <c r="W56" i="2"/>
  <c r="V56" i="2"/>
  <c r="U56" i="2"/>
  <c r="R56" i="2"/>
  <c r="Q56" i="2"/>
  <c r="P56" i="2"/>
  <c r="O56" i="2"/>
  <c r="L56" i="2"/>
  <c r="K56" i="2"/>
  <c r="J56" i="2"/>
  <c r="I56" i="2"/>
  <c r="C56" i="2"/>
  <c r="G56" i="2"/>
  <c r="D56" i="2"/>
  <c r="E56" i="2"/>
  <c r="F56" i="2"/>
  <c r="B55" i="2"/>
  <c r="AP55" i="2"/>
  <c r="AO55" i="2"/>
  <c r="AN55" i="2"/>
  <c r="AM55" i="2"/>
  <c r="AJ55" i="2"/>
  <c r="AI55" i="2"/>
  <c r="AH55" i="2"/>
  <c r="AG55" i="2"/>
  <c r="AD55" i="2"/>
  <c r="AC55" i="2"/>
  <c r="AB55" i="2"/>
  <c r="AA55" i="2"/>
  <c r="Y55" i="2"/>
  <c r="X55" i="2"/>
  <c r="W55" i="2"/>
  <c r="V55" i="2"/>
  <c r="U55" i="2"/>
  <c r="R55" i="2"/>
  <c r="Q55" i="2"/>
  <c r="P55" i="2"/>
  <c r="O55" i="2"/>
  <c r="L55" i="2"/>
  <c r="K55" i="2"/>
  <c r="J55" i="2"/>
  <c r="I55" i="2"/>
  <c r="C55" i="2"/>
  <c r="G55" i="2"/>
  <c r="D55" i="2"/>
  <c r="E55" i="2"/>
  <c r="F55" i="2"/>
  <c r="B54" i="2"/>
  <c r="AP54" i="2"/>
  <c r="AO54" i="2"/>
  <c r="AN54" i="2"/>
  <c r="AM54" i="2"/>
  <c r="AJ54" i="2"/>
  <c r="AI54" i="2"/>
  <c r="AH54" i="2"/>
  <c r="AG54" i="2"/>
  <c r="AD54" i="2"/>
  <c r="AC54" i="2"/>
  <c r="AB54" i="2"/>
  <c r="AA54" i="2"/>
  <c r="Y54" i="2"/>
  <c r="X54" i="2"/>
  <c r="W54" i="2"/>
  <c r="V54" i="2"/>
  <c r="U54" i="2"/>
  <c r="R54" i="2"/>
  <c r="Q54" i="2"/>
  <c r="P54" i="2"/>
  <c r="O54" i="2"/>
  <c r="L54" i="2"/>
  <c r="K54" i="2"/>
  <c r="J54" i="2"/>
  <c r="I54" i="2"/>
  <c r="C54" i="2"/>
  <c r="G54" i="2"/>
  <c r="D54" i="2"/>
  <c r="E54" i="2"/>
  <c r="F54" i="2"/>
  <c r="B53" i="2"/>
  <c r="AP53" i="2"/>
  <c r="AO53" i="2"/>
  <c r="AN53" i="2"/>
  <c r="AM53" i="2"/>
  <c r="AJ53" i="2"/>
  <c r="AI53" i="2"/>
  <c r="AH53" i="2"/>
  <c r="AG53" i="2"/>
  <c r="AD53" i="2"/>
  <c r="AC53" i="2"/>
  <c r="AB53" i="2"/>
  <c r="AA53" i="2"/>
  <c r="Y53" i="2"/>
  <c r="X53" i="2"/>
  <c r="W53" i="2"/>
  <c r="V53" i="2"/>
  <c r="U53" i="2"/>
  <c r="R53" i="2"/>
  <c r="Q53" i="2"/>
  <c r="P53" i="2"/>
  <c r="O53" i="2"/>
  <c r="L53" i="2"/>
  <c r="K53" i="2"/>
  <c r="J53" i="2"/>
  <c r="I53" i="2"/>
  <c r="C53" i="2"/>
  <c r="G53" i="2"/>
  <c r="D53" i="2"/>
  <c r="E53" i="2"/>
  <c r="F53" i="2"/>
  <c r="B52" i="2"/>
  <c r="AP52" i="2"/>
  <c r="AO52" i="2"/>
  <c r="AN52" i="2"/>
  <c r="AM52" i="2"/>
  <c r="AJ52" i="2"/>
  <c r="AI52" i="2"/>
  <c r="AH52" i="2"/>
  <c r="AG52" i="2"/>
  <c r="AD52" i="2"/>
  <c r="AC52" i="2"/>
  <c r="AB52" i="2"/>
  <c r="AA52" i="2"/>
  <c r="Y52" i="2"/>
  <c r="X52" i="2"/>
  <c r="W52" i="2"/>
  <c r="V52" i="2"/>
  <c r="U52" i="2"/>
  <c r="R52" i="2"/>
  <c r="Q52" i="2"/>
  <c r="P52" i="2"/>
  <c r="O52" i="2"/>
  <c r="L52" i="2"/>
  <c r="K52" i="2"/>
  <c r="J52" i="2"/>
  <c r="I52" i="2"/>
  <c r="C52" i="2"/>
  <c r="G52" i="2"/>
  <c r="D52" i="2"/>
  <c r="E52" i="2"/>
  <c r="F52" i="2"/>
  <c r="B51" i="2"/>
  <c r="AP51" i="2"/>
  <c r="AO51" i="2"/>
  <c r="AN51" i="2"/>
  <c r="AM51" i="2"/>
  <c r="AJ51" i="2"/>
  <c r="AI51" i="2"/>
  <c r="AH51" i="2"/>
  <c r="AG51" i="2"/>
  <c r="AD51" i="2"/>
  <c r="AC51" i="2"/>
  <c r="AB51" i="2"/>
  <c r="AA51" i="2"/>
  <c r="Y51" i="2"/>
  <c r="X51" i="2"/>
  <c r="W51" i="2"/>
  <c r="V51" i="2"/>
  <c r="U51" i="2"/>
  <c r="R51" i="2"/>
  <c r="Q51" i="2"/>
  <c r="P51" i="2"/>
  <c r="O51" i="2"/>
  <c r="L51" i="2"/>
  <c r="K51" i="2"/>
  <c r="J51" i="2"/>
  <c r="I51" i="2"/>
  <c r="C51" i="2"/>
  <c r="G51" i="2"/>
  <c r="D51" i="2"/>
  <c r="E51" i="2"/>
  <c r="F51" i="2"/>
  <c r="B50" i="2"/>
  <c r="AP50" i="2"/>
  <c r="AO50" i="2"/>
  <c r="AN50" i="2"/>
  <c r="AM50" i="2"/>
  <c r="AJ50" i="2"/>
  <c r="AI50" i="2"/>
  <c r="AH50" i="2"/>
  <c r="AG50" i="2"/>
  <c r="AD50" i="2"/>
  <c r="AC50" i="2"/>
  <c r="AB50" i="2"/>
  <c r="AA50" i="2"/>
  <c r="Y50" i="2"/>
  <c r="X50" i="2"/>
  <c r="W50" i="2"/>
  <c r="V50" i="2"/>
  <c r="U50" i="2"/>
  <c r="R50" i="2"/>
  <c r="Q50" i="2"/>
  <c r="P50" i="2"/>
  <c r="O50" i="2"/>
  <c r="L50" i="2"/>
  <c r="K50" i="2"/>
  <c r="J50" i="2"/>
  <c r="I50" i="2"/>
  <c r="C50" i="2"/>
  <c r="G50" i="2"/>
  <c r="D50" i="2"/>
  <c r="E50" i="2"/>
  <c r="F50" i="2"/>
  <c r="B49" i="2"/>
  <c r="AP49" i="2"/>
  <c r="AO49" i="2"/>
  <c r="AN49" i="2"/>
  <c r="AM49" i="2"/>
  <c r="AJ49" i="2"/>
  <c r="AI49" i="2"/>
  <c r="AH49" i="2"/>
  <c r="AG49" i="2"/>
  <c r="AD49" i="2"/>
  <c r="AC49" i="2"/>
  <c r="AB49" i="2"/>
  <c r="AA49" i="2"/>
  <c r="Y49" i="2"/>
  <c r="X49" i="2"/>
  <c r="W49" i="2"/>
  <c r="V49" i="2"/>
  <c r="U49" i="2"/>
  <c r="R49" i="2"/>
  <c r="Q49" i="2"/>
  <c r="P49" i="2"/>
  <c r="O49" i="2"/>
  <c r="L49" i="2"/>
  <c r="K49" i="2"/>
  <c r="J49" i="2"/>
  <c r="I49" i="2"/>
  <c r="C49" i="2"/>
  <c r="G49" i="2"/>
  <c r="D49" i="2"/>
  <c r="E49" i="2"/>
  <c r="F49" i="2"/>
  <c r="B48" i="2"/>
  <c r="AP48" i="2"/>
  <c r="AO48" i="2"/>
  <c r="AN48" i="2"/>
  <c r="AM48" i="2"/>
  <c r="AJ48" i="2"/>
  <c r="AI48" i="2"/>
  <c r="AH48" i="2"/>
  <c r="AG48" i="2"/>
  <c r="AD48" i="2"/>
  <c r="AC48" i="2"/>
  <c r="AB48" i="2"/>
  <c r="AA48" i="2"/>
  <c r="Y48" i="2"/>
  <c r="X48" i="2"/>
  <c r="W48" i="2"/>
  <c r="V48" i="2"/>
  <c r="U48" i="2"/>
  <c r="R48" i="2"/>
  <c r="Q48" i="2"/>
  <c r="P48" i="2"/>
  <c r="O48" i="2"/>
  <c r="L48" i="2"/>
  <c r="K48" i="2"/>
  <c r="J48" i="2"/>
  <c r="I48" i="2"/>
  <c r="C48" i="2"/>
  <c r="G48" i="2"/>
  <c r="D48" i="2"/>
  <c r="E48" i="2"/>
  <c r="F48" i="2"/>
  <c r="B47" i="2"/>
  <c r="AP47" i="2"/>
  <c r="AO47" i="2"/>
  <c r="AN47" i="2"/>
  <c r="AM47" i="2"/>
  <c r="AJ47" i="2"/>
  <c r="AI47" i="2"/>
  <c r="AH47" i="2"/>
  <c r="AG47" i="2"/>
  <c r="AD47" i="2"/>
  <c r="AC47" i="2"/>
  <c r="AB47" i="2"/>
  <c r="AA47" i="2"/>
  <c r="Y47" i="2"/>
  <c r="X47" i="2"/>
  <c r="W47" i="2"/>
  <c r="V47" i="2"/>
  <c r="U47" i="2"/>
  <c r="R47" i="2"/>
  <c r="Q47" i="2"/>
  <c r="P47" i="2"/>
  <c r="O47" i="2"/>
  <c r="L47" i="2"/>
  <c r="K47" i="2"/>
  <c r="J47" i="2"/>
  <c r="I47" i="2"/>
  <c r="C47" i="2"/>
  <c r="G47" i="2"/>
  <c r="D47" i="2"/>
  <c r="E47" i="2"/>
  <c r="F47" i="2"/>
  <c r="B46" i="2"/>
  <c r="AP46" i="2"/>
  <c r="AO46" i="2"/>
  <c r="AN46" i="2"/>
  <c r="AM46" i="2"/>
  <c r="AJ46" i="2"/>
  <c r="AI46" i="2"/>
  <c r="AH46" i="2"/>
  <c r="AG46" i="2"/>
  <c r="AD46" i="2"/>
  <c r="AC46" i="2"/>
  <c r="AB46" i="2"/>
  <c r="AA46" i="2"/>
  <c r="Y46" i="2"/>
  <c r="X46" i="2"/>
  <c r="W46" i="2"/>
  <c r="V46" i="2"/>
  <c r="U46" i="2"/>
  <c r="R46" i="2"/>
  <c r="Q46" i="2"/>
  <c r="P46" i="2"/>
  <c r="O46" i="2"/>
  <c r="L46" i="2"/>
  <c r="K46" i="2"/>
  <c r="J46" i="2"/>
  <c r="I46" i="2"/>
  <c r="C46" i="2"/>
  <c r="G46" i="2"/>
  <c r="D46" i="2"/>
  <c r="E46" i="2"/>
  <c r="F46" i="2"/>
  <c r="B45" i="2"/>
  <c r="AP45" i="2"/>
  <c r="AO45" i="2"/>
  <c r="AN45" i="2"/>
  <c r="AM45" i="2"/>
  <c r="AJ45" i="2"/>
  <c r="AI45" i="2"/>
  <c r="AH45" i="2"/>
  <c r="AG45" i="2"/>
  <c r="AD45" i="2"/>
  <c r="AC45" i="2"/>
  <c r="AB45" i="2"/>
  <c r="AA45" i="2"/>
  <c r="Y45" i="2"/>
  <c r="X45" i="2"/>
  <c r="W45" i="2"/>
  <c r="V45" i="2"/>
  <c r="U45" i="2"/>
  <c r="R45" i="2"/>
  <c r="Q45" i="2"/>
  <c r="P45" i="2"/>
  <c r="O45" i="2"/>
  <c r="L45" i="2"/>
  <c r="K45" i="2"/>
  <c r="J45" i="2"/>
  <c r="I45" i="2"/>
  <c r="C45" i="2"/>
  <c r="G45" i="2"/>
  <c r="D45" i="2"/>
  <c r="E45" i="2"/>
  <c r="F45" i="2"/>
  <c r="B44" i="2"/>
  <c r="X10" i="2"/>
  <c r="X11" i="2"/>
  <c r="X12" i="2"/>
  <c r="X13" i="2"/>
  <c r="X14" i="2"/>
  <c r="X15" i="2"/>
  <c r="X16" i="2"/>
  <c r="X17" i="2"/>
  <c r="X18" i="2"/>
  <c r="F19" i="1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AP44" i="2"/>
  <c r="W10" i="2"/>
  <c r="W11" i="2"/>
  <c r="W12" i="2"/>
  <c r="W13" i="2"/>
  <c r="W14" i="2"/>
  <c r="W15" i="2"/>
  <c r="W16" i="2"/>
  <c r="W17" i="2"/>
  <c r="W18" i="2"/>
  <c r="E19" i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AO44" i="2"/>
  <c r="V10" i="2"/>
  <c r="V11" i="2"/>
  <c r="V12" i="2"/>
  <c r="V13" i="2"/>
  <c r="V14" i="2"/>
  <c r="V15" i="2"/>
  <c r="V16" i="2"/>
  <c r="V17" i="2"/>
  <c r="V18" i="2"/>
  <c r="D19" i="1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AN44" i="2"/>
  <c r="U10" i="2"/>
  <c r="U11" i="2"/>
  <c r="U12" i="2"/>
  <c r="U13" i="2"/>
  <c r="U14" i="2"/>
  <c r="U15" i="2"/>
  <c r="U16" i="2"/>
  <c r="U17" i="2"/>
  <c r="U18" i="2"/>
  <c r="C19" i="1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AM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J44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I44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H44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G44" i="2"/>
  <c r="Y9" i="2"/>
  <c r="Y44" i="2"/>
  <c r="AG10" i="1"/>
  <c r="AK10" i="1"/>
  <c r="L10" i="2"/>
  <c r="AG11" i="1"/>
  <c r="AK11" i="1"/>
  <c r="L11" i="2"/>
  <c r="AG12" i="1"/>
  <c r="AK12" i="1"/>
  <c r="L12" i="2"/>
  <c r="AG13" i="1"/>
  <c r="AK13" i="1"/>
  <c r="L13" i="2"/>
  <c r="AG14" i="1"/>
  <c r="AK14" i="1"/>
  <c r="L14" i="2"/>
  <c r="AG15" i="1"/>
  <c r="AK15" i="1"/>
  <c r="L15" i="2"/>
  <c r="AG16" i="1"/>
  <c r="AK16" i="1"/>
  <c r="L16" i="2"/>
  <c r="AG17" i="1"/>
  <c r="AK17" i="1"/>
  <c r="L17" i="2"/>
  <c r="AG18" i="1"/>
  <c r="AK18" i="1"/>
  <c r="L18" i="2"/>
  <c r="AG19" i="1"/>
  <c r="AK19" i="1"/>
  <c r="L19" i="2"/>
  <c r="AG20" i="1"/>
  <c r="AK20" i="1"/>
  <c r="L20" i="2"/>
  <c r="AG21" i="1"/>
  <c r="AK21" i="1"/>
  <c r="L21" i="2"/>
  <c r="AG22" i="1"/>
  <c r="AK22" i="1"/>
  <c r="L22" i="2"/>
  <c r="AG23" i="1"/>
  <c r="AK23" i="1"/>
  <c r="L23" i="2"/>
  <c r="AG24" i="1"/>
  <c r="AK24" i="1"/>
  <c r="L24" i="2"/>
  <c r="AG25" i="1"/>
  <c r="AK25" i="1"/>
  <c r="L25" i="2"/>
  <c r="L26" i="2"/>
  <c r="AG27" i="1"/>
  <c r="AK27" i="1"/>
  <c r="L27" i="2"/>
  <c r="L28" i="2"/>
  <c r="AG29" i="1"/>
  <c r="AK29" i="1"/>
  <c r="L29" i="2"/>
  <c r="AG30" i="1"/>
  <c r="AK30" i="1"/>
  <c r="L30" i="2"/>
  <c r="AG31" i="1"/>
  <c r="AK31" i="1"/>
  <c r="L31" i="2"/>
  <c r="AG32" i="1"/>
  <c r="AK32" i="1"/>
  <c r="L32" i="2"/>
  <c r="AG33" i="1"/>
  <c r="AK33" i="1"/>
  <c r="L33" i="2"/>
  <c r="AG34" i="1"/>
  <c r="AK34" i="1"/>
  <c r="L34" i="2"/>
  <c r="AG35" i="1"/>
  <c r="AK35" i="1"/>
  <c r="L35" i="2"/>
  <c r="AG36" i="1"/>
  <c r="AK36" i="1"/>
  <c r="L36" i="2"/>
  <c r="AG37" i="1"/>
  <c r="AK37" i="1"/>
  <c r="L37" i="2"/>
  <c r="AG38" i="1"/>
  <c r="AK38" i="1"/>
  <c r="L38" i="2"/>
  <c r="AG39" i="1"/>
  <c r="AK39" i="1"/>
  <c r="L39" i="2"/>
  <c r="AG40" i="1"/>
  <c r="AK40" i="1"/>
  <c r="L40" i="2"/>
  <c r="AG41" i="1"/>
  <c r="AK41" i="1"/>
  <c r="L41" i="2"/>
  <c r="AG42" i="1"/>
  <c r="AK42" i="1"/>
  <c r="L42" i="2"/>
  <c r="AG43" i="1"/>
  <c r="AK43" i="1"/>
  <c r="L43" i="2"/>
  <c r="AG44" i="1"/>
  <c r="AK44" i="1"/>
  <c r="L44" i="2"/>
  <c r="AH10" i="1"/>
  <c r="I10" i="2"/>
  <c r="AH11" i="1"/>
  <c r="I11" i="2"/>
  <c r="AH12" i="1"/>
  <c r="I12" i="2"/>
  <c r="I13" i="2"/>
  <c r="AH14" i="1"/>
  <c r="I14" i="2"/>
  <c r="AH15" i="1"/>
  <c r="I15" i="2"/>
  <c r="AH16" i="1"/>
  <c r="I16" i="2"/>
  <c r="AH17" i="1"/>
  <c r="I17" i="2"/>
  <c r="AH18" i="1"/>
  <c r="I18" i="2"/>
  <c r="AH19" i="1"/>
  <c r="I19" i="2"/>
  <c r="AH20" i="1"/>
  <c r="I20" i="2"/>
  <c r="AH21" i="1"/>
  <c r="I21" i="2"/>
  <c r="AH22" i="1"/>
  <c r="I22" i="2"/>
  <c r="AH23" i="1"/>
  <c r="I23" i="2"/>
  <c r="AH24" i="1"/>
  <c r="I24" i="2"/>
  <c r="AH25" i="1"/>
  <c r="I25" i="2"/>
  <c r="I26" i="2"/>
  <c r="AH27" i="1"/>
  <c r="I27" i="2"/>
  <c r="AG28" i="1"/>
  <c r="AH28" i="1"/>
  <c r="I28" i="2"/>
  <c r="AH29" i="1"/>
  <c r="I29" i="2"/>
  <c r="AH30" i="1"/>
  <c r="I30" i="2"/>
  <c r="AH31" i="1"/>
  <c r="I31" i="2"/>
  <c r="AH32" i="1"/>
  <c r="I32" i="2"/>
  <c r="AH33" i="1"/>
  <c r="I33" i="2"/>
  <c r="AH34" i="1"/>
  <c r="I34" i="2"/>
  <c r="AH35" i="1"/>
  <c r="I35" i="2"/>
  <c r="AH36" i="1"/>
  <c r="I36" i="2"/>
  <c r="AH37" i="1"/>
  <c r="I37" i="2"/>
  <c r="AH38" i="1"/>
  <c r="I38" i="2"/>
  <c r="AH39" i="1"/>
  <c r="I39" i="2"/>
  <c r="AH40" i="1"/>
  <c r="I40" i="2"/>
  <c r="AH41" i="1"/>
  <c r="I41" i="2"/>
  <c r="AH42" i="1"/>
  <c r="I42" i="2"/>
  <c r="AH43" i="1"/>
  <c r="I43" i="2"/>
  <c r="AH44" i="1"/>
  <c r="I44" i="2"/>
  <c r="AI10" i="1"/>
  <c r="J10" i="2"/>
  <c r="J11" i="2"/>
  <c r="AI12" i="1"/>
  <c r="J12" i="2"/>
  <c r="J13" i="2"/>
  <c r="AI14" i="1"/>
  <c r="J14" i="2"/>
  <c r="AI15" i="1"/>
  <c r="J15" i="2"/>
  <c r="AI16" i="1"/>
  <c r="J16" i="2"/>
  <c r="AI17" i="1"/>
  <c r="J17" i="2"/>
  <c r="AI18" i="1"/>
  <c r="J18" i="2"/>
  <c r="AI19" i="1"/>
  <c r="J19" i="2"/>
  <c r="AI20" i="1"/>
  <c r="J20" i="2"/>
  <c r="AI21" i="1"/>
  <c r="J21" i="2"/>
  <c r="AI22" i="1"/>
  <c r="J22" i="2"/>
  <c r="AI23" i="1"/>
  <c r="J23" i="2"/>
  <c r="AI24" i="1"/>
  <c r="J24" i="2"/>
  <c r="AI25" i="1"/>
  <c r="J25" i="2"/>
  <c r="AG26" i="1"/>
  <c r="AI26" i="1"/>
  <c r="J26" i="2"/>
  <c r="AI27" i="1"/>
  <c r="J27" i="2"/>
  <c r="J28" i="2"/>
  <c r="AI29" i="1"/>
  <c r="J29" i="2"/>
  <c r="AI30" i="1"/>
  <c r="J30" i="2"/>
  <c r="AI31" i="1"/>
  <c r="J31" i="2"/>
  <c r="J32" i="2"/>
  <c r="AI33" i="1"/>
  <c r="J33" i="2"/>
  <c r="AI34" i="1"/>
  <c r="J34" i="2"/>
  <c r="AI35" i="1"/>
  <c r="J35" i="2"/>
  <c r="AI36" i="1"/>
  <c r="J36" i="2"/>
  <c r="AI37" i="1"/>
  <c r="J37" i="2"/>
  <c r="AI38" i="1"/>
  <c r="J38" i="2"/>
  <c r="AI39" i="1"/>
  <c r="J39" i="2"/>
  <c r="AI40" i="1"/>
  <c r="J40" i="2"/>
  <c r="AI41" i="1"/>
  <c r="J41" i="2"/>
  <c r="AI42" i="1"/>
  <c r="J42" i="2"/>
  <c r="AI43" i="1"/>
  <c r="J43" i="2"/>
  <c r="AI44" i="1"/>
  <c r="J44" i="2"/>
  <c r="AJ10" i="1"/>
  <c r="K10" i="2"/>
  <c r="K11" i="2"/>
  <c r="AJ12" i="1"/>
  <c r="K12" i="2"/>
  <c r="AJ13" i="1"/>
  <c r="K13" i="2"/>
  <c r="AJ14" i="1"/>
  <c r="K14" i="2"/>
  <c r="AJ15" i="1"/>
  <c r="K15" i="2"/>
  <c r="AJ16" i="1"/>
  <c r="K16" i="2"/>
  <c r="AJ17" i="1"/>
  <c r="K17" i="2"/>
  <c r="AJ18" i="1"/>
  <c r="K18" i="2"/>
  <c r="AJ19" i="1"/>
  <c r="K19" i="2"/>
  <c r="AJ20" i="1"/>
  <c r="K20" i="2"/>
  <c r="AJ21" i="1"/>
  <c r="K21" i="2"/>
  <c r="AJ22" i="1"/>
  <c r="K22" i="2"/>
  <c r="AJ23" i="1"/>
  <c r="K23" i="2"/>
  <c r="AJ24" i="1"/>
  <c r="K24" i="2"/>
  <c r="AJ25" i="1"/>
  <c r="K25" i="2"/>
  <c r="AJ26" i="1"/>
  <c r="K26" i="2"/>
  <c r="AJ27" i="1"/>
  <c r="K27" i="2"/>
  <c r="AJ28" i="1"/>
  <c r="K28" i="2"/>
  <c r="AJ29" i="1"/>
  <c r="K29" i="2"/>
  <c r="AJ30" i="1"/>
  <c r="K30" i="2"/>
  <c r="AJ31" i="1"/>
  <c r="K31" i="2"/>
  <c r="K32" i="2"/>
  <c r="AJ33" i="1"/>
  <c r="K33" i="2"/>
  <c r="AJ34" i="1"/>
  <c r="K34" i="2"/>
  <c r="AJ35" i="1"/>
  <c r="K35" i="2"/>
  <c r="AJ36" i="1"/>
  <c r="K36" i="2"/>
  <c r="AJ37" i="1"/>
  <c r="K37" i="2"/>
  <c r="AJ38" i="1"/>
  <c r="K38" i="2"/>
  <c r="AJ39" i="1"/>
  <c r="K39" i="2"/>
  <c r="AJ40" i="1"/>
  <c r="K40" i="2"/>
  <c r="AJ41" i="1"/>
  <c r="K41" i="2"/>
  <c r="AJ42" i="1"/>
  <c r="K42" i="2"/>
  <c r="AJ43" i="1"/>
  <c r="K43" i="2"/>
  <c r="AJ44" i="1"/>
  <c r="K44" i="2"/>
  <c r="R44" i="2"/>
  <c r="Q44" i="2"/>
  <c r="P44" i="2"/>
  <c r="O44" i="2"/>
  <c r="D3" i="2"/>
  <c r="E3" i="2"/>
  <c r="F3" i="2"/>
  <c r="G3" i="2"/>
  <c r="D6" i="2"/>
  <c r="E6" i="2"/>
  <c r="Q6" i="1"/>
  <c r="I6" i="2"/>
  <c r="C44" i="2"/>
  <c r="G44" i="2"/>
  <c r="D44" i="2"/>
  <c r="E44" i="2"/>
  <c r="F44" i="2"/>
  <c r="AP43" i="2"/>
  <c r="AO43" i="2"/>
  <c r="AN43" i="2"/>
  <c r="AM43" i="2"/>
  <c r="AJ43" i="2"/>
  <c r="AI43" i="2"/>
  <c r="AH43" i="2"/>
  <c r="AG43" i="2"/>
  <c r="Y43" i="2"/>
  <c r="R43" i="2"/>
  <c r="Q43" i="2"/>
  <c r="P43" i="2"/>
  <c r="O43" i="2"/>
  <c r="C43" i="2"/>
  <c r="G43" i="2"/>
  <c r="D43" i="2"/>
  <c r="E43" i="2"/>
  <c r="F43" i="2"/>
  <c r="AP42" i="2"/>
  <c r="AO42" i="2"/>
  <c r="AN42" i="2"/>
  <c r="AM42" i="2"/>
  <c r="AJ42" i="2"/>
  <c r="AI42" i="2"/>
  <c r="AH42" i="2"/>
  <c r="AG42" i="2"/>
  <c r="Y42" i="2"/>
  <c r="R42" i="2"/>
  <c r="Q42" i="2"/>
  <c r="P42" i="2"/>
  <c r="O42" i="2"/>
  <c r="C42" i="2"/>
  <c r="G42" i="2"/>
  <c r="D42" i="2"/>
  <c r="E42" i="2"/>
  <c r="F42" i="2"/>
  <c r="AP41" i="2"/>
  <c r="AO41" i="2"/>
  <c r="AN41" i="2"/>
  <c r="AM41" i="2"/>
  <c r="AJ41" i="2"/>
  <c r="AI41" i="2"/>
  <c r="AH41" i="2"/>
  <c r="AG41" i="2"/>
  <c r="Y41" i="2"/>
  <c r="R41" i="2"/>
  <c r="Q41" i="2"/>
  <c r="P41" i="2"/>
  <c r="O41" i="2"/>
  <c r="C41" i="2"/>
  <c r="G41" i="2"/>
  <c r="D41" i="2"/>
  <c r="E41" i="2"/>
  <c r="F41" i="2"/>
  <c r="AP40" i="2"/>
  <c r="AO40" i="2"/>
  <c r="AN40" i="2"/>
  <c r="AM40" i="2"/>
  <c r="AJ40" i="2"/>
  <c r="AI40" i="2"/>
  <c r="AH40" i="2"/>
  <c r="AG40" i="2"/>
  <c r="Y40" i="2"/>
  <c r="R40" i="2"/>
  <c r="Q40" i="2"/>
  <c r="P40" i="2"/>
  <c r="O40" i="2"/>
  <c r="C40" i="2"/>
  <c r="G40" i="2"/>
  <c r="D40" i="2"/>
  <c r="E40" i="2"/>
  <c r="F40" i="2"/>
  <c r="AP39" i="2"/>
  <c r="AO39" i="2"/>
  <c r="AN39" i="2"/>
  <c r="AM39" i="2"/>
  <c r="AJ39" i="2"/>
  <c r="AI39" i="2"/>
  <c r="AH39" i="2"/>
  <c r="AG39" i="2"/>
  <c r="Y39" i="2"/>
  <c r="R39" i="2"/>
  <c r="Q39" i="2"/>
  <c r="P39" i="2"/>
  <c r="O39" i="2"/>
  <c r="C39" i="2"/>
  <c r="G39" i="2"/>
  <c r="D39" i="2"/>
  <c r="E39" i="2"/>
  <c r="F39" i="2"/>
  <c r="AP38" i="2"/>
  <c r="AO38" i="2"/>
  <c r="AN38" i="2"/>
  <c r="AM38" i="2"/>
  <c r="AJ38" i="2"/>
  <c r="AI38" i="2"/>
  <c r="AH38" i="2"/>
  <c r="AG38" i="2"/>
  <c r="Y38" i="2"/>
  <c r="R38" i="2"/>
  <c r="Q38" i="2"/>
  <c r="P38" i="2"/>
  <c r="O38" i="2"/>
  <c r="C38" i="2"/>
  <c r="G38" i="2"/>
  <c r="D38" i="2"/>
  <c r="E38" i="2"/>
  <c r="F38" i="2"/>
  <c r="AP37" i="2"/>
  <c r="AO37" i="2"/>
  <c r="AN37" i="2"/>
  <c r="AM37" i="2"/>
  <c r="AJ37" i="2"/>
  <c r="AI37" i="2"/>
  <c r="AH37" i="2"/>
  <c r="AG37" i="2"/>
  <c r="Y37" i="2"/>
  <c r="R37" i="2"/>
  <c r="Q37" i="2"/>
  <c r="P37" i="2"/>
  <c r="O37" i="2"/>
  <c r="C37" i="2"/>
  <c r="G37" i="2"/>
  <c r="D37" i="2"/>
  <c r="E37" i="2"/>
  <c r="F37" i="2"/>
  <c r="AP36" i="2"/>
  <c r="AO36" i="2"/>
  <c r="AN36" i="2"/>
  <c r="AM36" i="2"/>
  <c r="AJ36" i="2"/>
  <c r="AI36" i="2"/>
  <c r="AH36" i="2"/>
  <c r="AG36" i="2"/>
  <c r="Y36" i="2"/>
  <c r="R36" i="2"/>
  <c r="Q36" i="2"/>
  <c r="P36" i="2"/>
  <c r="O36" i="2"/>
  <c r="C36" i="2"/>
  <c r="G36" i="2"/>
  <c r="D36" i="2"/>
  <c r="E36" i="2"/>
  <c r="F36" i="2"/>
  <c r="AP35" i="2"/>
  <c r="AO35" i="2"/>
  <c r="AN35" i="2"/>
  <c r="AM35" i="2"/>
  <c r="AJ35" i="2"/>
  <c r="AI35" i="2"/>
  <c r="AH35" i="2"/>
  <c r="AG35" i="2"/>
  <c r="Y35" i="2"/>
  <c r="R35" i="2"/>
  <c r="Q35" i="2"/>
  <c r="P35" i="2"/>
  <c r="O35" i="2"/>
  <c r="C35" i="2"/>
  <c r="G35" i="2"/>
  <c r="D35" i="2"/>
  <c r="E35" i="2"/>
  <c r="F35" i="2"/>
  <c r="AP34" i="2"/>
  <c r="AO34" i="2"/>
  <c r="AN34" i="2"/>
  <c r="AM34" i="2"/>
  <c r="AJ34" i="2"/>
  <c r="AI34" i="2"/>
  <c r="AH34" i="2"/>
  <c r="AG34" i="2"/>
  <c r="Y34" i="2"/>
  <c r="R34" i="2"/>
  <c r="Q34" i="2"/>
  <c r="P34" i="2"/>
  <c r="O34" i="2"/>
  <c r="C34" i="2"/>
  <c r="G34" i="2"/>
  <c r="D34" i="2"/>
  <c r="E34" i="2"/>
  <c r="F34" i="2"/>
  <c r="AP33" i="2"/>
  <c r="AO33" i="2"/>
  <c r="AN33" i="2"/>
  <c r="AM33" i="2"/>
  <c r="AJ33" i="2"/>
  <c r="AI33" i="2"/>
  <c r="AH33" i="2"/>
  <c r="AG33" i="2"/>
  <c r="Y33" i="2"/>
  <c r="R33" i="2"/>
  <c r="Q33" i="2"/>
  <c r="P33" i="2"/>
  <c r="O33" i="2"/>
  <c r="C33" i="2"/>
  <c r="G33" i="2"/>
  <c r="D33" i="2"/>
  <c r="E33" i="2"/>
  <c r="F33" i="2"/>
  <c r="AP32" i="2"/>
  <c r="AO32" i="2"/>
  <c r="AN32" i="2"/>
  <c r="AM32" i="2"/>
  <c r="AJ32" i="2"/>
  <c r="AI32" i="2"/>
  <c r="AH32" i="2"/>
  <c r="AG32" i="2"/>
  <c r="Y32" i="2"/>
  <c r="R32" i="2"/>
  <c r="Q32" i="2"/>
  <c r="P32" i="2"/>
  <c r="O32" i="2"/>
  <c r="C32" i="2"/>
  <c r="G32" i="2"/>
  <c r="D32" i="2"/>
  <c r="E32" i="2"/>
  <c r="F32" i="2"/>
  <c r="AP31" i="2"/>
  <c r="AO31" i="2"/>
  <c r="AN31" i="2"/>
  <c r="AM31" i="2"/>
  <c r="AJ31" i="2"/>
  <c r="AI31" i="2"/>
  <c r="AH31" i="2"/>
  <c r="AG31" i="2"/>
  <c r="Y31" i="2"/>
  <c r="R31" i="2"/>
  <c r="Q31" i="2"/>
  <c r="P31" i="2"/>
  <c r="O31" i="2"/>
  <c r="C31" i="2"/>
  <c r="G31" i="2"/>
  <c r="D31" i="2"/>
  <c r="E31" i="2"/>
  <c r="F31" i="2"/>
  <c r="AP30" i="2"/>
  <c r="AO30" i="2"/>
  <c r="AN30" i="2"/>
  <c r="AM30" i="2"/>
  <c r="AJ30" i="2"/>
  <c r="AI30" i="2"/>
  <c r="AH30" i="2"/>
  <c r="AG30" i="2"/>
  <c r="Y30" i="2"/>
  <c r="R30" i="2"/>
  <c r="Q30" i="2"/>
  <c r="P30" i="2"/>
  <c r="O30" i="2"/>
  <c r="C30" i="2"/>
  <c r="G30" i="2"/>
  <c r="D30" i="2"/>
  <c r="E30" i="2"/>
  <c r="F30" i="2"/>
  <c r="AP29" i="2"/>
  <c r="AO29" i="2"/>
  <c r="AN29" i="2"/>
  <c r="AM29" i="2"/>
  <c r="AJ29" i="2"/>
  <c r="AI29" i="2"/>
  <c r="AH29" i="2"/>
  <c r="AG29" i="2"/>
  <c r="Y29" i="2"/>
  <c r="R29" i="2"/>
  <c r="Q29" i="2"/>
  <c r="P29" i="2"/>
  <c r="O29" i="2"/>
  <c r="C29" i="2"/>
  <c r="G29" i="2"/>
  <c r="D29" i="2"/>
  <c r="E29" i="2"/>
  <c r="F29" i="2"/>
  <c r="AP28" i="2"/>
  <c r="AO28" i="2"/>
  <c r="AN28" i="2"/>
  <c r="AM28" i="2"/>
  <c r="AJ28" i="2"/>
  <c r="AI28" i="2"/>
  <c r="AH28" i="2"/>
  <c r="AG28" i="2"/>
  <c r="Y28" i="2"/>
  <c r="R28" i="2"/>
  <c r="Q28" i="2"/>
  <c r="P28" i="2"/>
  <c r="O28" i="2"/>
  <c r="C28" i="2"/>
  <c r="G28" i="2"/>
  <c r="D28" i="2"/>
  <c r="E28" i="2"/>
  <c r="F28" i="2"/>
  <c r="AP27" i="2"/>
  <c r="AO27" i="2"/>
  <c r="AN27" i="2"/>
  <c r="AM27" i="2"/>
  <c r="AJ27" i="2"/>
  <c r="AI27" i="2"/>
  <c r="AH27" i="2"/>
  <c r="AG27" i="2"/>
  <c r="Y27" i="2"/>
  <c r="R27" i="2"/>
  <c r="Q27" i="2"/>
  <c r="P27" i="2"/>
  <c r="O27" i="2"/>
  <c r="C27" i="2"/>
  <c r="G27" i="2"/>
  <c r="D27" i="2"/>
  <c r="E27" i="2"/>
  <c r="F27" i="2"/>
  <c r="AP26" i="2"/>
  <c r="AO26" i="2"/>
  <c r="AN26" i="2"/>
  <c r="AM26" i="2"/>
  <c r="AJ26" i="2"/>
  <c r="AI26" i="2"/>
  <c r="AH26" i="2"/>
  <c r="AG26" i="2"/>
  <c r="Y26" i="2"/>
  <c r="R26" i="2"/>
  <c r="Q26" i="2"/>
  <c r="P26" i="2"/>
  <c r="O26" i="2"/>
  <c r="C26" i="2"/>
  <c r="G26" i="2"/>
  <c r="D26" i="2"/>
  <c r="E26" i="2"/>
  <c r="F26" i="2"/>
  <c r="AP25" i="2"/>
  <c r="AO25" i="2"/>
  <c r="AN25" i="2"/>
  <c r="AM25" i="2"/>
  <c r="AJ25" i="2"/>
  <c r="AI25" i="2"/>
  <c r="AH25" i="2"/>
  <c r="AG25" i="2"/>
  <c r="Y25" i="2"/>
  <c r="R25" i="2"/>
  <c r="Q25" i="2"/>
  <c r="P25" i="2"/>
  <c r="O25" i="2"/>
  <c r="C25" i="2"/>
  <c r="G25" i="2"/>
  <c r="D25" i="2"/>
  <c r="E25" i="2"/>
  <c r="F25" i="2"/>
  <c r="AP24" i="2"/>
  <c r="AO24" i="2"/>
  <c r="AN24" i="2"/>
  <c r="AM24" i="2"/>
  <c r="AJ24" i="2"/>
  <c r="AI24" i="2"/>
  <c r="AH24" i="2"/>
  <c r="AG24" i="2"/>
  <c r="Y24" i="2"/>
  <c r="R24" i="2"/>
  <c r="Q24" i="2"/>
  <c r="P24" i="2"/>
  <c r="O24" i="2"/>
  <c r="C24" i="2"/>
  <c r="G24" i="2"/>
  <c r="D24" i="2"/>
  <c r="E24" i="2"/>
  <c r="F24" i="2"/>
  <c r="AP23" i="2"/>
  <c r="AO23" i="2"/>
  <c r="AN23" i="2"/>
  <c r="AM23" i="2"/>
  <c r="AJ23" i="2"/>
  <c r="AI23" i="2"/>
  <c r="AH23" i="2"/>
  <c r="AG23" i="2"/>
  <c r="Y23" i="2"/>
  <c r="R23" i="2"/>
  <c r="Q23" i="2"/>
  <c r="P23" i="2"/>
  <c r="O23" i="2"/>
  <c r="C23" i="2"/>
  <c r="G23" i="2"/>
  <c r="D23" i="2"/>
  <c r="E23" i="2"/>
  <c r="F23" i="2"/>
  <c r="AP22" i="2"/>
  <c r="AO22" i="2"/>
  <c r="AN22" i="2"/>
  <c r="AM22" i="2"/>
  <c r="AJ22" i="2"/>
  <c r="AI22" i="2"/>
  <c r="AH22" i="2"/>
  <c r="AG22" i="2"/>
  <c r="Y22" i="2"/>
  <c r="R22" i="2"/>
  <c r="Q22" i="2"/>
  <c r="P22" i="2"/>
  <c r="O22" i="2"/>
  <c r="C22" i="2"/>
  <c r="G22" i="2"/>
  <c r="D22" i="2"/>
  <c r="E22" i="2"/>
  <c r="F22" i="2"/>
  <c r="AP21" i="2"/>
  <c r="AO21" i="2"/>
  <c r="AN21" i="2"/>
  <c r="AM21" i="2"/>
  <c r="AJ21" i="2"/>
  <c r="AI21" i="2"/>
  <c r="AH21" i="2"/>
  <c r="AG21" i="2"/>
  <c r="Y21" i="2"/>
  <c r="R21" i="2"/>
  <c r="Q21" i="2"/>
  <c r="P21" i="2"/>
  <c r="O21" i="2"/>
  <c r="C21" i="2"/>
  <c r="G21" i="2"/>
  <c r="D21" i="2"/>
  <c r="E21" i="2"/>
  <c r="F21" i="2"/>
  <c r="AP20" i="2"/>
  <c r="AO20" i="2"/>
  <c r="AN20" i="2"/>
  <c r="AM20" i="2"/>
  <c r="AJ20" i="2"/>
  <c r="AI20" i="2"/>
  <c r="AH20" i="2"/>
  <c r="AG20" i="2"/>
  <c r="Y20" i="2"/>
  <c r="R20" i="2"/>
  <c r="Q20" i="2"/>
  <c r="P20" i="2"/>
  <c r="O20" i="2"/>
  <c r="C20" i="2"/>
  <c r="G20" i="2"/>
  <c r="D20" i="2"/>
  <c r="E20" i="2"/>
  <c r="F20" i="2"/>
  <c r="AP19" i="2"/>
  <c r="AO19" i="2"/>
  <c r="AN19" i="2"/>
  <c r="AM19" i="2"/>
  <c r="AJ19" i="2"/>
  <c r="AI19" i="2"/>
  <c r="AH19" i="2"/>
  <c r="AG19" i="2"/>
  <c r="Y19" i="2"/>
  <c r="R19" i="2"/>
  <c r="Q19" i="2"/>
  <c r="P19" i="2"/>
  <c r="O19" i="2"/>
  <c r="C19" i="2"/>
  <c r="G19" i="2"/>
  <c r="D19" i="2"/>
  <c r="E19" i="2"/>
  <c r="F19" i="2"/>
  <c r="AP18" i="2"/>
  <c r="AO18" i="2"/>
  <c r="AN18" i="2"/>
  <c r="AM18" i="2"/>
  <c r="AJ18" i="2"/>
  <c r="AI18" i="2"/>
  <c r="AH18" i="2"/>
  <c r="AG18" i="2"/>
  <c r="Y18" i="2"/>
  <c r="R18" i="2"/>
  <c r="Q18" i="2"/>
  <c r="P18" i="2"/>
  <c r="O18" i="2"/>
  <c r="C18" i="2"/>
  <c r="G18" i="2"/>
  <c r="D18" i="2"/>
  <c r="E18" i="2"/>
  <c r="F18" i="2"/>
  <c r="AP17" i="2"/>
  <c r="AO17" i="2"/>
  <c r="AN17" i="2"/>
  <c r="AM17" i="2"/>
  <c r="AJ17" i="2"/>
  <c r="AI17" i="2"/>
  <c r="AH17" i="2"/>
  <c r="AG17" i="2"/>
  <c r="Y17" i="2"/>
  <c r="R17" i="2"/>
  <c r="Q17" i="2"/>
  <c r="P17" i="2"/>
  <c r="O17" i="2"/>
  <c r="C17" i="2"/>
  <c r="G17" i="2"/>
  <c r="D17" i="2"/>
  <c r="E17" i="2"/>
  <c r="F17" i="2"/>
  <c r="AP16" i="2"/>
  <c r="AO16" i="2"/>
  <c r="AN16" i="2"/>
  <c r="AM16" i="2"/>
  <c r="AJ16" i="2"/>
  <c r="AI16" i="2"/>
  <c r="AH16" i="2"/>
  <c r="AG16" i="2"/>
  <c r="Y16" i="2"/>
  <c r="R16" i="2"/>
  <c r="Q16" i="2"/>
  <c r="P16" i="2"/>
  <c r="O16" i="2"/>
  <c r="C16" i="2"/>
  <c r="G16" i="2"/>
  <c r="D16" i="2"/>
  <c r="E16" i="2"/>
  <c r="F16" i="2"/>
  <c r="AP15" i="2"/>
  <c r="AO15" i="2"/>
  <c r="AN15" i="2"/>
  <c r="AM15" i="2"/>
  <c r="AJ15" i="2"/>
  <c r="AI15" i="2"/>
  <c r="AH15" i="2"/>
  <c r="AG15" i="2"/>
  <c r="Y15" i="2"/>
  <c r="R15" i="2"/>
  <c r="Q15" i="2"/>
  <c r="P15" i="2"/>
  <c r="O15" i="2"/>
  <c r="C15" i="2"/>
  <c r="G15" i="2"/>
  <c r="D15" i="2"/>
  <c r="E15" i="2"/>
  <c r="F15" i="2"/>
  <c r="AP14" i="2"/>
  <c r="AO14" i="2"/>
  <c r="AN14" i="2"/>
  <c r="AM14" i="2"/>
  <c r="AJ14" i="2"/>
  <c r="AI14" i="2"/>
  <c r="AH14" i="2"/>
  <c r="AG14" i="2"/>
  <c r="Y14" i="2"/>
  <c r="R14" i="2"/>
  <c r="Q14" i="2"/>
  <c r="P14" i="2"/>
  <c r="O14" i="2"/>
  <c r="C14" i="2"/>
  <c r="G14" i="2"/>
  <c r="D14" i="2"/>
  <c r="E14" i="2"/>
  <c r="F14" i="2"/>
  <c r="AP13" i="2"/>
  <c r="AO13" i="2"/>
  <c r="AN13" i="2"/>
  <c r="AM13" i="2"/>
  <c r="AJ13" i="2"/>
  <c r="AI13" i="2"/>
  <c r="AH13" i="2"/>
  <c r="AG13" i="2"/>
  <c r="Y13" i="2"/>
  <c r="R13" i="2"/>
  <c r="Q13" i="2"/>
  <c r="P13" i="2"/>
  <c r="O13" i="2"/>
  <c r="C13" i="2"/>
  <c r="G13" i="2"/>
  <c r="D13" i="2"/>
  <c r="E13" i="2"/>
  <c r="F13" i="2"/>
  <c r="AP12" i="2"/>
  <c r="AO12" i="2"/>
  <c r="AN12" i="2"/>
  <c r="AM12" i="2"/>
  <c r="AJ12" i="2"/>
  <c r="AI12" i="2"/>
  <c r="AH12" i="2"/>
  <c r="AG12" i="2"/>
  <c r="Y12" i="2"/>
  <c r="R12" i="2"/>
  <c r="Q12" i="2"/>
  <c r="P12" i="2"/>
  <c r="O12" i="2"/>
  <c r="C12" i="2"/>
  <c r="G12" i="2"/>
  <c r="D12" i="2"/>
  <c r="E12" i="2"/>
  <c r="F12" i="2"/>
  <c r="AP11" i="2"/>
  <c r="AO11" i="2"/>
  <c r="AN11" i="2"/>
  <c r="AM11" i="2"/>
  <c r="AJ11" i="2"/>
  <c r="AI11" i="2"/>
  <c r="AH11" i="2"/>
  <c r="AG11" i="2"/>
  <c r="Y11" i="2"/>
  <c r="R11" i="2"/>
  <c r="Q11" i="2"/>
  <c r="P11" i="2"/>
  <c r="O11" i="2"/>
  <c r="C11" i="2"/>
  <c r="G11" i="2"/>
  <c r="D11" i="2"/>
  <c r="E11" i="2"/>
  <c r="F11" i="2"/>
  <c r="B10" i="2"/>
  <c r="AJ10" i="2"/>
  <c r="AI10" i="2"/>
  <c r="AH10" i="2"/>
  <c r="AG10" i="2"/>
  <c r="Y10" i="2"/>
  <c r="R10" i="2"/>
  <c r="Q10" i="2"/>
  <c r="P10" i="2"/>
  <c r="O10" i="2"/>
  <c r="C10" i="2"/>
  <c r="G10" i="2"/>
  <c r="D10" i="2"/>
  <c r="E10" i="2"/>
  <c r="F10" i="2"/>
  <c r="Q4" i="2"/>
  <c r="AL305" i="1"/>
  <c r="AL304" i="1"/>
  <c r="AG45" i="1"/>
  <c r="AK45" i="1"/>
  <c r="AG46" i="1"/>
  <c r="AK46" i="1"/>
  <c r="AG47" i="1"/>
  <c r="AK47" i="1"/>
  <c r="AG48" i="1"/>
  <c r="AK48" i="1"/>
  <c r="AG49" i="1"/>
  <c r="AK49" i="1"/>
  <c r="AG50" i="1"/>
  <c r="AK50" i="1"/>
  <c r="AG51" i="1"/>
  <c r="AK51" i="1"/>
  <c r="AG52" i="1"/>
  <c r="AK52" i="1"/>
  <c r="AG53" i="1"/>
  <c r="AK53" i="1"/>
  <c r="AG54" i="1"/>
  <c r="AK54" i="1"/>
  <c r="AG55" i="1"/>
  <c r="AK55" i="1"/>
  <c r="AG56" i="1"/>
  <c r="AK56" i="1"/>
  <c r="AG57" i="1"/>
  <c r="AK57" i="1"/>
  <c r="AG58" i="1"/>
  <c r="AK58" i="1"/>
  <c r="AG59" i="1"/>
  <c r="AK59" i="1"/>
  <c r="AG60" i="1"/>
  <c r="AK60" i="1"/>
  <c r="AG61" i="1"/>
  <c r="AK61" i="1"/>
  <c r="AG62" i="1"/>
  <c r="AK62" i="1"/>
  <c r="AG63" i="1"/>
  <c r="AK63" i="1"/>
  <c r="AG64" i="1"/>
  <c r="AK64" i="1"/>
  <c r="AG65" i="1"/>
  <c r="AK65" i="1"/>
  <c r="AG66" i="1"/>
  <c r="AK66" i="1"/>
  <c r="AG67" i="1"/>
  <c r="AK67" i="1"/>
  <c r="AG68" i="1"/>
  <c r="AK68" i="1"/>
  <c r="AG69" i="1"/>
  <c r="AK69" i="1"/>
  <c r="AG70" i="1"/>
  <c r="AK70" i="1"/>
  <c r="AG71" i="1"/>
  <c r="AK71" i="1"/>
  <c r="AG72" i="1"/>
  <c r="AK72" i="1"/>
  <c r="AG73" i="1"/>
  <c r="AK73" i="1"/>
  <c r="AG74" i="1"/>
  <c r="AK74" i="1"/>
  <c r="AG75" i="1"/>
  <c r="AK75" i="1"/>
  <c r="AG76" i="1"/>
  <c r="AK76" i="1"/>
  <c r="AG77" i="1"/>
  <c r="AK77" i="1"/>
  <c r="AG78" i="1"/>
  <c r="AK78" i="1"/>
  <c r="AG79" i="1"/>
  <c r="AK79" i="1"/>
  <c r="AG80" i="1"/>
  <c r="AK80" i="1"/>
  <c r="AG81" i="1"/>
  <c r="AK81" i="1"/>
  <c r="AG82" i="1"/>
  <c r="AK82" i="1"/>
  <c r="AG83" i="1"/>
  <c r="AK83" i="1"/>
  <c r="AG84" i="1"/>
  <c r="AK84" i="1"/>
  <c r="AG85" i="1"/>
  <c r="AK85" i="1"/>
  <c r="AG86" i="1"/>
  <c r="AK86" i="1"/>
  <c r="AG87" i="1"/>
  <c r="AK87" i="1"/>
  <c r="AG88" i="1"/>
  <c r="AK88" i="1"/>
  <c r="AG89" i="1"/>
  <c r="AK89" i="1"/>
  <c r="AG90" i="1"/>
  <c r="AK90" i="1"/>
  <c r="AG91" i="1"/>
  <c r="AK91" i="1"/>
  <c r="AG92" i="1"/>
  <c r="AK92" i="1"/>
  <c r="AG93" i="1"/>
  <c r="AK93" i="1"/>
  <c r="AG94" i="1"/>
  <c r="AK94" i="1"/>
  <c r="AG95" i="1"/>
  <c r="AK95" i="1"/>
  <c r="AG96" i="1"/>
  <c r="AK96" i="1"/>
  <c r="AG97" i="1"/>
  <c r="AK97" i="1"/>
  <c r="AG98" i="1"/>
  <c r="AK98" i="1"/>
  <c r="AG99" i="1"/>
  <c r="AK99" i="1"/>
  <c r="AG100" i="1"/>
  <c r="AK100" i="1"/>
  <c r="AG101" i="1"/>
  <c r="AK101" i="1"/>
  <c r="AG102" i="1"/>
  <c r="AK102" i="1"/>
  <c r="AG103" i="1"/>
  <c r="AK103" i="1"/>
  <c r="AG104" i="1"/>
  <c r="AK104" i="1"/>
  <c r="AG105" i="1"/>
  <c r="AK105" i="1"/>
  <c r="AG106" i="1"/>
  <c r="AK106" i="1"/>
  <c r="AG107" i="1"/>
  <c r="AK107" i="1"/>
  <c r="AG108" i="1"/>
  <c r="AK108" i="1"/>
  <c r="AG109" i="1"/>
  <c r="AK109" i="1"/>
  <c r="AG110" i="1"/>
  <c r="AK110" i="1"/>
  <c r="AG111" i="1"/>
  <c r="AK111" i="1"/>
  <c r="AG112" i="1"/>
  <c r="AK112" i="1"/>
  <c r="AG113" i="1"/>
  <c r="AK113" i="1"/>
  <c r="AG114" i="1"/>
  <c r="AK114" i="1"/>
  <c r="AG115" i="1"/>
  <c r="AK115" i="1"/>
  <c r="AG116" i="1"/>
  <c r="AK116" i="1"/>
  <c r="AG117" i="1"/>
  <c r="AK117" i="1"/>
  <c r="AG118" i="1"/>
  <c r="AK118" i="1"/>
  <c r="AG119" i="1"/>
  <c r="AK119" i="1"/>
  <c r="AG120" i="1"/>
  <c r="AK120" i="1"/>
  <c r="AG121" i="1"/>
  <c r="AK121" i="1"/>
  <c r="AG122" i="1"/>
  <c r="AK122" i="1"/>
  <c r="AG123" i="1"/>
  <c r="AK123" i="1"/>
  <c r="AG124" i="1"/>
  <c r="AK124" i="1"/>
  <c r="AG125" i="1"/>
  <c r="AK125" i="1"/>
  <c r="AG126" i="1"/>
  <c r="AK126" i="1"/>
  <c r="AG127" i="1"/>
  <c r="AK127" i="1"/>
  <c r="AG128" i="1"/>
  <c r="AK128" i="1"/>
  <c r="AG129" i="1"/>
  <c r="AK129" i="1"/>
  <c r="AG130" i="1"/>
  <c r="AK130" i="1"/>
  <c r="AG131" i="1"/>
  <c r="AK131" i="1"/>
  <c r="AG132" i="1"/>
  <c r="AK132" i="1"/>
  <c r="AG133" i="1"/>
  <c r="AK133" i="1"/>
  <c r="AG134" i="1"/>
  <c r="AK134" i="1"/>
  <c r="AG135" i="1"/>
  <c r="AK135" i="1"/>
  <c r="AG136" i="1"/>
  <c r="AK136" i="1"/>
  <c r="AG137" i="1"/>
  <c r="AK137" i="1"/>
  <c r="AG138" i="1"/>
  <c r="AK138" i="1"/>
  <c r="AG139" i="1"/>
  <c r="AK139" i="1"/>
  <c r="AG140" i="1"/>
  <c r="AK140" i="1"/>
  <c r="AG141" i="1"/>
  <c r="AK141" i="1"/>
  <c r="AG142" i="1"/>
  <c r="AK142" i="1"/>
  <c r="AG143" i="1"/>
  <c r="AK143" i="1"/>
  <c r="AG144" i="1"/>
  <c r="AK144" i="1"/>
  <c r="AG145" i="1"/>
  <c r="AK145" i="1"/>
  <c r="AG146" i="1"/>
  <c r="AK146" i="1"/>
  <c r="AG147" i="1"/>
  <c r="AK147" i="1"/>
  <c r="AG148" i="1"/>
  <c r="AK148" i="1"/>
  <c r="AG149" i="1"/>
  <c r="AK149" i="1"/>
  <c r="AG150" i="1"/>
  <c r="AK150" i="1"/>
  <c r="AG151" i="1"/>
  <c r="AK151" i="1"/>
  <c r="AG152" i="1"/>
  <c r="AK152" i="1"/>
  <c r="AG153" i="1"/>
  <c r="AK153" i="1"/>
  <c r="AG154" i="1"/>
  <c r="AK154" i="1"/>
  <c r="AG155" i="1"/>
  <c r="AK155" i="1"/>
  <c r="AG156" i="1"/>
  <c r="AK156" i="1"/>
  <c r="AG157" i="1"/>
  <c r="AK157" i="1"/>
  <c r="AG158" i="1"/>
  <c r="AK158" i="1"/>
  <c r="AG159" i="1"/>
  <c r="AK159" i="1"/>
  <c r="AG160" i="1"/>
  <c r="AK160" i="1"/>
  <c r="AG161" i="1"/>
  <c r="AK161" i="1"/>
  <c r="AG162" i="1"/>
  <c r="AK162" i="1"/>
  <c r="AG163" i="1"/>
  <c r="AK163" i="1"/>
  <c r="AG164" i="1"/>
  <c r="AK164" i="1"/>
  <c r="AG165" i="1"/>
  <c r="AK165" i="1"/>
  <c r="AG166" i="1"/>
  <c r="AK166" i="1"/>
  <c r="AG167" i="1"/>
  <c r="AK167" i="1"/>
  <c r="AG168" i="1"/>
  <c r="AK168" i="1"/>
  <c r="AG169" i="1"/>
  <c r="AK169" i="1"/>
  <c r="AG170" i="1"/>
  <c r="AK170" i="1"/>
  <c r="AG171" i="1"/>
  <c r="AK171" i="1"/>
  <c r="AG172" i="1"/>
  <c r="AK172" i="1"/>
  <c r="AG173" i="1"/>
  <c r="AK173" i="1"/>
  <c r="AG174" i="1"/>
  <c r="AK174" i="1"/>
  <c r="AG175" i="1"/>
  <c r="AK175" i="1"/>
  <c r="AG176" i="1"/>
  <c r="AK176" i="1"/>
  <c r="AG177" i="1"/>
  <c r="AK177" i="1"/>
  <c r="AG178" i="1"/>
  <c r="AK178" i="1"/>
  <c r="AG179" i="1"/>
  <c r="AK179" i="1"/>
  <c r="AG180" i="1"/>
  <c r="AK180" i="1"/>
  <c r="AG181" i="1"/>
  <c r="AK181" i="1"/>
  <c r="AG182" i="1"/>
  <c r="AK182" i="1"/>
  <c r="AG183" i="1"/>
  <c r="AK183" i="1"/>
  <c r="AG184" i="1"/>
  <c r="AK184" i="1"/>
  <c r="AG185" i="1"/>
  <c r="AK185" i="1"/>
  <c r="AG186" i="1"/>
  <c r="AK186" i="1"/>
  <c r="AG187" i="1"/>
  <c r="AK187" i="1"/>
  <c r="AG188" i="1"/>
  <c r="AK188" i="1"/>
  <c r="AG189" i="1"/>
  <c r="AK189" i="1"/>
  <c r="AG190" i="1"/>
  <c r="AK190" i="1"/>
  <c r="AG191" i="1"/>
  <c r="AK191" i="1"/>
  <c r="AG192" i="1"/>
  <c r="AK192" i="1"/>
  <c r="AG193" i="1"/>
  <c r="AK193" i="1"/>
  <c r="AG194" i="1"/>
  <c r="AK194" i="1"/>
  <c r="AG195" i="1"/>
  <c r="AK195" i="1"/>
  <c r="AG196" i="1"/>
  <c r="AK196" i="1"/>
  <c r="AG197" i="1"/>
  <c r="AK197" i="1"/>
  <c r="AG198" i="1"/>
  <c r="AK198" i="1"/>
  <c r="AG199" i="1"/>
  <c r="AK199" i="1"/>
  <c r="AG200" i="1"/>
  <c r="AK200" i="1"/>
  <c r="AG201" i="1"/>
  <c r="AK201" i="1"/>
  <c r="AG202" i="1"/>
  <c r="AK202" i="1"/>
  <c r="AG203" i="1"/>
  <c r="AK203" i="1"/>
  <c r="AG204" i="1"/>
  <c r="AK204" i="1"/>
  <c r="AG205" i="1"/>
  <c r="AK205" i="1"/>
  <c r="AG206" i="1"/>
  <c r="AK206" i="1"/>
  <c r="AG207" i="1"/>
  <c r="AK207" i="1"/>
  <c r="AG208" i="1"/>
  <c r="AK208" i="1"/>
  <c r="AG209" i="1"/>
  <c r="AK209" i="1"/>
  <c r="AG210" i="1"/>
  <c r="AK210" i="1"/>
  <c r="AG211" i="1"/>
  <c r="AK211" i="1"/>
  <c r="AG212" i="1"/>
  <c r="AK212" i="1"/>
  <c r="AG213" i="1"/>
  <c r="AK213" i="1"/>
  <c r="AG214" i="1"/>
  <c r="AK214" i="1"/>
  <c r="AG215" i="1"/>
  <c r="AK215" i="1"/>
  <c r="AG216" i="1"/>
  <c r="AK216" i="1"/>
  <c r="AG217" i="1"/>
  <c r="AK217" i="1"/>
  <c r="AG218" i="1"/>
  <c r="AK218" i="1"/>
  <c r="AG219" i="1"/>
  <c r="AK219" i="1"/>
  <c r="AG220" i="1"/>
  <c r="AK220" i="1"/>
  <c r="AG221" i="1"/>
  <c r="AK221" i="1"/>
  <c r="AG222" i="1"/>
  <c r="AK222" i="1"/>
  <c r="AG223" i="1"/>
  <c r="AK223" i="1"/>
  <c r="AG224" i="1"/>
  <c r="AK224" i="1"/>
  <c r="AG225" i="1"/>
  <c r="AK225" i="1"/>
  <c r="AG226" i="1"/>
  <c r="AK226" i="1"/>
  <c r="AG227" i="1"/>
  <c r="AK227" i="1"/>
  <c r="AG228" i="1"/>
  <c r="AK228" i="1"/>
  <c r="AG229" i="1"/>
  <c r="AK229" i="1"/>
  <c r="AG230" i="1"/>
  <c r="AK230" i="1"/>
  <c r="AG231" i="1"/>
  <c r="AK231" i="1"/>
  <c r="AG232" i="1"/>
  <c r="AK232" i="1"/>
  <c r="AG233" i="1"/>
  <c r="AK233" i="1"/>
  <c r="AG234" i="1"/>
  <c r="AK234" i="1"/>
  <c r="AG235" i="1"/>
  <c r="AK235" i="1"/>
  <c r="AG236" i="1"/>
  <c r="AK236" i="1"/>
  <c r="AG237" i="1"/>
  <c r="AK237" i="1"/>
  <c r="AG238" i="1"/>
  <c r="AK238" i="1"/>
  <c r="AG239" i="1"/>
  <c r="AK239" i="1"/>
  <c r="AG240" i="1"/>
  <c r="AK240" i="1"/>
  <c r="AG241" i="1"/>
  <c r="AK241" i="1"/>
  <c r="AG242" i="1"/>
  <c r="AK242" i="1"/>
  <c r="AG243" i="1"/>
  <c r="AK243" i="1"/>
  <c r="AG244" i="1"/>
  <c r="AK244" i="1"/>
  <c r="AG245" i="1"/>
  <c r="AK245" i="1"/>
  <c r="AG246" i="1"/>
  <c r="AK246" i="1"/>
  <c r="AG247" i="1"/>
  <c r="AK247" i="1"/>
  <c r="AG248" i="1"/>
  <c r="AK248" i="1"/>
  <c r="AG249" i="1"/>
  <c r="AK249" i="1"/>
  <c r="AG250" i="1"/>
  <c r="AK250" i="1"/>
  <c r="AG251" i="1"/>
  <c r="AK251" i="1"/>
  <c r="AG252" i="1"/>
  <c r="AK252" i="1"/>
  <c r="AG253" i="1"/>
  <c r="AK253" i="1"/>
  <c r="AG254" i="1"/>
  <c r="AK254" i="1"/>
  <c r="AG255" i="1"/>
  <c r="AK255" i="1"/>
  <c r="AG256" i="1"/>
  <c r="AK256" i="1"/>
  <c r="AG257" i="1"/>
  <c r="AK257" i="1"/>
  <c r="AG258" i="1"/>
  <c r="AK258" i="1"/>
  <c r="AG259" i="1"/>
  <c r="AK259" i="1"/>
  <c r="AG260" i="1"/>
  <c r="AK260" i="1"/>
  <c r="AG261" i="1"/>
  <c r="AK261" i="1"/>
  <c r="AG262" i="1"/>
  <c r="AK262" i="1"/>
  <c r="AG263" i="1"/>
  <c r="AK263" i="1"/>
  <c r="AG264" i="1"/>
  <c r="AK264" i="1"/>
  <c r="AG265" i="1"/>
  <c r="AK265" i="1"/>
  <c r="AG266" i="1"/>
  <c r="AK266" i="1"/>
  <c r="AG267" i="1"/>
  <c r="AK267" i="1"/>
  <c r="AG268" i="1"/>
  <c r="AK268" i="1"/>
  <c r="AG269" i="1"/>
  <c r="AK269" i="1"/>
  <c r="AG270" i="1"/>
  <c r="AK270" i="1"/>
  <c r="AG271" i="1"/>
  <c r="AK271" i="1"/>
  <c r="AG272" i="1"/>
  <c r="AK272" i="1"/>
  <c r="AG273" i="1"/>
  <c r="AK273" i="1"/>
  <c r="AG274" i="1"/>
  <c r="AK274" i="1"/>
  <c r="AG275" i="1"/>
  <c r="AK275" i="1"/>
  <c r="AG276" i="1"/>
  <c r="AK276" i="1"/>
  <c r="AG277" i="1"/>
  <c r="AK277" i="1"/>
  <c r="AG278" i="1"/>
  <c r="AK278" i="1"/>
  <c r="AG279" i="1"/>
  <c r="AK279" i="1"/>
  <c r="AG280" i="1"/>
  <c r="AK280" i="1"/>
  <c r="AG281" i="1"/>
  <c r="AK281" i="1"/>
  <c r="AG282" i="1"/>
  <c r="AK282" i="1"/>
  <c r="AG283" i="1"/>
  <c r="AK283" i="1"/>
  <c r="AG284" i="1"/>
  <c r="AK284" i="1"/>
  <c r="AG285" i="1"/>
  <c r="AK285" i="1"/>
  <c r="AG286" i="1"/>
  <c r="AK286" i="1"/>
  <c r="AG287" i="1"/>
  <c r="AK287" i="1"/>
  <c r="AG288" i="1"/>
  <c r="AK288" i="1"/>
  <c r="AG289" i="1"/>
  <c r="AK289" i="1"/>
  <c r="AG290" i="1"/>
  <c r="AK290" i="1"/>
  <c r="AG291" i="1"/>
  <c r="AK291" i="1"/>
  <c r="AG292" i="1"/>
  <c r="AK292" i="1"/>
  <c r="AG293" i="1"/>
  <c r="AK293" i="1"/>
  <c r="AG294" i="1"/>
  <c r="AK294" i="1"/>
  <c r="AG295" i="1"/>
  <c r="AK295" i="1"/>
  <c r="AG296" i="1"/>
  <c r="AK296" i="1"/>
  <c r="AG297" i="1"/>
  <c r="AK297" i="1"/>
  <c r="AG298" i="1"/>
  <c r="AK298" i="1"/>
  <c r="AG299" i="1"/>
  <c r="AK299" i="1"/>
  <c r="AG300" i="1"/>
  <c r="AK300" i="1"/>
  <c r="AG301" i="1"/>
  <c r="AK301" i="1"/>
  <c r="AG302" i="1"/>
  <c r="AK302" i="1"/>
  <c r="AK30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4" i="1"/>
  <c r="AL303" i="1"/>
  <c r="AG303" i="1"/>
  <c r="AK303" i="1"/>
  <c r="AJ303" i="1"/>
  <c r="AI303" i="1"/>
  <c r="AH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B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F6" i="1"/>
  <c r="W6" i="1"/>
  <c r="V6" i="1"/>
  <c r="U6" i="1"/>
  <c r="T6" i="1"/>
  <c r="M6" i="1"/>
  <c r="L6" i="1"/>
  <c r="C6" i="1"/>
  <c r="AF5" i="1"/>
  <c r="W5" i="1"/>
  <c r="V5" i="1"/>
  <c r="U5" i="1"/>
  <c r="T5" i="1"/>
  <c r="C5" i="1"/>
  <c r="AM4" i="1"/>
  <c r="W4" i="1"/>
  <c r="V4" i="1"/>
  <c r="U4" i="1"/>
  <c r="T4" i="1"/>
  <c r="F3" i="1"/>
  <c r="F4" i="1"/>
  <c r="E3" i="1"/>
  <c r="E4" i="1"/>
  <c r="D3" i="1"/>
  <c r="D4" i="1"/>
  <c r="C3" i="1"/>
  <c r="C4" i="1"/>
  <c r="W3" i="1"/>
  <c r="V3" i="1"/>
  <c r="U3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B26" authorId="0" shapeId="0" xr:uid="{00000000-0006-0000-0000-000001000000}">
      <text>
        <r>
          <rPr>
            <sz val="11"/>
            <color rgb="FF000000"/>
            <rFont val="Liberation Sans1"/>
          </rPr>
          <t>Ejecuta todos los macros.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100-000001000000}">
      <text>
        <r>
          <rPr>
            <sz val="11"/>
            <color rgb="FF000000"/>
            <rFont val="Liberation Sans1"/>
          </rPr>
          <t>Ejecuta el macro de colorear la tabla principal.</t>
        </r>
      </text>
    </comment>
  </commentList>
</comments>
</file>

<file path=xl/sharedStrings.xml><?xml version="1.0" encoding="utf-8"?>
<sst xmlns="http://schemas.openxmlformats.org/spreadsheetml/2006/main" count="109" uniqueCount="45">
  <si>
    <t>Richardo</t>
  </si>
  <si>
    <t>Alexputa</t>
  </si>
  <si>
    <t>Rigui</t>
  </si>
  <si>
    <t>Pepe</t>
  </si>
  <si>
    <t>Puntuaciones:</t>
  </si>
  <si>
    <t>1º</t>
  </si>
  <si>
    <t>2º</t>
  </si>
  <si>
    <t>3º</t>
  </si>
  <si>
    <t>4º</t>
  </si>
  <si>
    <t>Posiciones:</t>
  </si>
  <si>
    <t>Curiosidades</t>
  </si>
  <si>
    <t>Mayor media de puntos en una jornada:</t>
  </si>
  <si>
    <t>Mayor diferencia entre Primer y Cuarto puesto:</t>
  </si>
  <si>
    <t>Puntuación</t>
  </si>
  <si>
    <t>Menor media de puntos en una jornada:</t>
  </si>
  <si>
    <t>Menor diferencia entre Primer y Cuarto puesto:</t>
  </si>
  <si>
    <t>%</t>
  </si>
  <si>
    <t>Cuarto Puesto con mayor cantidad de puntos:</t>
  </si>
  <si>
    <t>Cantidad de empates:</t>
  </si>
  <si>
    <t>Total Puntos</t>
  </si>
  <si>
    <t>Empates dobles</t>
  </si>
  <si>
    <t>Empate triple</t>
  </si>
  <si>
    <t>Cuarto puesto con menor cantidad de puntos:</t>
  </si>
  <si>
    <t>Cantidad de victorias por la mínima (5 pts):</t>
  </si>
  <si>
    <t>Nº Jornadas</t>
  </si>
  <si>
    <t>Liga Pochera</t>
  </si>
  <si>
    <t>Primer puesto con mayor cantidad de puntos:</t>
  </si>
  <si>
    <t>Cantidad de derrotas por la mínima (5 pts):</t>
  </si>
  <si>
    <t>Primer puesto con menor cantidad de puntos:</t>
  </si>
  <si>
    <t xml:space="preserve">Sobresaltar viciador: </t>
  </si>
  <si>
    <t>Total</t>
  </si>
  <si>
    <t>Primero</t>
  </si>
  <si>
    <t>Segundo</t>
  </si>
  <si>
    <t>Segundo E</t>
  </si>
  <si>
    <t>Segundo E3</t>
  </si>
  <si>
    <t>Tercero</t>
  </si>
  <si>
    <t>Tercero E</t>
  </si>
  <si>
    <t>Cuarto</t>
  </si>
  <si>
    <t>Suma Progresiva</t>
  </si>
  <si>
    <t>Posiciones</t>
  </si>
  <si>
    <t>% Progresivo</t>
  </si>
  <si>
    <t>Pts Pocha</t>
  </si>
  <si>
    <t>Pts Pocha Acumulativo</t>
  </si>
  <si>
    <t>Media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</si>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</sst>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#\ ?/?\+"/>
    <numFmt numFmtId="166" formatCode="dd/mm/yy"/>
  </numFmts>
  <fonts count="23"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CC0000"/>
      <name val="Liberation Sans1"/>
    </font>
    <font>
      <sz val="11"/>
      <color rgb="FF0066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color rgb="FF2A6099"/>
      <name val="Arial"/>
    </font>
    <font>
      <b/>
      <sz val="10"/>
      <color rgb="FF000000"/>
      <name val="Arial"/>
    </font>
    <font>
      <b/>
      <sz val="11"/>
      <color rgb="FFFFFFFF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FFCC"/>
        <bgColor rgb="FFE8F2A1"/>
      </patternFill>
    </fill>
    <fill>
      <patternFill patternType="solid">
        <fgColor rgb="FFCC0000"/>
        <bgColor rgb="FFFF0000"/>
      </patternFill>
    </fill>
    <fill>
      <patternFill patternType="solid">
        <fgColor rgb="FFFFFFCC"/>
        <bgColor rgb="FFF6F9D4"/>
      </patternFill>
    </fill>
    <fill>
      <patternFill patternType="solid">
        <fgColor rgb="FF224B12"/>
        <bgColor rgb="FF333333"/>
      </patternFill>
    </fill>
    <fill>
      <patternFill patternType="solid">
        <fgColor rgb="FF3FAF46"/>
        <bgColor rgb="FF579D1C"/>
      </patternFill>
    </fill>
    <fill>
      <patternFill patternType="solid">
        <fgColor rgb="FF168253"/>
        <bgColor rgb="FF00A933"/>
      </patternFill>
    </fill>
    <fill>
      <patternFill patternType="solid">
        <fgColor rgb="FFE8F2A1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2A6099"/>
        <bgColor rgb="FF666699"/>
      </patternFill>
    </fill>
    <fill>
      <patternFill patternType="solid">
        <fgColor rgb="FFFFFFFF"/>
        <bgColor rgb="FFF6F9D4"/>
      </patternFill>
    </fill>
    <fill>
      <patternFill patternType="solid">
        <fgColor rgb="FF00A933"/>
        <bgColor rgb="FF168253"/>
      </patternFill>
    </fill>
    <fill>
      <patternFill patternType="solid">
        <fgColor rgb="FFFF0000"/>
        <bgColor rgb="FFCC0000"/>
      </patternFill>
    </fill>
    <fill>
      <patternFill patternType="solid">
        <fgColor rgb="FFB4F56B"/>
        <bgColor rgb="FFE8F2A1"/>
      </patternFill>
    </fill>
    <fill>
      <patternFill patternType="solid">
        <fgColor rgb="FFFF972F"/>
        <bgColor rgb="FFFF8080"/>
      </patternFill>
    </fill>
    <fill>
      <patternFill patternType="solid">
        <fgColor rgb="FFF4F86B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54B2F"/>
        <bgColor rgb="FFFF420E"/>
      </patternFill>
    </fill>
    <fill>
      <patternFill patternType="solid">
        <fgColor rgb="FFFFFF00"/>
        <bgColor rgb="FFFFD320"/>
      </patternFill>
    </fill>
  </fills>
  <borders count="17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30">
    <xf numFmtId="0" fontId="0" fillId="0" borderId="0"/>
    <xf numFmtId="0" fontId="1" fillId="0" borderId="0" applyBorder="0" applyProtection="0"/>
    <xf numFmtId="0" fontId="2" fillId="2" borderId="0" applyBorder="0" applyProtection="0"/>
    <xf numFmtId="0" fontId="2" fillId="3" borderId="0" applyBorder="0" applyProtection="0"/>
    <xf numFmtId="0" fontId="1" fillId="4" borderId="0" applyBorder="0" applyProtection="0"/>
    <xf numFmtId="0" fontId="3" fillId="5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6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3" fillId="8" borderId="0" applyBorder="0" applyProtection="0"/>
    <xf numFmtId="0" fontId="14" fillId="8" borderId="1" applyProtection="0"/>
    <xf numFmtId="0" fontId="15" fillId="0" borderId="0" applyBorder="0" applyProtection="0"/>
    <xf numFmtId="0" fontId="15" fillId="0" borderId="0" applyBorder="0" applyProtection="0"/>
    <xf numFmtId="0" fontId="3" fillId="0" borderId="0" applyBorder="0" applyProtection="0"/>
  </cellStyleXfs>
  <cellXfs count="143">
    <xf numFmtId="0" fontId="0" fillId="0" borderId="0" xfId="0"/>
    <xf numFmtId="0" fontId="16" fillId="0" borderId="0" xfId="0" applyFont="1"/>
    <xf numFmtId="0" fontId="17" fillId="0" borderId="0" xfId="0" applyFont="1"/>
    <xf numFmtId="0" fontId="17" fillId="0" borderId="0" xfId="0" applyFont="1"/>
    <xf numFmtId="0" fontId="17" fillId="9" borderId="0" xfId="0" applyFont="1" applyFill="1"/>
    <xf numFmtId="0" fontId="17" fillId="10" borderId="0" xfId="0" applyFont="1" applyFill="1"/>
    <xf numFmtId="0" fontId="18" fillId="10" borderId="0" xfId="0" applyFont="1" applyFill="1"/>
    <xf numFmtId="0" fontId="17" fillId="11" borderId="0" xfId="0" applyFont="1" applyFill="1"/>
    <xf numFmtId="0" fontId="0" fillId="11" borderId="0" xfId="0" applyFill="1"/>
    <xf numFmtId="0" fontId="16" fillId="12" borderId="2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vertical="center"/>
    </xf>
    <xf numFmtId="0" fontId="17" fillId="10" borderId="0" xfId="0" applyFont="1" applyFill="1" applyAlignment="1">
      <alignment vertical="center"/>
    </xf>
    <xf numFmtId="0" fontId="16" fillId="12" borderId="5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6" fillId="12" borderId="6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6" fillId="10" borderId="0" xfId="0" applyFont="1" applyFill="1"/>
    <xf numFmtId="0" fontId="16" fillId="13" borderId="9" xfId="0" applyFont="1" applyFill="1" applyBorder="1" applyAlignment="1">
      <alignment horizontal="center" vertical="center"/>
    </xf>
    <xf numFmtId="0" fontId="16" fillId="13" borderId="5" xfId="0" applyFont="1" applyFill="1" applyBorder="1" applyAlignment="1">
      <alignment vertical="center"/>
    </xf>
    <xf numFmtId="0" fontId="17" fillId="13" borderId="3" xfId="0" applyFont="1" applyFill="1" applyBorder="1"/>
    <xf numFmtId="0" fontId="17" fillId="13" borderId="4" xfId="0" applyFont="1" applyFill="1" applyBorder="1"/>
    <xf numFmtId="0" fontId="16" fillId="13" borderId="2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vertical="center"/>
    </xf>
    <xf numFmtId="0" fontId="16" fillId="13" borderId="4" xfId="0" applyFont="1" applyFill="1" applyBorder="1" applyAlignment="1">
      <alignment vertical="center"/>
    </xf>
    <xf numFmtId="4" fontId="16" fillId="12" borderId="3" xfId="0" applyNumberFormat="1" applyFont="1" applyFill="1" applyBorder="1" applyAlignment="1">
      <alignment horizontal="center" vertical="center"/>
    </xf>
    <xf numFmtId="4" fontId="16" fillId="12" borderId="4" xfId="0" applyNumberFormat="1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vertical="center"/>
    </xf>
    <xf numFmtId="0" fontId="16" fillId="12" borderId="11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vertical="center"/>
    </xf>
    <xf numFmtId="0" fontId="16" fillId="12" borderId="0" xfId="0" applyFont="1" applyFill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6" fillId="13" borderId="15" xfId="0" applyFont="1" applyFill="1" applyBorder="1" applyAlignment="1">
      <alignment vertical="center"/>
    </xf>
    <xf numFmtId="0" fontId="17" fillId="13" borderId="0" xfId="0" applyFont="1" applyFill="1"/>
    <xf numFmtId="0" fontId="17" fillId="13" borderId="14" xfId="0" applyFont="1" applyFill="1" applyBorder="1"/>
    <xf numFmtId="0" fontId="16" fillId="13" borderId="16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vertical="center"/>
    </xf>
    <xf numFmtId="0" fontId="16" fillId="13" borderId="14" xfId="0" applyFont="1" applyFill="1" applyBorder="1" applyAlignment="1">
      <alignment vertical="center"/>
    </xf>
    <xf numFmtId="0" fontId="16" fillId="12" borderId="16" xfId="0" applyFont="1" applyFill="1" applyBorder="1" applyAlignment="1">
      <alignment horizontal="center" vertical="center"/>
    </xf>
    <xf numFmtId="10" fontId="16" fillId="12" borderId="0" xfId="0" applyNumberFormat="1" applyFont="1" applyFill="1" applyAlignment="1">
      <alignment horizontal="center" vertical="center"/>
    </xf>
    <xf numFmtId="10" fontId="16" fillId="12" borderId="14" xfId="0" applyNumberFormat="1" applyFont="1" applyFill="1" applyBorder="1" applyAlignment="1">
      <alignment horizontal="center" vertical="center"/>
    </xf>
    <xf numFmtId="0" fontId="17" fillId="10" borderId="15" xfId="0" applyFont="1" applyFill="1" applyBorder="1"/>
    <xf numFmtId="0" fontId="17" fillId="13" borderId="0" xfId="0" applyFont="1" applyFill="1" applyBorder="1"/>
    <xf numFmtId="0" fontId="19" fillId="12" borderId="2" xfId="0" applyFont="1" applyFill="1" applyBorder="1" applyAlignment="1">
      <alignment horizontal="center" vertical="center"/>
    </xf>
    <xf numFmtId="0" fontId="17" fillId="9" borderId="3" xfId="0" applyFont="1" applyFill="1" applyBorder="1"/>
    <xf numFmtId="0" fontId="19" fillId="12" borderId="10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/>
    </xf>
    <xf numFmtId="0" fontId="17" fillId="12" borderId="10" xfId="0" applyFont="1" applyFill="1" applyBorder="1" applyAlignment="1">
      <alignment vertical="center"/>
    </xf>
    <xf numFmtId="4" fontId="16" fillId="12" borderId="11" xfId="0" applyNumberFormat="1" applyFont="1" applyFill="1" applyBorder="1" applyAlignment="1">
      <alignment horizontal="center" vertical="center"/>
    </xf>
    <xf numFmtId="4" fontId="16" fillId="12" borderId="13" xfId="0" applyNumberFormat="1" applyFont="1" applyFill="1" applyBorder="1" applyAlignment="1">
      <alignment horizontal="center" vertical="center"/>
    </xf>
    <xf numFmtId="12" fontId="16" fillId="12" borderId="10" xfId="0" applyNumberFormat="1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3" borderId="0" xfId="0" applyFont="1" applyFill="1" applyAlignment="1">
      <alignment horizontal="center"/>
    </xf>
    <xf numFmtId="0" fontId="16" fillId="13" borderId="11" xfId="0" applyFont="1" applyFill="1" applyBorder="1" applyAlignment="1">
      <alignment vertical="center"/>
    </xf>
    <xf numFmtId="0" fontId="16" fillId="13" borderId="12" xfId="0" applyFont="1" applyFill="1" applyBorder="1" applyAlignment="1">
      <alignment vertical="center"/>
    </xf>
    <xf numFmtId="0" fontId="16" fillId="13" borderId="13" xfId="0" applyFont="1" applyFill="1" applyBorder="1" applyAlignment="1">
      <alignment vertical="center"/>
    </xf>
    <xf numFmtId="0" fontId="16" fillId="13" borderId="10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center"/>
    </xf>
    <xf numFmtId="0" fontId="17" fillId="13" borderId="12" xfId="0" applyFont="1" applyFill="1" applyBorder="1"/>
    <xf numFmtId="0" fontId="17" fillId="13" borderId="13" xfId="0" applyFont="1" applyFill="1" applyBorder="1"/>
    <xf numFmtId="0" fontId="17" fillId="14" borderId="0" xfId="0" applyFont="1" applyFill="1"/>
    <xf numFmtId="0" fontId="16" fillId="14" borderId="0" xfId="0" applyFont="1" applyFill="1"/>
    <xf numFmtId="0" fontId="18" fillId="14" borderId="0" xfId="0" applyFont="1" applyFill="1"/>
    <xf numFmtId="0" fontId="17" fillId="0" borderId="5" xfId="0" applyFont="1" applyBorder="1"/>
    <xf numFmtId="0" fontId="16" fillId="0" borderId="3" xfId="0" applyFont="1" applyBorder="1"/>
    <xf numFmtId="0" fontId="17" fillId="0" borderId="4" xfId="0" applyFont="1" applyBorder="1"/>
    <xf numFmtId="0" fontId="17" fillId="0" borderId="9" xfId="0" applyFont="1" applyBorder="1"/>
    <xf numFmtId="0" fontId="16" fillId="0" borderId="9" xfId="0" applyFont="1" applyBorder="1" applyAlignment="1">
      <alignment horizontal="center" vertical="center"/>
    </xf>
    <xf numFmtId="0" fontId="17" fillId="15" borderId="15" xfId="0" applyFont="1" applyFill="1" applyBorder="1"/>
    <xf numFmtId="0" fontId="17" fillId="15" borderId="3" xfId="0" applyFont="1" applyFill="1" applyBorder="1"/>
    <xf numFmtId="0" fontId="16" fillId="15" borderId="3" xfId="0" applyFont="1" applyFill="1" applyBorder="1"/>
    <xf numFmtId="0" fontId="17" fillId="15" borderId="14" xfId="0" applyFont="1" applyFill="1" applyBorder="1"/>
    <xf numFmtId="49" fontId="17" fillId="16" borderId="9" xfId="0" applyNumberFormat="1" applyFont="1" applyFill="1" applyBorder="1" applyAlignment="1">
      <alignment horizontal="center" vertical="center"/>
    </xf>
    <xf numFmtId="49" fontId="17" fillId="17" borderId="9" xfId="0" applyNumberFormat="1" applyFont="1" applyFill="1" applyBorder="1" applyAlignment="1">
      <alignment horizontal="center" vertical="center"/>
    </xf>
    <xf numFmtId="49" fontId="17" fillId="18" borderId="9" xfId="0" applyNumberFormat="1" applyFont="1" applyFill="1" applyBorder="1" applyAlignment="1">
      <alignment horizontal="center" vertical="center"/>
    </xf>
    <xf numFmtId="49" fontId="17" fillId="19" borderId="9" xfId="0" applyNumberFormat="1" applyFont="1" applyFill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0" fontId="17" fillId="15" borderId="0" xfId="0" applyFont="1" applyFill="1"/>
    <xf numFmtId="0" fontId="21" fillId="0" borderId="9" xfId="0" applyFont="1" applyBorder="1" applyAlignment="1">
      <alignment horizontal="center" vertical="center"/>
    </xf>
    <xf numFmtId="49" fontId="17" fillId="20" borderId="9" xfId="0" applyNumberFormat="1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horizontal="center" vertical="center"/>
    </xf>
    <xf numFmtId="0" fontId="22" fillId="21" borderId="5" xfId="0" applyFont="1" applyFill="1" applyBorder="1" applyAlignment="1">
      <alignment vertical="center"/>
    </xf>
    <xf numFmtId="0" fontId="0" fillId="21" borderId="8" xfId="0" applyFill="1" applyBorder="1"/>
    <xf numFmtId="0" fontId="22" fillId="21" borderId="9" xfId="0" applyFont="1" applyFill="1" applyBorder="1" applyAlignment="1" applyProtection="1">
      <alignment horizontal="center" vertical="center"/>
      <protection locked="0"/>
    </xf>
    <xf numFmtId="0" fontId="17" fillId="17" borderId="5" xfId="0" applyFont="1" applyFill="1" applyBorder="1"/>
    <xf numFmtId="0" fontId="17" fillId="17" borderId="3" xfId="0" applyFont="1" applyFill="1" applyBorder="1"/>
    <xf numFmtId="0" fontId="17" fillId="17" borderId="4" xfId="0" applyFont="1" applyFill="1" applyBorder="1"/>
    <xf numFmtId="0" fontId="0" fillId="17" borderId="15" xfId="0" applyFill="1" applyBorder="1"/>
    <xf numFmtId="0" fontId="16" fillId="2" borderId="9" xfId="0" applyFont="1" applyFill="1" applyBorder="1" applyAlignment="1">
      <alignment horizontal="center" vertical="center"/>
    </xf>
    <xf numFmtId="0" fontId="17" fillId="17" borderId="14" xfId="0" applyFont="1" applyFill="1" applyBorder="1"/>
    <xf numFmtId="0" fontId="17" fillId="17" borderId="11" xfId="0" applyFont="1" applyFill="1" applyBorder="1"/>
    <xf numFmtId="0" fontId="17" fillId="17" borderId="12" xfId="0" applyFont="1" applyFill="1" applyBorder="1"/>
    <xf numFmtId="0" fontId="17" fillId="17" borderId="13" xfId="0" applyFont="1" applyFill="1" applyBorder="1"/>
    <xf numFmtId="0" fontId="17" fillId="19" borderId="9" xfId="0" applyFont="1" applyFill="1" applyBorder="1" applyAlignment="1">
      <alignment horizontal="center" vertical="center"/>
    </xf>
    <xf numFmtId="0" fontId="17" fillId="16" borderId="9" xfId="0" applyFont="1" applyFill="1" applyBorder="1" applyAlignment="1">
      <alignment horizontal="center" vertical="center"/>
    </xf>
    <xf numFmtId="0" fontId="17" fillId="17" borderId="9" xfId="0" applyFont="1" applyFill="1" applyBorder="1" applyAlignment="1">
      <alignment horizontal="center" vertical="center"/>
    </xf>
    <xf numFmtId="0" fontId="17" fillId="18" borderId="9" xfId="0" applyFont="1" applyFill="1" applyBorder="1" applyAlignment="1">
      <alignment horizontal="center" vertical="center"/>
    </xf>
    <xf numFmtId="0" fontId="17" fillId="22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/>
    <xf numFmtId="0" fontId="0" fillId="0" borderId="9" xfId="0" applyBorder="1"/>
    <xf numFmtId="0" fontId="16" fillId="0" borderId="0" xfId="0" applyFont="1" applyBorder="1" applyAlignment="1">
      <alignment horizontal="center" vertical="center"/>
    </xf>
    <xf numFmtId="0" fontId="17" fillId="2" borderId="0" xfId="0" applyFont="1" applyFill="1"/>
    <xf numFmtId="0" fontId="16" fillId="12" borderId="2" xfId="0" applyFont="1" applyFill="1" applyBorder="1"/>
    <xf numFmtId="0" fontId="16" fillId="12" borderId="5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6" fillId="16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2" borderId="0" xfId="0" applyFill="1"/>
    <xf numFmtId="0" fontId="16" fillId="12" borderId="10" xfId="0" applyFont="1" applyFill="1" applyBorder="1"/>
    <xf numFmtId="0" fontId="16" fillId="12" borderId="11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6" fillId="18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12" borderId="2" xfId="0" applyFont="1" applyFill="1" applyBorder="1" applyAlignment="1">
      <alignment horizontal="center"/>
    </xf>
    <xf numFmtId="0" fontId="16" fillId="17" borderId="0" xfId="0" applyFont="1" applyFill="1" applyAlignment="1">
      <alignment horizontal="center" vertical="center"/>
    </xf>
    <xf numFmtId="0" fontId="17" fillId="12" borderId="10" xfId="0" applyFont="1" applyFill="1" applyBorder="1"/>
    <xf numFmtId="165" fontId="16" fillId="12" borderId="10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16" fillId="14" borderId="0" xfId="0" applyNumberFormat="1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166" fontId="17" fillId="14" borderId="0" xfId="0" applyNumberFormat="1" applyFont="1" applyFill="1"/>
    <xf numFmtId="166" fontId="2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17" fillId="14" borderId="0" xfId="0" applyNumberFormat="1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/>
  </cellXfs>
  <cellStyles count="30">
    <cellStyle name="Accent" xfId="1" xr:uid="{00000000-0005-0000-0000-000006000000}"/>
    <cellStyle name="Accent 1" xfId="2" xr:uid="{00000000-0005-0000-0000-000007000000}"/>
    <cellStyle name="Accent 2" xfId="3" xr:uid="{00000000-0005-0000-0000-000008000000}"/>
    <cellStyle name="Accent 3" xfId="4" xr:uid="{00000000-0005-0000-0000-000009000000}"/>
    <cellStyle name="Bad" xfId="5" xr:uid="{00000000-0005-0000-0000-00000A000000}"/>
    <cellStyle name="cf1" xfId="6" xr:uid="{00000000-0005-0000-0000-00000B000000}"/>
    <cellStyle name="cf10" xfId="7" xr:uid="{00000000-0005-0000-0000-00000C000000}"/>
    <cellStyle name="cf11" xfId="8" xr:uid="{00000000-0005-0000-0000-00000D000000}"/>
    <cellStyle name="cf12" xfId="9" xr:uid="{00000000-0005-0000-0000-00000E000000}"/>
    <cellStyle name="cf2" xfId="10" xr:uid="{00000000-0005-0000-0000-00000F000000}"/>
    <cellStyle name="cf3" xfId="11" xr:uid="{00000000-0005-0000-0000-000010000000}"/>
    <cellStyle name="cf4" xfId="12" xr:uid="{00000000-0005-0000-0000-000011000000}"/>
    <cellStyle name="cf5" xfId="13" xr:uid="{00000000-0005-0000-0000-000012000000}"/>
    <cellStyle name="cf6" xfId="14" xr:uid="{00000000-0005-0000-0000-000013000000}"/>
    <cellStyle name="cf7" xfId="15" xr:uid="{00000000-0005-0000-0000-000014000000}"/>
    <cellStyle name="cf8" xfId="16" xr:uid="{00000000-0005-0000-0000-000015000000}"/>
    <cellStyle name="cf9" xfId="17" xr:uid="{00000000-0005-0000-0000-000016000000}"/>
    <cellStyle name="Error" xfId="18" xr:uid="{00000000-0005-0000-0000-000017000000}"/>
    <cellStyle name="Footnote" xfId="19" xr:uid="{00000000-0005-0000-0000-000018000000}"/>
    <cellStyle name="Good" xfId="20" xr:uid="{00000000-0005-0000-0000-000019000000}"/>
    <cellStyle name="Heading" xfId="21" xr:uid="{00000000-0005-0000-0000-00001A000000}"/>
    <cellStyle name="Heading 1" xfId="22" xr:uid="{00000000-0005-0000-0000-00001B000000}"/>
    <cellStyle name="Heading 2" xfId="23" xr:uid="{00000000-0005-0000-0000-00001C000000}"/>
    <cellStyle name="Hyperlink" xfId="24" xr:uid="{00000000-0005-0000-0000-00001D000000}"/>
    <cellStyle name="Neutral" xfId="25" xr:uid="{00000000-0005-0000-0000-00001E000000}"/>
    <cellStyle name="Normal" xfId="0" builtinId="0"/>
    <cellStyle name="Note" xfId="26" xr:uid="{00000000-0005-0000-0000-00001F000000}"/>
    <cellStyle name="Status" xfId="27" xr:uid="{00000000-0005-0000-0000-000020000000}"/>
    <cellStyle name="Text" xfId="28" xr:uid="{00000000-0005-0000-0000-000021000000}"/>
    <cellStyle name="Warning" xfId="29" xr:uid="{00000000-0005-0000-0000-00002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168253"/>
      <rgbColor rgb="FFB3B3B3"/>
      <rgbColor rgb="FF808080"/>
      <rgbColor rgb="FF729FCF"/>
      <rgbColor rgb="FF993366"/>
      <rgbColor rgb="FFFFFFCC"/>
      <rgbColor rgb="FFF6F9D4"/>
      <rgbColor rgb="FF660066"/>
      <rgbColor rgb="FFFF8080"/>
      <rgbColor rgb="FF2A6099"/>
      <rgbColor rgb="FFDDDDDD"/>
      <rgbColor rgb="FF000080"/>
      <rgbColor rgb="FFFF00FF"/>
      <rgbColor rgb="FFF4F86B"/>
      <rgbColor rgb="FF00FFFF"/>
      <rgbColor rgb="FF800080"/>
      <rgbColor rgb="FF800000"/>
      <rgbColor rgb="FF00A933"/>
      <rgbColor rgb="FF0000FF"/>
      <rgbColor rgb="FF00CCFF"/>
      <rgbColor rgb="FFFFF5CE"/>
      <rgbColor rgb="FFCCFFCC"/>
      <rgbColor rgb="FFE8F2A1"/>
      <rgbColor rgb="FF99CCFF"/>
      <rgbColor rgb="FFFF99CC"/>
      <rgbColor rgb="FFCC99FF"/>
      <rgbColor rgb="FFFFCCCC"/>
      <rgbColor rgb="FF3366FF"/>
      <rgbColor rgb="FF33CCCC"/>
      <rgbColor rgb="FFB4F56B"/>
      <rgbColor rgb="FFFFD320"/>
      <rgbColor rgb="FFFF972F"/>
      <rgbColor rgb="FFF54B2F"/>
      <rgbColor rgb="FF666699"/>
      <rgbColor rgb="FF579D1C"/>
      <rgbColor rgb="FF003366"/>
      <rgbColor rgb="FF3FAF46"/>
      <rgbColor rgb="FF003300"/>
      <rgbColor rgb="FF224B12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Posiciones por viciador</a:t>
            </a:r>
          </a:p>
        </c:rich>
      </c:tx>
      <c:layout>
        <c:manualLayout>
          <c:xMode val="edge"/>
          <c:yMode val="edge"/>
          <c:x val="0.35030015007503701"/>
          <c:y val="5.5543212619417904E-4"/>
        </c:manualLayout>
      </c:layout>
      <c:overlay val="0"/>
      <c:spPr>
        <a:solidFill>
          <a:srgbClr val="000000"/>
        </a:solidFill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407203601800897E-2"/>
          <c:y val="8.3425905354365698E-2"/>
          <c:w val="0.86587043521760898"/>
          <c:h val="0.84192401688513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Liga_Pocha!$S$3</c:f>
              <c:strCache>
                <c:ptCount val="1"/>
                <c:pt idx="0">
                  <c:v>1º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Liga_Pocha!$T$2:$W$2</c:f>
              <c:strCache>
                <c:ptCount val="4"/>
                <c:pt idx="0">
                  <c:v>Richardo</c:v>
                </c:pt>
                <c:pt idx="1">
                  <c:v>Alexputa</c:v>
                </c:pt>
                <c:pt idx="2">
                  <c:v>Rigui</c:v>
                </c:pt>
                <c:pt idx="3">
                  <c:v>Pepe</c:v>
                </c:pt>
              </c:strCache>
            </c:strRef>
          </c:cat>
          <c:val>
            <c:numRef>
              <c:f>Liga_Pocha!$T$3:$W$3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D-4AF6-B9C9-78DC9EB245A0}"/>
            </c:ext>
          </c:extLst>
        </c:ser>
        <c:ser>
          <c:idx val="1"/>
          <c:order val="1"/>
          <c:tx>
            <c:strRef>
              <c:f>Liga_Pocha!$S$4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rgbClr val="B4F56B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F1D-4AF6-B9C9-78DC9EB245A0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8F1D-4AF6-B9C9-78DC9EB24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Liga_Pocha!$T$2:$W$2</c:f>
              <c:strCache>
                <c:ptCount val="4"/>
                <c:pt idx="0">
                  <c:v>Richardo</c:v>
                </c:pt>
                <c:pt idx="1">
                  <c:v>Alexputa</c:v>
                </c:pt>
                <c:pt idx="2">
                  <c:v>Rigui</c:v>
                </c:pt>
                <c:pt idx="3">
                  <c:v>Pepe</c:v>
                </c:pt>
              </c:strCache>
            </c:strRef>
          </c:cat>
          <c:val>
            <c:numRef>
              <c:f>Liga_Pocha!$T$4:$W$4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1D-4AF6-B9C9-78DC9EB245A0}"/>
            </c:ext>
          </c:extLst>
        </c:ser>
        <c:ser>
          <c:idx val="2"/>
          <c:order val="2"/>
          <c:tx>
            <c:strRef>
              <c:f>Liga_Pocha!$S$5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rgbClr val="FF972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Liga_Pocha!$T$2:$W$2</c:f>
              <c:strCache>
                <c:ptCount val="4"/>
                <c:pt idx="0">
                  <c:v>Richardo</c:v>
                </c:pt>
                <c:pt idx="1">
                  <c:v>Alexputa</c:v>
                </c:pt>
                <c:pt idx="2">
                  <c:v>Rigui</c:v>
                </c:pt>
                <c:pt idx="3">
                  <c:v>Pepe</c:v>
                </c:pt>
              </c:strCache>
            </c:strRef>
          </c:cat>
          <c:val>
            <c:numRef>
              <c:f>Liga_Pocha!$T$5:$W$5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1D-4AF6-B9C9-78DC9EB245A0}"/>
            </c:ext>
          </c:extLst>
        </c:ser>
        <c:ser>
          <c:idx val="3"/>
          <c:order val="3"/>
          <c:tx>
            <c:strRef>
              <c:f>Liga_Pocha!$S$6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Liga_Pocha!$T$2:$W$2</c:f>
              <c:strCache>
                <c:ptCount val="4"/>
                <c:pt idx="0">
                  <c:v>Richardo</c:v>
                </c:pt>
                <c:pt idx="1">
                  <c:v>Alexputa</c:v>
                </c:pt>
                <c:pt idx="2">
                  <c:v>Rigui</c:v>
                </c:pt>
                <c:pt idx="3">
                  <c:v>Pepe</c:v>
                </c:pt>
              </c:strCache>
            </c:strRef>
          </c:cat>
          <c:val>
            <c:numRef>
              <c:f>Liga_Pocha!$T$6:$W$6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1D-4AF6-B9C9-78DC9EB2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24949"/>
        <c:axId val="21507792"/>
      </c:barChart>
      <c:catAx>
        <c:axId val="884249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1507792"/>
        <c:crosses val="autoZero"/>
        <c:auto val="1"/>
        <c:lblAlgn val="ctr"/>
        <c:lblOffset val="100"/>
        <c:noMultiLvlLbl val="1"/>
      </c:catAx>
      <c:valAx>
        <c:axId val="2150779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Cantidad</a:t>
                </a:r>
              </a:p>
            </c:rich>
          </c:tx>
          <c:layout>
            <c:manualLayout>
              <c:xMode val="edge"/>
              <c:yMode val="edge"/>
              <c:x val="6.6908454227113598E-3"/>
              <c:y val="0.578093756942901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88424949"/>
        <c:crosses val="min"/>
        <c:crossBetween val="between"/>
        <c:majorUnit val="1"/>
        <c:minorUnit val="1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93059029514757396"/>
          <c:y val="8.8758053765829806E-2"/>
          <c:w val="5.6219123256832003E-2"/>
          <c:h val="0.858015776024885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 w="648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Resultados por jornada</a:t>
            </a:r>
          </a:p>
        </c:rich>
      </c:tx>
      <c:layout>
        <c:manualLayout>
          <c:xMode val="edge"/>
          <c:yMode val="edge"/>
          <c:x val="0.35588768682383798"/>
          <c:y val="1.16640746500778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23062972922295E-2"/>
          <c:y val="0.10997556098644699"/>
          <c:w val="0.78794321806015899"/>
          <c:h val="0.79915574316818505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DatosGraph!$C$9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DatosGraph!$C$10:$C$303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48A3-9AB1-5D99BD2C80CB}"/>
            </c:ext>
          </c:extLst>
        </c:ser>
        <c:ser>
          <c:idx val="1"/>
          <c:order val="1"/>
          <c:tx>
            <c:strRef>
              <c:f>DatosGraph!$D$9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DatosGraph!$D$10:$D$303</c:f>
              <c:numCache>
                <c:formatCode>General</c:formatCode>
                <c:ptCount val="29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C-48A3-9AB1-5D99BD2C80CB}"/>
            </c:ext>
          </c:extLst>
        </c:ser>
        <c:ser>
          <c:idx val="2"/>
          <c:order val="2"/>
          <c:tx>
            <c:strRef>
              <c:f>DatosGraph!$E$9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DatosGraph!$E$10:$E$303</c:f>
              <c:numCache>
                <c:formatCode>General</c:formatCode>
                <c:ptCount val="29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C-48A3-9AB1-5D99BD2C80CB}"/>
            </c:ext>
          </c:extLst>
        </c:ser>
        <c:ser>
          <c:idx val="3"/>
          <c:order val="3"/>
          <c:tx>
            <c:strRef>
              <c:f>DatosGraph!$F$9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DatosGraph!$F$10:$F$303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C-48A3-9AB1-5D99BD2C80CB}"/>
            </c:ext>
          </c:extLst>
        </c:ser>
        <c:ser>
          <c:idx val="4"/>
          <c:order val="4"/>
          <c:tx>
            <c:strRef>
              <c:f>DatosGraph!$G$9</c:f>
              <c:strCache>
                <c:ptCount val="1"/>
                <c:pt idx="0">
                  <c:v>Richardo</c:v>
                </c:pt>
              </c:strCache>
            </c:strRef>
          </c:tx>
          <c:spPr>
            <a:ln w="90000">
              <a:solidFill>
                <a:srgbClr val="FFFFFF">
                  <a:alpha val="35000"/>
                </a:srgbClr>
              </a:solidFill>
              <a:round/>
            </a:ln>
          </c:spPr>
          <c:marker>
            <c:symbol val="circle"/>
            <c:size val="22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DatosGraph!$G$10:$G$303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C-48A3-9AB1-5D99BD2C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426798"/>
        <c:axId val="67005473"/>
      </c:lineChart>
      <c:dateAx>
        <c:axId val="98426798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7005473"/>
        <c:crosses val="autoZero"/>
        <c:auto val="1"/>
        <c:lblOffset val="100"/>
        <c:baseTimeUnit val="days"/>
      </c:dateAx>
      <c:valAx>
        <c:axId val="67005473"/>
        <c:scaling>
          <c:orientation val="maxMin"/>
          <c:max val="4"/>
          <c:min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Pos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89202399466784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98426798"/>
        <c:crosses val="min"/>
        <c:crossBetween val="midCat"/>
        <c:majorUnit val="1"/>
        <c:minorUnit val="1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5122881620911806"/>
          <c:y val="0.112419462341702"/>
          <c:w val="0.148655409631019"/>
          <c:h val="0.80179980002221996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puntuación total (puntos de liga)</a:t>
            </a:r>
          </a:p>
        </c:rich>
      </c:tx>
      <c:layout>
        <c:manualLayout>
          <c:xMode val="edge"/>
          <c:yMode val="edge"/>
          <c:x val="0.21962353824026001"/>
          <c:y val="1.14853672004416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0937402288798E-2"/>
          <c:y val="0.110325786858089"/>
          <c:w val="0.75454943405665698"/>
          <c:h val="0.81292103810049698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DatosGraph!$I$9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DatosGraph!$I$10:$I$303</c:f>
              <c:numCache>
                <c:formatCode>General</c:formatCode>
                <c:ptCount val="29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47.5</c:v>
                </c:pt>
                <c:pt idx="4">
                  <c:v>52.5</c:v>
                </c:pt>
                <c:pt idx="5">
                  <c:v>67.5</c:v>
                </c:pt>
                <c:pt idx="6">
                  <c:v>72.5</c:v>
                </c:pt>
                <c:pt idx="7">
                  <c:v>102.5</c:v>
                </c:pt>
                <c:pt idx="8">
                  <c:v>107.5</c:v>
                </c:pt>
                <c:pt idx="9">
                  <c:v>122.5</c:v>
                </c:pt>
                <c:pt idx="10">
                  <c:v>172.5</c:v>
                </c:pt>
                <c:pt idx="11">
                  <c:v>187.5</c:v>
                </c:pt>
                <c:pt idx="12">
                  <c:v>237.5</c:v>
                </c:pt>
                <c:pt idx="13">
                  <c:v>252.5</c:v>
                </c:pt>
                <c:pt idx="14">
                  <c:v>257.5</c:v>
                </c:pt>
                <c:pt idx="15">
                  <c:v>262.5</c:v>
                </c:pt>
                <c:pt idx="16">
                  <c:v>285</c:v>
                </c:pt>
                <c:pt idx="17">
                  <c:v>335</c:v>
                </c:pt>
                <c:pt idx="18">
                  <c:v>340</c:v>
                </c:pt>
                <c:pt idx="19">
                  <c:v>390</c:v>
                </c:pt>
                <c:pt idx="20">
                  <c:v>440</c:v>
                </c:pt>
                <c:pt idx="21">
                  <c:v>470</c:v>
                </c:pt>
                <c:pt idx="22">
                  <c:v>485</c:v>
                </c:pt>
                <c:pt idx="23">
                  <c:v>490</c:v>
                </c:pt>
                <c:pt idx="24">
                  <c:v>520</c:v>
                </c:pt>
                <c:pt idx="25">
                  <c:v>550</c:v>
                </c:pt>
                <c:pt idx="26">
                  <c:v>565</c:v>
                </c:pt>
                <c:pt idx="27">
                  <c:v>595</c:v>
                </c:pt>
                <c:pt idx="28">
                  <c:v>625</c:v>
                </c:pt>
                <c:pt idx="29">
                  <c:v>640</c:v>
                </c:pt>
                <c:pt idx="30">
                  <c:v>645</c:v>
                </c:pt>
                <c:pt idx="31">
                  <c:v>650</c:v>
                </c:pt>
                <c:pt idx="32">
                  <c:v>700</c:v>
                </c:pt>
                <c:pt idx="33">
                  <c:v>715</c:v>
                </c:pt>
                <c:pt idx="34">
                  <c:v>730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7-4AD1-B8A7-85754CE1D99C}"/>
            </c:ext>
          </c:extLst>
        </c:ser>
        <c:ser>
          <c:idx val="1"/>
          <c:order val="1"/>
          <c:tx>
            <c:strRef>
              <c:f>DatosGraph!$J$9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DatosGraph!$J$10:$J$303</c:f>
              <c:numCache>
                <c:formatCode>General</c:formatCode>
                <c:ptCount val="294"/>
                <c:pt idx="0">
                  <c:v>50</c:v>
                </c:pt>
                <c:pt idx="1">
                  <c:v>72.5</c:v>
                </c:pt>
                <c:pt idx="2">
                  <c:v>77.5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215</c:v>
                </c:pt>
                <c:pt idx="7">
                  <c:v>230</c:v>
                </c:pt>
                <c:pt idx="8">
                  <c:v>280</c:v>
                </c:pt>
                <c:pt idx="9">
                  <c:v>285</c:v>
                </c:pt>
                <c:pt idx="10">
                  <c:v>290</c:v>
                </c:pt>
                <c:pt idx="11">
                  <c:v>295</c:v>
                </c:pt>
                <c:pt idx="12">
                  <c:v>325</c:v>
                </c:pt>
                <c:pt idx="13">
                  <c:v>330</c:v>
                </c:pt>
                <c:pt idx="14">
                  <c:v>360</c:v>
                </c:pt>
                <c:pt idx="15">
                  <c:v>390</c:v>
                </c:pt>
                <c:pt idx="16">
                  <c:v>395</c:v>
                </c:pt>
                <c:pt idx="17">
                  <c:v>410</c:v>
                </c:pt>
                <c:pt idx="18">
                  <c:v>432.5</c:v>
                </c:pt>
                <c:pt idx="19">
                  <c:v>437.5</c:v>
                </c:pt>
                <c:pt idx="20">
                  <c:v>452.5</c:v>
                </c:pt>
                <c:pt idx="21">
                  <c:v>457.5</c:v>
                </c:pt>
                <c:pt idx="22">
                  <c:v>497.5</c:v>
                </c:pt>
                <c:pt idx="23">
                  <c:v>527.5</c:v>
                </c:pt>
                <c:pt idx="24">
                  <c:v>542.5</c:v>
                </c:pt>
                <c:pt idx="25">
                  <c:v>547.5</c:v>
                </c:pt>
                <c:pt idx="26">
                  <c:v>577.5</c:v>
                </c:pt>
                <c:pt idx="27">
                  <c:v>627.5</c:v>
                </c:pt>
                <c:pt idx="28">
                  <c:v>642.5</c:v>
                </c:pt>
                <c:pt idx="29">
                  <c:v>647.5</c:v>
                </c:pt>
                <c:pt idx="30">
                  <c:v>662.5</c:v>
                </c:pt>
                <c:pt idx="31">
                  <c:v>677.5</c:v>
                </c:pt>
                <c:pt idx="32">
                  <c:v>682.5</c:v>
                </c:pt>
                <c:pt idx="33">
                  <c:v>687.5</c:v>
                </c:pt>
                <c:pt idx="34">
                  <c:v>717.5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7-4AD1-B8A7-85754CE1D99C}"/>
            </c:ext>
          </c:extLst>
        </c:ser>
        <c:ser>
          <c:idx val="2"/>
          <c:order val="2"/>
          <c:tx>
            <c:strRef>
              <c:f>DatosGraph!$K$9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DatosGraph!$K$10:$K$303</c:f>
              <c:numCache>
                <c:formatCode>General</c:formatCode>
                <c:ptCount val="294"/>
                <c:pt idx="0">
                  <c:v>15</c:v>
                </c:pt>
                <c:pt idx="1">
                  <c:v>37.5</c:v>
                </c:pt>
                <c:pt idx="2">
                  <c:v>87.5</c:v>
                </c:pt>
                <c:pt idx="3">
                  <c:v>137.5</c:v>
                </c:pt>
                <c:pt idx="4">
                  <c:v>167.5</c:v>
                </c:pt>
                <c:pt idx="5">
                  <c:v>172.5</c:v>
                </c:pt>
                <c:pt idx="6">
                  <c:v>222.5</c:v>
                </c:pt>
                <c:pt idx="7">
                  <c:v>272.5</c:v>
                </c:pt>
                <c:pt idx="8">
                  <c:v>287.5</c:v>
                </c:pt>
                <c:pt idx="9">
                  <c:v>317.5</c:v>
                </c:pt>
                <c:pt idx="10">
                  <c:v>347.5</c:v>
                </c:pt>
                <c:pt idx="11">
                  <c:v>377.5</c:v>
                </c:pt>
                <c:pt idx="12">
                  <c:v>382.5</c:v>
                </c:pt>
                <c:pt idx="13">
                  <c:v>412.5</c:v>
                </c:pt>
                <c:pt idx="14">
                  <c:v>427.5</c:v>
                </c:pt>
                <c:pt idx="15">
                  <c:v>477.5</c:v>
                </c:pt>
                <c:pt idx="16">
                  <c:v>527.5</c:v>
                </c:pt>
                <c:pt idx="17">
                  <c:v>557.5</c:v>
                </c:pt>
                <c:pt idx="18">
                  <c:v>607.5</c:v>
                </c:pt>
                <c:pt idx="19">
                  <c:v>637.5</c:v>
                </c:pt>
                <c:pt idx="20">
                  <c:v>642.5</c:v>
                </c:pt>
                <c:pt idx="21">
                  <c:v>692.5</c:v>
                </c:pt>
                <c:pt idx="22">
                  <c:v>732.5</c:v>
                </c:pt>
                <c:pt idx="23">
                  <c:v>747.5</c:v>
                </c:pt>
                <c:pt idx="24">
                  <c:v>797.5</c:v>
                </c:pt>
                <c:pt idx="25">
                  <c:v>812.5</c:v>
                </c:pt>
                <c:pt idx="26">
                  <c:v>862.5</c:v>
                </c:pt>
                <c:pt idx="27">
                  <c:v>877.5</c:v>
                </c:pt>
                <c:pt idx="28">
                  <c:v>882.5</c:v>
                </c:pt>
                <c:pt idx="29">
                  <c:v>912.5</c:v>
                </c:pt>
                <c:pt idx="30">
                  <c:v>962.5</c:v>
                </c:pt>
                <c:pt idx="31">
                  <c:v>1012.5</c:v>
                </c:pt>
                <c:pt idx="32">
                  <c:v>1042.5</c:v>
                </c:pt>
                <c:pt idx="33">
                  <c:v>1092.5</c:v>
                </c:pt>
                <c:pt idx="34">
                  <c:v>1142.5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7-4AD1-B8A7-85754CE1D99C}"/>
            </c:ext>
          </c:extLst>
        </c:ser>
        <c:ser>
          <c:idx val="3"/>
          <c:order val="3"/>
          <c:tx>
            <c:strRef>
              <c:f>DatosGraph!$L$9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DatosGraph!$L$10:$L$303</c:f>
              <c:numCache>
                <c:formatCode>General</c:formatCode>
                <c:ptCount val="294"/>
                <c:pt idx="0">
                  <c:v>30</c:v>
                </c:pt>
                <c:pt idx="1">
                  <c:v>80</c:v>
                </c:pt>
                <c:pt idx="2">
                  <c:v>110</c:v>
                </c:pt>
                <c:pt idx="3">
                  <c:v>115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195</c:v>
                </c:pt>
                <c:pt idx="8">
                  <c:v>225</c:v>
                </c:pt>
                <c:pt idx="9">
                  <c:v>275</c:v>
                </c:pt>
                <c:pt idx="10">
                  <c:v>290</c:v>
                </c:pt>
                <c:pt idx="11">
                  <c:v>340</c:v>
                </c:pt>
                <c:pt idx="12">
                  <c:v>355</c:v>
                </c:pt>
                <c:pt idx="13">
                  <c:v>405</c:v>
                </c:pt>
                <c:pt idx="14">
                  <c:v>455</c:v>
                </c:pt>
                <c:pt idx="15">
                  <c:v>470</c:v>
                </c:pt>
                <c:pt idx="16">
                  <c:v>492.5</c:v>
                </c:pt>
                <c:pt idx="17">
                  <c:v>497.5</c:v>
                </c:pt>
                <c:pt idx="18">
                  <c:v>520</c:v>
                </c:pt>
                <c:pt idx="19">
                  <c:v>535</c:v>
                </c:pt>
                <c:pt idx="20">
                  <c:v>565</c:v>
                </c:pt>
                <c:pt idx="21">
                  <c:v>580</c:v>
                </c:pt>
                <c:pt idx="22">
                  <c:v>585</c:v>
                </c:pt>
                <c:pt idx="23">
                  <c:v>635</c:v>
                </c:pt>
                <c:pt idx="24">
                  <c:v>640</c:v>
                </c:pt>
                <c:pt idx="25">
                  <c:v>690</c:v>
                </c:pt>
                <c:pt idx="26">
                  <c:v>695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830</c:v>
                </c:pt>
                <c:pt idx="31">
                  <c:v>860</c:v>
                </c:pt>
                <c:pt idx="32">
                  <c:v>875</c:v>
                </c:pt>
                <c:pt idx="33">
                  <c:v>905</c:v>
                </c:pt>
                <c:pt idx="34">
                  <c:v>910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7-4AD1-B8A7-85754CE1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918323"/>
        <c:axId val="24061601"/>
      </c:lineChart>
      <c:dateAx>
        <c:axId val="73918323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4061601"/>
        <c:crosses val="autoZero"/>
        <c:auto val="1"/>
        <c:lblOffset val="100"/>
        <c:baseTimeUnit val="days"/>
      </c:dateAx>
      <c:valAx>
        <c:axId val="24061601"/>
        <c:scaling>
          <c:orientation val="maxMin"/>
          <c:min val="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3918323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3815896441748505"/>
          <c:y val="0.111761457758145"/>
          <c:w val="0.148655409631019"/>
          <c:h val="0.814667550254031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% total</a:t>
            </a:r>
          </a:p>
        </c:rich>
      </c:tx>
      <c:layout>
        <c:manualLayout>
          <c:xMode val="edge"/>
          <c:yMode val="edge"/>
          <c:x val="0.347257832530799"/>
          <c:y val="1.17908787541712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06153461322006E-2"/>
          <c:y val="0.109899888765295"/>
          <c:w val="0.76286661246951404"/>
          <c:h val="0.770745272525028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DatosGraph!$O$9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DatosGraph!$O$10:$O$303</c:f>
              <c:numCache>
                <c:formatCode>0.00%</c:formatCode>
                <c:ptCount val="294"/>
                <c:pt idx="0">
                  <c:v>0.05</c:v>
                </c:pt>
                <c:pt idx="1">
                  <c:v>0.05</c:v>
                </c:pt>
                <c:pt idx="2">
                  <c:v>8.3333333333333329E-2</c:v>
                </c:pt>
                <c:pt idx="3">
                  <c:v>0.11874999999999999</c:v>
                </c:pt>
                <c:pt idx="4">
                  <c:v>0.105</c:v>
                </c:pt>
                <c:pt idx="5">
                  <c:v>0.1125</c:v>
                </c:pt>
                <c:pt idx="6">
                  <c:v>0.10357142857142858</c:v>
                </c:pt>
                <c:pt idx="7">
                  <c:v>0.12812499999999999</c:v>
                </c:pt>
                <c:pt idx="8">
                  <c:v>0.11944444444444445</c:v>
                </c:pt>
                <c:pt idx="9">
                  <c:v>0.1225</c:v>
                </c:pt>
                <c:pt idx="10">
                  <c:v>0.15681818181818183</c:v>
                </c:pt>
                <c:pt idx="11">
                  <c:v>0.15625</c:v>
                </c:pt>
                <c:pt idx="12">
                  <c:v>0.18269230769230768</c:v>
                </c:pt>
                <c:pt idx="13">
                  <c:v>0.18035714285714285</c:v>
                </c:pt>
                <c:pt idx="14">
                  <c:v>0.17166666666666666</c:v>
                </c:pt>
                <c:pt idx="15">
                  <c:v>0.1640625</c:v>
                </c:pt>
                <c:pt idx="16">
                  <c:v>0.1676470588235294</c:v>
                </c:pt>
                <c:pt idx="17">
                  <c:v>0.18611111111111112</c:v>
                </c:pt>
                <c:pt idx="18">
                  <c:v>0.17894736842105263</c:v>
                </c:pt>
                <c:pt idx="19">
                  <c:v>0.19500000000000001</c:v>
                </c:pt>
                <c:pt idx="20">
                  <c:v>0.20952380952380953</c:v>
                </c:pt>
                <c:pt idx="21">
                  <c:v>0.21363636363636362</c:v>
                </c:pt>
                <c:pt idx="22">
                  <c:v>0.21086956521739131</c:v>
                </c:pt>
                <c:pt idx="23">
                  <c:v>0.20416666666666666</c:v>
                </c:pt>
                <c:pt idx="24">
                  <c:v>0.20799999999999999</c:v>
                </c:pt>
                <c:pt idx="25">
                  <c:v>0.21153846153846154</c:v>
                </c:pt>
                <c:pt idx="26">
                  <c:v>0.20925925925925926</c:v>
                </c:pt>
                <c:pt idx="27">
                  <c:v>0.21249999999999999</c:v>
                </c:pt>
                <c:pt idx="28">
                  <c:v>0.21551724137931033</c:v>
                </c:pt>
                <c:pt idx="29">
                  <c:v>0.21333333333333335</c:v>
                </c:pt>
                <c:pt idx="30">
                  <c:v>0.20806451612903226</c:v>
                </c:pt>
                <c:pt idx="31">
                  <c:v>0.203125</c:v>
                </c:pt>
                <c:pt idx="32">
                  <c:v>0.21212121212121213</c:v>
                </c:pt>
                <c:pt idx="33">
                  <c:v>0.21029411764705883</c:v>
                </c:pt>
                <c:pt idx="34">
                  <c:v>0.20857142857142857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C-47F0-A1BC-4B0BCFC9ACA1}"/>
            </c:ext>
          </c:extLst>
        </c:ser>
        <c:ser>
          <c:idx val="1"/>
          <c:order val="1"/>
          <c:tx>
            <c:strRef>
              <c:f>DatosGraph!$P$9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DatosGraph!$P$10:$P$303</c:f>
              <c:numCache>
                <c:formatCode>0.00%</c:formatCode>
                <c:ptCount val="294"/>
                <c:pt idx="0">
                  <c:v>0.5</c:v>
                </c:pt>
                <c:pt idx="1">
                  <c:v>0.36249999999999999</c:v>
                </c:pt>
                <c:pt idx="2">
                  <c:v>0.25833333333333336</c:v>
                </c:pt>
                <c:pt idx="3">
                  <c:v>0.25</c:v>
                </c:pt>
                <c:pt idx="4">
                  <c:v>0.3</c:v>
                </c:pt>
                <c:pt idx="5">
                  <c:v>0.33333333333333331</c:v>
                </c:pt>
                <c:pt idx="6">
                  <c:v>0.30714285714285716</c:v>
                </c:pt>
                <c:pt idx="7">
                  <c:v>0.28749999999999998</c:v>
                </c:pt>
                <c:pt idx="8">
                  <c:v>0.31111111111111112</c:v>
                </c:pt>
                <c:pt idx="9">
                  <c:v>0.28499999999999998</c:v>
                </c:pt>
                <c:pt idx="10">
                  <c:v>0.26363636363636361</c:v>
                </c:pt>
                <c:pt idx="11">
                  <c:v>0.24583333333333332</c:v>
                </c:pt>
                <c:pt idx="12">
                  <c:v>0.25</c:v>
                </c:pt>
                <c:pt idx="13">
                  <c:v>0.23571428571428571</c:v>
                </c:pt>
                <c:pt idx="14">
                  <c:v>0.24</c:v>
                </c:pt>
                <c:pt idx="15">
                  <c:v>0.24374999999999999</c:v>
                </c:pt>
                <c:pt idx="16">
                  <c:v>0.2323529411764706</c:v>
                </c:pt>
                <c:pt idx="17">
                  <c:v>0.22777777777777777</c:v>
                </c:pt>
                <c:pt idx="18">
                  <c:v>0.22763157894736843</c:v>
                </c:pt>
                <c:pt idx="19">
                  <c:v>0.21875</c:v>
                </c:pt>
                <c:pt idx="20">
                  <c:v>0.21547619047619049</c:v>
                </c:pt>
                <c:pt idx="21">
                  <c:v>0.20795454545454545</c:v>
                </c:pt>
                <c:pt idx="22">
                  <c:v>0.21630434782608696</c:v>
                </c:pt>
                <c:pt idx="23">
                  <c:v>0.21979166666666666</c:v>
                </c:pt>
                <c:pt idx="24">
                  <c:v>0.217</c:v>
                </c:pt>
                <c:pt idx="25">
                  <c:v>0.21057692307692308</c:v>
                </c:pt>
                <c:pt idx="26">
                  <c:v>0.21388888888888888</c:v>
                </c:pt>
                <c:pt idx="27">
                  <c:v>0.22410714285714287</c:v>
                </c:pt>
                <c:pt idx="28">
                  <c:v>0.22155172413793103</c:v>
                </c:pt>
                <c:pt idx="29">
                  <c:v>0.21583333333333332</c:v>
                </c:pt>
                <c:pt idx="30">
                  <c:v>0.21370967741935484</c:v>
                </c:pt>
                <c:pt idx="31">
                  <c:v>0.21171875000000001</c:v>
                </c:pt>
                <c:pt idx="32">
                  <c:v>0.20681818181818182</c:v>
                </c:pt>
                <c:pt idx="33">
                  <c:v>0.20220588235294118</c:v>
                </c:pt>
                <c:pt idx="34">
                  <c:v>0.20499999999999999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C-47F0-A1BC-4B0BCFC9ACA1}"/>
            </c:ext>
          </c:extLst>
        </c:ser>
        <c:ser>
          <c:idx val="2"/>
          <c:order val="2"/>
          <c:tx>
            <c:strRef>
              <c:f>DatosGraph!$Q$9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DatosGraph!$Q$10:$Q$303</c:f>
              <c:numCache>
                <c:formatCode>0.00%</c:formatCode>
                <c:ptCount val="294"/>
                <c:pt idx="0">
                  <c:v>0.15</c:v>
                </c:pt>
                <c:pt idx="1">
                  <c:v>0.1875</c:v>
                </c:pt>
                <c:pt idx="2">
                  <c:v>0.29166666666666669</c:v>
                </c:pt>
                <c:pt idx="3">
                  <c:v>0.34375</c:v>
                </c:pt>
                <c:pt idx="4">
                  <c:v>0.33500000000000002</c:v>
                </c:pt>
                <c:pt idx="5">
                  <c:v>0.28749999999999998</c:v>
                </c:pt>
                <c:pt idx="6">
                  <c:v>0.31785714285714284</c:v>
                </c:pt>
                <c:pt idx="7">
                  <c:v>0.34062500000000001</c:v>
                </c:pt>
                <c:pt idx="8">
                  <c:v>0.31944444444444442</c:v>
                </c:pt>
                <c:pt idx="9">
                  <c:v>0.3175</c:v>
                </c:pt>
                <c:pt idx="10">
                  <c:v>0.31590909090909092</c:v>
                </c:pt>
                <c:pt idx="11">
                  <c:v>0.31458333333333333</c:v>
                </c:pt>
                <c:pt idx="12">
                  <c:v>0.29423076923076924</c:v>
                </c:pt>
                <c:pt idx="13">
                  <c:v>0.29464285714285715</c:v>
                </c:pt>
                <c:pt idx="14">
                  <c:v>0.28499999999999998</c:v>
                </c:pt>
                <c:pt idx="15">
                  <c:v>0.29843750000000002</c:v>
                </c:pt>
                <c:pt idx="16">
                  <c:v>0.31029411764705883</c:v>
                </c:pt>
                <c:pt idx="17">
                  <c:v>0.30972222222222223</c:v>
                </c:pt>
                <c:pt idx="18">
                  <c:v>0.31973684210526315</c:v>
                </c:pt>
                <c:pt idx="19">
                  <c:v>0.31874999999999998</c:v>
                </c:pt>
                <c:pt idx="20">
                  <c:v>0.30595238095238098</c:v>
                </c:pt>
                <c:pt idx="21">
                  <c:v>0.31477272727272726</c:v>
                </c:pt>
                <c:pt idx="22">
                  <c:v>0.31847826086956521</c:v>
                </c:pt>
                <c:pt idx="23">
                  <c:v>0.31145833333333334</c:v>
                </c:pt>
                <c:pt idx="24">
                  <c:v>0.31900000000000001</c:v>
                </c:pt>
                <c:pt idx="25">
                  <c:v>0.3125</c:v>
                </c:pt>
                <c:pt idx="26">
                  <c:v>0.31944444444444442</c:v>
                </c:pt>
                <c:pt idx="27">
                  <c:v>0.31339285714285714</c:v>
                </c:pt>
                <c:pt idx="28">
                  <c:v>0.30431034482758623</c:v>
                </c:pt>
                <c:pt idx="29">
                  <c:v>0.30416666666666664</c:v>
                </c:pt>
                <c:pt idx="30">
                  <c:v>0.31048387096774194</c:v>
                </c:pt>
                <c:pt idx="31">
                  <c:v>0.31640625</c:v>
                </c:pt>
                <c:pt idx="32">
                  <c:v>0.31590909090909092</c:v>
                </c:pt>
                <c:pt idx="33">
                  <c:v>0.32132352941176473</c:v>
                </c:pt>
                <c:pt idx="34">
                  <c:v>0.3264285714285714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C-47F0-A1BC-4B0BCFC9ACA1}"/>
            </c:ext>
          </c:extLst>
        </c:ser>
        <c:ser>
          <c:idx val="3"/>
          <c:order val="3"/>
          <c:tx>
            <c:strRef>
              <c:f>DatosGraph!$R$9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DatosGraph!$R$10:$R$303</c:f>
              <c:numCache>
                <c:formatCode>0.00%</c:formatCode>
                <c:ptCount val="294"/>
                <c:pt idx="0">
                  <c:v>0.3</c:v>
                </c:pt>
                <c:pt idx="1">
                  <c:v>0.4</c:v>
                </c:pt>
                <c:pt idx="2">
                  <c:v>0.36666666666666664</c:v>
                </c:pt>
                <c:pt idx="3">
                  <c:v>0.28749999999999998</c:v>
                </c:pt>
                <c:pt idx="4">
                  <c:v>0.26</c:v>
                </c:pt>
                <c:pt idx="5">
                  <c:v>0.26666666666666666</c:v>
                </c:pt>
                <c:pt idx="6">
                  <c:v>0.27142857142857141</c:v>
                </c:pt>
                <c:pt idx="7">
                  <c:v>0.24374999999999999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0.26363636363636361</c:v>
                </c:pt>
                <c:pt idx="11">
                  <c:v>0.28333333333333333</c:v>
                </c:pt>
                <c:pt idx="12">
                  <c:v>0.27307692307692305</c:v>
                </c:pt>
                <c:pt idx="13">
                  <c:v>0.28928571428571431</c:v>
                </c:pt>
                <c:pt idx="14">
                  <c:v>0.30333333333333334</c:v>
                </c:pt>
                <c:pt idx="15">
                  <c:v>0.29375000000000001</c:v>
                </c:pt>
                <c:pt idx="16">
                  <c:v>0.2897058823529412</c:v>
                </c:pt>
                <c:pt idx="17">
                  <c:v>0.27638888888888891</c:v>
                </c:pt>
                <c:pt idx="18">
                  <c:v>0.27368421052631581</c:v>
                </c:pt>
                <c:pt idx="19">
                  <c:v>0.26750000000000002</c:v>
                </c:pt>
                <c:pt idx="20">
                  <c:v>0.26904761904761904</c:v>
                </c:pt>
                <c:pt idx="21">
                  <c:v>0.26363636363636361</c:v>
                </c:pt>
                <c:pt idx="22">
                  <c:v>0.2543478260869565</c:v>
                </c:pt>
                <c:pt idx="23">
                  <c:v>0.26458333333333334</c:v>
                </c:pt>
                <c:pt idx="24">
                  <c:v>0.25600000000000001</c:v>
                </c:pt>
                <c:pt idx="25">
                  <c:v>0.26538461538461539</c:v>
                </c:pt>
                <c:pt idx="26">
                  <c:v>0.25740740740740742</c:v>
                </c:pt>
                <c:pt idx="27">
                  <c:v>0.25</c:v>
                </c:pt>
                <c:pt idx="28">
                  <c:v>0.25862068965517243</c:v>
                </c:pt>
                <c:pt idx="29">
                  <c:v>0.26666666666666666</c:v>
                </c:pt>
                <c:pt idx="30">
                  <c:v>0.26774193548387099</c:v>
                </c:pt>
                <c:pt idx="31">
                  <c:v>0.26874999999999999</c:v>
                </c:pt>
                <c:pt idx="32">
                  <c:v>0.26515151515151514</c:v>
                </c:pt>
                <c:pt idx="33">
                  <c:v>0.26617647058823529</c:v>
                </c:pt>
                <c:pt idx="34">
                  <c:v>0.26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C-47F0-A1BC-4B0BCFC9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0286889"/>
        <c:axId val="26130274"/>
      </c:lineChart>
      <c:dateAx>
        <c:axId val="60286889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130274"/>
        <c:crosses val="autoZero"/>
        <c:auto val="1"/>
        <c:lblOffset val="100"/>
        <c:baseTimeUnit val="days"/>
      </c:dateAx>
      <c:valAx>
        <c:axId val="26130274"/>
        <c:scaling>
          <c:orientation val="maxMin"/>
          <c:max val="0.5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0286889"/>
        <c:crosses val="min"/>
        <c:crossBetween val="midCat"/>
        <c:majorUnit val="0.0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5122881620911806"/>
          <c:y val="0.10978865406006701"/>
          <c:w val="0.148655409631019"/>
          <c:h val="0.774502169318055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Puntos de pocha por jornada</a:t>
            </a:r>
          </a:p>
        </c:rich>
      </c:tx>
      <c:layout>
        <c:manualLayout>
          <c:xMode val="edge"/>
          <c:yMode val="edge"/>
          <c:x val="0.30408954477238598"/>
          <c:y val="1.32523467697405E-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05552776388206E-2"/>
          <c:y val="8.1501932633903901E-2"/>
          <c:w val="0.75137568784392195"/>
          <c:h val="0.8490336830480400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DatosGraph!$U$9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DatosGraph!$U$10:$U$303</c:f>
              <c:numCache>
                <c:formatCode>General</c:formatCode>
                <c:ptCount val="294"/>
                <c:pt idx="0">
                  <c:v>215</c:v>
                </c:pt>
                <c:pt idx="1">
                  <c:v>190</c:v>
                </c:pt>
                <c:pt idx="2">
                  <c:v>180</c:v>
                </c:pt>
                <c:pt idx="3">
                  <c:v>205</c:v>
                </c:pt>
                <c:pt idx="4">
                  <c:v>205</c:v>
                </c:pt>
                <c:pt idx="5">
                  <c:v>200</c:v>
                </c:pt>
                <c:pt idx="6">
                  <c:v>320</c:v>
                </c:pt>
                <c:pt idx="7">
                  <c:v>205</c:v>
                </c:pt>
                <c:pt idx="8">
                  <c:v>150</c:v>
                </c:pt>
                <c:pt idx="9">
                  <c:v>155</c:v>
                </c:pt>
                <c:pt idx="10">
                  <c:v>120</c:v>
                </c:pt>
                <c:pt idx="11">
                  <c:v>185</c:v>
                </c:pt>
                <c:pt idx="12">
                  <c:v>160</c:v>
                </c:pt>
                <c:pt idx="13">
                  <c:v>225</c:v>
                </c:pt>
                <c:pt idx="14">
                  <c:v>220</c:v>
                </c:pt>
                <c:pt idx="15">
                  <c:v>185</c:v>
                </c:pt>
                <c:pt idx="16">
                  <c:v>225</c:v>
                </c:pt>
                <c:pt idx="17">
                  <c:v>115</c:v>
                </c:pt>
                <c:pt idx="18">
                  <c:v>180</c:v>
                </c:pt>
                <c:pt idx="19">
                  <c:v>75</c:v>
                </c:pt>
                <c:pt idx="20">
                  <c:v>105</c:v>
                </c:pt>
                <c:pt idx="21">
                  <c:v>160</c:v>
                </c:pt>
                <c:pt idx="22">
                  <c:v>155</c:v>
                </c:pt>
                <c:pt idx="23">
                  <c:v>330</c:v>
                </c:pt>
                <c:pt idx="24">
                  <c:v>145</c:v>
                </c:pt>
                <c:pt idx="25">
                  <c:v>160</c:v>
                </c:pt>
                <c:pt idx="26">
                  <c:v>240</c:v>
                </c:pt>
                <c:pt idx="27">
                  <c:v>165</c:v>
                </c:pt>
                <c:pt idx="28">
                  <c:v>180</c:v>
                </c:pt>
                <c:pt idx="29">
                  <c:v>155</c:v>
                </c:pt>
                <c:pt idx="30">
                  <c:v>255</c:v>
                </c:pt>
                <c:pt idx="31">
                  <c:v>220</c:v>
                </c:pt>
                <c:pt idx="32">
                  <c:v>125</c:v>
                </c:pt>
                <c:pt idx="33">
                  <c:v>305</c:v>
                </c:pt>
                <c:pt idx="34">
                  <c:v>235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0-4F48-A80B-199CE4B86DCE}"/>
            </c:ext>
          </c:extLst>
        </c:ser>
        <c:ser>
          <c:idx val="1"/>
          <c:order val="1"/>
          <c:tx>
            <c:strRef>
              <c:f>DatosGraph!$V$9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DatosGraph!$V$10:$V$303</c:f>
              <c:numCache>
                <c:formatCode>General</c:formatCode>
                <c:ptCount val="294"/>
                <c:pt idx="0">
                  <c:v>55</c:v>
                </c:pt>
                <c:pt idx="1">
                  <c:v>145</c:v>
                </c:pt>
                <c:pt idx="2">
                  <c:v>205</c:v>
                </c:pt>
                <c:pt idx="3">
                  <c:v>205</c:v>
                </c:pt>
                <c:pt idx="4">
                  <c:v>75</c:v>
                </c:pt>
                <c:pt idx="5">
                  <c:v>175</c:v>
                </c:pt>
                <c:pt idx="6">
                  <c:v>175</c:v>
                </c:pt>
                <c:pt idx="7">
                  <c:v>230</c:v>
                </c:pt>
                <c:pt idx="8">
                  <c:v>45</c:v>
                </c:pt>
                <c:pt idx="9">
                  <c:v>215</c:v>
                </c:pt>
                <c:pt idx="10">
                  <c:v>220</c:v>
                </c:pt>
                <c:pt idx="11">
                  <c:v>270</c:v>
                </c:pt>
                <c:pt idx="12">
                  <c:v>170</c:v>
                </c:pt>
                <c:pt idx="13">
                  <c:v>255</c:v>
                </c:pt>
                <c:pt idx="14">
                  <c:v>150</c:v>
                </c:pt>
                <c:pt idx="15">
                  <c:v>95</c:v>
                </c:pt>
                <c:pt idx="16">
                  <c:v>230</c:v>
                </c:pt>
                <c:pt idx="17">
                  <c:v>215</c:v>
                </c:pt>
                <c:pt idx="18">
                  <c:v>115</c:v>
                </c:pt>
                <c:pt idx="19">
                  <c:v>205</c:v>
                </c:pt>
                <c:pt idx="20">
                  <c:v>190</c:v>
                </c:pt>
                <c:pt idx="21">
                  <c:v>195</c:v>
                </c:pt>
                <c:pt idx="22">
                  <c:v>130</c:v>
                </c:pt>
                <c:pt idx="23">
                  <c:v>140</c:v>
                </c:pt>
                <c:pt idx="24">
                  <c:v>160</c:v>
                </c:pt>
                <c:pt idx="25">
                  <c:v>195</c:v>
                </c:pt>
                <c:pt idx="26">
                  <c:v>170</c:v>
                </c:pt>
                <c:pt idx="27">
                  <c:v>135</c:v>
                </c:pt>
                <c:pt idx="28">
                  <c:v>215</c:v>
                </c:pt>
                <c:pt idx="29">
                  <c:v>215</c:v>
                </c:pt>
                <c:pt idx="30">
                  <c:v>215</c:v>
                </c:pt>
                <c:pt idx="31">
                  <c:v>215</c:v>
                </c:pt>
                <c:pt idx="32">
                  <c:v>280</c:v>
                </c:pt>
                <c:pt idx="33">
                  <c:v>325</c:v>
                </c:pt>
                <c:pt idx="34">
                  <c:v>165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0-4F48-A80B-199CE4B86DCE}"/>
            </c:ext>
          </c:extLst>
        </c:ser>
        <c:ser>
          <c:idx val="2"/>
          <c:order val="2"/>
          <c:tx>
            <c:strRef>
              <c:f>DatosGraph!$W$9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DatosGraph!$W$10:$W$303</c:f>
              <c:numCache>
                <c:formatCode>General</c:formatCode>
                <c:ptCount val="294"/>
                <c:pt idx="0">
                  <c:v>200</c:v>
                </c:pt>
                <c:pt idx="1">
                  <c:v>145</c:v>
                </c:pt>
                <c:pt idx="2">
                  <c:v>75</c:v>
                </c:pt>
                <c:pt idx="3">
                  <c:v>190</c:v>
                </c:pt>
                <c:pt idx="4">
                  <c:v>160</c:v>
                </c:pt>
                <c:pt idx="5">
                  <c:v>225</c:v>
                </c:pt>
                <c:pt idx="6">
                  <c:v>55</c:v>
                </c:pt>
                <c:pt idx="7">
                  <c:v>20</c:v>
                </c:pt>
                <c:pt idx="8">
                  <c:v>140</c:v>
                </c:pt>
                <c:pt idx="9">
                  <c:v>140</c:v>
                </c:pt>
                <c:pt idx="10">
                  <c:v>210</c:v>
                </c:pt>
                <c:pt idx="11">
                  <c:v>155</c:v>
                </c:pt>
                <c:pt idx="12">
                  <c:v>280</c:v>
                </c:pt>
                <c:pt idx="13">
                  <c:v>160</c:v>
                </c:pt>
                <c:pt idx="14">
                  <c:v>160</c:v>
                </c:pt>
                <c:pt idx="15">
                  <c:v>90</c:v>
                </c:pt>
                <c:pt idx="16">
                  <c:v>175</c:v>
                </c:pt>
                <c:pt idx="17">
                  <c:v>180</c:v>
                </c:pt>
                <c:pt idx="18">
                  <c:v>35</c:v>
                </c:pt>
                <c:pt idx="19">
                  <c:v>175</c:v>
                </c:pt>
                <c:pt idx="20">
                  <c:v>225</c:v>
                </c:pt>
                <c:pt idx="21">
                  <c:v>60</c:v>
                </c:pt>
                <c:pt idx="22">
                  <c:v>130</c:v>
                </c:pt>
                <c:pt idx="23">
                  <c:v>200</c:v>
                </c:pt>
                <c:pt idx="24">
                  <c:v>110</c:v>
                </c:pt>
                <c:pt idx="25">
                  <c:v>175</c:v>
                </c:pt>
                <c:pt idx="26">
                  <c:v>135</c:v>
                </c:pt>
                <c:pt idx="27">
                  <c:v>180</c:v>
                </c:pt>
                <c:pt idx="28">
                  <c:v>230</c:v>
                </c:pt>
                <c:pt idx="29">
                  <c:v>95</c:v>
                </c:pt>
                <c:pt idx="30">
                  <c:v>105</c:v>
                </c:pt>
                <c:pt idx="31">
                  <c:v>115</c:v>
                </c:pt>
                <c:pt idx="32">
                  <c:v>205</c:v>
                </c:pt>
                <c:pt idx="33">
                  <c:v>160</c:v>
                </c:pt>
                <c:pt idx="34">
                  <c:v>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0-4F48-A80B-199CE4B86DCE}"/>
            </c:ext>
          </c:extLst>
        </c:ser>
        <c:ser>
          <c:idx val="3"/>
          <c:order val="3"/>
          <c:tx>
            <c:strRef>
              <c:f>DatosGraph!$X$9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DatosGraph!$X$10:$X$303</c:f>
              <c:numCache>
                <c:formatCode>General</c:formatCode>
                <c:ptCount val="294"/>
                <c:pt idx="0">
                  <c:v>120</c:v>
                </c:pt>
                <c:pt idx="1">
                  <c:v>95</c:v>
                </c:pt>
                <c:pt idx="2">
                  <c:v>95</c:v>
                </c:pt>
                <c:pt idx="3">
                  <c:v>240</c:v>
                </c:pt>
                <c:pt idx="4">
                  <c:v>185</c:v>
                </c:pt>
                <c:pt idx="5">
                  <c:v>190</c:v>
                </c:pt>
                <c:pt idx="6">
                  <c:v>155</c:v>
                </c:pt>
                <c:pt idx="7">
                  <c:v>255</c:v>
                </c:pt>
                <c:pt idx="8">
                  <c:v>125</c:v>
                </c:pt>
                <c:pt idx="9">
                  <c:v>135</c:v>
                </c:pt>
                <c:pt idx="10">
                  <c:v>215</c:v>
                </c:pt>
                <c:pt idx="11">
                  <c:v>60</c:v>
                </c:pt>
                <c:pt idx="12">
                  <c:v>275</c:v>
                </c:pt>
                <c:pt idx="13">
                  <c:v>155</c:v>
                </c:pt>
                <c:pt idx="14">
                  <c:v>50</c:v>
                </c:pt>
                <c:pt idx="15">
                  <c:v>180</c:v>
                </c:pt>
                <c:pt idx="16">
                  <c:v>225</c:v>
                </c:pt>
                <c:pt idx="17">
                  <c:v>265</c:v>
                </c:pt>
                <c:pt idx="18">
                  <c:v>115</c:v>
                </c:pt>
                <c:pt idx="19">
                  <c:v>190</c:v>
                </c:pt>
                <c:pt idx="20">
                  <c:v>150</c:v>
                </c:pt>
                <c:pt idx="21">
                  <c:v>170</c:v>
                </c:pt>
                <c:pt idx="22">
                  <c:v>255</c:v>
                </c:pt>
                <c:pt idx="23">
                  <c:v>125</c:v>
                </c:pt>
                <c:pt idx="24">
                  <c:v>195</c:v>
                </c:pt>
                <c:pt idx="25">
                  <c:v>135</c:v>
                </c:pt>
                <c:pt idx="26">
                  <c:v>345</c:v>
                </c:pt>
                <c:pt idx="27">
                  <c:v>190</c:v>
                </c:pt>
                <c:pt idx="28">
                  <c:v>80</c:v>
                </c:pt>
                <c:pt idx="29">
                  <c:v>65</c:v>
                </c:pt>
                <c:pt idx="30">
                  <c:v>120</c:v>
                </c:pt>
                <c:pt idx="31">
                  <c:v>185</c:v>
                </c:pt>
                <c:pt idx="32">
                  <c:v>225</c:v>
                </c:pt>
                <c:pt idx="33">
                  <c:v>290</c:v>
                </c:pt>
                <c:pt idx="34">
                  <c:v>300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0-4F48-A80B-199CE4B86DCE}"/>
            </c:ext>
          </c:extLst>
        </c:ser>
        <c:ser>
          <c:idx val="4"/>
          <c:order val="4"/>
          <c:tx>
            <c:strRef>
              <c:f>DatosGraph!$Y$9</c:f>
              <c:strCache>
                <c:ptCount val="1"/>
                <c:pt idx="0">
                  <c:v>Richardo</c:v>
                </c:pt>
              </c:strCache>
            </c:strRef>
          </c:tx>
          <c:spPr>
            <a:ln w="72000">
              <a:solidFill>
                <a:srgbClr val="FFFFFF">
                  <a:alpha val="35000"/>
                </a:srgbClr>
              </a:solidFill>
              <a:round/>
            </a:ln>
          </c:spPr>
          <c:marker>
            <c:symbol val="circle"/>
            <c:size val="9"/>
            <c:spPr>
              <a:solidFill>
                <a:srgbClr val="FFFF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DatosGraph!$Y$10:$Y$303</c:f>
              <c:numCache>
                <c:formatCode>General</c:formatCode>
                <c:ptCount val="294"/>
                <c:pt idx="0">
                  <c:v>215</c:v>
                </c:pt>
                <c:pt idx="1">
                  <c:v>190</c:v>
                </c:pt>
                <c:pt idx="2">
                  <c:v>180</c:v>
                </c:pt>
                <c:pt idx="3">
                  <c:v>205</c:v>
                </c:pt>
                <c:pt idx="4">
                  <c:v>205</c:v>
                </c:pt>
                <c:pt idx="5">
                  <c:v>200</c:v>
                </c:pt>
                <c:pt idx="6">
                  <c:v>320</c:v>
                </c:pt>
                <c:pt idx="7">
                  <c:v>205</c:v>
                </c:pt>
                <c:pt idx="8">
                  <c:v>150</c:v>
                </c:pt>
                <c:pt idx="9">
                  <c:v>155</c:v>
                </c:pt>
                <c:pt idx="10">
                  <c:v>120</c:v>
                </c:pt>
                <c:pt idx="11">
                  <c:v>185</c:v>
                </c:pt>
                <c:pt idx="12">
                  <c:v>160</c:v>
                </c:pt>
                <c:pt idx="13">
                  <c:v>225</c:v>
                </c:pt>
                <c:pt idx="14">
                  <c:v>220</c:v>
                </c:pt>
                <c:pt idx="15">
                  <c:v>185</c:v>
                </c:pt>
                <c:pt idx="16">
                  <c:v>225</c:v>
                </c:pt>
                <c:pt idx="17">
                  <c:v>115</c:v>
                </c:pt>
                <c:pt idx="18">
                  <c:v>180</c:v>
                </c:pt>
                <c:pt idx="19">
                  <c:v>75</c:v>
                </c:pt>
                <c:pt idx="20">
                  <c:v>105</c:v>
                </c:pt>
                <c:pt idx="21">
                  <c:v>160</c:v>
                </c:pt>
                <c:pt idx="22">
                  <c:v>155</c:v>
                </c:pt>
                <c:pt idx="23">
                  <c:v>330</c:v>
                </c:pt>
                <c:pt idx="24">
                  <c:v>145</c:v>
                </c:pt>
                <c:pt idx="25">
                  <c:v>160</c:v>
                </c:pt>
                <c:pt idx="26">
                  <c:v>240</c:v>
                </c:pt>
                <c:pt idx="27">
                  <c:v>165</c:v>
                </c:pt>
                <c:pt idx="28">
                  <c:v>180</c:v>
                </c:pt>
                <c:pt idx="29">
                  <c:v>155</c:v>
                </c:pt>
                <c:pt idx="30">
                  <c:v>255</c:v>
                </c:pt>
                <c:pt idx="31">
                  <c:v>220</c:v>
                </c:pt>
                <c:pt idx="32">
                  <c:v>125</c:v>
                </c:pt>
                <c:pt idx="33">
                  <c:v>305</c:v>
                </c:pt>
                <c:pt idx="34">
                  <c:v>235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0-4F48-A80B-199CE4B8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519408"/>
        <c:axId val="32540832"/>
      </c:lineChart>
      <c:dateAx>
        <c:axId val="48519408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32540832"/>
        <c:crosses val="autoZero"/>
        <c:auto val="1"/>
        <c:lblOffset val="100"/>
        <c:baseTimeUnit val="days"/>
      </c:dateAx>
      <c:valAx>
        <c:axId val="32540832"/>
        <c:scaling>
          <c:orientation val="minMax"/>
          <c:max val="35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159579789901E-2"/>
              <c:y val="0.5302043070127000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8519408"/>
        <c:crosses val="min"/>
        <c:crossBetween val="midCat"/>
        <c:majorUnit val="50"/>
        <c:minorUnit val="2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3754377188594298"/>
          <c:y val="8.5588072887907193E-2"/>
          <c:w val="0.149271465199175"/>
          <c:h val="0.84073337751270205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puntuación total (puntos de pocha)</a:t>
            </a:r>
          </a:p>
        </c:rich>
      </c:tx>
      <c:layout>
        <c:manualLayout>
          <c:xMode val="edge"/>
          <c:yMode val="edge"/>
          <c:x val="0.17222187480457801"/>
          <c:y val="1.4798453892876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48402226252305E-2"/>
          <c:y val="9.4864715626725604E-2"/>
          <c:w val="0.75923957225939598"/>
          <c:h val="0.8354500276090559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DatosGraph!$AA$9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DatosGraph!$AA$10:$AA$303</c:f>
              <c:numCache>
                <c:formatCode>General</c:formatCode>
                <c:ptCount val="294"/>
                <c:pt idx="0">
                  <c:v>215</c:v>
                </c:pt>
                <c:pt idx="1">
                  <c:v>405</c:v>
                </c:pt>
                <c:pt idx="2">
                  <c:v>585</c:v>
                </c:pt>
                <c:pt idx="3">
                  <c:v>790</c:v>
                </c:pt>
                <c:pt idx="4">
                  <c:v>995</c:v>
                </c:pt>
                <c:pt idx="5">
                  <c:v>1195</c:v>
                </c:pt>
                <c:pt idx="6">
                  <c:v>1515</c:v>
                </c:pt>
                <c:pt idx="7">
                  <c:v>1720</c:v>
                </c:pt>
                <c:pt idx="8">
                  <c:v>1870</c:v>
                </c:pt>
                <c:pt idx="9">
                  <c:v>2025</c:v>
                </c:pt>
                <c:pt idx="10">
                  <c:v>2145</c:v>
                </c:pt>
                <c:pt idx="11">
                  <c:v>2330</c:v>
                </c:pt>
                <c:pt idx="12">
                  <c:v>2490</c:v>
                </c:pt>
                <c:pt idx="13">
                  <c:v>2715</c:v>
                </c:pt>
                <c:pt idx="14">
                  <c:v>2935</c:v>
                </c:pt>
                <c:pt idx="15">
                  <c:v>3120</c:v>
                </c:pt>
                <c:pt idx="16">
                  <c:v>3345</c:v>
                </c:pt>
                <c:pt idx="17">
                  <c:v>3460</c:v>
                </c:pt>
                <c:pt idx="18">
                  <c:v>3640</c:v>
                </c:pt>
                <c:pt idx="19">
                  <c:v>3715</c:v>
                </c:pt>
                <c:pt idx="20">
                  <c:v>3820</c:v>
                </c:pt>
                <c:pt idx="21">
                  <c:v>3980</c:v>
                </c:pt>
                <c:pt idx="22">
                  <c:v>4135</c:v>
                </c:pt>
                <c:pt idx="23">
                  <c:v>4465</c:v>
                </c:pt>
                <c:pt idx="24">
                  <c:v>4610</c:v>
                </c:pt>
                <c:pt idx="25">
                  <c:v>4770</c:v>
                </c:pt>
                <c:pt idx="26">
                  <c:v>5010</c:v>
                </c:pt>
                <c:pt idx="27">
                  <c:v>5175</c:v>
                </c:pt>
                <c:pt idx="28">
                  <c:v>5355</c:v>
                </c:pt>
                <c:pt idx="29">
                  <c:v>5510</c:v>
                </c:pt>
                <c:pt idx="30">
                  <c:v>5765</c:v>
                </c:pt>
                <c:pt idx="31">
                  <c:v>5985</c:v>
                </c:pt>
                <c:pt idx="32">
                  <c:v>6110</c:v>
                </c:pt>
                <c:pt idx="33">
                  <c:v>6415</c:v>
                </c:pt>
                <c:pt idx="34">
                  <c:v>6650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2-46E5-A4A2-F25809211E28}"/>
            </c:ext>
          </c:extLst>
        </c:ser>
        <c:ser>
          <c:idx val="1"/>
          <c:order val="1"/>
          <c:tx>
            <c:strRef>
              <c:f>DatosGraph!$AB$9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DatosGraph!$AB$10:$AB$303</c:f>
              <c:numCache>
                <c:formatCode>General</c:formatCode>
                <c:ptCount val="294"/>
                <c:pt idx="0">
                  <c:v>55</c:v>
                </c:pt>
                <c:pt idx="1">
                  <c:v>200</c:v>
                </c:pt>
                <c:pt idx="2">
                  <c:v>405</c:v>
                </c:pt>
                <c:pt idx="3">
                  <c:v>610</c:v>
                </c:pt>
                <c:pt idx="4">
                  <c:v>685</c:v>
                </c:pt>
                <c:pt idx="5">
                  <c:v>860</c:v>
                </c:pt>
                <c:pt idx="6">
                  <c:v>1035</c:v>
                </c:pt>
                <c:pt idx="7">
                  <c:v>1265</c:v>
                </c:pt>
                <c:pt idx="8">
                  <c:v>1310</c:v>
                </c:pt>
                <c:pt idx="9">
                  <c:v>1525</c:v>
                </c:pt>
                <c:pt idx="10">
                  <c:v>1745</c:v>
                </c:pt>
                <c:pt idx="11">
                  <c:v>2015</c:v>
                </c:pt>
                <c:pt idx="12">
                  <c:v>2185</c:v>
                </c:pt>
                <c:pt idx="13">
                  <c:v>2440</c:v>
                </c:pt>
                <c:pt idx="14">
                  <c:v>2590</c:v>
                </c:pt>
                <c:pt idx="15">
                  <c:v>2685</c:v>
                </c:pt>
                <c:pt idx="16">
                  <c:v>2915</c:v>
                </c:pt>
                <c:pt idx="17">
                  <c:v>3130</c:v>
                </c:pt>
                <c:pt idx="18">
                  <c:v>3245</c:v>
                </c:pt>
                <c:pt idx="19">
                  <c:v>3450</c:v>
                </c:pt>
                <c:pt idx="20">
                  <c:v>3640</c:v>
                </c:pt>
                <c:pt idx="21">
                  <c:v>3835</c:v>
                </c:pt>
                <c:pt idx="22">
                  <c:v>3965</c:v>
                </c:pt>
                <c:pt idx="23">
                  <c:v>4105</c:v>
                </c:pt>
                <c:pt idx="24">
                  <c:v>4265</c:v>
                </c:pt>
                <c:pt idx="25">
                  <c:v>4460</c:v>
                </c:pt>
                <c:pt idx="26">
                  <c:v>4630</c:v>
                </c:pt>
                <c:pt idx="27">
                  <c:v>4765</c:v>
                </c:pt>
                <c:pt idx="28">
                  <c:v>4980</c:v>
                </c:pt>
                <c:pt idx="29">
                  <c:v>5195</c:v>
                </c:pt>
                <c:pt idx="30">
                  <c:v>5410</c:v>
                </c:pt>
                <c:pt idx="31">
                  <c:v>5625</c:v>
                </c:pt>
                <c:pt idx="32">
                  <c:v>5905</c:v>
                </c:pt>
                <c:pt idx="33">
                  <c:v>6230</c:v>
                </c:pt>
                <c:pt idx="34">
                  <c:v>6395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2-46E5-A4A2-F25809211E28}"/>
            </c:ext>
          </c:extLst>
        </c:ser>
        <c:ser>
          <c:idx val="2"/>
          <c:order val="2"/>
          <c:tx>
            <c:strRef>
              <c:f>DatosGraph!$AC$9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DatosGraph!$AC$10:$AC$303</c:f>
              <c:numCache>
                <c:formatCode>General</c:formatCode>
                <c:ptCount val="294"/>
                <c:pt idx="0">
                  <c:v>200</c:v>
                </c:pt>
                <c:pt idx="1">
                  <c:v>345</c:v>
                </c:pt>
                <c:pt idx="2">
                  <c:v>420</c:v>
                </c:pt>
                <c:pt idx="3">
                  <c:v>610</c:v>
                </c:pt>
                <c:pt idx="4">
                  <c:v>770</c:v>
                </c:pt>
                <c:pt idx="5">
                  <c:v>995</c:v>
                </c:pt>
                <c:pt idx="6">
                  <c:v>1050</c:v>
                </c:pt>
                <c:pt idx="7">
                  <c:v>1070</c:v>
                </c:pt>
                <c:pt idx="8">
                  <c:v>1210</c:v>
                </c:pt>
                <c:pt idx="9">
                  <c:v>1350</c:v>
                </c:pt>
                <c:pt idx="10">
                  <c:v>1560</c:v>
                </c:pt>
                <c:pt idx="11">
                  <c:v>1715</c:v>
                </c:pt>
                <c:pt idx="12">
                  <c:v>1995</c:v>
                </c:pt>
                <c:pt idx="13">
                  <c:v>2155</c:v>
                </c:pt>
                <c:pt idx="14">
                  <c:v>2315</c:v>
                </c:pt>
                <c:pt idx="15">
                  <c:v>2405</c:v>
                </c:pt>
                <c:pt idx="16">
                  <c:v>2580</c:v>
                </c:pt>
                <c:pt idx="17">
                  <c:v>2760</c:v>
                </c:pt>
                <c:pt idx="18">
                  <c:v>2795</c:v>
                </c:pt>
                <c:pt idx="19">
                  <c:v>2970</c:v>
                </c:pt>
                <c:pt idx="20">
                  <c:v>3195</c:v>
                </c:pt>
                <c:pt idx="21">
                  <c:v>3255</c:v>
                </c:pt>
                <c:pt idx="22">
                  <c:v>3385</c:v>
                </c:pt>
                <c:pt idx="23">
                  <c:v>3585</c:v>
                </c:pt>
                <c:pt idx="24">
                  <c:v>3695</c:v>
                </c:pt>
                <c:pt idx="25">
                  <c:v>3870</c:v>
                </c:pt>
                <c:pt idx="26">
                  <c:v>4005</c:v>
                </c:pt>
                <c:pt idx="27">
                  <c:v>4185</c:v>
                </c:pt>
                <c:pt idx="28">
                  <c:v>4415</c:v>
                </c:pt>
                <c:pt idx="29">
                  <c:v>4510</c:v>
                </c:pt>
                <c:pt idx="30">
                  <c:v>4615</c:v>
                </c:pt>
                <c:pt idx="31">
                  <c:v>4730</c:v>
                </c:pt>
                <c:pt idx="32">
                  <c:v>4935</c:v>
                </c:pt>
                <c:pt idx="33">
                  <c:v>5095</c:v>
                </c:pt>
                <c:pt idx="34">
                  <c:v>5130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2-46E5-A4A2-F25809211E28}"/>
            </c:ext>
          </c:extLst>
        </c:ser>
        <c:ser>
          <c:idx val="3"/>
          <c:order val="3"/>
          <c:tx>
            <c:strRef>
              <c:f>DatosGraph!$AD$9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DatosGraph!$AD$10:$AD$303</c:f>
              <c:numCache>
                <c:formatCode>General</c:formatCode>
                <c:ptCount val="294"/>
                <c:pt idx="0">
                  <c:v>120</c:v>
                </c:pt>
                <c:pt idx="1">
                  <c:v>215</c:v>
                </c:pt>
                <c:pt idx="2">
                  <c:v>310</c:v>
                </c:pt>
                <c:pt idx="3">
                  <c:v>550</c:v>
                </c:pt>
                <c:pt idx="4">
                  <c:v>735</c:v>
                </c:pt>
                <c:pt idx="5">
                  <c:v>925</c:v>
                </c:pt>
                <c:pt idx="6">
                  <c:v>1080</c:v>
                </c:pt>
                <c:pt idx="7">
                  <c:v>1335</c:v>
                </c:pt>
                <c:pt idx="8">
                  <c:v>1460</c:v>
                </c:pt>
                <c:pt idx="9">
                  <c:v>1595</c:v>
                </c:pt>
                <c:pt idx="10">
                  <c:v>1810</c:v>
                </c:pt>
                <c:pt idx="11">
                  <c:v>1870</c:v>
                </c:pt>
                <c:pt idx="12">
                  <c:v>2145</c:v>
                </c:pt>
                <c:pt idx="13">
                  <c:v>2300</c:v>
                </c:pt>
                <c:pt idx="14">
                  <c:v>2350</c:v>
                </c:pt>
                <c:pt idx="15">
                  <c:v>2530</c:v>
                </c:pt>
                <c:pt idx="16">
                  <c:v>2755</c:v>
                </c:pt>
                <c:pt idx="17">
                  <c:v>3020</c:v>
                </c:pt>
                <c:pt idx="18">
                  <c:v>3135</c:v>
                </c:pt>
                <c:pt idx="19">
                  <c:v>3325</c:v>
                </c:pt>
                <c:pt idx="20">
                  <c:v>3475</c:v>
                </c:pt>
                <c:pt idx="21">
                  <c:v>3645</c:v>
                </c:pt>
                <c:pt idx="22">
                  <c:v>3900</c:v>
                </c:pt>
                <c:pt idx="23">
                  <c:v>4025</c:v>
                </c:pt>
                <c:pt idx="24">
                  <c:v>4220</c:v>
                </c:pt>
                <c:pt idx="25">
                  <c:v>4355</c:v>
                </c:pt>
                <c:pt idx="26">
                  <c:v>4700</c:v>
                </c:pt>
                <c:pt idx="27">
                  <c:v>4890</c:v>
                </c:pt>
                <c:pt idx="28">
                  <c:v>4970</c:v>
                </c:pt>
                <c:pt idx="29">
                  <c:v>5035</c:v>
                </c:pt>
                <c:pt idx="30">
                  <c:v>5155</c:v>
                </c:pt>
                <c:pt idx="31">
                  <c:v>5340</c:v>
                </c:pt>
                <c:pt idx="32">
                  <c:v>5565</c:v>
                </c:pt>
                <c:pt idx="33">
                  <c:v>5855</c:v>
                </c:pt>
                <c:pt idx="34">
                  <c:v>6155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2-46E5-A4A2-F2580921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908816"/>
        <c:axId val="54795738"/>
      </c:lineChart>
      <c:dateAx>
        <c:axId val="41908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54795738"/>
        <c:crosses val="autoZero"/>
        <c:auto val="1"/>
        <c:lblOffset val="100"/>
        <c:baseTimeUnit val="days"/>
      </c:dateAx>
      <c:valAx>
        <c:axId val="54795738"/>
        <c:scaling>
          <c:orientation val="minMax"/>
          <c:min val="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1908816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528797448564796"/>
          <c:y val="9.99447818884594E-2"/>
          <c:w val="0.15459662288930601"/>
          <c:h val="0.82946763861276795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media de la puntuación total (puntos de pocha)</a:t>
            </a:r>
          </a:p>
        </c:rich>
      </c:tx>
      <c:layout>
        <c:manualLayout>
          <c:xMode val="edge"/>
          <c:yMode val="edge"/>
          <c:x val="0.131261334500657"/>
          <c:y val="3.00386526780784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48402226252305E-2"/>
          <c:y val="0.13230259525124199"/>
          <c:w val="0.75917703708335904"/>
          <c:h val="0.79823302043070099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DatosGraph!$AG$9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DatosGraph!$AG$10:$AG$303</c:f>
              <c:numCache>
                <c:formatCode>General</c:formatCode>
                <c:ptCount val="294"/>
                <c:pt idx="0">
                  <c:v>215</c:v>
                </c:pt>
                <c:pt idx="1">
                  <c:v>202.5</c:v>
                </c:pt>
                <c:pt idx="2">
                  <c:v>195</c:v>
                </c:pt>
                <c:pt idx="3">
                  <c:v>197.5</c:v>
                </c:pt>
                <c:pt idx="4">
                  <c:v>199</c:v>
                </c:pt>
                <c:pt idx="5">
                  <c:v>199.16666666666666</c:v>
                </c:pt>
                <c:pt idx="6">
                  <c:v>216.42857142857142</c:v>
                </c:pt>
                <c:pt idx="7">
                  <c:v>215</c:v>
                </c:pt>
                <c:pt idx="8">
                  <c:v>207.77777777777777</c:v>
                </c:pt>
                <c:pt idx="9">
                  <c:v>202.5</c:v>
                </c:pt>
                <c:pt idx="10">
                  <c:v>195</c:v>
                </c:pt>
                <c:pt idx="11">
                  <c:v>194.16666666666666</c:v>
                </c:pt>
                <c:pt idx="12">
                  <c:v>191.53846153846155</c:v>
                </c:pt>
                <c:pt idx="13">
                  <c:v>193.92857142857142</c:v>
                </c:pt>
                <c:pt idx="14">
                  <c:v>195.66666666666666</c:v>
                </c:pt>
                <c:pt idx="15">
                  <c:v>195</c:v>
                </c:pt>
                <c:pt idx="16">
                  <c:v>196.76470588235293</c:v>
                </c:pt>
                <c:pt idx="17">
                  <c:v>192.22222222222223</c:v>
                </c:pt>
                <c:pt idx="18">
                  <c:v>191.57894736842104</c:v>
                </c:pt>
                <c:pt idx="19">
                  <c:v>185.75</c:v>
                </c:pt>
                <c:pt idx="20">
                  <c:v>181.9047619047619</c:v>
                </c:pt>
                <c:pt idx="21">
                  <c:v>180.90909090909091</c:v>
                </c:pt>
                <c:pt idx="22">
                  <c:v>179.78260869565219</c:v>
                </c:pt>
                <c:pt idx="23">
                  <c:v>186.04166666666666</c:v>
                </c:pt>
                <c:pt idx="24">
                  <c:v>184.4</c:v>
                </c:pt>
                <c:pt idx="25">
                  <c:v>183.46153846153845</c:v>
                </c:pt>
                <c:pt idx="26">
                  <c:v>185.55555555555554</c:v>
                </c:pt>
                <c:pt idx="27">
                  <c:v>184.82142857142858</c:v>
                </c:pt>
                <c:pt idx="28">
                  <c:v>184.65517241379311</c:v>
                </c:pt>
                <c:pt idx="29">
                  <c:v>183.66666666666666</c:v>
                </c:pt>
                <c:pt idx="30">
                  <c:v>185.96774193548387</c:v>
                </c:pt>
                <c:pt idx="31">
                  <c:v>187.03125</c:v>
                </c:pt>
                <c:pt idx="32">
                  <c:v>185.15151515151516</c:v>
                </c:pt>
                <c:pt idx="33">
                  <c:v>188.6764705882353</c:v>
                </c:pt>
                <c:pt idx="34">
                  <c:v>190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A-46BC-B44A-88E0BC4B959F}"/>
            </c:ext>
          </c:extLst>
        </c:ser>
        <c:ser>
          <c:idx val="1"/>
          <c:order val="1"/>
          <c:tx>
            <c:strRef>
              <c:f>DatosGraph!$AH$9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DatosGraph!$AH$10:$AH$303</c:f>
              <c:numCache>
                <c:formatCode>General</c:formatCode>
                <c:ptCount val="294"/>
                <c:pt idx="0">
                  <c:v>55</c:v>
                </c:pt>
                <c:pt idx="1">
                  <c:v>100</c:v>
                </c:pt>
                <c:pt idx="2">
                  <c:v>135</c:v>
                </c:pt>
                <c:pt idx="3">
                  <c:v>152.5</c:v>
                </c:pt>
                <c:pt idx="4">
                  <c:v>137</c:v>
                </c:pt>
                <c:pt idx="5">
                  <c:v>143.33333333333334</c:v>
                </c:pt>
                <c:pt idx="6">
                  <c:v>147.85714285714286</c:v>
                </c:pt>
                <c:pt idx="7">
                  <c:v>158.125</c:v>
                </c:pt>
                <c:pt idx="8">
                  <c:v>145.55555555555554</c:v>
                </c:pt>
                <c:pt idx="9">
                  <c:v>152.5</c:v>
                </c:pt>
                <c:pt idx="10">
                  <c:v>158.63636363636363</c:v>
                </c:pt>
                <c:pt idx="11">
                  <c:v>167.91666666666666</c:v>
                </c:pt>
                <c:pt idx="12">
                  <c:v>168.07692307692307</c:v>
                </c:pt>
                <c:pt idx="13">
                  <c:v>174.28571428571428</c:v>
                </c:pt>
                <c:pt idx="14">
                  <c:v>172.66666666666666</c:v>
                </c:pt>
                <c:pt idx="15">
                  <c:v>167.8125</c:v>
                </c:pt>
                <c:pt idx="16">
                  <c:v>171.47058823529412</c:v>
                </c:pt>
                <c:pt idx="17">
                  <c:v>173.88888888888889</c:v>
                </c:pt>
                <c:pt idx="18">
                  <c:v>170.78947368421052</c:v>
                </c:pt>
                <c:pt idx="19">
                  <c:v>172.5</c:v>
                </c:pt>
                <c:pt idx="20">
                  <c:v>173.33333333333334</c:v>
                </c:pt>
                <c:pt idx="21">
                  <c:v>174.31818181818181</c:v>
                </c:pt>
                <c:pt idx="22">
                  <c:v>172.39130434782609</c:v>
                </c:pt>
                <c:pt idx="23">
                  <c:v>171.04166666666666</c:v>
                </c:pt>
                <c:pt idx="24">
                  <c:v>170.6</c:v>
                </c:pt>
                <c:pt idx="25">
                  <c:v>171.53846153846155</c:v>
                </c:pt>
                <c:pt idx="26">
                  <c:v>171.4814814814815</c:v>
                </c:pt>
                <c:pt idx="27">
                  <c:v>170.17857142857142</c:v>
                </c:pt>
                <c:pt idx="28">
                  <c:v>171.72413793103448</c:v>
                </c:pt>
                <c:pt idx="29">
                  <c:v>173.16666666666666</c:v>
                </c:pt>
                <c:pt idx="30">
                  <c:v>174.51612903225808</c:v>
                </c:pt>
                <c:pt idx="31">
                  <c:v>175.78125</c:v>
                </c:pt>
                <c:pt idx="32">
                  <c:v>178.93939393939394</c:v>
                </c:pt>
                <c:pt idx="33">
                  <c:v>183.23529411764707</c:v>
                </c:pt>
                <c:pt idx="34">
                  <c:v>182.71428571428572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A-46BC-B44A-88E0BC4B959F}"/>
            </c:ext>
          </c:extLst>
        </c:ser>
        <c:ser>
          <c:idx val="2"/>
          <c:order val="2"/>
          <c:tx>
            <c:strRef>
              <c:f>DatosGraph!$AI$9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DatosGraph!$AI$10:$AI$303</c:f>
              <c:numCache>
                <c:formatCode>General</c:formatCode>
                <c:ptCount val="294"/>
                <c:pt idx="0">
                  <c:v>200</c:v>
                </c:pt>
                <c:pt idx="1">
                  <c:v>172.5</c:v>
                </c:pt>
                <c:pt idx="2">
                  <c:v>140</c:v>
                </c:pt>
                <c:pt idx="3">
                  <c:v>152.5</c:v>
                </c:pt>
                <c:pt idx="4">
                  <c:v>154</c:v>
                </c:pt>
                <c:pt idx="5">
                  <c:v>165.83333333333334</c:v>
                </c:pt>
                <c:pt idx="6">
                  <c:v>150</c:v>
                </c:pt>
                <c:pt idx="7">
                  <c:v>133.75</c:v>
                </c:pt>
                <c:pt idx="8">
                  <c:v>134.44444444444446</c:v>
                </c:pt>
                <c:pt idx="9">
                  <c:v>135</c:v>
                </c:pt>
                <c:pt idx="10">
                  <c:v>141.81818181818181</c:v>
                </c:pt>
                <c:pt idx="11">
                  <c:v>142.91666666666666</c:v>
                </c:pt>
                <c:pt idx="12">
                  <c:v>153.46153846153845</c:v>
                </c:pt>
                <c:pt idx="13">
                  <c:v>153.92857142857142</c:v>
                </c:pt>
                <c:pt idx="14">
                  <c:v>154.33333333333334</c:v>
                </c:pt>
                <c:pt idx="15">
                  <c:v>150.3125</c:v>
                </c:pt>
                <c:pt idx="16">
                  <c:v>151.76470588235293</c:v>
                </c:pt>
                <c:pt idx="17">
                  <c:v>153.33333333333334</c:v>
                </c:pt>
                <c:pt idx="18">
                  <c:v>147.10526315789474</c:v>
                </c:pt>
                <c:pt idx="19">
                  <c:v>148.5</c:v>
                </c:pt>
                <c:pt idx="20">
                  <c:v>152.14285714285714</c:v>
                </c:pt>
                <c:pt idx="21">
                  <c:v>147.95454545454547</c:v>
                </c:pt>
                <c:pt idx="22">
                  <c:v>147.17391304347825</c:v>
                </c:pt>
                <c:pt idx="23">
                  <c:v>149.375</c:v>
                </c:pt>
                <c:pt idx="24">
                  <c:v>147.80000000000001</c:v>
                </c:pt>
                <c:pt idx="25">
                  <c:v>148.84615384615384</c:v>
                </c:pt>
                <c:pt idx="26">
                  <c:v>148.33333333333334</c:v>
                </c:pt>
                <c:pt idx="27">
                  <c:v>149.46428571428572</c:v>
                </c:pt>
                <c:pt idx="28">
                  <c:v>152.24137931034483</c:v>
                </c:pt>
                <c:pt idx="29">
                  <c:v>150.33333333333334</c:v>
                </c:pt>
                <c:pt idx="30">
                  <c:v>148.87096774193549</c:v>
                </c:pt>
                <c:pt idx="31">
                  <c:v>147.8125</c:v>
                </c:pt>
                <c:pt idx="32">
                  <c:v>149.54545454545453</c:v>
                </c:pt>
                <c:pt idx="33">
                  <c:v>149.85294117647058</c:v>
                </c:pt>
                <c:pt idx="34">
                  <c:v>146.57142857142858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A-46BC-B44A-88E0BC4B959F}"/>
            </c:ext>
          </c:extLst>
        </c:ser>
        <c:ser>
          <c:idx val="3"/>
          <c:order val="3"/>
          <c:tx>
            <c:strRef>
              <c:f>DatosGraph!$AJ$9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35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</c:strCache>
            </c:strRef>
          </c:cat>
          <c:val>
            <c:numRef>
              <c:f>DatosGraph!$AJ$10:$AJ$303</c:f>
              <c:numCache>
                <c:formatCode>General</c:formatCode>
                <c:ptCount val="294"/>
                <c:pt idx="0">
                  <c:v>120</c:v>
                </c:pt>
                <c:pt idx="1">
                  <c:v>107.5</c:v>
                </c:pt>
                <c:pt idx="2">
                  <c:v>103.33333333333333</c:v>
                </c:pt>
                <c:pt idx="3">
                  <c:v>137.5</c:v>
                </c:pt>
                <c:pt idx="4">
                  <c:v>147</c:v>
                </c:pt>
                <c:pt idx="5">
                  <c:v>154.16666666666666</c:v>
                </c:pt>
                <c:pt idx="6">
                  <c:v>154.28571428571428</c:v>
                </c:pt>
                <c:pt idx="7">
                  <c:v>166.875</c:v>
                </c:pt>
                <c:pt idx="8">
                  <c:v>162.22222222222223</c:v>
                </c:pt>
                <c:pt idx="9">
                  <c:v>159.5</c:v>
                </c:pt>
                <c:pt idx="10">
                  <c:v>164.54545454545453</c:v>
                </c:pt>
                <c:pt idx="11">
                  <c:v>155.83333333333334</c:v>
                </c:pt>
                <c:pt idx="12">
                  <c:v>165</c:v>
                </c:pt>
                <c:pt idx="13">
                  <c:v>164.28571428571428</c:v>
                </c:pt>
                <c:pt idx="14">
                  <c:v>156.66666666666666</c:v>
                </c:pt>
                <c:pt idx="15">
                  <c:v>158.125</c:v>
                </c:pt>
                <c:pt idx="16">
                  <c:v>162.05882352941177</c:v>
                </c:pt>
                <c:pt idx="17">
                  <c:v>167.77777777777777</c:v>
                </c:pt>
                <c:pt idx="18">
                  <c:v>165</c:v>
                </c:pt>
                <c:pt idx="19">
                  <c:v>166.25</c:v>
                </c:pt>
                <c:pt idx="20">
                  <c:v>165.47619047619048</c:v>
                </c:pt>
                <c:pt idx="21">
                  <c:v>165.68181818181819</c:v>
                </c:pt>
                <c:pt idx="22">
                  <c:v>169.56521739130434</c:v>
                </c:pt>
                <c:pt idx="23">
                  <c:v>167.70833333333334</c:v>
                </c:pt>
                <c:pt idx="24">
                  <c:v>168.8</c:v>
                </c:pt>
                <c:pt idx="25">
                  <c:v>167.5</c:v>
                </c:pt>
                <c:pt idx="26">
                  <c:v>174.07407407407408</c:v>
                </c:pt>
                <c:pt idx="27">
                  <c:v>174.64285714285714</c:v>
                </c:pt>
                <c:pt idx="28">
                  <c:v>171.37931034482759</c:v>
                </c:pt>
                <c:pt idx="29">
                  <c:v>167.83333333333334</c:v>
                </c:pt>
                <c:pt idx="30">
                  <c:v>166.29032258064515</c:v>
                </c:pt>
                <c:pt idx="31">
                  <c:v>166.875</c:v>
                </c:pt>
                <c:pt idx="32">
                  <c:v>168.63636363636363</c:v>
                </c:pt>
                <c:pt idx="33">
                  <c:v>172.20588235294119</c:v>
                </c:pt>
                <c:pt idx="34">
                  <c:v>175.85714285714286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A-46BC-B44A-88E0BC4B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9692981"/>
        <c:axId val="81915230"/>
      </c:lineChart>
      <c:dateAx>
        <c:axId val="39692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81915230"/>
        <c:crosses val="autoZero"/>
        <c:auto val="1"/>
        <c:lblOffset val="100"/>
        <c:baseTimeUnit val="days"/>
      </c:dateAx>
      <c:valAx>
        <c:axId val="81915230"/>
        <c:scaling>
          <c:orientation val="minMax"/>
          <c:max val="225"/>
          <c:min val="5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39692981"/>
        <c:crosses val="min"/>
        <c:crossBetween val="midCat"/>
        <c:majorUnit val="2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522543930961203"/>
          <c:y val="0.13528437327443399"/>
          <c:w val="0.154659161976235"/>
          <c:h val="0.796995802960018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desviación de la puntuación total (puntos de pocha)</a:t>
            </a:r>
          </a:p>
        </c:rich>
      </c:tx>
      <c:layout>
        <c:manualLayout>
          <c:xMode val="edge"/>
          <c:yMode val="edge"/>
          <c:x val="0.10036268134067"/>
          <c:y val="2.00993926007730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05552776388206E-2"/>
          <c:y val="0.110546659304252"/>
          <c:w val="0.754627313656828"/>
          <c:h val="0.77106570955273301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DatosGraph!$AM$9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34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</c:strCache>
            </c:strRef>
          </c:cat>
          <c:val>
            <c:numRef>
              <c:f>DatosGraph!$AM$11:$AM$303</c:f>
              <c:numCache>
                <c:formatCode>General</c:formatCode>
                <c:ptCount val="293"/>
                <c:pt idx="0">
                  <c:v>17.677669529663689</c:v>
                </c:pt>
                <c:pt idx="1">
                  <c:v>18.027756377319946</c:v>
                </c:pt>
                <c:pt idx="2">
                  <c:v>15.545631755148024</c:v>
                </c:pt>
                <c:pt idx="3">
                  <c:v>13.874436925511608</c:v>
                </c:pt>
                <c:pt idx="4">
                  <c:v>12.416387021459448</c:v>
                </c:pt>
                <c:pt idx="5">
                  <c:v>47.05619740571597</c:v>
                </c:pt>
                <c:pt idx="6">
                  <c:v>43.752550946038724</c:v>
                </c:pt>
                <c:pt idx="7">
                  <c:v>46.308146631499355</c:v>
                </c:pt>
                <c:pt idx="8">
                  <c:v>46.741012207933863</c:v>
                </c:pt>
                <c:pt idx="9">
                  <c:v>50.842895275544642</c:v>
                </c:pt>
                <c:pt idx="10">
                  <c:v>48.562674281111569</c:v>
                </c:pt>
                <c:pt idx="11">
                  <c:v>47.451054404539448</c:v>
                </c:pt>
                <c:pt idx="12">
                  <c:v>46.458358998990882</c:v>
                </c:pt>
                <c:pt idx="13">
                  <c:v>45.271666741172808</c:v>
                </c:pt>
                <c:pt idx="14">
                  <c:v>43.81780460041329</c:v>
                </c:pt>
                <c:pt idx="15">
                  <c:v>43.045803238766347</c:v>
                </c:pt>
                <c:pt idx="16">
                  <c:v>45.993037267875494</c:v>
                </c:pt>
                <c:pt idx="17">
                  <c:v>44.785061732523801</c:v>
                </c:pt>
                <c:pt idx="18">
                  <c:v>50.790462221086145</c:v>
                </c:pt>
                <c:pt idx="19">
                  <c:v>52.547031088259146</c:v>
                </c:pt>
                <c:pt idx="20">
                  <c:v>51.492865054443747</c:v>
                </c:pt>
                <c:pt idx="21">
                  <c:v>50.598200221081463</c:v>
                </c:pt>
                <c:pt idx="22">
                  <c:v>58.215849602385241</c:v>
                </c:pt>
                <c:pt idx="23">
                  <c:v>57.578207683115664</c:v>
                </c:pt>
                <c:pt idx="24">
                  <c:v>56.617474877801286</c:v>
                </c:pt>
                <c:pt idx="25">
                  <c:v>56.574208130923267</c:v>
                </c:pt>
                <c:pt idx="26">
                  <c:v>55.652395756509478</c:v>
                </c:pt>
                <c:pt idx="27">
                  <c:v>54.656901186315366</c:v>
                </c:pt>
                <c:pt idx="28">
                  <c:v>53.978497208791751</c:v>
                </c:pt>
                <c:pt idx="29">
                  <c:v>54.59577753573241</c:v>
                </c:pt>
                <c:pt idx="30">
                  <c:v>54.043879648109595</c:v>
                </c:pt>
                <c:pt idx="31">
                  <c:v>54.277712514047387</c:v>
                </c:pt>
                <c:pt idx="32">
                  <c:v>57.264786677559378</c:v>
                </c:pt>
                <c:pt idx="33">
                  <c:v>56.957156240974875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5-4894-B25F-DC795778F965}"/>
            </c:ext>
          </c:extLst>
        </c:ser>
        <c:ser>
          <c:idx val="1"/>
          <c:order val="1"/>
          <c:tx>
            <c:strRef>
              <c:f>DatosGraph!$AN$9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34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</c:strCache>
            </c:strRef>
          </c:cat>
          <c:val>
            <c:numRef>
              <c:f>DatosGraph!$AN$11:$AN$303</c:f>
              <c:numCache>
                <c:formatCode>General</c:formatCode>
                <c:ptCount val="293"/>
                <c:pt idx="0">
                  <c:v>63.63961030678928</c:v>
                </c:pt>
                <c:pt idx="1">
                  <c:v>75.498344352707491</c:v>
                </c:pt>
                <c:pt idx="2">
                  <c:v>70.887234393789129</c:v>
                </c:pt>
                <c:pt idx="3">
                  <c:v>70.498226928058273</c:v>
                </c:pt>
                <c:pt idx="4">
                  <c:v>64.935865795927185</c:v>
                </c:pt>
                <c:pt idx="5">
                  <c:v>60.474315681476341</c:v>
                </c:pt>
                <c:pt idx="6">
                  <c:v>63.072379057714322</c:v>
                </c:pt>
                <c:pt idx="7">
                  <c:v>70.019838458666683</c:v>
                </c:pt>
                <c:pt idx="8">
                  <c:v>69.572104882472672</c:v>
                </c:pt>
                <c:pt idx="9">
                  <c:v>69.068477219745816</c:v>
                </c:pt>
                <c:pt idx="10">
                  <c:v>73.282092979903027</c:v>
                </c:pt>
                <c:pt idx="11">
                  <c:v>70.164641544562329</c:v>
                </c:pt>
                <c:pt idx="12">
                  <c:v>71.302636235036459</c:v>
                </c:pt>
                <c:pt idx="13">
                  <c:v>68.994478730099075</c:v>
                </c:pt>
                <c:pt idx="14">
                  <c:v>69.425469629908392</c:v>
                </c:pt>
                <c:pt idx="15">
                  <c:v>68.892232551154507</c:v>
                </c:pt>
                <c:pt idx="16">
                  <c:v>67.618209250335966</c:v>
                </c:pt>
                <c:pt idx="17">
                  <c:v>67.087487612460549</c:v>
                </c:pt>
                <c:pt idx="18">
                  <c:v>65.744721621226986</c:v>
                </c:pt>
                <c:pt idx="19">
                  <c:v>64.193717241902505</c:v>
                </c:pt>
                <c:pt idx="20">
                  <c:v>62.816729924770499</c:v>
                </c:pt>
                <c:pt idx="21">
                  <c:v>62.064291541795413</c:v>
                </c:pt>
                <c:pt idx="22">
                  <c:v>61.059115451422542</c:v>
                </c:pt>
                <c:pt idx="23">
                  <c:v>59.814295950048596</c:v>
                </c:pt>
                <c:pt idx="24">
                  <c:v>58.800837252019292</c:v>
                </c:pt>
                <c:pt idx="25">
                  <c:v>57.659724892197296</c:v>
                </c:pt>
                <c:pt idx="26">
                  <c:v>57.000359694400231</c:v>
                </c:pt>
                <c:pt idx="27">
                  <c:v>56.58867665110354</c:v>
                </c:pt>
                <c:pt idx="28">
                  <c:v>56.16299145518694</c:v>
                </c:pt>
                <c:pt idx="29">
                  <c:v>55.727833242011684</c:v>
                </c:pt>
                <c:pt idx="30">
                  <c:v>55.286779832013622</c:v>
                </c:pt>
                <c:pt idx="31">
                  <c:v>57.360667814463383</c:v>
                </c:pt>
                <c:pt idx="32">
                  <c:v>61.789995671325208</c:v>
                </c:pt>
                <c:pt idx="33">
                  <c:v>60.952523196612759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5-4894-B25F-DC795778F965}"/>
            </c:ext>
          </c:extLst>
        </c:ser>
        <c:ser>
          <c:idx val="2"/>
          <c:order val="2"/>
          <c:tx>
            <c:strRef>
              <c:f>DatosGraph!$AO$9</c:f>
              <c:strCache>
                <c:ptCount val="1"/>
                <c:pt idx="0">
                  <c:v>Rigui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34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</c:strCache>
            </c:strRef>
          </c:cat>
          <c:val>
            <c:numRef>
              <c:f>DatosGraph!$AO$11:$AO$303</c:f>
              <c:numCache>
                <c:formatCode>General</c:formatCode>
                <c:ptCount val="293"/>
                <c:pt idx="0">
                  <c:v>38.890872965260115</c:v>
                </c:pt>
                <c:pt idx="1">
                  <c:v>62.649820430708338</c:v>
                </c:pt>
                <c:pt idx="2">
                  <c:v>56.935636175129076</c:v>
                </c:pt>
                <c:pt idx="3">
                  <c:v>49.421655172606272</c:v>
                </c:pt>
                <c:pt idx="4">
                  <c:v>52.859877664128859</c:v>
                </c:pt>
                <c:pt idx="5">
                  <c:v>63.900965042269384</c:v>
                </c:pt>
                <c:pt idx="6">
                  <c:v>74.916620318858492</c:v>
                </c:pt>
                <c:pt idx="7">
                  <c:v>70.109042054344016</c:v>
                </c:pt>
                <c:pt idx="8">
                  <c:v>66.122781416257908</c:v>
                </c:pt>
                <c:pt idx="9">
                  <c:v>66.681059052504821</c:v>
                </c:pt>
                <c:pt idx="10">
                  <c:v>63.691669689832963</c:v>
                </c:pt>
                <c:pt idx="11">
                  <c:v>71.861690517984357</c:v>
                </c:pt>
                <c:pt idx="12">
                  <c:v>69.064589931582034</c:v>
                </c:pt>
                <c:pt idx="13">
                  <c:v>66.570764353931409</c:v>
                </c:pt>
                <c:pt idx="14">
                  <c:v>66.294010538911678</c:v>
                </c:pt>
                <c:pt idx="15">
                  <c:v>64.467559101230037</c:v>
                </c:pt>
                <c:pt idx="16">
                  <c:v>62.895805527405216</c:v>
                </c:pt>
                <c:pt idx="17">
                  <c:v>66.88123365492504</c:v>
                </c:pt>
                <c:pt idx="18">
                  <c:v>65.395557550711501</c:v>
                </c:pt>
                <c:pt idx="19">
                  <c:v>65.88951791771261</c:v>
                </c:pt>
                <c:pt idx="20">
                  <c:v>67.235532890852312</c:v>
                </c:pt>
                <c:pt idx="21">
                  <c:v>65.79627799221214</c:v>
                </c:pt>
                <c:pt idx="22">
                  <c:v>65.247230492615714</c:v>
                </c:pt>
                <c:pt idx="23">
                  <c:v>64.357076792947439</c:v>
                </c:pt>
                <c:pt idx="24">
                  <c:v>63.282030503258859</c:v>
                </c:pt>
                <c:pt idx="25">
                  <c:v>62.110323680466422</c:v>
                </c:pt>
                <c:pt idx="26">
                  <c:v>61.242373458891258</c:v>
                </c:pt>
                <c:pt idx="27">
                  <c:v>61.970416428448111</c:v>
                </c:pt>
                <c:pt idx="28">
                  <c:v>61.782897607522486</c:v>
                </c:pt>
                <c:pt idx="29">
                  <c:v>61.287705094080046</c:v>
                </c:pt>
                <c:pt idx="30">
                  <c:v>60.587679733456298</c:v>
                </c:pt>
                <c:pt idx="31">
                  <c:v>60.458710553717403</c:v>
                </c:pt>
                <c:pt idx="32">
                  <c:v>59.562614038399502</c:v>
                </c:pt>
                <c:pt idx="33">
                  <c:v>61.80818797570705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5-4894-B25F-DC795778F965}"/>
            </c:ext>
          </c:extLst>
        </c:ser>
        <c:ser>
          <c:idx val="3"/>
          <c:order val="3"/>
          <c:tx>
            <c:strRef>
              <c:f>DatosGraph!$AP$9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34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</c:strCache>
            </c:strRef>
          </c:cat>
          <c:val>
            <c:numRef>
              <c:f>DatosGraph!$AP$11:$AP$303</c:f>
              <c:numCache>
                <c:formatCode>General</c:formatCode>
                <c:ptCount val="293"/>
                <c:pt idx="0">
                  <c:v>17.677669529663689</c:v>
                </c:pt>
                <c:pt idx="1">
                  <c:v>14.433756729740665</c:v>
                </c:pt>
                <c:pt idx="2">
                  <c:v>69.342146875715727</c:v>
                </c:pt>
                <c:pt idx="3">
                  <c:v>63.698508616764336</c:v>
                </c:pt>
                <c:pt idx="4">
                  <c:v>59.616832075066426</c:v>
                </c:pt>
                <c:pt idx="5">
                  <c:v>54.423384329759969</c:v>
                </c:pt>
                <c:pt idx="6">
                  <c:v>61.698431329908452</c:v>
                </c:pt>
                <c:pt idx="7">
                  <c:v>59.377558424411873</c:v>
                </c:pt>
                <c:pt idx="8">
                  <c:v>56.639699465618243</c:v>
                </c:pt>
                <c:pt idx="9">
                  <c:v>56.278528119281241</c:v>
                </c:pt>
                <c:pt idx="10">
                  <c:v>61.564206444585288</c:v>
                </c:pt>
                <c:pt idx="11">
                  <c:v>67.577116442377644</c:v>
                </c:pt>
                <c:pt idx="12">
                  <c:v>64.980977774480081</c:v>
                </c:pt>
                <c:pt idx="13">
                  <c:v>69.22186552431728</c:v>
                </c:pt>
                <c:pt idx="14">
                  <c:v>67.128607910487759</c:v>
                </c:pt>
                <c:pt idx="15">
                  <c:v>66.990177067458276</c:v>
                </c:pt>
                <c:pt idx="16">
                  <c:v>69.37159577704405</c:v>
                </c:pt>
                <c:pt idx="17">
                  <c:v>68.495741960115055</c:v>
                </c:pt>
                <c:pt idx="18">
                  <c:v>66.902816398902544</c:v>
                </c:pt>
                <c:pt idx="19">
                  <c:v>65.305144550501581</c:v>
                </c:pt>
                <c:pt idx="20">
                  <c:v>63.738592901853615</c:v>
                </c:pt>
                <c:pt idx="21">
                  <c:v>64.998479763310641</c:v>
                </c:pt>
                <c:pt idx="22">
                  <c:v>64.21734776229232</c:v>
                </c:pt>
                <c:pt idx="23">
                  <c:v>63.101769652945023</c:v>
                </c:pt>
                <c:pt idx="24">
                  <c:v>62.181186865482069</c:v>
                </c:pt>
                <c:pt idx="25">
                  <c:v>69.890533047663965</c:v>
                </c:pt>
                <c:pt idx="26">
                  <c:v>68.650059634574873</c:v>
                </c:pt>
                <c:pt idx="27">
                  <c:v>69.666252228086634</c:v>
                </c:pt>
                <c:pt idx="28">
                  <c:v>71.156497429516449</c:v>
                </c:pt>
                <c:pt idx="29">
                  <c:v>70.486023933064018</c:v>
                </c:pt>
                <c:pt idx="30">
                  <c:v>69.418669051655158</c:v>
                </c:pt>
                <c:pt idx="31">
                  <c:v>69.070533777897182</c:v>
                </c:pt>
                <c:pt idx="32">
                  <c:v>71.12932285921174</c:v>
                </c:pt>
                <c:pt idx="33">
                  <c:v>73.329290695802996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5-4894-B25F-DC795778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2740760"/>
        <c:axId val="42905502"/>
      </c:lineChart>
      <c:dateAx>
        <c:axId val="72740760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2905502"/>
        <c:crosses val="autoZero"/>
        <c:auto val="1"/>
        <c:lblOffset val="100"/>
        <c:baseTimeUnit val="days"/>
      </c:dateAx>
      <c:valAx>
        <c:axId val="42905502"/>
        <c:scaling>
          <c:orientation val="maxMin"/>
          <c:min val="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159579789901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2740760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073286643321699"/>
          <c:y val="0.11507454445058"/>
          <c:w val="0.15915202301294501"/>
          <c:h val="0.763971725204329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102600</xdr:colOff>
      <xdr:row>7</xdr:row>
      <xdr:rowOff>21240</xdr:rowOff>
    </xdr:from>
    <xdr:to>
      <xdr:col>15</xdr:col>
      <xdr:colOff>77400</xdr:colOff>
      <xdr:row>19</xdr:row>
      <xdr:rowOff>87480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691200</xdr:colOff>
      <xdr:row>7</xdr:row>
      <xdr:rowOff>12960</xdr:rowOff>
    </xdr:from>
    <xdr:to>
      <xdr:col>30</xdr:col>
      <xdr:colOff>147240</xdr:colOff>
      <xdr:row>19</xdr:row>
      <xdr:rowOff>79200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104400</xdr:colOff>
      <xdr:row>19</xdr:row>
      <xdr:rowOff>117000</xdr:rowOff>
    </xdr:from>
    <xdr:to>
      <xdr:col>15</xdr:col>
      <xdr:colOff>78840</xdr:colOff>
      <xdr:row>31</xdr:row>
      <xdr:rowOff>145440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122400</xdr:colOff>
      <xdr:row>19</xdr:row>
      <xdr:rowOff>124200</xdr:rowOff>
    </xdr:from>
    <xdr:to>
      <xdr:col>22</xdr:col>
      <xdr:colOff>630720</xdr:colOff>
      <xdr:row>31</xdr:row>
      <xdr:rowOff>129240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115920</xdr:colOff>
      <xdr:row>7</xdr:row>
      <xdr:rowOff>5400</xdr:rowOff>
    </xdr:from>
    <xdr:to>
      <xdr:col>22</xdr:col>
      <xdr:colOff>624600</xdr:colOff>
      <xdr:row>19</xdr:row>
      <xdr:rowOff>90720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114120</xdr:colOff>
      <xdr:row>31</xdr:row>
      <xdr:rowOff>167040</xdr:rowOff>
    </xdr:from>
    <xdr:to>
      <xdr:col>15</xdr:col>
      <xdr:colOff>88560</xdr:colOff>
      <xdr:row>43</xdr:row>
      <xdr:rowOff>195480</xdr:rowOff>
    </xdr:to>
    <xdr:graphicFrame macro="">
      <xdr:nvGraphicFramePr>
        <xdr:cNvPr id="7" name="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135360</xdr:colOff>
      <xdr:row>31</xdr:row>
      <xdr:rowOff>167400</xdr:rowOff>
    </xdr:from>
    <xdr:to>
      <xdr:col>22</xdr:col>
      <xdr:colOff>643680</xdr:colOff>
      <xdr:row>43</xdr:row>
      <xdr:rowOff>195840</xdr:rowOff>
    </xdr:to>
    <xdr:graphicFrame macro="">
      <xdr:nvGraphicFramePr>
        <xdr:cNvPr id="8" name="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715680</xdr:colOff>
      <xdr:row>31</xdr:row>
      <xdr:rowOff>145440</xdr:rowOff>
    </xdr:from>
    <xdr:to>
      <xdr:col>30</xdr:col>
      <xdr:colOff>172080</xdr:colOff>
      <xdr:row>43</xdr:row>
      <xdr:rowOff>173880</xdr:rowOff>
    </xdr:to>
    <xdr:graphicFrame macro="">
      <xdr:nvGraphicFramePr>
        <xdr:cNvPr id="9" name="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ciadores" displayName="Viciadores" ref="C10:F303" headerRowCount="0" totalsRowShown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5"/>
  <sheetViews>
    <sheetView tabSelected="1" topLeftCell="A13" zoomScaleNormal="100" workbookViewId="0" xr3:uid="{AEA406A1-0E4B-5B11-9CD5-51D6E497D94C}">
      <selection activeCell="J49" sqref="J49"/>
    </sheetView>
  </sheetViews>
  <sheetFormatPr defaultRowHeight="13.9"/>
  <cols>
    <col min="1" max="1" width="6.5" style="1" customWidth="1"/>
    <col min="2" max="2" width="11.5" style="2"/>
    <col min="3" max="3" width="11.625" style="2" customWidth="1"/>
    <col min="4" max="4" width="11.75" style="2" customWidth="1"/>
    <col min="5" max="5" width="10.5" style="2" customWidth="1"/>
    <col min="6" max="7" width="10.375" style="2" customWidth="1"/>
    <col min="8" max="8" width="6.5" style="3" customWidth="1"/>
    <col min="9" max="9" width="4.875" style="3" customWidth="1"/>
    <col min="10" max="10" width="14" style="3" customWidth="1"/>
    <col min="11" max="11" width="10.25" style="3" customWidth="1"/>
    <col min="12" max="13" width="10.875" style="3" customWidth="1"/>
    <col min="14" max="15" width="11.875" style="3" customWidth="1"/>
    <col min="16" max="16" width="3.5" style="3" customWidth="1"/>
    <col min="17" max="17" width="10.625" style="3" customWidth="1"/>
    <col min="18" max="18" width="11.125" style="3" customWidth="1"/>
    <col min="19" max="19" width="11.375" style="3" customWidth="1"/>
    <col min="20" max="22" width="10.5" style="3" customWidth="1"/>
    <col min="23" max="23" width="10.25" style="2" customWidth="1"/>
    <col min="24" max="24" width="11.125" style="3" customWidth="1"/>
    <col min="25" max="25" width="13.875" style="3" customWidth="1"/>
    <col min="26" max="26" width="4.375" style="3" customWidth="1"/>
    <col min="27" max="28" width="10.5" style="3" customWidth="1"/>
    <col min="29" max="30" width="10.5" style="2" customWidth="1"/>
    <col min="31" max="31" width="2.5" style="2" customWidth="1"/>
    <col min="32" max="33" width="10.5" style="2" customWidth="1"/>
    <col min="34" max="37" width="10.75" style="2" customWidth="1"/>
    <col min="38" max="38" width="10.375" style="2" customWidth="1"/>
    <col min="39" max="1023" width="10.5" style="2" customWidth="1"/>
    <col min="1024" max="1025" width="8.875" style="2" customWidth="1"/>
  </cols>
  <sheetData>
    <row r="1" spans="1:40" s="3" customFormat="1" ht="16.350000000000001" customHeight="1">
      <c r="A1" s="4"/>
      <c r="B1" s="4"/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6"/>
      <c r="P1" s="5"/>
      <c r="Q1" s="5"/>
      <c r="R1" s="5"/>
      <c r="S1" s="5"/>
      <c r="T1" s="5"/>
      <c r="U1" s="5"/>
      <c r="V1" s="5"/>
      <c r="W1" s="6"/>
      <c r="X1" s="5"/>
      <c r="Y1" s="7"/>
      <c r="Z1" s="7"/>
      <c r="AA1" s="8"/>
      <c r="AB1" s="8"/>
      <c r="AC1" s="8"/>
      <c r="AD1" s="8"/>
      <c r="AE1" s="8"/>
      <c r="AF1" s="8"/>
      <c r="AG1" s="7"/>
      <c r="AH1" s="7"/>
      <c r="AI1" s="7"/>
      <c r="AJ1" s="7"/>
      <c r="AK1" s="7"/>
      <c r="AL1" s="7"/>
      <c r="AM1" s="7"/>
      <c r="AN1" s="7"/>
    </row>
    <row r="2" spans="1:40" ht="17.850000000000001" customHeight="1">
      <c r="A2" s="4"/>
      <c r="B2" s="9"/>
      <c r="C2" s="10" t="s">
        <v>0</v>
      </c>
      <c r="D2" s="10" t="s">
        <v>1</v>
      </c>
      <c r="E2" s="10" t="s">
        <v>2</v>
      </c>
      <c r="F2" s="11" t="s">
        <v>3</v>
      </c>
      <c r="G2" s="4"/>
      <c r="H2" s="4"/>
      <c r="I2" s="5"/>
      <c r="J2" s="12" t="s">
        <v>4</v>
      </c>
      <c r="K2" s="13"/>
      <c r="L2" s="14" t="s">
        <v>5</v>
      </c>
      <c r="M2" s="10" t="s">
        <v>6</v>
      </c>
      <c r="N2" s="10" t="s">
        <v>7</v>
      </c>
      <c r="O2" s="11" t="s">
        <v>8</v>
      </c>
      <c r="P2" s="15"/>
      <c r="Q2" s="13"/>
      <c r="R2" s="9" t="s">
        <v>9</v>
      </c>
      <c r="S2" s="13"/>
      <c r="T2" s="16" t="s">
        <v>0</v>
      </c>
      <c r="U2" s="17" t="s">
        <v>1</v>
      </c>
      <c r="V2" s="17" t="s">
        <v>2</v>
      </c>
      <c r="W2" s="18" t="s">
        <v>3</v>
      </c>
      <c r="X2" s="19"/>
      <c r="Y2" s="20" t="s">
        <v>10</v>
      </c>
      <c r="Z2" s="8"/>
      <c r="AA2" s="21" t="s">
        <v>11</v>
      </c>
      <c r="AB2" s="22"/>
      <c r="AC2" s="22"/>
      <c r="AD2" s="23"/>
      <c r="AE2" s="7"/>
      <c r="AF2" s="24">
        <v>270</v>
      </c>
      <c r="AG2" s="7"/>
      <c r="AH2" s="21" t="s">
        <v>12</v>
      </c>
      <c r="AI2" s="25"/>
      <c r="AJ2" s="25"/>
      <c r="AK2" s="26"/>
      <c r="AL2" s="7"/>
      <c r="AM2" s="24">
        <v>265</v>
      </c>
      <c r="AN2" s="7"/>
    </row>
    <row r="3" spans="1:40" ht="18.600000000000001" customHeight="1">
      <c r="A3" s="4"/>
      <c r="B3" s="9" t="s">
        <v>13</v>
      </c>
      <c r="C3" s="27">
        <f>AH304</f>
        <v>730</v>
      </c>
      <c r="D3" s="27">
        <f>AI304</f>
        <v>717.5</v>
      </c>
      <c r="E3" s="27">
        <f>AJ304</f>
        <v>1142.5</v>
      </c>
      <c r="F3" s="28">
        <f>AK304</f>
        <v>910</v>
      </c>
      <c r="G3" s="4"/>
      <c r="H3" s="4"/>
      <c r="I3" s="5"/>
      <c r="J3" s="29"/>
      <c r="K3" s="13"/>
      <c r="L3" s="30">
        <v>5</v>
      </c>
      <c r="M3" s="31">
        <v>15</v>
      </c>
      <c r="N3" s="31">
        <v>30</v>
      </c>
      <c r="O3" s="32">
        <v>50</v>
      </c>
      <c r="P3" s="13"/>
      <c r="Q3" s="13"/>
      <c r="R3" s="33"/>
      <c r="S3" s="9" t="s">
        <v>5</v>
      </c>
      <c r="T3" s="34">
        <f>COUNTIF(AH10:AH303,"="&amp;$L$3)</f>
        <v>11</v>
      </c>
      <c r="U3" s="34">
        <f>COUNTIF(AI10:AI303,"="&amp;$L$3)</f>
        <v>12</v>
      </c>
      <c r="V3" s="34">
        <f>COUNTIF(AJ10:AJ303,"="&amp;$L$3)</f>
        <v>4</v>
      </c>
      <c r="W3" s="35">
        <f>COUNTIF(AK10:AK303,"="&amp;$L$3)</f>
        <v>8</v>
      </c>
      <c r="X3" s="5"/>
      <c r="Y3" s="7"/>
      <c r="Z3" s="7"/>
      <c r="AA3" s="36" t="s">
        <v>14</v>
      </c>
      <c r="AB3" s="37"/>
      <c r="AC3" s="37"/>
      <c r="AD3" s="38"/>
      <c r="AE3" s="7"/>
      <c r="AF3" s="39">
        <v>111</v>
      </c>
      <c r="AG3" s="7"/>
      <c r="AH3" s="36" t="s">
        <v>15</v>
      </c>
      <c r="AI3" s="40"/>
      <c r="AJ3" s="40"/>
      <c r="AK3" s="41"/>
      <c r="AL3" s="7"/>
      <c r="AM3" s="39">
        <v>50</v>
      </c>
      <c r="AN3" s="7"/>
    </row>
    <row r="4" spans="1:40" ht="17.100000000000001" customHeight="1">
      <c r="A4" s="4"/>
      <c r="B4" s="42" t="s">
        <v>16</v>
      </c>
      <c r="C4" s="43">
        <f>C3/$C$5</f>
        <v>0.20857142857142857</v>
      </c>
      <c r="D4" s="43">
        <f>D3/$C$5</f>
        <v>0.20499999999999999</v>
      </c>
      <c r="E4" s="43">
        <f>E3/$C$5</f>
        <v>0.3264285714285714</v>
      </c>
      <c r="F4" s="44">
        <f>F3/$C$5</f>
        <v>0.26</v>
      </c>
      <c r="G4" s="4"/>
      <c r="H4" s="4"/>
      <c r="I4" s="5"/>
      <c r="J4" s="13"/>
      <c r="K4" s="13"/>
      <c r="L4" s="13"/>
      <c r="M4" s="13"/>
      <c r="N4" s="13"/>
      <c r="O4" s="13"/>
      <c r="P4" s="13"/>
      <c r="Q4" s="13"/>
      <c r="R4" s="13"/>
      <c r="S4" s="42" t="s">
        <v>6</v>
      </c>
      <c r="T4" s="34">
        <f>SUM(COUNTIF(AH10:AH303,"="&amp;$M$3),COUNTIF(AH10:AH303,"="&amp;$L$6),COUNTIF(AH10:AH303,"="&amp;$Q$6))</f>
        <v>12</v>
      </c>
      <c r="U4" s="34">
        <f>SUM(COUNTIF(AI10:AI303,"="&amp;$M$3),COUNTIF(AI10:AI303,"="&amp;$L$6),COUNTIF(AI10:AI303,"="&amp;$Q$6))</f>
        <v>11</v>
      </c>
      <c r="V4" s="34">
        <f>SUM(COUNTIF(AJ10:AJ303,"="&amp;$M$3),COUNTIF(AJ10:AJ303,"="&amp;$L$6),COUNTIF(AJ10:AJ303,"="&amp;$Q$6))</f>
        <v>7</v>
      </c>
      <c r="W4" s="34">
        <f>SUM(COUNTIF(AK10:AK303,"="&amp;$M$3),COUNTIF(AK10:AK303,"="&amp;$L$6),COUNTIF(AK10:AK303,"="&amp;$Q$6))</f>
        <v>9</v>
      </c>
      <c r="X4" s="45"/>
      <c r="Y4" s="7"/>
      <c r="Z4" s="7"/>
      <c r="AA4" s="36" t="s">
        <v>17</v>
      </c>
      <c r="AB4" s="46"/>
      <c r="AC4" s="46"/>
      <c r="AD4" s="38"/>
      <c r="AE4" s="7"/>
      <c r="AF4" s="39">
        <v>190</v>
      </c>
      <c r="AG4" s="7"/>
      <c r="AH4" s="36" t="s">
        <v>18</v>
      </c>
      <c r="AI4" s="40"/>
      <c r="AJ4" s="40"/>
      <c r="AK4" s="41"/>
      <c r="AL4" s="7"/>
      <c r="AM4" s="39">
        <f>SUM(COUNTIF(AH10:AK303,"="&amp;$L$6)/2,COUNTIF(AH10:AK303,"="&amp;$Q$6)/3,COUNTIF(AH10:AK303,"="&amp;$M$6)/2)</f>
        <v>5</v>
      </c>
      <c r="AN4" s="7"/>
    </row>
    <row r="5" spans="1:40" ht="16.350000000000001" customHeight="1">
      <c r="A5" s="4"/>
      <c r="B5" s="47" t="s">
        <v>19</v>
      </c>
      <c r="C5" s="11">
        <f>SUM(AH10:AK303)</f>
        <v>3500</v>
      </c>
      <c r="D5" s="4"/>
      <c r="E5" s="48"/>
      <c r="F5" s="48"/>
      <c r="G5" s="4"/>
      <c r="H5" s="4"/>
      <c r="I5" s="5"/>
      <c r="J5" s="12" t="s">
        <v>20</v>
      </c>
      <c r="K5" s="13"/>
      <c r="L5" s="14" t="s">
        <v>6</v>
      </c>
      <c r="M5" s="11" t="s">
        <v>7</v>
      </c>
      <c r="N5" s="13"/>
      <c r="O5" s="12" t="s">
        <v>21</v>
      </c>
      <c r="P5" s="13"/>
      <c r="Q5" s="9" t="s">
        <v>6</v>
      </c>
      <c r="R5" s="15"/>
      <c r="S5" s="42" t="s">
        <v>7</v>
      </c>
      <c r="T5" s="34">
        <f>SUM(COUNTIF(AH10:AH303,"="&amp;$N$3),COUNTIF(AH10:AH303,"="&amp;$M$6))</f>
        <v>6</v>
      </c>
      <c r="U5" s="34">
        <f>SUM(COUNTIF(AI10:AI303,"="&amp;$N$3),COUNTIF(AI10:AI303,"="&amp;$M$6))</f>
        <v>7</v>
      </c>
      <c r="V5" s="34">
        <f>SUM(COUNTIF(AJ10:AJ303,"="&amp;$N$3),COUNTIF(AJ10:AJ303,"="&amp;$M$6))</f>
        <v>10</v>
      </c>
      <c r="W5" s="35">
        <f>SUM(COUNTIF(AK10:AK303,"="&amp;$N$3),COUNTIF(AK10:AK303,"="&amp;$M$6))</f>
        <v>9</v>
      </c>
      <c r="X5" s="5"/>
      <c r="Y5" s="7"/>
      <c r="Z5" s="7"/>
      <c r="AA5" s="36" t="s">
        <v>22</v>
      </c>
      <c r="AB5" s="37"/>
      <c r="AC5" s="37"/>
      <c r="AD5" s="38"/>
      <c r="AE5" s="7"/>
      <c r="AF5" s="39">
        <f>MIN(DatosGraph!U10:X303)</f>
        <v>20</v>
      </c>
      <c r="AG5" s="7"/>
      <c r="AH5" s="36" t="s">
        <v>23</v>
      </c>
      <c r="AI5" s="40"/>
      <c r="AJ5" s="40"/>
      <c r="AK5" s="41"/>
      <c r="AL5" s="7"/>
      <c r="AM5" s="39">
        <v>5</v>
      </c>
      <c r="AN5" s="7"/>
    </row>
    <row r="6" spans="1:40" ht="19.350000000000001" customHeight="1">
      <c r="A6" s="4"/>
      <c r="B6" s="49" t="s">
        <v>24</v>
      </c>
      <c r="C6" s="32">
        <f>COUNTA(B10:B303)</f>
        <v>35</v>
      </c>
      <c r="D6" s="4"/>
      <c r="E6" s="50" t="s">
        <v>25</v>
      </c>
      <c r="F6" s="4"/>
      <c r="G6" s="4"/>
      <c r="H6" s="4"/>
      <c r="I6" s="5"/>
      <c r="J6" s="51"/>
      <c r="K6" s="13"/>
      <c r="L6" s="52">
        <f>AVERAGE(M3,N3)</f>
        <v>22.5</v>
      </c>
      <c r="M6" s="53">
        <f>AVERAGE(N3,O3)</f>
        <v>40</v>
      </c>
      <c r="N6" s="13"/>
      <c r="O6" s="51"/>
      <c r="P6" s="13"/>
      <c r="Q6" s="54">
        <f>AVERAGE(M3,N3,O3)</f>
        <v>31.666666666666668</v>
      </c>
      <c r="R6" s="13"/>
      <c r="S6" s="55" t="s">
        <v>8</v>
      </c>
      <c r="T6" s="31">
        <f>COUNTIF(AH10:AH303,"="&amp;$O$3)</f>
        <v>6</v>
      </c>
      <c r="U6" s="31">
        <f>COUNTIF(AI10:AI303,"="&amp;$O$3)</f>
        <v>5</v>
      </c>
      <c r="V6" s="31">
        <f>COUNTIF(AJ10:AJ303,"="&amp;$O$3)</f>
        <v>14</v>
      </c>
      <c r="W6" s="32">
        <f>COUNTIF(AK10:AK303,"="&amp;$O$3)</f>
        <v>9</v>
      </c>
      <c r="X6" s="5"/>
      <c r="Y6" s="7"/>
      <c r="Z6" s="7"/>
      <c r="AA6" s="36" t="s">
        <v>26</v>
      </c>
      <c r="AB6" s="56"/>
      <c r="AC6" s="37"/>
      <c r="AD6" s="38"/>
      <c r="AE6" s="7"/>
      <c r="AF6" s="39">
        <f>MAX(DatosGraph!U10:X303)</f>
        <v>345</v>
      </c>
      <c r="AG6" s="7"/>
      <c r="AH6" s="57" t="s">
        <v>27</v>
      </c>
      <c r="AI6" s="58"/>
      <c r="AJ6" s="58"/>
      <c r="AK6" s="59"/>
      <c r="AL6" s="7"/>
      <c r="AM6" s="60">
        <v>3</v>
      </c>
      <c r="AN6" s="7"/>
    </row>
    <row r="7" spans="1:40" ht="17.850000000000001" customHeight="1">
      <c r="A7" s="4"/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7"/>
      <c r="Z7" s="7"/>
      <c r="AA7" s="57" t="s">
        <v>28</v>
      </c>
      <c r="AB7" s="61"/>
      <c r="AC7" s="62"/>
      <c r="AD7" s="63"/>
      <c r="AE7" s="7"/>
      <c r="AF7" s="60">
        <v>150</v>
      </c>
      <c r="AG7" s="7"/>
      <c r="AH7" s="7"/>
      <c r="AI7" s="7"/>
      <c r="AJ7" s="7"/>
      <c r="AK7" s="7"/>
      <c r="AL7" s="7"/>
      <c r="AM7" s="7"/>
      <c r="AN7" s="7"/>
    </row>
    <row r="8" spans="1:40" ht="20.100000000000001" customHeight="1">
      <c r="A8" s="64"/>
      <c r="B8" s="65"/>
      <c r="C8" s="64"/>
      <c r="D8" s="64"/>
      <c r="E8" s="64"/>
      <c r="F8" s="64"/>
      <c r="G8" s="64"/>
      <c r="H8" s="66"/>
      <c r="I8" s="67"/>
      <c r="J8" s="103"/>
      <c r="K8" s="103"/>
      <c r="L8" s="127"/>
      <c r="M8" s="127"/>
      <c r="N8" s="127"/>
      <c r="O8" s="127"/>
      <c r="P8" s="103"/>
      <c r="Q8" s="103"/>
      <c r="R8" s="68"/>
      <c r="S8" s="103"/>
      <c r="T8" s="68"/>
      <c r="U8" s="68"/>
      <c r="V8" s="68"/>
      <c r="W8" s="103"/>
      <c r="X8" s="103"/>
      <c r="Y8" s="68"/>
      <c r="Z8" s="68"/>
      <c r="AA8" s="68"/>
      <c r="AB8" s="68"/>
      <c r="AC8" s="103"/>
      <c r="AD8" s="103"/>
      <c r="AE8" s="69"/>
      <c r="AF8" s="64"/>
      <c r="AG8" s="65"/>
      <c r="AH8" s="64"/>
      <c r="AI8" s="64"/>
      <c r="AJ8" s="64"/>
      <c r="AK8" s="64"/>
      <c r="AL8" s="64"/>
      <c r="AM8" s="66"/>
      <c r="AN8" s="103"/>
    </row>
    <row r="9" spans="1:40" ht="17.850000000000001" customHeight="1">
      <c r="A9" s="64"/>
      <c r="B9" s="70"/>
      <c r="C9" s="71" t="s">
        <v>0</v>
      </c>
      <c r="D9" s="71" t="s">
        <v>1</v>
      </c>
      <c r="E9" s="71" t="s">
        <v>2</v>
      </c>
      <c r="F9" s="71" t="s">
        <v>3</v>
      </c>
      <c r="G9" s="70"/>
      <c r="H9" s="66"/>
      <c r="I9" s="72"/>
      <c r="J9" s="73"/>
      <c r="K9" s="74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5"/>
      <c r="AF9" s="64"/>
      <c r="AG9" s="70"/>
      <c r="AH9" s="71" t="s">
        <v>0</v>
      </c>
      <c r="AI9" s="71" t="s">
        <v>1</v>
      </c>
      <c r="AJ9" s="71" t="s">
        <v>2</v>
      </c>
      <c r="AK9" s="71" t="s">
        <v>3</v>
      </c>
      <c r="AL9" s="70"/>
      <c r="AM9" s="66"/>
      <c r="AN9" s="3"/>
    </row>
    <row r="10" spans="1:40" ht="21.2" customHeight="1">
      <c r="A10" s="64"/>
      <c r="B10" s="71">
        <v>1</v>
      </c>
      <c r="C10" s="76">
        <v>215</v>
      </c>
      <c r="D10" s="77">
        <v>55</v>
      </c>
      <c r="E10" s="78">
        <v>200</v>
      </c>
      <c r="F10" s="79">
        <v>120</v>
      </c>
      <c r="G10" s="80">
        <v>43570</v>
      </c>
      <c r="H10" s="66"/>
      <c r="I10" s="72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75"/>
      <c r="AF10" s="64"/>
      <c r="AG10" s="71">
        <f>IF(ISBLANK($B10),"",$B10)</f>
        <v>1</v>
      </c>
      <c r="AH10" s="82">
        <f>IF(ISNUMBER($AG10),IF(C10=LARGE($C10:$F10,1),$L$3,IF(C10=LARGE($C10:$F10,2),$M$3,IF(C10=LARGE($C10:$F10,3),$N$3,$O$3))),"")</f>
        <v>5</v>
      </c>
      <c r="AI10" s="82">
        <f>IF(ISNUMBER($AG10),IF(D10=LARGE($C10:$F10,1),$L$3,IF(D10=LARGE($C10:$F10,2),$M$3,IF(D10=LARGE($C10:$F10,3),$N$3,$O$3))),"")</f>
        <v>50</v>
      </c>
      <c r="AJ10" s="82">
        <f>IF(ISNUMBER($AG10),IF(E10=LARGE($C10:$F10,1),$L$3,IF(E10=LARGE($C10:$F10,2),$M$3,IF(E10=LARGE($C10:$F10,3),$N$3,$O$3))),"")</f>
        <v>15</v>
      </c>
      <c r="AK10" s="82">
        <f>IF(ISNUMBER($AG10),IF(F10=LARGE($C10:$F10,1),$L$3,IF(F10=LARGE($C10:$F10,2),$M$3,IF(F10=LARGE($C10:$F10,3),$N$3,$O$3))),"")</f>
        <v>30</v>
      </c>
      <c r="AL10" s="80">
        <f>IF(ISBLANK($G10),"",$G10)</f>
        <v>43570</v>
      </c>
      <c r="AM10" s="66"/>
      <c r="AN10" s="3"/>
    </row>
    <row r="11" spans="1:40" ht="21.2" customHeight="1">
      <c r="A11" s="64"/>
      <c r="B11" s="71">
        <v>2</v>
      </c>
      <c r="C11" s="76">
        <v>190</v>
      </c>
      <c r="D11" s="83">
        <v>145</v>
      </c>
      <c r="E11" s="84">
        <v>145</v>
      </c>
      <c r="F11" s="77">
        <v>95</v>
      </c>
      <c r="G11" s="80">
        <v>43571</v>
      </c>
      <c r="H11" s="66"/>
      <c r="I11" s="72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75"/>
      <c r="AF11" s="64"/>
      <c r="AG11" s="71">
        <f>IF(ISBLANK($B11),"",$B11)</f>
        <v>2</v>
      </c>
      <c r="AH11" s="82">
        <f>IF(ISNUMBER($AG11),IF(C11=LARGE($C11:$F11,1),$L$3,IF(C11=LARGE($C11:$F11,2),$M$3,IF(C11=LARGE($C11:$F11,3),$N$3,$O$3))),"")</f>
        <v>5</v>
      </c>
      <c r="AI11" s="82">
        <v>22.5</v>
      </c>
      <c r="AJ11" s="82">
        <v>22.5</v>
      </c>
      <c r="AK11" s="82">
        <f>IF(ISNUMBER($AG11),IF(F11=LARGE($C11:$F11,1),$L$3,IF(F11=LARGE($C11:$F11,2),$M$3,IF(F11=LARGE($C11:$F11,3),$N$3,$O$3))),"")</f>
        <v>50</v>
      </c>
      <c r="AL11" s="80">
        <f>IF(ISBLANK($G11),"",$G11)</f>
        <v>43571</v>
      </c>
      <c r="AM11" s="66"/>
      <c r="AN11" s="3"/>
    </row>
    <row r="12" spans="1:40" ht="21.2" customHeight="1">
      <c r="A12" s="64"/>
      <c r="B12" s="71">
        <v>3</v>
      </c>
      <c r="C12" s="78">
        <v>180</v>
      </c>
      <c r="D12" s="76">
        <v>205</v>
      </c>
      <c r="E12" s="77">
        <v>75</v>
      </c>
      <c r="F12" s="79">
        <v>95</v>
      </c>
      <c r="G12" s="80">
        <v>43576</v>
      </c>
      <c r="H12" s="66"/>
      <c r="I12" s="72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75"/>
      <c r="AF12" s="64"/>
      <c r="AG12" s="71">
        <f>IF(ISBLANK($B12),"",$B12)</f>
        <v>3</v>
      </c>
      <c r="AH12" s="82">
        <f>IF(ISNUMBER($AG12),IF(C12=LARGE($C12:$F12,1),$L$3,IF(C12=LARGE($C12:$F12,2),$M$3,IF(C12=LARGE($C12:$F12,3),$N$3,$O$3))),"")</f>
        <v>15</v>
      </c>
      <c r="AI12" s="82">
        <f>IF(ISNUMBER($AG12),IF(D12=LARGE($C12:$F12,1),$L$3,IF(D12=LARGE($C12:$F12,2),$M$3,IF(D12=LARGE($C12:$F12,3),$N$3,$O$3))),"")</f>
        <v>5</v>
      </c>
      <c r="AJ12" s="82">
        <f>IF(ISNUMBER($AG12),IF(E12=LARGE($C12:$F12,1),$L$3,IF(E12=LARGE($C12:$F12,2),$M$3,IF(E12=LARGE($C12:$F12,3),$N$3,$O$3))),"")</f>
        <v>50</v>
      </c>
      <c r="AK12" s="82">
        <f>IF(ISNUMBER($AG12),IF(F12=LARGE($C12:$F12,1),$L$3,IF(F12=LARGE($C12:$F12,2),$M$3,IF(F12=LARGE($C12:$F12,3),$N$3,$O$3))),"")</f>
        <v>30</v>
      </c>
      <c r="AL12" s="80">
        <f>IF(ISBLANK($G12),"",$G12)</f>
        <v>43576</v>
      </c>
      <c r="AM12" s="66"/>
      <c r="AN12" s="3"/>
    </row>
    <row r="13" spans="1:40" ht="21.2" customHeight="1">
      <c r="A13" s="64"/>
      <c r="B13" s="71">
        <v>4</v>
      </c>
      <c r="C13" s="83">
        <v>205</v>
      </c>
      <c r="D13" s="84">
        <v>205</v>
      </c>
      <c r="E13" s="77">
        <v>190</v>
      </c>
      <c r="F13" s="76">
        <v>240</v>
      </c>
      <c r="G13" s="80">
        <v>43578</v>
      </c>
      <c r="H13" s="66"/>
      <c r="I13" s="72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75"/>
      <c r="AF13" s="64"/>
      <c r="AG13" s="71">
        <f>IF(ISBLANK($B13),"",$B13)</f>
        <v>4</v>
      </c>
      <c r="AH13" s="82">
        <v>22.5</v>
      </c>
      <c r="AI13" s="82">
        <v>22.5</v>
      </c>
      <c r="AJ13" s="82">
        <f>IF(ISNUMBER($AG13),IF(E13=LARGE($C13:$F13,1),$L$3,IF(E13=LARGE($C13:$F13,2),$M$3,IF(E13=LARGE($C13:$F13,3),$N$3,$O$3))),"")</f>
        <v>50</v>
      </c>
      <c r="AK13" s="82">
        <f>IF(ISNUMBER($AG13),IF(F13=LARGE($C13:$F13,1),$L$3,IF(F13=LARGE($C13:$F13,2),$M$3,IF(F13=LARGE($C13:$F13,3),$N$3,$O$3))),"")</f>
        <v>5</v>
      </c>
      <c r="AL13" s="80">
        <f>IF(ISBLANK($G13),"",$G13)</f>
        <v>43578</v>
      </c>
      <c r="AM13" s="66"/>
      <c r="AN13" s="3"/>
    </row>
    <row r="14" spans="1:40" ht="21.2" customHeight="1">
      <c r="A14" s="64"/>
      <c r="B14" s="71">
        <v>5</v>
      </c>
      <c r="C14" s="76">
        <v>205</v>
      </c>
      <c r="D14" s="77">
        <v>75</v>
      </c>
      <c r="E14" s="79">
        <v>160</v>
      </c>
      <c r="F14" s="78">
        <v>185</v>
      </c>
      <c r="G14" s="80">
        <v>43578</v>
      </c>
      <c r="H14" s="66"/>
      <c r="I14" s="72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75"/>
      <c r="AF14" s="64"/>
      <c r="AG14" s="71">
        <f>IF(ISBLANK($B14),"",$B14)</f>
        <v>5</v>
      </c>
      <c r="AH14" s="82">
        <f>IF(ISNUMBER($AG14),IF(C14=LARGE($C14:$F14,1),$L$3,IF(C14=LARGE($C14:$F14,2),$M$3,IF(C14=LARGE($C14:$F14,3),$N$3,$O$3))),"")</f>
        <v>5</v>
      </c>
      <c r="AI14" s="82">
        <f>IF(ISNUMBER($AG14),IF(D14=LARGE($C14:$F14,1),$L$3,IF(D14=LARGE($C14:$F14,2),$M$3,IF(D14=LARGE($C14:$F14,3),$N$3,$O$3))),"")</f>
        <v>50</v>
      </c>
      <c r="AJ14" s="82">
        <f>IF(ISNUMBER($AG14),IF(E14=LARGE($C14:$F14,1),$L$3,IF(E14=LARGE($C14:$F14,2),$M$3,IF(E14=LARGE($C14:$F14,3),$N$3,$O$3))),"")</f>
        <v>30</v>
      </c>
      <c r="AK14" s="82">
        <f>IF(ISNUMBER($AG14),IF(F14=LARGE($C14:$F14,1),$L$3,IF(F14=LARGE($C14:$F14,2),$M$3,IF(F14=LARGE($C14:$F14,3),$N$3,$O$3))),"")</f>
        <v>15</v>
      </c>
      <c r="AL14" s="80">
        <f>IF(ISBLANK($G14),"",$G14)</f>
        <v>43578</v>
      </c>
      <c r="AM14" s="66"/>
      <c r="AN14" s="3"/>
    </row>
    <row r="15" spans="1:40" ht="21.2" customHeight="1">
      <c r="A15" s="64"/>
      <c r="B15" s="71">
        <v>6</v>
      </c>
      <c r="C15" s="78">
        <v>200</v>
      </c>
      <c r="D15" s="77">
        <v>175</v>
      </c>
      <c r="E15" s="76">
        <v>225</v>
      </c>
      <c r="F15" s="79">
        <v>190</v>
      </c>
      <c r="G15" s="80">
        <v>43579</v>
      </c>
      <c r="H15" s="66"/>
      <c r="I15" s="72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75"/>
      <c r="AF15" s="64"/>
      <c r="AG15" s="71">
        <f>IF(ISBLANK($B15),"",$B15)</f>
        <v>6</v>
      </c>
      <c r="AH15" s="82">
        <f>IF(ISNUMBER($AG15),IF(C15=LARGE($C15:$F15,1),$L$3,IF(C15=LARGE($C15:$F15,2),$M$3,IF(C15=LARGE($C15:$F15,3),$N$3,$O$3))),"")</f>
        <v>15</v>
      </c>
      <c r="AI15" s="82">
        <f>IF(ISNUMBER($AG15),IF(D15=LARGE($C15:$F15,1),$L$3,IF(D15=LARGE($C15:$F15,2),$M$3,IF(D15=LARGE($C15:$F15,3),$N$3,$O$3))),"")</f>
        <v>50</v>
      </c>
      <c r="AJ15" s="82">
        <f>IF(ISNUMBER($AG15),IF(E15=LARGE($C15:$F15,1),$L$3,IF(E15=LARGE($C15:$F15,2),$M$3,IF(E15=LARGE($C15:$F15,3),$N$3,$O$3))),"")</f>
        <v>5</v>
      </c>
      <c r="AK15" s="82">
        <f>IF(ISNUMBER($AG15),IF(F15=LARGE($C15:$F15,1),$L$3,IF(F15=LARGE($C15:$F15,2),$M$3,IF(F15=LARGE($C15:$F15,3),$N$3,$O$3))),"")</f>
        <v>30</v>
      </c>
      <c r="AL15" s="80">
        <f>IF(ISBLANK($G15),"",$G15)</f>
        <v>43579</v>
      </c>
      <c r="AM15" s="66"/>
      <c r="AN15" s="3"/>
    </row>
    <row r="16" spans="1:40" ht="21.2" customHeight="1">
      <c r="A16" s="64"/>
      <c r="B16" s="71">
        <v>7</v>
      </c>
      <c r="C16" s="76">
        <v>320</v>
      </c>
      <c r="D16" s="78">
        <v>175</v>
      </c>
      <c r="E16" s="77">
        <v>55</v>
      </c>
      <c r="F16" s="79">
        <v>155</v>
      </c>
      <c r="G16" s="80">
        <v>43579</v>
      </c>
      <c r="H16" s="66"/>
      <c r="I16" s="72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75"/>
      <c r="AF16" s="64"/>
      <c r="AG16" s="71">
        <f>IF(ISBLANK($B16),"",$B16)</f>
        <v>7</v>
      </c>
      <c r="AH16" s="82">
        <f>IF(ISNUMBER($AG16),IF(C16=LARGE($C16:$F16,1),$L$3,IF(C16=LARGE($C16:$F16,2),$M$3,IF(C16=LARGE($C16:$F16,3),$N$3,$O$3))),"")</f>
        <v>5</v>
      </c>
      <c r="AI16" s="82">
        <f>IF(ISNUMBER($AG16),IF(D16=LARGE($C16:$F16,1),$L$3,IF(D16=LARGE($C16:$F16,2),$M$3,IF(D16=LARGE($C16:$F16,3),$N$3,$O$3))),"")</f>
        <v>15</v>
      </c>
      <c r="AJ16" s="82">
        <f>IF(ISNUMBER($AG16),IF(E16=LARGE($C16:$F16,1),$L$3,IF(E16=LARGE($C16:$F16,2),$M$3,IF(E16=LARGE($C16:$F16,3),$N$3,$O$3))),"")</f>
        <v>50</v>
      </c>
      <c r="AK16" s="82">
        <f>IF(ISNUMBER($AG16),IF(F16=LARGE($C16:$F16,1),$L$3,IF(F16=LARGE($C16:$F16,2),$M$3,IF(F16=LARGE($C16:$F16,3),$N$3,$O$3))),"")</f>
        <v>30</v>
      </c>
      <c r="AL16" s="80">
        <f>IF(ISBLANK($G16),"",$G16)</f>
        <v>43579</v>
      </c>
      <c r="AM16" s="66"/>
      <c r="AN16" s="3"/>
    </row>
    <row r="17" spans="1:39" ht="21.2" customHeight="1">
      <c r="A17" s="64"/>
      <c r="B17" s="71">
        <v>8</v>
      </c>
      <c r="C17" s="79">
        <v>205</v>
      </c>
      <c r="D17" s="78">
        <v>230</v>
      </c>
      <c r="E17" s="77">
        <v>20</v>
      </c>
      <c r="F17" s="76">
        <v>255</v>
      </c>
      <c r="G17" s="80">
        <v>43581</v>
      </c>
      <c r="H17" s="66"/>
      <c r="I17" s="72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5"/>
      <c r="AF17" s="64"/>
      <c r="AG17" s="71">
        <f>IF(ISBLANK($B17),"",$B17)</f>
        <v>8</v>
      </c>
      <c r="AH17" s="82">
        <f>IF(ISNUMBER($AG17),IF(C17=LARGE($C17:$F17,1),$L$3,IF(C17=LARGE($C17:$F17,2),$M$3,IF(C17=LARGE($C17:$F17,3),$N$3,$O$3))),"")</f>
        <v>30</v>
      </c>
      <c r="AI17" s="82">
        <f>IF(ISNUMBER($AG17),IF(D17=LARGE($C17:$F17,1),$L$3,IF(D17=LARGE($C17:$F17,2),$M$3,IF(D17=LARGE($C17:$F17,3),$N$3,$O$3))),"")</f>
        <v>15</v>
      </c>
      <c r="AJ17" s="82">
        <f>IF(ISNUMBER($AG17),IF(E17=LARGE($C17:$F17,1),$L$3,IF(E17=LARGE($C17:$F17,2),$M$3,IF(E17=LARGE($C17:$F17,3),$N$3,$O$3))),"")</f>
        <v>50</v>
      </c>
      <c r="AK17" s="82">
        <f>IF(ISNUMBER($AG17),IF(F17=LARGE($C17:$F17,1),$L$3,IF(F17=LARGE($C17:$F17,2),$M$3,IF(F17=LARGE($C17:$F17,3),$N$3,$O$3))),"")</f>
        <v>5</v>
      </c>
      <c r="AL17" s="80">
        <f>IF(ISBLANK($G17),"",$G17)</f>
        <v>43581</v>
      </c>
      <c r="AM17" s="66"/>
    </row>
    <row r="18" spans="1:39" ht="21.2" customHeight="1">
      <c r="A18" s="64"/>
      <c r="B18" s="71">
        <v>9</v>
      </c>
      <c r="C18" s="76">
        <v>150</v>
      </c>
      <c r="D18" s="77">
        <v>45</v>
      </c>
      <c r="E18" s="78">
        <v>140</v>
      </c>
      <c r="F18" s="79">
        <v>125</v>
      </c>
      <c r="G18" s="80">
        <v>43581</v>
      </c>
      <c r="H18" s="66"/>
      <c r="I18" s="72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75"/>
      <c r="AF18" s="64"/>
      <c r="AG18" s="71">
        <f>IF(ISBLANK($B18),"",$B18)</f>
        <v>9</v>
      </c>
      <c r="AH18" s="82">
        <f>IF(ISNUMBER($AG18),IF(C18=LARGE($C18:$F18,1),$L$3,IF(C18=LARGE($C18:$F18,2),$M$3,IF(C18=LARGE($C18:$F18,3),$N$3,$O$3))),"")</f>
        <v>5</v>
      </c>
      <c r="AI18" s="82">
        <f>IF(ISNUMBER($AG18),IF(D18=LARGE($C18:$F18,1),$L$3,IF(D18=LARGE($C18:$F18,2),$M$3,IF(D18=LARGE($C18:$F18,3),$N$3,$O$3))),"")</f>
        <v>50</v>
      </c>
      <c r="AJ18" s="82">
        <f>IF(ISNUMBER($AG18),IF(E18=LARGE($C18:$F18,1),$L$3,IF(E18=LARGE($C18:$F18,2),$M$3,IF(E18=LARGE($C18:$F18,3),$N$3,$O$3))),"")</f>
        <v>15</v>
      </c>
      <c r="AK18" s="82">
        <f>IF(ISNUMBER($AG18),IF(F18=LARGE($C18:$F18,1),$L$3,IF(F18=LARGE($C18:$F18,2),$M$3,IF(F18=LARGE($C18:$F18,3),$N$3,$O$3))),"")</f>
        <v>30</v>
      </c>
      <c r="AL18" s="80">
        <f>IF(ISBLANK($G18),"",$G18)</f>
        <v>43581</v>
      </c>
      <c r="AM18" s="66"/>
    </row>
    <row r="19" spans="1:39" ht="21.2" customHeight="1">
      <c r="A19" s="64"/>
      <c r="B19" s="71">
        <v>10</v>
      </c>
      <c r="C19" s="78">
        <f>155</f>
        <v>155</v>
      </c>
      <c r="D19" s="76">
        <f>215</f>
        <v>215</v>
      </c>
      <c r="E19" s="79">
        <f>140</f>
        <v>140</v>
      </c>
      <c r="F19" s="77">
        <f>135</f>
        <v>135</v>
      </c>
      <c r="G19" s="80">
        <v>43582</v>
      </c>
      <c r="H19" s="66"/>
      <c r="I19" s="72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75"/>
      <c r="AF19" s="64"/>
      <c r="AG19" s="71">
        <f>IF(ISBLANK($B19),"",$B19)</f>
        <v>10</v>
      </c>
      <c r="AH19" s="82">
        <f>IF(ISNUMBER($AG19),IF(C19=LARGE($C19:$F19,1),$L$3,IF(C19=LARGE($C19:$F19,2),$M$3,IF(C19=LARGE($C19:$F19,3),$N$3,$O$3))),"")</f>
        <v>15</v>
      </c>
      <c r="AI19" s="82">
        <f>IF(ISNUMBER($AG19),IF(D19=LARGE($C19:$F19,1),$L$3,IF(D19=LARGE($C19:$F19,2),$M$3,IF(D19=LARGE($C19:$F19,3),$N$3,$O$3))),"")</f>
        <v>5</v>
      </c>
      <c r="AJ19" s="82">
        <f>IF(ISNUMBER($AG19),IF(E19=LARGE($C19:$F19,1),$L$3,IF(E19=LARGE($C19:$F19,2),$M$3,IF(E19=LARGE($C19:$F19,3),$N$3,$O$3))),"")</f>
        <v>30</v>
      </c>
      <c r="AK19" s="82">
        <f>IF(ISNUMBER($AG19),IF(F19=LARGE($C19:$F19,1),$L$3,IF(F19=LARGE($C19:$F19,2),$M$3,IF(F19=LARGE($C19:$F19,3),$N$3,$O$3))),"")</f>
        <v>50</v>
      </c>
      <c r="AL19" s="80">
        <f>IF(ISBLANK($G19),"",$G19)</f>
        <v>43582</v>
      </c>
      <c r="AM19" s="66"/>
    </row>
    <row r="20" spans="1:39" ht="21.2" customHeight="1">
      <c r="A20" s="64"/>
      <c r="B20" s="71">
        <v>11</v>
      </c>
      <c r="C20" s="77">
        <v>120</v>
      </c>
      <c r="D20" s="76">
        <v>220</v>
      </c>
      <c r="E20" s="79">
        <v>210</v>
      </c>
      <c r="F20" s="78">
        <v>215</v>
      </c>
      <c r="G20" s="80">
        <v>43582</v>
      </c>
      <c r="H20" s="66"/>
      <c r="I20" s="72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75"/>
      <c r="AF20" s="64"/>
      <c r="AG20" s="71">
        <f>IF(ISBLANK($B20),"",$B20)</f>
        <v>11</v>
      </c>
      <c r="AH20" s="82">
        <f>IF(ISNUMBER($AG20),IF(C20=LARGE($C20:$F20,1),$L$3,IF(C20=LARGE($C20:$F20,2),$M$3,IF(C20=LARGE($C20:$F20,3),$N$3,$O$3))),"")</f>
        <v>50</v>
      </c>
      <c r="AI20" s="82">
        <f>IF(ISNUMBER($AG20),IF(D20=LARGE($C20:$F20,1),$L$3,IF(D20=LARGE($C20:$F20,2),$M$3,IF(D20=LARGE($C20:$F20,3),$N$3,$O$3))),"")</f>
        <v>5</v>
      </c>
      <c r="AJ20" s="82">
        <f>IF(ISNUMBER($AG20),IF(E20=LARGE($C20:$F20,1),$L$3,IF(E20=LARGE($C20:$F20,2),$M$3,IF(E20=LARGE($C20:$F20,3),$N$3,$O$3))),"")</f>
        <v>30</v>
      </c>
      <c r="AK20" s="82">
        <f>IF(ISNUMBER($AG20),IF(F20=LARGE($C20:$F20,1),$L$3,IF(F20=LARGE($C20:$F20,2),$M$3,IF(F20=LARGE($C20:$F20,3),$N$3,$O$3))),"")</f>
        <v>15</v>
      </c>
      <c r="AL20" s="80">
        <f>IF(ISBLANK($G20),"",$G20)</f>
        <v>43582</v>
      </c>
      <c r="AM20" s="66"/>
    </row>
    <row r="21" spans="1:39" ht="21.2" customHeight="1">
      <c r="A21" s="64"/>
      <c r="B21" s="71">
        <v>12</v>
      </c>
      <c r="C21" s="78">
        <v>185</v>
      </c>
      <c r="D21" s="76">
        <v>270</v>
      </c>
      <c r="E21" s="79">
        <v>155</v>
      </c>
      <c r="F21" s="77">
        <v>60</v>
      </c>
      <c r="G21" s="80">
        <v>43583</v>
      </c>
      <c r="H21" s="66"/>
      <c r="I21" s="72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5" t="s">
        <v>29</v>
      </c>
      <c r="Y21" s="86"/>
      <c r="Z21" s="81"/>
      <c r="AA21" s="81"/>
      <c r="AB21" s="81"/>
      <c r="AC21" s="81"/>
      <c r="AD21" s="81"/>
      <c r="AE21" s="75"/>
      <c r="AF21" s="64"/>
      <c r="AG21" s="71">
        <f>IF(ISBLANK($B21),"",$B21)</f>
        <v>12</v>
      </c>
      <c r="AH21" s="82">
        <f>IF(ISNUMBER($AG21),IF(C21=LARGE($C21:$F21,1),$L$3,IF(C21=LARGE($C21:$F21,2),$M$3,IF(C21=LARGE($C21:$F21,3),$N$3,$O$3))),"")</f>
        <v>15</v>
      </c>
      <c r="AI21" s="82">
        <f>IF(ISNUMBER($AG21),IF(D21=LARGE($C21:$F21,1),$L$3,IF(D21=LARGE($C21:$F21,2),$M$3,IF(D21=LARGE($C21:$F21,3),$N$3,$O$3))),"")</f>
        <v>5</v>
      </c>
      <c r="AJ21" s="82">
        <f>IF(ISNUMBER($AG21),IF(E21=LARGE($C21:$F21,1),$L$3,IF(E21=LARGE($C21:$F21,2),$M$3,IF(E21=LARGE($C21:$F21,3),$N$3,$O$3))),"")</f>
        <v>30</v>
      </c>
      <c r="AK21" s="82">
        <f>IF(ISNUMBER($AG21),IF(F21=LARGE($C21:$F21,1),$L$3,IF(F21=LARGE($C21:$F21,2),$M$3,IF(F21=LARGE($C21:$F21,3),$N$3,$O$3))),"")</f>
        <v>50</v>
      </c>
      <c r="AL21" s="80">
        <f>IF(ISBLANK($G21),"",$G21)</f>
        <v>43583</v>
      </c>
      <c r="AM21" s="66"/>
    </row>
    <row r="22" spans="1:39" ht="21.2" customHeight="1">
      <c r="A22" s="64"/>
      <c r="B22" s="71">
        <v>13</v>
      </c>
      <c r="C22" s="77">
        <v>160</v>
      </c>
      <c r="D22" s="79">
        <v>170</v>
      </c>
      <c r="E22" s="76">
        <v>280</v>
      </c>
      <c r="F22" s="78">
        <v>275</v>
      </c>
      <c r="G22" s="80">
        <v>43583</v>
      </c>
      <c r="H22" s="66"/>
      <c r="I22" s="72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7" t="s">
        <v>0</v>
      </c>
      <c r="Y22" s="81"/>
      <c r="Z22" s="81"/>
      <c r="AA22" s="81"/>
      <c r="AB22" s="81"/>
      <c r="AC22" s="81"/>
      <c r="AD22" s="81"/>
      <c r="AE22" s="75"/>
      <c r="AF22" s="64"/>
      <c r="AG22" s="71">
        <f>IF(ISBLANK($B22),"",$B22)</f>
        <v>13</v>
      </c>
      <c r="AH22" s="82">
        <f>IF(ISNUMBER($AG22),IF(C22=LARGE($C22:$F22,1),$L$3,IF(C22=LARGE($C22:$F22,2),$M$3,IF(C22=LARGE($C22:$F22,3),$N$3,$O$3))),"")</f>
        <v>50</v>
      </c>
      <c r="AI22" s="82">
        <f>IF(ISNUMBER($AG22),IF(D22=LARGE($C22:$F22,1),$L$3,IF(D22=LARGE($C22:$F22,2),$M$3,IF(D22=LARGE($C22:$F22,3),$N$3,$O$3))),"")</f>
        <v>30</v>
      </c>
      <c r="AJ22" s="82">
        <f>IF(ISNUMBER($AG22),IF(E22=LARGE($C22:$F22,1),$L$3,IF(E22=LARGE($C22:$F22,2),$M$3,IF(E22=LARGE($C22:$F22,3),$N$3,$O$3))),"")</f>
        <v>5</v>
      </c>
      <c r="AK22" s="82">
        <f>IF(ISNUMBER($AG22),IF(F22=LARGE($C22:$F22,1),$L$3,IF(F22=LARGE($C22:$F22,2),$M$3,IF(F22=LARGE($C22:$F22,3),$N$3,$O$3))),"")</f>
        <v>15</v>
      </c>
      <c r="AL22" s="80">
        <f>IF(ISBLANK($G22),"",$G22)</f>
        <v>43583</v>
      </c>
      <c r="AM22" s="66"/>
    </row>
    <row r="23" spans="1:39" ht="21.2" customHeight="1">
      <c r="A23" s="64"/>
      <c r="B23" s="71">
        <v>14</v>
      </c>
      <c r="C23" s="78">
        <v>225</v>
      </c>
      <c r="D23" s="76">
        <v>255</v>
      </c>
      <c r="E23" s="79">
        <v>160</v>
      </c>
      <c r="F23" s="77">
        <v>155</v>
      </c>
      <c r="G23" s="80">
        <v>43584</v>
      </c>
      <c r="H23" s="66"/>
      <c r="I23" s="72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75"/>
      <c r="AF23" s="64"/>
      <c r="AG23" s="71">
        <f>IF(ISBLANK($B23),"",$B23)</f>
        <v>14</v>
      </c>
      <c r="AH23" s="82">
        <f>IF(ISNUMBER($AG23),IF(C23=LARGE($C23:$F23,1),$L$3,IF(C23=LARGE($C23:$F23,2),$M$3,IF(C23=LARGE($C23:$F23,3),$N$3,$O$3))),"")</f>
        <v>15</v>
      </c>
      <c r="AI23" s="82">
        <f>IF(ISNUMBER($AG23),IF(D23=LARGE($C23:$F23,1),$L$3,IF(D23=LARGE($C23:$F23,2),$M$3,IF(D23=LARGE($C23:$F23,3),$N$3,$O$3))),"")</f>
        <v>5</v>
      </c>
      <c r="AJ23" s="82">
        <f>IF(ISNUMBER($AG23),IF(E23=LARGE($C23:$F23,1),$L$3,IF(E23=LARGE($C23:$F23,2),$M$3,IF(E23=LARGE($C23:$F23,3),$N$3,$O$3))),"")</f>
        <v>30</v>
      </c>
      <c r="AK23" s="82">
        <f>IF(ISNUMBER($AG23),IF(F23=LARGE($C23:$F23,1),$L$3,IF(F23=LARGE($C23:$F23,2),$M$3,IF(F23=LARGE($C23:$F23,3),$N$3,$O$3))),"")</f>
        <v>50</v>
      </c>
      <c r="AL23" s="80">
        <f>IF(ISBLANK($G23),"",$G23)</f>
        <v>43584</v>
      </c>
      <c r="AM23" s="66"/>
    </row>
    <row r="24" spans="1:39" ht="21.2" customHeight="1">
      <c r="A24" s="64"/>
      <c r="B24" s="71">
        <v>15</v>
      </c>
      <c r="C24" s="76">
        <v>220</v>
      </c>
      <c r="D24" s="79">
        <v>150</v>
      </c>
      <c r="E24" s="78">
        <v>160</v>
      </c>
      <c r="F24" s="77">
        <v>50</v>
      </c>
      <c r="G24" s="80">
        <v>43584</v>
      </c>
      <c r="H24" s="66"/>
      <c r="I24" s="72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75"/>
      <c r="AF24" s="64"/>
      <c r="AG24" s="71">
        <f>IF(ISBLANK($B24),"",$B24)</f>
        <v>15</v>
      </c>
      <c r="AH24" s="82">
        <f>IF(ISNUMBER($AG24),IF(C24=LARGE($C24:$F24,1),$L$3,IF(C24=LARGE($C24:$F24,2),$M$3,IF(C24=LARGE($C24:$F24,3),$N$3,$O$3))),"")</f>
        <v>5</v>
      </c>
      <c r="AI24" s="82">
        <f>IF(ISNUMBER($AG24),IF(D24=LARGE($C24:$F24,1),$L$3,IF(D24=LARGE($C24:$F24,2),$M$3,IF(D24=LARGE($C24:$F24,3),$N$3,$O$3))),"")</f>
        <v>30</v>
      </c>
      <c r="AJ24" s="82">
        <f>IF(ISNUMBER($AG24),IF(E24=LARGE($C24:$F24,1),$L$3,IF(E24=LARGE($C24:$F24,2),$M$3,IF(E24=LARGE($C24:$F24,3),$N$3,$O$3))),"")</f>
        <v>15</v>
      </c>
      <c r="AK24" s="82">
        <f>IF(ISNUMBER($AG24),IF(F24=LARGE($C24:$F24,1),$L$3,IF(F24=LARGE($C24:$F24,2),$M$3,IF(F24=LARGE($C24:$F24,3),$N$3,$O$3))),"")</f>
        <v>50</v>
      </c>
      <c r="AL24" s="80">
        <f>IF(ISBLANK($G24),"",$G24)</f>
        <v>43584</v>
      </c>
      <c r="AM24" s="66"/>
    </row>
    <row r="25" spans="1:39" ht="21.2" customHeight="1">
      <c r="A25" s="64"/>
      <c r="B25" s="71">
        <v>16</v>
      </c>
      <c r="C25" s="76">
        <v>185</v>
      </c>
      <c r="D25" s="79">
        <v>95</v>
      </c>
      <c r="E25" s="77">
        <v>90</v>
      </c>
      <c r="F25" s="78">
        <v>180</v>
      </c>
      <c r="G25" s="80">
        <v>43585</v>
      </c>
      <c r="H25" s="66"/>
      <c r="I25" s="72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8"/>
      <c r="AB25" s="89"/>
      <c r="AC25" s="90"/>
      <c r="AD25" s="81"/>
      <c r="AE25" s="75"/>
      <c r="AF25" s="64"/>
      <c r="AG25" s="71">
        <f>IF(ISBLANK($B25),"",$B25)</f>
        <v>16</v>
      </c>
      <c r="AH25" s="82">
        <f>IF(ISNUMBER($AG25),IF(C25=LARGE($C25:$F25,1),$L$3,IF(C25=LARGE($C25:$F25,2),$M$3,IF(C25=LARGE($C25:$F25,3),$N$3,$O$3))),"")</f>
        <v>5</v>
      </c>
      <c r="AI25" s="82">
        <f>IF(ISNUMBER($AG25),IF(D25=LARGE($C25:$F25,1),$L$3,IF(D25=LARGE($C25:$F25,2),$M$3,IF(D25=LARGE($C25:$F25,3),$N$3,$O$3))),"")</f>
        <v>30</v>
      </c>
      <c r="AJ25" s="82">
        <f>IF(ISNUMBER($AG25),IF(E25=LARGE($C25:$F25,1),$L$3,IF(E25=LARGE($C25:$F25,2),$M$3,IF(E25=LARGE($C25:$F25,3),$N$3,$O$3))),"")</f>
        <v>50</v>
      </c>
      <c r="AK25" s="82">
        <f>IF(ISNUMBER($AG25),IF(F25=LARGE($C25:$F25,1),$L$3,IF(F25=LARGE($C25:$F25,2),$M$3,IF(F25=LARGE($C25:$F25,3),$N$3,$O$3))),"")</f>
        <v>15</v>
      </c>
      <c r="AL25" s="80">
        <f>IF(ISBLANK($G25),"",$G25)</f>
        <v>43585</v>
      </c>
      <c r="AM25" s="66"/>
    </row>
    <row r="26" spans="1:39" ht="21.2" customHeight="1">
      <c r="A26" s="64"/>
      <c r="B26" s="71">
        <v>17</v>
      </c>
      <c r="C26" s="83">
        <v>225</v>
      </c>
      <c r="D26" s="76">
        <v>230</v>
      </c>
      <c r="E26" s="77">
        <v>175</v>
      </c>
      <c r="F26" s="84">
        <v>225</v>
      </c>
      <c r="G26" s="80">
        <v>43585</v>
      </c>
      <c r="H26" s="66"/>
      <c r="I26" s="72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91"/>
      <c r="AB26" s="92" t="e">
        <f ca="1">RUNALL()</f>
        <v>#NAME?</v>
      </c>
      <c r="AC26" s="93"/>
      <c r="AD26" s="81"/>
      <c r="AE26" s="75"/>
      <c r="AF26" s="64"/>
      <c r="AG26" s="71">
        <f>IF(ISBLANK($B26),"",$B26)</f>
        <v>17</v>
      </c>
      <c r="AH26" s="82">
        <v>22.5</v>
      </c>
      <c r="AI26" s="82">
        <f>IF(ISNUMBER($AG26),IF(D26=LARGE($C26:$F26,1),$L$3,IF(D26=LARGE($C26:$F26,2),$M$3,IF(D26=LARGE($C26:$F26,3),$N$3,$O$3))),"")</f>
        <v>5</v>
      </c>
      <c r="AJ26" s="82">
        <f>IF(ISNUMBER($AG26),IF(E26=LARGE($C26:$F26,1),$L$3,IF(E26=LARGE($C26:$F26,2),$M$3,IF(E26=LARGE($C26:$F26,3),$N$3,$O$3))),"")</f>
        <v>50</v>
      </c>
      <c r="AK26" s="82">
        <v>22.5</v>
      </c>
      <c r="AL26" s="80">
        <f>IF(ISBLANK($G26),"",$G26)</f>
        <v>43585</v>
      </c>
      <c r="AM26" s="66"/>
    </row>
    <row r="27" spans="1:39" ht="21.2" customHeight="1">
      <c r="A27" s="64"/>
      <c r="B27" s="71">
        <v>18</v>
      </c>
      <c r="C27" s="77">
        <v>115</v>
      </c>
      <c r="D27" s="78">
        <v>215</v>
      </c>
      <c r="E27" s="79">
        <v>180</v>
      </c>
      <c r="F27" s="76">
        <v>265</v>
      </c>
      <c r="G27" s="80">
        <v>43586</v>
      </c>
      <c r="H27" s="66"/>
      <c r="I27" s="72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94"/>
      <c r="AB27" s="95"/>
      <c r="AC27" s="96"/>
      <c r="AD27" s="81"/>
      <c r="AE27" s="75"/>
      <c r="AF27" s="64"/>
      <c r="AG27" s="71">
        <f>IF(ISBLANK($B27),"",$B27)</f>
        <v>18</v>
      </c>
      <c r="AH27" s="82">
        <f>IF(ISNUMBER($AG27),IF(C27=LARGE($C27:$F27,1),$L$3,IF(C27=LARGE($C27:$F27,2),$M$3,IF(C27=LARGE($C27:$F27,3),$N$3,$O$3))),"")</f>
        <v>50</v>
      </c>
      <c r="AI27" s="82">
        <f>IF(ISNUMBER($AG27),IF(D27=LARGE($C27:$F27,1),$L$3,IF(D27=LARGE($C27:$F27,2),$M$3,IF(D27=LARGE($C27:$F27,3),$N$3,$O$3))),"")</f>
        <v>15</v>
      </c>
      <c r="AJ27" s="82">
        <f>IF(ISNUMBER($AG27),IF(E27=LARGE($C27:$F27,1),$L$3,IF(E27=LARGE($C27:$F27,2),$M$3,IF(E27=LARGE($C27:$F27,3),$N$3,$O$3))),"")</f>
        <v>30</v>
      </c>
      <c r="AK27" s="82">
        <f>IF(ISNUMBER($AG27),IF(F27=LARGE($C27:$F27,1),$L$3,IF(F27=LARGE($C27:$F27,2),$M$3,IF(F27=LARGE($C27:$F27,3),$N$3,$O$3))),"")</f>
        <v>5</v>
      </c>
      <c r="AL27" s="80">
        <f>IF(ISBLANK($G27),"",$G27)</f>
        <v>43586</v>
      </c>
      <c r="AM27" s="66"/>
    </row>
    <row r="28" spans="1:39" ht="21.2" customHeight="1">
      <c r="A28" s="64"/>
      <c r="B28" s="71">
        <v>19</v>
      </c>
      <c r="C28" s="76">
        <v>180</v>
      </c>
      <c r="D28" s="83">
        <v>115</v>
      </c>
      <c r="E28" s="77">
        <v>35</v>
      </c>
      <c r="F28" s="84">
        <v>115</v>
      </c>
      <c r="G28" s="80">
        <v>43586</v>
      </c>
      <c r="H28" s="66"/>
      <c r="I28" s="72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75"/>
      <c r="AF28" s="64"/>
      <c r="AG28" s="71">
        <f>IF(ISBLANK($B28),"",$B28)</f>
        <v>19</v>
      </c>
      <c r="AH28" s="82">
        <f>IF(ISNUMBER($AG28),IF(C28=LARGE($C28:$F28,1),$L$3,IF(C28=LARGE($C28:$F28,2),$M$3,IF(C28=LARGE($C28:$F28,3),$N$3,$O$3))),"")</f>
        <v>5</v>
      </c>
      <c r="AI28" s="82">
        <v>22.5</v>
      </c>
      <c r="AJ28" s="82">
        <f>IF(ISNUMBER($AG28),IF(E28=LARGE($C28:$F28,1),$L$3,IF(E28=LARGE($C28:$F28,2),$M$3,IF(E28=LARGE($C28:$F28,3),$N$3,$O$3))),"")</f>
        <v>50</v>
      </c>
      <c r="AK28" s="82">
        <v>22.5</v>
      </c>
      <c r="AL28" s="80">
        <f>IF(ISBLANK($G28),"",$G28)</f>
        <v>43586</v>
      </c>
      <c r="AM28" s="66"/>
    </row>
    <row r="29" spans="1:39" ht="21.2" customHeight="1">
      <c r="A29" s="64"/>
      <c r="B29" s="71">
        <v>20</v>
      </c>
      <c r="C29" s="77">
        <v>75</v>
      </c>
      <c r="D29" s="76">
        <v>205</v>
      </c>
      <c r="E29" s="79">
        <v>175</v>
      </c>
      <c r="F29" s="78">
        <v>190</v>
      </c>
      <c r="G29" s="80">
        <v>43587</v>
      </c>
      <c r="H29" s="66"/>
      <c r="I29" s="72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75"/>
      <c r="AF29" s="64"/>
      <c r="AG29" s="71">
        <f>IF(ISBLANK($B29),"",$B29)</f>
        <v>20</v>
      </c>
      <c r="AH29" s="82">
        <f>IF(ISNUMBER($AG29),IF(C29=LARGE($C29:$F29,1),$L$3,IF(C29=LARGE($C29:$F29,2),$M$3,IF(C29=LARGE($C29:$F29,3),$N$3,$O$3))),"")</f>
        <v>50</v>
      </c>
      <c r="AI29" s="82">
        <f>IF(ISNUMBER($AG29),IF(D29=LARGE($C29:$F29,1),$L$3,IF(D29=LARGE($C29:$F29,2),$M$3,IF(D29=LARGE($C29:$F29,3),$N$3,$O$3))),"")</f>
        <v>5</v>
      </c>
      <c r="AJ29" s="82">
        <f>IF(ISNUMBER($AG29),IF(E29=LARGE($C29:$F29,1),$L$3,IF(E29=LARGE($C29:$F29,2),$M$3,IF(E29=LARGE($C29:$F29,3),$N$3,$O$3))),"")</f>
        <v>30</v>
      </c>
      <c r="AK29" s="82">
        <f>IF(ISNUMBER($AG29),IF(F29=LARGE($C29:$F29,1),$L$3,IF(F29=LARGE($C29:$F29,2),$M$3,IF(F29=LARGE($C29:$F29,3),$N$3,$O$3))),"")</f>
        <v>15</v>
      </c>
      <c r="AL29" s="80">
        <f>IF(ISBLANK($G29),"",$G29)</f>
        <v>43587</v>
      </c>
      <c r="AM29" s="66"/>
    </row>
    <row r="30" spans="1:39" ht="21.2" customHeight="1">
      <c r="A30" s="64"/>
      <c r="B30" s="71">
        <v>21</v>
      </c>
      <c r="C30" s="77">
        <v>105</v>
      </c>
      <c r="D30" s="78">
        <v>190</v>
      </c>
      <c r="E30" s="76">
        <v>225</v>
      </c>
      <c r="F30" s="79">
        <v>150</v>
      </c>
      <c r="G30" s="80">
        <v>43587</v>
      </c>
      <c r="H30" s="66"/>
      <c r="I30" s="72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75"/>
      <c r="AF30" s="64"/>
      <c r="AG30" s="71">
        <f>IF(ISBLANK($B30),"",$B30)</f>
        <v>21</v>
      </c>
      <c r="AH30" s="82">
        <f>IF(ISNUMBER($AG30),IF(C30=LARGE($C30:$F30,1),$L$3,IF(C30=LARGE($C30:$F30,2),$M$3,IF(C30=LARGE($C30:$F30,3),$N$3,$O$3))),"")</f>
        <v>50</v>
      </c>
      <c r="AI30" s="82">
        <f>IF(ISNUMBER($AG30),IF(D30=LARGE($C30:$F30,1),$L$3,IF(D30=LARGE($C30:$F30,2),$M$3,IF(D30=LARGE($C30:$F30,3),$N$3,$O$3))),"")</f>
        <v>15</v>
      </c>
      <c r="AJ30" s="82">
        <f>IF(ISNUMBER($AG30),IF(E30=LARGE($C30:$F30,1),$L$3,IF(E30=LARGE($C30:$F30,2),$M$3,IF(E30=LARGE($C30:$F30,3),$N$3,$O$3))),"")</f>
        <v>5</v>
      </c>
      <c r="AK30" s="82">
        <f>IF(ISNUMBER($AG30),IF(F30=LARGE($C30:$F30,1),$L$3,IF(F30=LARGE($C30:$F30,2),$M$3,IF(F30=LARGE($C30:$F30,3),$N$3,$O$3))),"")</f>
        <v>30</v>
      </c>
      <c r="AL30" s="80">
        <f>IF(ISBLANK($G30),"",$G30)</f>
        <v>43587</v>
      </c>
      <c r="AM30" s="66"/>
    </row>
    <row r="31" spans="1:39" ht="21.2" customHeight="1">
      <c r="A31" s="64"/>
      <c r="B31" s="71">
        <v>22</v>
      </c>
      <c r="C31" s="97">
        <v>160</v>
      </c>
      <c r="D31" s="98">
        <v>195</v>
      </c>
      <c r="E31" s="99">
        <v>60</v>
      </c>
      <c r="F31" s="100">
        <v>170</v>
      </c>
      <c r="G31" s="80">
        <v>43588</v>
      </c>
      <c r="H31" s="66"/>
      <c r="I31" s="72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75"/>
      <c r="AF31" s="64"/>
      <c r="AG31" s="71">
        <f>IF(ISBLANK($B31),"",$B31)</f>
        <v>22</v>
      </c>
      <c r="AH31" s="82">
        <f>IF(ISNUMBER($AG31),IF(C31=LARGE($C31:$F31,1),$L$3,IF(C31=LARGE($C31:$F31,2),$M$3,IF(C31=LARGE($C31:$F31,3),$N$3,$O$3))),"")</f>
        <v>30</v>
      </c>
      <c r="AI31" s="82">
        <f>IF(ISNUMBER($AG31),IF(D31=LARGE($C31:$F31,1),$L$3,IF(D31=LARGE($C31:$F31,2),$M$3,IF(D31=LARGE($C31:$F31,3),$N$3,$O$3))),"")</f>
        <v>5</v>
      </c>
      <c r="AJ31" s="82">
        <f>IF(ISNUMBER($AG31),IF(E31=LARGE($C31:$F31,1),$L$3,IF(E31=LARGE($C31:$F31,2),$M$3,IF(E31=LARGE($C31:$F31,3),$N$3,$O$3))),"")</f>
        <v>50</v>
      </c>
      <c r="AK31" s="82">
        <f>IF(ISNUMBER($AG31),IF(F31=LARGE($C31:$F31,1),$L$3,IF(F31=LARGE($C31:$F31,2),$M$3,IF(F31=LARGE($C31:$F31,3),$N$3,$O$3))),"")</f>
        <v>15</v>
      </c>
      <c r="AL31" s="80">
        <f>IF(ISBLANK($G31),"",$G31)</f>
        <v>43588</v>
      </c>
      <c r="AM31" s="66"/>
    </row>
    <row r="32" spans="1:39" ht="21.2" customHeight="1">
      <c r="A32" s="64"/>
      <c r="B32" s="71">
        <v>23</v>
      </c>
      <c r="C32" s="100">
        <v>155</v>
      </c>
      <c r="D32" s="101">
        <v>130</v>
      </c>
      <c r="E32" s="101">
        <v>130</v>
      </c>
      <c r="F32" s="98">
        <v>255</v>
      </c>
      <c r="G32" s="80">
        <v>43588</v>
      </c>
      <c r="H32" s="66"/>
      <c r="I32" s="72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75"/>
      <c r="AF32" s="64"/>
      <c r="AG32" s="71">
        <f>IF(ISBLANK($B32),"",$B32)</f>
        <v>23</v>
      </c>
      <c r="AH32" s="82">
        <f>IF(ISNUMBER($AG32),IF(C32=LARGE($C32:$F32,1),$L$3,IF(C32=LARGE($C32:$F32,2),$M$3,IF(C32=LARGE($C32:$F32,3),$N$3,$O$3))),"")</f>
        <v>15</v>
      </c>
      <c r="AI32" s="82">
        <v>40</v>
      </c>
      <c r="AJ32" s="82">
        <v>40</v>
      </c>
      <c r="AK32" s="82">
        <f>IF(ISNUMBER($AG32),IF(F32=LARGE($C32:$F32,1),$L$3,IF(F32=LARGE($C32:$F32,2),$M$3,IF(F32=LARGE($C32:$F32,3),$N$3,$O$3))),"")</f>
        <v>5</v>
      </c>
      <c r="AL32" s="80">
        <f>IF(ISBLANK($G32),"",$G32)</f>
        <v>43588</v>
      </c>
      <c r="AM32" s="66"/>
    </row>
    <row r="33" spans="1:39" ht="21.2" customHeight="1">
      <c r="A33" s="64"/>
      <c r="B33" s="71">
        <v>24</v>
      </c>
      <c r="C33" s="98">
        <v>330</v>
      </c>
      <c r="D33" s="97">
        <v>140</v>
      </c>
      <c r="E33" s="100">
        <v>200</v>
      </c>
      <c r="F33" s="99">
        <v>125</v>
      </c>
      <c r="G33" s="80">
        <v>43591</v>
      </c>
      <c r="H33" s="66"/>
      <c r="I33" s="72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75"/>
      <c r="AF33" s="64"/>
      <c r="AG33" s="71">
        <f>IF(ISBLANK($B33),"",$B33)</f>
        <v>24</v>
      </c>
      <c r="AH33" s="82">
        <f>IF(ISNUMBER($AG33),IF(C33=LARGE($C33:$F33,1),$L$3,IF(C33=LARGE($C33:$F33,2),$M$3,IF(C33=LARGE($C33:$F33,3),$N$3,$O$3))),"")</f>
        <v>5</v>
      </c>
      <c r="AI33" s="82">
        <f>IF(ISNUMBER($AG33),IF(D33=LARGE($C33:$F33,1),$L$3,IF(D33=LARGE($C33:$F33,2),$M$3,IF(D33=LARGE($C33:$F33,3),$N$3,$O$3))),"")</f>
        <v>30</v>
      </c>
      <c r="AJ33" s="82">
        <f>IF(ISNUMBER($AG33),IF(E33=LARGE($C33:$F33,1),$L$3,IF(E33=LARGE($C33:$F33,2),$M$3,IF(E33=LARGE($C33:$F33,3),$N$3,$O$3))),"")</f>
        <v>15</v>
      </c>
      <c r="AK33" s="82">
        <f>IF(ISNUMBER($AG33),IF(F33=LARGE($C33:$F33,1),$L$3,IF(F33=LARGE($C33:$F33,2),$M$3,IF(F33=LARGE($C33:$F33,3),$N$3,$O$3))),"")</f>
        <v>50</v>
      </c>
      <c r="AL33" s="80">
        <f>IF(ISBLANK($G33),"",$G33)</f>
        <v>43591</v>
      </c>
      <c r="AM33" s="66"/>
    </row>
    <row r="34" spans="1:39" ht="21.2" customHeight="1">
      <c r="A34" s="64"/>
      <c r="B34" s="71">
        <v>25</v>
      </c>
      <c r="C34" s="97">
        <v>145</v>
      </c>
      <c r="D34" s="100">
        <v>160</v>
      </c>
      <c r="E34" s="99">
        <v>110</v>
      </c>
      <c r="F34" s="98">
        <v>195</v>
      </c>
      <c r="G34" s="80">
        <v>43591</v>
      </c>
      <c r="H34" s="66"/>
      <c r="I34" s="72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75"/>
      <c r="AF34" s="64"/>
      <c r="AG34" s="71">
        <f>IF(ISBLANK($B34),"",$B34)</f>
        <v>25</v>
      </c>
      <c r="AH34" s="82">
        <f>IF(ISNUMBER($AG34),IF(C34=LARGE($C34:$F34,1),$L$3,IF(C34=LARGE($C34:$F34,2),$M$3,IF(C34=LARGE($C34:$F34,3),$N$3,$O$3))),"")</f>
        <v>30</v>
      </c>
      <c r="AI34" s="82">
        <f>IF(ISNUMBER($AG34),IF(D34=LARGE($C34:$F34,1),$L$3,IF(D34=LARGE($C34:$F34,2),$M$3,IF(D34=LARGE($C34:$F34,3),$N$3,$O$3))),"")</f>
        <v>15</v>
      </c>
      <c r="AJ34" s="82">
        <f>IF(ISNUMBER($AG34),IF(E34=LARGE($C34:$F34,1),$L$3,IF(E34=LARGE($C34:$F34,2),$M$3,IF(E34=LARGE($C34:$F34,3),$N$3,$O$3))),"")</f>
        <v>50</v>
      </c>
      <c r="AK34" s="82">
        <f>IF(ISNUMBER($AG34),IF(F34=LARGE($C34:$F34,1),$L$3,IF(F34=LARGE($C34:$F34,2),$M$3,IF(F34=LARGE($C34:$F34,3),$N$3,$O$3))),"")</f>
        <v>5</v>
      </c>
      <c r="AL34" s="80">
        <f>IF(ISBLANK($G34),"",$G34)</f>
        <v>43591</v>
      </c>
      <c r="AM34" s="66"/>
    </row>
    <row r="35" spans="1:39" ht="21.2" customHeight="1">
      <c r="A35" s="64"/>
      <c r="B35" s="71">
        <v>26</v>
      </c>
      <c r="C35" s="97">
        <v>160</v>
      </c>
      <c r="D35" s="98">
        <v>195</v>
      </c>
      <c r="E35" s="100">
        <v>175</v>
      </c>
      <c r="F35" s="99">
        <v>135</v>
      </c>
      <c r="G35" s="80">
        <v>43592</v>
      </c>
      <c r="H35" s="66"/>
      <c r="I35" s="72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75"/>
      <c r="AF35" s="64"/>
      <c r="AG35" s="71">
        <f>IF(ISBLANK($B35),"",$B35)</f>
        <v>26</v>
      </c>
      <c r="AH35" s="82">
        <f>IF(ISNUMBER($AG35),IF(C35=LARGE($C35:$F35,1),$L$3,IF(C35=LARGE($C35:$F35,2),$M$3,IF(C35=LARGE($C35:$F35,3),$N$3,$O$3))),"")</f>
        <v>30</v>
      </c>
      <c r="AI35" s="82">
        <f>IF(ISNUMBER($AG35),IF(D35=LARGE($C35:$F35,1),$L$3,IF(D35=LARGE($C35:$F35,2),$M$3,IF(D35=LARGE($C35:$F35,3),$N$3,$O$3))),"")</f>
        <v>5</v>
      </c>
      <c r="AJ35" s="82">
        <f>IF(ISNUMBER($AG35),IF(E35=LARGE($C35:$F35,1),$L$3,IF(E35=LARGE($C35:$F35,2),$M$3,IF(E35=LARGE($C35:$F35,3),$N$3,$O$3))),"")</f>
        <v>15</v>
      </c>
      <c r="AK35" s="82">
        <f>IF(ISNUMBER($AG35),IF(F35=LARGE($C35:$F35,1),$L$3,IF(F35=LARGE($C35:$F35,2),$M$3,IF(F35=LARGE($C35:$F35,3),$N$3,$O$3))),"")</f>
        <v>50</v>
      </c>
      <c r="AL35" s="80">
        <f>IF(ISBLANK($G35),"",$G35)</f>
        <v>43592</v>
      </c>
      <c r="AM35" s="66"/>
    </row>
    <row r="36" spans="1:39" ht="21.2" customHeight="1">
      <c r="A36" s="64"/>
      <c r="B36" s="71">
        <v>27</v>
      </c>
      <c r="C36" s="100">
        <v>240</v>
      </c>
      <c r="D36" s="97">
        <v>170</v>
      </c>
      <c r="E36" s="99">
        <v>135</v>
      </c>
      <c r="F36" s="98">
        <v>345</v>
      </c>
      <c r="G36" s="80">
        <v>43592</v>
      </c>
      <c r="H36" s="66"/>
      <c r="I36" s="72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75"/>
      <c r="AF36" s="64"/>
      <c r="AG36" s="71">
        <f>IF(ISBLANK($B36),"",$B36)</f>
        <v>27</v>
      </c>
      <c r="AH36" s="82">
        <f>IF(ISNUMBER($AG36),IF(C36=LARGE($C36:$F36,1),$L$3,IF(C36=LARGE($C36:$F36,2),$M$3,IF(C36=LARGE($C36:$F36,3),$N$3,$O$3))),"")</f>
        <v>15</v>
      </c>
      <c r="AI36" s="82">
        <f>IF(ISNUMBER($AG36),IF(D36=LARGE($C36:$F36,1),$L$3,IF(D36=LARGE($C36:$F36,2),$M$3,IF(D36=LARGE($C36:$F36,3),$N$3,$O$3))),"")</f>
        <v>30</v>
      </c>
      <c r="AJ36" s="82">
        <f>IF(ISNUMBER($AG36),IF(E36=LARGE($C36:$F36,1),$L$3,IF(E36=LARGE($C36:$F36,2),$M$3,IF(E36=LARGE($C36:$F36,3),$N$3,$O$3))),"")</f>
        <v>50</v>
      </c>
      <c r="AK36" s="82">
        <f>IF(ISNUMBER($AG36),IF(F36=LARGE($C36:$F36,1),$L$3,IF(F36=LARGE($C36:$F36,2),$M$3,IF(F36=LARGE($C36:$F36,3),$N$3,$O$3))),"")</f>
        <v>5</v>
      </c>
      <c r="AL36" s="80">
        <f>IF(ISBLANK($G36),"",$G36)</f>
        <v>43592</v>
      </c>
      <c r="AM36" s="66"/>
    </row>
    <row r="37" spans="1:39" ht="21.2" customHeight="1">
      <c r="A37" s="64"/>
      <c r="B37" s="71">
        <v>28</v>
      </c>
      <c r="C37" s="97">
        <v>165</v>
      </c>
      <c r="D37" s="99">
        <v>135</v>
      </c>
      <c r="E37" s="100">
        <v>180</v>
      </c>
      <c r="F37" s="98">
        <v>190</v>
      </c>
      <c r="G37" s="80">
        <v>43593</v>
      </c>
      <c r="H37" s="66"/>
      <c r="I37" s="72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5"/>
      <c r="AF37" s="64"/>
      <c r="AG37" s="71">
        <f>IF(ISBLANK($B37),"",$B37)</f>
        <v>28</v>
      </c>
      <c r="AH37" s="82">
        <f>IF(ISNUMBER($AG37),IF(C37=LARGE($C37:$F37,1),$L$3,IF(C37=LARGE($C37:$F37,2),$M$3,IF(C37=LARGE($C37:$F37,3),$N$3,$O$3))),"")</f>
        <v>30</v>
      </c>
      <c r="AI37" s="82">
        <f>IF(ISNUMBER($AG37),IF(D37=LARGE($C37:$F37,1),$L$3,IF(D37=LARGE($C37:$F37,2),$M$3,IF(D37=LARGE($C37:$F37,3),$N$3,$O$3))),"")</f>
        <v>50</v>
      </c>
      <c r="AJ37" s="82">
        <f>IF(ISNUMBER($AG37),IF(E37=LARGE($C37:$F37,1),$L$3,IF(E37=LARGE($C37:$F37,2),$M$3,IF(E37=LARGE($C37:$F37,3),$N$3,$O$3))),"")</f>
        <v>15</v>
      </c>
      <c r="AK37" s="82">
        <f>IF(ISNUMBER($AG37),IF(F37=LARGE($C37:$F37,1),$L$3,IF(F37=LARGE($C37:$F37,2),$M$3,IF(F37=LARGE($C37:$F37,3),$N$3,$O$3))),"")</f>
        <v>5</v>
      </c>
      <c r="AL37" s="80">
        <f>IF(ISBLANK($G37),"",$G37)</f>
        <v>43593</v>
      </c>
      <c r="AM37" s="66"/>
    </row>
    <row r="38" spans="1:39" ht="21.2" customHeight="1">
      <c r="A38" s="64"/>
      <c r="B38" s="71">
        <v>29</v>
      </c>
      <c r="C38" s="97">
        <v>180</v>
      </c>
      <c r="D38" s="100">
        <v>215</v>
      </c>
      <c r="E38" s="98">
        <v>230</v>
      </c>
      <c r="F38" s="99">
        <v>80</v>
      </c>
      <c r="G38" s="80">
        <v>43593</v>
      </c>
      <c r="H38" s="66"/>
      <c r="I38" s="72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75"/>
      <c r="AF38" s="64"/>
      <c r="AG38" s="71">
        <f>IF(ISBLANK($B38),"",$B38)</f>
        <v>29</v>
      </c>
      <c r="AH38" s="82">
        <f>IF(ISNUMBER($AG38),IF(C38=LARGE($C38:$F38,1),$L$3,IF(C38=LARGE($C38:$F38,2),$M$3,IF(C38=LARGE($C38:$F38,3),$N$3,$O$3))),"")</f>
        <v>30</v>
      </c>
      <c r="AI38" s="82">
        <f>IF(ISNUMBER($AG38),IF(D38=LARGE($C38:$F38,1),$L$3,IF(D38=LARGE($C38:$F38,2),$M$3,IF(D38=LARGE($C38:$F38,3),$N$3,$O$3))),"")</f>
        <v>15</v>
      </c>
      <c r="AJ38" s="82">
        <f>IF(ISNUMBER($AG38),IF(E38=LARGE($C38:$F38,1),$L$3,IF(E38=LARGE($C38:$F38,2),$M$3,IF(E38=LARGE($C38:$F38,3),$N$3,$O$3))),"")</f>
        <v>5</v>
      </c>
      <c r="AK38" s="82">
        <f>IF(ISNUMBER($AG38),IF(F38=LARGE($C38:$F38,1),$L$3,IF(F38=LARGE($C38:$F38,2),$M$3,IF(F38=LARGE($C38:$F38,3),$N$3,$O$3))),"")</f>
        <v>50</v>
      </c>
      <c r="AL38" s="80">
        <f>IF(ISBLANK($G38),"",$G38)</f>
        <v>43593</v>
      </c>
      <c r="AM38" s="66"/>
    </row>
    <row r="39" spans="1:39" ht="21.2" customHeight="1">
      <c r="A39" s="64"/>
      <c r="B39" s="71">
        <v>30</v>
      </c>
      <c r="C39" s="100">
        <v>155</v>
      </c>
      <c r="D39" s="98">
        <v>215</v>
      </c>
      <c r="E39" s="97">
        <v>95</v>
      </c>
      <c r="F39" s="99">
        <v>65</v>
      </c>
      <c r="G39" s="80">
        <v>43594</v>
      </c>
      <c r="H39" s="66"/>
      <c r="I39" s="72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75"/>
      <c r="AF39" s="64"/>
      <c r="AG39" s="71">
        <f>IF(ISBLANK($B39),"",$B39)</f>
        <v>30</v>
      </c>
      <c r="AH39" s="82">
        <f>IF(ISNUMBER($AG39),IF(C39=LARGE($C39:$F39,1),$L$3,IF(C39=LARGE($C39:$F39,2),$M$3,IF(C39=LARGE($C39:$F39,3),$N$3,$O$3))),"")</f>
        <v>15</v>
      </c>
      <c r="AI39" s="82">
        <f>IF(ISNUMBER($AG39),IF(D39=LARGE($C39:$F39,1),$L$3,IF(D39=LARGE($C39:$F39,2),$M$3,IF(D39=LARGE($C39:$F39,3),$N$3,$O$3))),"")</f>
        <v>5</v>
      </c>
      <c r="AJ39" s="82">
        <f>IF(ISNUMBER($AG39),IF(E39=LARGE($C39:$F39,1),$L$3,IF(E39=LARGE($C39:$F39,2),$M$3,IF(E39=LARGE($C39:$F39,3),$N$3,$O$3))),"")</f>
        <v>30</v>
      </c>
      <c r="AK39" s="82">
        <f>IF(ISNUMBER($AG39),IF(F39=LARGE($C39:$F39,1),$L$3,IF(F39=LARGE($C39:$F39,2),$M$3,IF(F39=LARGE($C39:$F39,3),$N$3,$O$3))),"")</f>
        <v>50</v>
      </c>
      <c r="AL39" s="80">
        <f>IF(ISBLANK($G39),"",$G39)</f>
        <v>43594</v>
      </c>
      <c r="AM39" s="66"/>
    </row>
    <row r="40" spans="1:39" ht="21.2" customHeight="1">
      <c r="A40" s="64"/>
      <c r="B40" s="71">
        <v>31</v>
      </c>
      <c r="C40" s="98">
        <v>255</v>
      </c>
      <c r="D40" s="100">
        <v>215</v>
      </c>
      <c r="E40" s="99">
        <v>105</v>
      </c>
      <c r="F40" s="97">
        <v>120</v>
      </c>
      <c r="G40" s="80">
        <v>43594</v>
      </c>
      <c r="H40" s="66"/>
      <c r="I40" s="72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75"/>
      <c r="AF40" s="64"/>
      <c r="AG40" s="71">
        <f>IF(ISBLANK($B40),"",$B40)</f>
        <v>31</v>
      </c>
      <c r="AH40" s="82">
        <f>IF(ISNUMBER($AG40),IF(C40=LARGE($C40:$F40,1),$L$3,IF(C40=LARGE($C40:$F40,2),$M$3,IF(C40=LARGE($C40:$F40,3),$N$3,$O$3))),"")</f>
        <v>5</v>
      </c>
      <c r="AI40" s="82">
        <f>IF(ISNUMBER($AG40),IF(D40=LARGE($C40:$F40,1),$L$3,IF(D40=LARGE($C40:$F40,2),$M$3,IF(D40=LARGE($C40:$F40,3),$N$3,$O$3))),"")</f>
        <v>15</v>
      </c>
      <c r="AJ40" s="82">
        <f>IF(ISNUMBER($AG40),IF(E40=LARGE($C40:$F40,1),$L$3,IF(E40=LARGE($C40:$F40,2),$M$3,IF(E40=LARGE($C40:$F40,3),$N$3,$O$3))),"")</f>
        <v>50</v>
      </c>
      <c r="AK40" s="82">
        <f>IF(ISNUMBER($AG40),IF(F40=LARGE($C40:$F40,1),$L$3,IF(F40=LARGE($C40:$F40,2),$M$3,IF(F40=LARGE($C40:$F40,3),$N$3,$O$3))),"")</f>
        <v>30</v>
      </c>
      <c r="AL40" s="80">
        <f>IF(ISBLANK($G40),"",$G40)</f>
        <v>43594</v>
      </c>
      <c r="AM40" s="66"/>
    </row>
    <row r="41" spans="1:39" ht="21.2" customHeight="1">
      <c r="A41" s="64"/>
      <c r="B41" s="71">
        <v>32</v>
      </c>
      <c r="C41" s="98">
        <v>220</v>
      </c>
      <c r="D41" s="100">
        <v>215</v>
      </c>
      <c r="E41" s="99">
        <v>115</v>
      </c>
      <c r="F41" s="97">
        <v>185</v>
      </c>
      <c r="G41" s="80">
        <v>43599</v>
      </c>
      <c r="H41" s="66"/>
      <c r="I41" s="72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75"/>
      <c r="AF41" s="64"/>
      <c r="AG41" s="71">
        <f>IF(ISBLANK($B41),"",$B41)</f>
        <v>32</v>
      </c>
      <c r="AH41" s="82">
        <f>IF(ISNUMBER($AG41),IF(C41=LARGE($C41:$F41,1),$L$3,IF(C41=LARGE($C41:$F41,2),$M$3,IF(C41=LARGE($C41:$F41,3),$N$3,$O$3))),"")</f>
        <v>5</v>
      </c>
      <c r="AI41" s="82">
        <f>IF(ISNUMBER($AG41),IF(D41=LARGE($C41:$F41,1),$L$3,IF(D41=LARGE($C41:$F41,2),$M$3,IF(D41=LARGE($C41:$F41,3),$N$3,$O$3))),"")</f>
        <v>15</v>
      </c>
      <c r="AJ41" s="82">
        <f>IF(ISNUMBER($AG41),IF(E41=LARGE($C41:$F41,1),$L$3,IF(E41=LARGE($C41:$F41,2),$M$3,IF(E41=LARGE($C41:$F41,3),$N$3,$O$3))),"")</f>
        <v>50</v>
      </c>
      <c r="AK41" s="82">
        <f>IF(ISNUMBER($AG41),IF(F41=LARGE($C41:$F41,1),$L$3,IF(F41=LARGE($C41:$F41,2),$M$3,IF(F41=LARGE($C41:$F41,3),$N$3,$O$3))),"")</f>
        <v>30</v>
      </c>
      <c r="AL41" s="80">
        <f>IF(ISBLANK($G41),"",$G41)</f>
        <v>43599</v>
      </c>
      <c r="AM41" s="66"/>
    </row>
    <row r="42" spans="1:39" ht="21.2" customHeight="1">
      <c r="A42" s="64"/>
      <c r="B42" s="71">
        <v>33</v>
      </c>
      <c r="C42" s="99">
        <v>125</v>
      </c>
      <c r="D42" s="98">
        <v>280</v>
      </c>
      <c r="E42" s="97">
        <v>205</v>
      </c>
      <c r="F42" s="100">
        <v>225</v>
      </c>
      <c r="G42" s="80">
        <v>43599</v>
      </c>
      <c r="H42" s="66"/>
      <c r="I42" s="72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75"/>
      <c r="AF42" s="64"/>
      <c r="AG42" s="71">
        <f>IF(ISBLANK($B42),"",$B42)</f>
        <v>33</v>
      </c>
      <c r="AH42" s="82">
        <f>IF(ISNUMBER($AG42),IF(C42=LARGE($C42:$F42,1),$L$3,IF(C42=LARGE($C42:$F42,2),$M$3,IF(C42=LARGE($C42:$F42,3),$N$3,$O$3))),"")</f>
        <v>50</v>
      </c>
      <c r="AI42" s="82">
        <f>IF(ISNUMBER($AG42),IF(D42=LARGE($C42:$F42,1),$L$3,IF(D42=LARGE($C42:$F42,2),$M$3,IF(D42=LARGE($C42:$F42,3),$N$3,$O$3))),"")</f>
        <v>5</v>
      </c>
      <c r="AJ42" s="82">
        <f>IF(ISNUMBER($AG42),IF(E42=LARGE($C42:$F42,1),$L$3,IF(E42=LARGE($C42:$F42,2),$M$3,IF(E42=LARGE($C42:$F42,3),$N$3,$O$3))),"")</f>
        <v>30</v>
      </c>
      <c r="AK42" s="82">
        <f>IF(ISNUMBER($AG42),IF(F42=LARGE($C42:$F42,1),$L$3,IF(F42=LARGE($C42:$F42,2),$M$3,IF(F42=LARGE($C42:$F42,3),$N$3,$O$3))),"")</f>
        <v>15</v>
      </c>
      <c r="AL42" s="80">
        <f>IF(ISBLANK($G42),"",$G42)</f>
        <v>43599</v>
      </c>
      <c r="AM42" s="66"/>
    </row>
    <row r="43" spans="1:39" ht="21.2" customHeight="1">
      <c r="A43" s="64"/>
      <c r="B43" s="71">
        <v>34</v>
      </c>
      <c r="C43" s="100">
        <v>305</v>
      </c>
      <c r="D43" s="98">
        <v>325</v>
      </c>
      <c r="E43" s="99">
        <v>160</v>
      </c>
      <c r="F43" s="97">
        <v>290</v>
      </c>
      <c r="G43" s="80">
        <v>43599</v>
      </c>
      <c r="H43" s="66"/>
      <c r="I43" s="72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75"/>
      <c r="AF43" s="64"/>
      <c r="AG43" s="71">
        <f>IF(ISBLANK($B43),"",$B43)</f>
        <v>34</v>
      </c>
      <c r="AH43" s="82">
        <f>IF(ISNUMBER($AG43),IF(C43=LARGE($C43:$F43,1),$L$3,IF(C43=LARGE($C43:$F43,2),$M$3,IF(C43=LARGE($C43:$F43,3),$N$3,$O$3))),"")</f>
        <v>15</v>
      </c>
      <c r="AI43" s="82">
        <f>IF(ISNUMBER($AG43),IF(D43=LARGE($C43:$F43,1),$L$3,IF(D43=LARGE($C43:$F43,2),$M$3,IF(D43=LARGE($C43:$F43,3),$N$3,$O$3))),"")</f>
        <v>5</v>
      </c>
      <c r="AJ43" s="82">
        <f>IF(ISNUMBER($AG43),IF(E43=LARGE($C43:$F43,1),$L$3,IF(E43=LARGE($C43:$F43,2),$M$3,IF(E43=LARGE($C43:$F43,3),$N$3,$O$3))),"")</f>
        <v>50</v>
      </c>
      <c r="AK43" s="82">
        <f>IF(ISNUMBER($AG43),IF(F43=LARGE($C43:$F43,1),$L$3,IF(F43=LARGE($C43:$F43,2),$M$3,IF(F43=LARGE($C43:$F43,3),$N$3,$O$3))),"")</f>
        <v>30</v>
      </c>
      <c r="AL43" s="80">
        <f>IF(ISBLANK($G43),"",$G43)</f>
        <v>43599</v>
      </c>
      <c r="AM43" s="66"/>
    </row>
    <row r="44" spans="1:39" ht="21.2" customHeight="1">
      <c r="A44" s="64"/>
      <c r="B44" s="71">
        <v>35</v>
      </c>
      <c r="C44" s="100">
        <v>235</v>
      </c>
      <c r="D44" s="97">
        <v>165</v>
      </c>
      <c r="E44" s="99">
        <v>35</v>
      </c>
      <c r="F44" s="98">
        <v>300</v>
      </c>
      <c r="G44" s="80">
        <v>43612</v>
      </c>
      <c r="H44" s="66"/>
      <c r="I44" s="72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75"/>
      <c r="AF44" s="64"/>
      <c r="AG44" s="71">
        <f>IF(ISBLANK($B44),"",$B44)</f>
        <v>35</v>
      </c>
      <c r="AH44" s="82">
        <f>IF(ISNUMBER($AG44),IF(C44=LARGE($C44:$F44,1),$L$3,IF(C44=LARGE($C44:$F44,2),$M$3,IF(C44=LARGE($C44:$F44,3),$N$3,$O$3))),"")</f>
        <v>15</v>
      </c>
      <c r="AI44" s="82">
        <f>IF(ISNUMBER($AG44),IF(D44=LARGE($C44:$F44,1),$L$3,IF(D44=LARGE($C44:$F44,2),$M$3,IF(D44=LARGE($C44:$F44,3),$N$3,$O$3))),"")</f>
        <v>30</v>
      </c>
      <c r="AJ44" s="82">
        <f>IF(ISNUMBER($AG44),IF(E44=LARGE($C44:$F44,1),$L$3,IF(E44=LARGE($C44:$F44,2),$M$3,IF(E44=LARGE($C44:$F44,3),$N$3,$O$3))),"")</f>
        <v>50</v>
      </c>
      <c r="AK44" s="82">
        <f>IF(ISNUMBER($AG44),IF(F44=LARGE($C44:$F44,1),$L$3,IF(F44=LARGE($C44:$F44,2),$M$3,IF(F44=LARGE($C44:$F44,3),$N$3,$O$3))),"")</f>
        <v>5</v>
      </c>
      <c r="AL44" s="80">
        <f>IF(ISBLANK($G44),"",$G44)</f>
        <v>43612</v>
      </c>
      <c r="AM44" s="66"/>
    </row>
    <row r="45" spans="1:39" ht="21.2" customHeight="1">
      <c r="A45" s="64"/>
      <c r="B45" s="71"/>
      <c r="C45" s="102"/>
      <c r="D45" s="102"/>
      <c r="E45" s="102"/>
      <c r="F45" s="102"/>
      <c r="G45" s="80"/>
      <c r="H45" s="66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64"/>
      <c r="AG45" s="71" t="str">
        <f>IF(ISBLANK($B45),"",$B45)</f>
        <v/>
      </c>
      <c r="AH45" s="82" t="str">
        <f>IF(ISNUMBER($AG45),IF(C45=LARGE($C45:$F45,1),$L$3,IF(C45=LARGE($C45:$F45,2),$M$3,IF(C45=LARGE($C45:$F45,3),$N$3,$O$3))),"")</f>
        <v/>
      </c>
      <c r="AI45" s="82" t="str">
        <f>IF(ISNUMBER($AG45),IF(D45=LARGE($C45:$F45,1),$L$3,IF(D45=LARGE($C45:$F45,2),$M$3,IF(D45=LARGE($C45:$F45,3),$N$3,$O$3))),"")</f>
        <v/>
      </c>
      <c r="AJ45" s="82" t="str">
        <f>IF(ISNUMBER($AG45),IF(E45=LARGE($C45:$F45,1),$L$3,IF(E45=LARGE($C45:$F45,2),$M$3,IF(E45=LARGE($C45:$F45,3),$N$3,$O$3))),"")</f>
        <v/>
      </c>
      <c r="AK45" s="82" t="str">
        <f>IF(ISNUMBER($AG45),IF(F45=LARGE($C45:$F45,1),$L$3,IF(F45=LARGE($C45:$F45,2),$M$3,IF(F45=LARGE($C45:$F45,3),$N$3,$O$3))),"")</f>
        <v/>
      </c>
      <c r="AL45" s="80" t="str">
        <f>IF(ISBLANK($G45),"",$G45)</f>
        <v/>
      </c>
      <c r="AM45" s="66"/>
    </row>
    <row r="46" spans="1:39" ht="21.2" customHeight="1">
      <c r="A46" s="64"/>
      <c r="B46" s="71"/>
      <c r="C46" s="102"/>
      <c r="D46" s="102"/>
      <c r="E46" s="102"/>
      <c r="F46" s="102"/>
      <c r="G46" s="80"/>
      <c r="H46" s="66"/>
      <c r="W46" s="3"/>
      <c r="AC46" s="3"/>
      <c r="AD46" s="3"/>
      <c r="AE46" s="3"/>
      <c r="AF46" s="64"/>
      <c r="AG46" s="71" t="str">
        <f>IF(ISBLANK($B46),"",$B46)</f>
        <v/>
      </c>
      <c r="AH46" s="82" t="str">
        <f>IF(ISNUMBER($AG46),IF(C46=LARGE($C46:$F46,1),$L$3,IF(C46=LARGE($C46:$F46,2),$M$3,IF(C46=LARGE($C46:$F46,3),$N$3,$O$3))),"")</f>
        <v/>
      </c>
      <c r="AI46" s="82" t="str">
        <f>IF(ISNUMBER($AG46),IF(D46=LARGE($C46:$F46,1),$L$3,IF(D46=LARGE($C46:$F46,2),$M$3,IF(D46=LARGE($C46:$F46,3),$N$3,$O$3))),"")</f>
        <v/>
      </c>
      <c r="AJ46" s="82" t="str">
        <f>IF(ISNUMBER($AG46),IF(E46=LARGE($C46:$F46,1),$L$3,IF(E46=LARGE($C46:$F46,2),$M$3,IF(E46=LARGE($C46:$F46,3),$N$3,$O$3))),"")</f>
        <v/>
      </c>
      <c r="AK46" s="82" t="str">
        <f>IF(ISNUMBER($AG46),IF(F46=LARGE($C46:$F46,1),$L$3,IF(F46=LARGE($C46:$F46,2),$M$3,IF(F46=LARGE($C46:$F46,3),$N$3,$O$3))),"")</f>
        <v/>
      </c>
      <c r="AL46" s="80" t="str">
        <f>IF(ISBLANK($G46),"",$G46)</f>
        <v/>
      </c>
      <c r="AM46" s="66"/>
    </row>
    <row r="47" spans="1:39" ht="21.2" customHeight="1">
      <c r="A47" s="64"/>
      <c r="B47" s="71"/>
      <c r="C47" s="102"/>
      <c r="D47" s="102"/>
      <c r="E47" s="102"/>
      <c r="F47" s="102"/>
      <c r="G47" s="80"/>
      <c r="H47" s="66"/>
      <c r="W47" s="3"/>
      <c r="AC47" s="3"/>
      <c r="AD47" s="3"/>
      <c r="AE47" s="3"/>
      <c r="AF47" s="64"/>
      <c r="AG47" s="71" t="str">
        <f>IF(ISBLANK($B47),"",$B47)</f>
        <v/>
      </c>
      <c r="AH47" s="82" t="str">
        <f>IF(ISNUMBER($AG47),IF(C47=LARGE($C47:$F47,1),$L$3,IF(C47=LARGE($C47:$F47,2),$M$3,IF(C47=LARGE($C47:$F47,3),$N$3,$O$3))),"")</f>
        <v/>
      </c>
      <c r="AI47" s="82" t="str">
        <f>IF(ISNUMBER($AG47),IF(D47=LARGE($C47:$F47,1),$L$3,IF(D47=LARGE($C47:$F47,2),$M$3,IF(D47=LARGE($C47:$F47,3),$N$3,$O$3))),"")</f>
        <v/>
      </c>
      <c r="AJ47" s="82" t="str">
        <f>IF(ISNUMBER($AG47),IF(E47=LARGE($C47:$F47,1),$L$3,IF(E47=LARGE($C47:$F47,2),$M$3,IF(E47=LARGE($C47:$F47,3),$N$3,$O$3))),"")</f>
        <v/>
      </c>
      <c r="AK47" s="82" t="str">
        <f>IF(ISNUMBER($AG47),IF(F47=LARGE($C47:$F47,1),$L$3,IF(F47=LARGE($C47:$F47,2),$M$3,IF(F47=LARGE($C47:$F47,3),$N$3,$O$3))),"")</f>
        <v/>
      </c>
      <c r="AL47" s="80" t="str">
        <f>IF(ISBLANK($G47),"",$G47)</f>
        <v/>
      </c>
      <c r="AM47" s="66"/>
    </row>
    <row r="48" spans="1:39" ht="21.2" customHeight="1">
      <c r="A48" s="64"/>
      <c r="B48" s="71"/>
      <c r="C48" s="102"/>
      <c r="D48" s="102"/>
      <c r="E48" s="102"/>
      <c r="F48" s="102"/>
      <c r="G48" s="80"/>
      <c r="H48" s="66"/>
      <c r="W48" s="3"/>
      <c r="AC48" s="3"/>
      <c r="AD48" s="3"/>
      <c r="AE48" s="3"/>
      <c r="AF48" s="64"/>
      <c r="AG48" s="71" t="str">
        <f>IF(ISBLANK($B48),"",$B48)</f>
        <v/>
      </c>
      <c r="AH48" s="82" t="str">
        <f>IF(ISNUMBER($AG48),IF(C48=LARGE($C48:$F48,1),$L$3,IF(C48=LARGE($C48:$F48,2),$M$3,IF(C48=LARGE($C48:$F48,3),$N$3,$O$3))),"")</f>
        <v/>
      </c>
      <c r="AI48" s="82" t="str">
        <f>IF(ISNUMBER($AG48),IF(D48=LARGE($C48:$F48,1),$L$3,IF(D48=LARGE($C48:$F48,2),$M$3,IF(D48=LARGE($C48:$F48,3),$N$3,$O$3))),"")</f>
        <v/>
      </c>
      <c r="AJ48" s="82" t="str">
        <f>IF(ISNUMBER($AG48),IF(E48=LARGE($C48:$F48,1),$L$3,IF(E48=LARGE($C48:$F48,2),$M$3,IF(E48=LARGE($C48:$F48,3),$N$3,$O$3))),"")</f>
        <v/>
      </c>
      <c r="AK48" s="82" t="str">
        <f>IF(ISNUMBER($AG48),IF(F48=LARGE($C48:$F48,1),$L$3,IF(F48=LARGE($C48:$F48,2),$M$3,IF(F48=LARGE($C48:$F48,3),$N$3,$O$3))),"")</f>
        <v/>
      </c>
      <c r="AL48" s="80" t="str">
        <f>IF(ISBLANK($G48),"",$G48)</f>
        <v/>
      </c>
      <c r="AM48" s="66"/>
    </row>
    <row r="49" spans="1:39" ht="21.2" customHeight="1">
      <c r="A49" s="64"/>
      <c r="B49" s="71"/>
      <c r="C49" s="102"/>
      <c r="D49" s="102"/>
      <c r="E49" s="102"/>
      <c r="F49" s="102"/>
      <c r="G49" s="80"/>
      <c r="H49" s="66"/>
      <c r="W49" s="3"/>
      <c r="AC49" s="3"/>
      <c r="AD49" s="3"/>
      <c r="AE49" s="3"/>
      <c r="AF49" s="64"/>
      <c r="AG49" s="71" t="str">
        <f>IF(ISBLANK($B49),"",$B49)</f>
        <v/>
      </c>
      <c r="AH49" s="82" t="str">
        <f>IF(ISNUMBER($AG49),IF(C49=LARGE($C49:$F49,1),$L$3,IF(C49=LARGE($C49:$F49,2),$M$3,IF(C49=LARGE($C49:$F49,3),$N$3,$O$3))),"")</f>
        <v/>
      </c>
      <c r="AI49" s="82" t="str">
        <f>IF(ISNUMBER($AG49),IF(D49=LARGE($C49:$F49,1),$L$3,IF(D49=LARGE($C49:$F49,2),$M$3,IF(D49=LARGE($C49:$F49,3),$N$3,$O$3))),"")</f>
        <v/>
      </c>
      <c r="AJ49" s="82" t="str">
        <f>IF(ISNUMBER($AG49),IF(E49=LARGE($C49:$F49,1),$L$3,IF(E49=LARGE($C49:$F49,2),$M$3,IF(E49=LARGE($C49:$F49,3),$N$3,$O$3))),"")</f>
        <v/>
      </c>
      <c r="AK49" s="82" t="str">
        <f>IF(ISNUMBER($AG49),IF(F49=LARGE($C49:$F49,1),$L$3,IF(F49=LARGE($C49:$F49,2),$M$3,IF(F49=LARGE($C49:$F49,3),$N$3,$O$3))),"")</f>
        <v/>
      </c>
      <c r="AL49" s="80" t="str">
        <f>IF(ISBLANK($G49),"",$G49)</f>
        <v/>
      </c>
      <c r="AM49" s="66"/>
    </row>
    <row r="50" spans="1:39" ht="21.2" customHeight="1">
      <c r="A50" s="64"/>
      <c r="B50" s="71"/>
      <c r="C50" s="102"/>
      <c r="D50" s="102"/>
      <c r="E50" s="102"/>
      <c r="F50" s="102"/>
      <c r="G50" s="80"/>
      <c r="H50" s="66"/>
      <c r="W50" s="3"/>
      <c r="AC50" s="3"/>
      <c r="AD50" s="3"/>
      <c r="AE50" s="3"/>
      <c r="AF50" s="64"/>
      <c r="AG50" s="71" t="str">
        <f>IF(ISBLANK($B50),"",$B50)</f>
        <v/>
      </c>
      <c r="AH50" s="82" t="str">
        <f>IF(ISNUMBER($AG50),IF(C50=LARGE($C50:$F50,1),$L$3,IF(C50=LARGE($C50:$F50,2),$M$3,IF(C50=LARGE($C50:$F50,3),$N$3,$O$3))),"")</f>
        <v/>
      </c>
      <c r="AI50" s="82" t="str">
        <f>IF(ISNUMBER($AG50),IF(D50=LARGE($C50:$F50,1),$L$3,IF(D50=LARGE($C50:$F50,2),$M$3,IF(D50=LARGE($C50:$F50,3),$N$3,$O$3))),"")</f>
        <v/>
      </c>
      <c r="AJ50" s="82" t="str">
        <f>IF(ISNUMBER($AG50),IF(E50=LARGE($C50:$F50,1),$L$3,IF(E50=LARGE($C50:$F50,2),$M$3,IF(E50=LARGE($C50:$F50,3),$N$3,$O$3))),"")</f>
        <v/>
      </c>
      <c r="AK50" s="82" t="str">
        <f>IF(ISNUMBER($AG50),IF(F50=LARGE($C50:$F50,1),$L$3,IF(F50=LARGE($C50:$F50,2),$M$3,IF(F50=LARGE($C50:$F50,3),$N$3,$O$3))),"")</f>
        <v/>
      </c>
      <c r="AL50" s="80" t="str">
        <f>IF(ISBLANK($G50),"",$G50)</f>
        <v/>
      </c>
      <c r="AM50" s="66"/>
    </row>
    <row r="51" spans="1:39" ht="21.2" customHeight="1">
      <c r="A51" s="64"/>
      <c r="B51" s="71"/>
      <c r="C51" s="102"/>
      <c r="D51" s="102"/>
      <c r="E51" s="102"/>
      <c r="F51" s="102"/>
      <c r="G51" s="80"/>
      <c r="H51" s="66"/>
      <c r="W51" s="3"/>
      <c r="AC51" s="3"/>
      <c r="AD51" s="3"/>
      <c r="AE51" s="3"/>
      <c r="AF51" s="64"/>
      <c r="AG51" s="71" t="str">
        <f>IF(ISBLANK($B51),"",$B51)</f>
        <v/>
      </c>
      <c r="AH51" s="82" t="str">
        <f>IF(ISNUMBER($AG51),IF(C51=LARGE($C51:$F51,1),$L$3,IF(C51=LARGE($C51:$F51,2),$M$3,IF(C51=LARGE($C51:$F51,3),$N$3,$O$3))),"")</f>
        <v/>
      </c>
      <c r="AI51" s="82" t="str">
        <f>IF(ISNUMBER($AG51),IF(D51=LARGE($C51:$F51,1),$L$3,IF(D51=LARGE($C51:$F51,2),$M$3,IF(D51=LARGE($C51:$F51,3),$N$3,$O$3))),"")</f>
        <v/>
      </c>
      <c r="AJ51" s="82" t="str">
        <f>IF(ISNUMBER($AG51),IF(E51=LARGE($C51:$F51,1),$L$3,IF(E51=LARGE($C51:$F51,2),$M$3,IF(E51=LARGE($C51:$F51,3),$N$3,$O$3))),"")</f>
        <v/>
      </c>
      <c r="AK51" s="82" t="str">
        <f>IF(ISNUMBER($AG51),IF(F51=LARGE($C51:$F51,1),$L$3,IF(F51=LARGE($C51:$F51,2),$M$3,IF(F51=LARGE($C51:$F51,3),$N$3,$O$3))),"")</f>
        <v/>
      </c>
      <c r="AL51" s="80" t="str">
        <f>IF(ISBLANK($G51),"",$G51)</f>
        <v/>
      </c>
      <c r="AM51" s="66"/>
    </row>
    <row r="52" spans="1:39" ht="21.2" customHeight="1">
      <c r="A52" s="64"/>
      <c r="B52" s="71"/>
      <c r="C52" s="102"/>
      <c r="D52" s="102"/>
      <c r="E52" s="102"/>
      <c r="F52" s="102"/>
      <c r="G52" s="80"/>
      <c r="H52" s="66"/>
      <c r="W52" s="3"/>
      <c r="AC52" s="3"/>
      <c r="AD52" s="3"/>
      <c r="AE52" s="3"/>
      <c r="AF52" s="64"/>
      <c r="AG52" s="71" t="str">
        <f>IF(ISBLANK($B52),"",$B52)</f>
        <v/>
      </c>
      <c r="AH52" s="82" t="str">
        <f>IF(ISNUMBER($AG52),IF(C52=LARGE($C52:$F52,1),$L$3,IF(C52=LARGE($C52:$F52,2),$M$3,IF(C52=LARGE($C52:$F52,3),$N$3,$O$3))),"")</f>
        <v/>
      </c>
      <c r="AI52" s="82" t="str">
        <f>IF(ISNUMBER($AG52),IF(D52=LARGE($C52:$F52,1),$L$3,IF(D52=LARGE($C52:$F52,2),$M$3,IF(D52=LARGE($C52:$F52,3),$N$3,$O$3))),"")</f>
        <v/>
      </c>
      <c r="AJ52" s="82" t="str">
        <f>IF(ISNUMBER($AG52),IF(E52=LARGE($C52:$F52,1),$L$3,IF(E52=LARGE($C52:$F52,2),$M$3,IF(E52=LARGE($C52:$F52,3),$N$3,$O$3))),"")</f>
        <v/>
      </c>
      <c r="AK52" s="82" t="str">
        <f>IF(ISNUMBER($AG52),IF(F52=LARGE($C52:$F52,1),$L$3,IF(F52=LARGE($C52:$F52,2),$M$3,IF(F52=LARGE($C52:$F52,3),$N$3,$O$3))),"")</f>
        <v/>
      </c>
      <c r="AL52" s="80" t="str">
        <f>IF(ISBLANK($G52),"",$G52)</f>
        <v/>
      </c>
      <c r="AM52" s="66"/>
    </row>
    <row r="53" spans="1:39" ht="21.2" customHeight="1">
      <c r="A53" s="64"/>
      <c r="B53" s="71"/>
      <c r="C53" s="102"/>
      <c r="D53" s="102"/>
      <c r="E53" s="102"/>
      <c r="F53" s="102"/>
      <c r="G53" s="80"/>
      <c r="H53" s="66"/>
      <c r="W53" s="3"/>
      <c r="AC53" s="3"/>
      <c r="AD53" s="3"/>
      <c r="AE53" s="3"/>
      <c r="AF53" s="64"/>
      <c r="AG53" s="71" t="str">
        <f>IF(ISBLANK($B53),"",$B53)</f>
        <v/>
      </c>
      <c r="AH53" s="82" t="str">
        <f>IF(ISNUMBER($AG53),IF(C53=LARGE($C53:$F53,1),$L$3,IF(C53=LARGE($C53:$F53,2),$M$3,IF(C53=LARGE($C53:$F53,3),$N$3,$O$3))),"")</f>
        <v/>
      </c>
      <c r="AI53" s="82" t="str">
        <f>IF(ISNUMBER($AG53),IF(D53=LARGE($C53:$F53,1),$L$3,IF(D53=LARGE($C53:$F53,2),$M$3,IF(D53=LARGE($C53:$F53,3),$N$3,$O$3))),"")</f>
        <v/>
      </c>
      <c r="AJ53" s="82" t="str">
        <f>IF(ISNUMBER($AG53),IF(E53=LARGE($C53:$F53,1),$L$3,IF(E53=LARGE($C53:$F53,2),$M$3,IF(E53=LARGE($C53:$F53,3),$N$3,$O$3))),"")</f>
        <v/>
      </c>
      <c r="AK53" s="82" t="str">
        <f>IF(ISNUMBER($AG53),IF(F53=LARGE($C53:$F53,1),$L$3,IF(F53=LARGE($C53:$F53,2),$M$3,IF(F53=LARGE($C53:$F53,3),$N$3,$O$3))),"")</f>
        <v/>
      </c>
      <c r="AL53" s="80" t="str">
        <f>IF(ISBLANK($G53),"",$G53)</f>
        <v/>
      </c>
      <c r="AM53" s="66"/>
    </row>
    <row r="54" spans="1:39" ht="21.2" customHeight="1">
      <c r="A54" s="64"/>
      <c r="B54" s="71"/>
      <c r="C54" s="102"/>
      <c r="D54" s="102"/>
      <c r="E54" s="102"/>
      <c r="F54" s="102"/>
      <c r="G54" s="80"/>
      <c r="H54" s="66"/>
      <c r="W54" s="3"/>
      <c r="AC54" s="3"/>
      <c r="AD54" s="3"/>
      <c r="AE54" s="3"/>
      <c r="AF54" s="64"/>
      <c r="AG54" s="71" t="str">
        <f>IF(ISBLANK($B54),"",$B54)</f>
        <v/>
      </c>
      <c r="AH54" s="82" t="str">
        <f>IF(ISNUMBER($AG54),IF(C54=LARGE($C54:$F54,1),$L$3,IF(C54=LARGE($C54:$F54,2),$M$3,IF(C54=LARGE($C54:$F54,3),$N$3,$O$3))),"")</f>
        <v/>
      </c>
      <c r="AI54" s="82" t="str">
        <f>IF(ISNUMBER($AG54),IF(D54=LARGE($C54:$F54,1),$L$3,IF(D54=LARGE($C54:$F54,2),$M$3,IF(D54=LARGE($C54:$F54,3),$N$3,$O$3))),"")</f>
        <v/>
      </c>
      <c r="AJ54" s="82" t="str">
        <f>IF(ISNUMBER($AG54),IF(E54=LARGE($C54:$F54,1),$L$3,IF(E54=LARGE($C54:$F54,2),$M$3,IF(E54=LARGE($C54:$F54,3),$N$3,$O$3))),"")</f>
        <v/>
      </c>
      <c r="AK54" s="82" t="str">
        <f>IF(ISNUMBER($AG54),IF(F54=LARGE($C54:$F54,1),$L$3,IF(F54=LARGE($C54:$F54,2),$M$3,IF(F54=LARGE($C54:$F54,3),$N$3,$O$3))),"")</f>
        <v/>
      </c>
      <c r="AL54" s="80" t="str">
        <f>IF(ISBLANK($G54),"",$G54)</f>
        <v/>
      </c>
      <c r="AM54" s="66"/>
    </row>
    <row r="55" spans="1:39" ht="21.2" customHeight="1">
      <c r="A55" s="64"/>
      <c r="B55" s="71"/>
      <c r="C55" s="102"/>
      <c r="D55" s="102"/>
      <c r="E55" s="102"/>
      <c r="F55" s="102"/>
      <c r="G55" s="80"/>
      <c r="H55" s="66"/>
      <c r="W55" s="3"/>
      <c r="AC55" s="3"/>
      <c r="AD55" s="3"/>
      <c r="AE55" s="3"/>
      <c r="AF55" s="64"/>
      <c r="AG55" s="71" t="str">
        <f>IF(ISBLANK($B55),"",$B55)</f>
        <v/>
      </c>
      <c r="AH55" s="82" t="str">
        <f>IF(ISNUMBER($AG55),IF(C55=LARGE($C55:$F55,1),$L$3,IF(C55=LARGE($C55:$F55,2),$M$3,IF(C55=LARGE($C55:$F55,3),$N$3,$O$3))),"")</f>
        <v/>
      </c>
      <c r="AI55" s="82" t="str">
        <f>IF(ISNUMBER($AG55),IF(D55=LARGE($C55:$F55,1),$L$3,IF(D55=LARGE($C55:$F55,2),$M$3,IF(D55=LARGE($C55:$F55,3),$N$3,$O$3))),"")</f>
        <v/>
      </c>
      <c r="AJ55" s="82" t="str">
        <f>IF(ISNUMBER($AG55),IF(E55=LARGE($C55:$F55,1),$L$3,IF(E55=LARGE($C55:$F55,2),$M$3,IF(E55=LARGE($C55:$F55,3),$N$3,$O$3))),"")</f>
        <v/>
      </c>
      <c r="AK55" s="82" t="str">
        <f>IF(ISNUMBER($AG55),IF(F55=LARGE($C55:$F55,1),$L$3,IF(F55=LARGE($C55:$F55,2),$M$3,IF(F55=LARGE($C55:$F55,3),$N$3,$O$3))),"")</f>
        <v/>
      </c>
      <c r="AL55" s="80" t="str">
        <f>IF(ISBLANK($G55),"",$G55)</f>
        <v/>
      </c>
      <c r="AM55" s="66"/>
    </row>
    <row r="56" spans="1:39" ht="21.2" hidden="1" customHeight="1">
      <c r="A56" s="64"/>
      <c r="B56" s="71"/>
      <c r="C56" s="102"/>
      <c r="D56" s="102"/>
      <c r="E56" s="102"/>
      <c r="F56" s="102"/>
      <c r="G56" s="80"/>
      <c r="H56" s="66"/>
      <c r="W56" s="3"/>
      <c r="AC56" s="3"/>
      <c r="AD56" s="3"/>
      <c r="AE56" s="3"/>
      <c r="AF56" s="64"/>
      <c r="AG56" s="71" t="str">
        <f>IF(ISBLANK($B56),"",$B56)</f>
        <v/>
      </c>
      <c r="AH56" s="82" t="str">
        <f>IF(ISNUMBER($AG56),IF(C56=LARGE($C56:$F56,1),$L$3,IF(C56=LARGE($C56:$F56,2),$M$3,IF(C56=LARGE($C56:$F56,3),$N$3,$O$3))),"")</f>
        <v/>
      </c>
      <c r="AI56" s="82" t="str">
        <f>IF(ISNUMBER($AG56),IF(D56=LARGE($C56:$F56,1),$L$3,IF(D56=LARGE($C56:$F56,2),$M$3,IF(D56=LARGE($C56:$F56,3),$N$3,$O$3))),"")</f>
        <v/>
      </c>
      <c r="AJ56" s="82" t="str">
        <f>IF(ISNUMBER($AG56),IF(E56=LARGE($C56:$F56,1),$L$3,IF(E56=LARGE($C56:$F56,2),$M$3,IF(E56=LARGE($C56:$F56,3),$N$3,$O$3))),"")</f>
        <v/>
      </c>
      <c r="AK56" s="82" t="str">
        <f>IF(ISNUMBER($AG56),IF(F56=LARGE($C56:$F56,1),$L$3,IF(F56=LARGE($C56:$F56,2),$M$3,IF(F56=LARGE($C56:$F56,3),$N$3,$O$3))),"")</f>
        <v/>
      </c>
      <c r="AL56" s="80" t="str">
        <f>IF(ISBLANK($G56),"",$G56)</f>
        <v/>
      </c>
      <c r="AM56" s="66"/>
    </row>
    <row r="57" spans="1:39" ht="21.2" hidden="1" customHeight="1">
      <c r="A57" s="64"/>
      <c r="B57" s="71"/>
      <c r="C57" s="102"/>
      <c r="D57" s="102"/>
      <c r="E57" s="102"/>
      <c r="F57" s="102"/>
      <c r="G57" s="80"/>
      <c r="H57" s="66"/>
      <c r="W57" s="3"/>
      <c r="AC57" s="3"/>
      <c r="AD57" s="3"/>
      <c r="AE57" s="3"/>
      <c r="AF57" s="64"/>
      <c r="AG57" s="71" t="str">
        <f>IF(ISBLANK($B57),"",$B57)</f>
        <v/>
      </c>
      <c r="AH57" s="82" t="str">
        <f>IF(ISNUMBER($AG57),IF(C57=LARGE($C57:$F57,1),$L$3,IF(C57=LARGE($C57:$F57,2),$M$3,IF(C57=LARGE($C57:$F57,3),$N$3,$O$3))),"")</f>
        <v/>
      </c>
      <c r="AI57" s="82" t="str">
        <f>IF(ISNUMBER($AG57),IF(D57=LARGE($C57:$F57,1),$L$3,IF(D57=LARGE($C57:$F57,2),$M$3,IF(D57=LARGE($C57:$F57,3),$N$3,$O$3))),"")</f>
        <v/>
      </c>
      <c r="AJ57" s="82" t="str">
        <f>IF(ISNUMBER($AG57),IF(E57=LARGE($C57:$F57,1),$L$3,IF(E57=LARGE($C57:$F57,2),$M$3,IF(E57=LARGE($C57:$F57,3),$N$3,$O$3))),"")</f>
        <v/>
      </c>
      <c r="AK57" s="82" t="str">
        <f>IF(ISNUMBER($AG57),IF(F57=LARGE($C57:$F57,1),$L$3,IF(F57=LARGE($C57:$F57,2),$M$3,IF(F57=LARGE($C57:$F57,3),$N$3,$O$3))),"")</f>
        <v/>
      </c>
      <c r="AL57" s="80" t="str">
        <f>IF(ISBLANK($G57),"",$G57)</f>
        <v/>
      </c>
      <c r="AM57" s="66"/>
    </row>
    <row r="58" spans="1:39" ht="21.2" hidden="1" customHeight="1">
      <c r="A58" s="64"/>
      <c r="B58" s="71"/>
      <c r="C58" s="102"/>
      <c r="D58" s="102"/>
      <c r="E58" s="102"/>
      <c r="F58" s="102"/>
      <c r="G58" s="80"/>
      <c r="H58" s="66"/>
      <c r="W58" s="3"/>
      <c r="AC58" s="3"/>
      <c r="AD58" s="3"/>
      <c r="AE58" s="3"/>
      <c r="AF58" s="64"/>
      <c r="AG58" s="71" t="str">
        <f>IF(ISBLANK($B58),"",$B58)</f>
        <v/>
      </c>
      <c r="AH58" s="82" t="str">
        <f>IF(ISNUMBER($AG58),IF(C58=LARGE($C58:$F58,1),$L$3,IF(C58=LARGE($C58:$F58,2),$M$3,IF(C58=LARGE($C58:$F58,3),$N$3,$O$3))),"")</f>
        <v/>
      </c>
      <c r="AI58" s="82" t="str">
        <f>IF(ISNUMBER($AG58),IF(D58=LARGE($C58:$F58,1),$L$3,IF(D58=LARGE($C58:$F58,2),$M$3,IF(D58=LARGE($C58:$F58,3),$N$3,$O$3))),"")</f>
        <v/>
      </c>
      <c r="AJ58" s="82" t="str">
        <f>IF(ISNUMBER($AG58),IF(E58=LARGE($C58:$F58,1),$L$3,IF(E58=LARGE($C58:$F58,2),$M$3,IF(E58=LARGE($C58:$F58,3),$N$3,$O$3))),"")</f>
        <v/>
      </c>
      <c r="AK58" s="82" t="str">
        <f>IF(ISNUMBER($AG58),IF(F58=LARGE($C58:$F58,1),$L$3,IF(F58=LARGE($C58:$F58,2),$M$3,IF(F58=LARGE($C58:$F58,3),$N$3,$O$3))),"")</f>
        <v/>
      </c>
      <c r="AL58" s="80" t="str">
        <f>IF(ISBLANK($G58),"",$G58)</f>
        <v/>
      </c>
      <c r="AM58" s="66"/>
    </row>
    <row r="59" spans="1:39" ht="21.2" hidden="1" customHeight="1">
      <c r="A59" s="64"/>
      <c r="B59" s="71"/>
      <c r="C59" s="102"/>
      <c r="D59" s="102"/>
      <c r="E59" s="102"/>
      <c r="F59" s="102"/>
      <c r="G59" s="80"/>
      <c r="H59" s="66"/>
      <c r="W59" s="3"/>
      <c r="AC59" s="3"/>
      <c r="AD59" s="3"/>
      <c r="AE59" s="3"/>
      <c r="AF59" s="64"/>
      <c r="AG59" s="71" t="str">
        <f>IF(ISBLANK($B59),"",$B59)</f>
        <v/>
      </c>
      <c r="AH59" s="82" t="str">
        <f>IF(ISNUMBER($AG59),IF(C59=LARGE($C59:$F59,1),$L$3,IF(C59=LARGE($C59:$F59,2),$M$3,IF(C59=LARGE($C59:$F59,3),$N$3,$O$3))),"")</f>
        <v/>
      </c>
      <c r="AI59" s="82" t="str">
        <f>IF(ISNUMBER($AG59),IF(D59=LARGE($C59:$F59,1),$L$3,IF(D59=LARGE($C59:$F59,2),$M$3,IF(D59=LARGE($C59:$F59,3),$N$3,$O$3))),"")</f>
        <v/>
      </c>
      <c r="AJ59" s="82" t="str">
        <f>IF(ISNUMBER($AG59),IF(E59=LARGE($C59:$F59,1),$L$3,IF(E59=LARGE($C59:$F59,2),$M$3,IF(E59=LARGE($C59:$F59,3),$N$3,$O$3))),"")</f>
        <v/>
      </c>
      <c r="AK59" s="82" t="str">
        <f>IF(ISNUMBER($AG59),IF(F59=LARGE($C59:$F59,1),$L$3,IF(F59=LARGE($C59:$F59,2),$M$3,IF(F59=LARGE($C59:$F59,3),$N$3,$O$3))),"")</f>
        <v/>
      </c>
      <c r="AL59" s="80" t="str">
        <f>IF(ISBLANK($G59),"",$G59)</f>
        <v/>
      </c>
      <c r="AM59" s="66"/>
    </row>
    <row r="60" spans="1:39" ht="21.2" hidden="1" customHeight="1">
      <c r="A60" s="64"/>
      <c r="B60" s="71"/>
      <c r="C60" s="102"/>
      <c r="D60" s="102"/>
      <c r="E60" s="102"/>
      <c r="F60" s="102"/>
      <c r="G60" s="80"/>
      <c r="H60" s="66"/>
      <c r="W60" s="3"/>
      <c r="AC60" s="3"/>
      <c r="AD60" s="3"/>
      <c r="AE60" s="3"/>
      <c r="AF60" s="64"/>
      <c r="AG60" s="71" t="str">
        <f>IF(ISBLANK($B60),"",$B60)</f>
        <v/>
      </c>
      <c r="AH60" s="82" t="str">
        <f>IF(ISNUMBER($AG60),IF(C60=LARGE($C60:$F60,1),$L$3,IF(C60=LARGE($C60:$F60,2),$M$3,IF(C60=LARGE($C60:$F60,3),$N$3,$O$3))),"")</f>
        <v/>
      </c>
      <c r="AI60" s="82" t="str">
        <f>IF(ISNUMBER($AG60),IF(D60=LARGE($C60:$F60,1),$L$3,IF(D60=LARGE($C60:$F60,2),$M$3,IF(D60=LARGE($C60:$F60,3),$N$3,$O$3))),"")</f>
        <v/>
      </c>
      <c r="AJ60" s="82" t="str">
        <f>IF(ISNUMBER($AG60),IF(E60=LARGE($C60:$F60,1),$L$3,IF(E60=LARGE($C60:$F60,2),$M$3,IF(E60=LARGE($C60:$F60,3),$N$3,$O$3))),"")</f>
        <v/>
      </c>
      <c r="AK60" s="82" t="str">
        <f>IF(ISNUMBER($AG60),IF(F60=LARGE($C60:$F60,1),$L$3,IF(F60=LARGE($C60:$F60,2),$M$3,IF(F60=LARGE($C60:$F60,3),$N$3,$O$3))),"")</f>
        <v/>
      </c>
      <c r="AL60" s="80" t="str">
        <f>IF(ISBLANK($G60),"",$G60)</f>
        <v/>
      </c>
      <c r="AM60" s="66"/>
    </row>
    <row r="61" spans="1:39" ht="21.2" hidden="1" customHeight="1">
      <c r="A61" s="64"/>
      <c r="B61" s="71"/>
      <c r="C61" s="102"/>
      <c r="D61" s="102"/>
      <c r="E61" s="102"/>
      <c r="F61" s="102"/>
      <c r="G61" s="80"/>
      <c r="H61" s="66"/>
      <c r="W61" s="3"/>
      <c r="AC61" s="3"/>
      <c r="AD61" s="3"/>
      <c r="AE61" s="3"/>
      <c r="AF61" s="64"/>
      <c r="AG61" s="71" t="str">
        <f>IF(ISBLANK($B61),"",$B61)</f>
        <v/>
      </c>
      <c r="AH61" s="82" t="str">
        <f>IF(ISNUMBER($AG61),IF(C61=LARGE($C61:$F61,1),$L$3,IF(C61=LARGE($C61:$F61,2),$M$3,IF(C61=LARGE($C61:$F61,3),$N$3,$O$3))),"")</f>
        <v/>
      </c>
      <c r="AI61" s="82" t="str">
        <f>IF(ISNUMBER($AG61),IF(D61=LARGE($C61:$F61,1),$L$3,IF(D61=LARGE($C61:$F61,2),$M$3,IF(D61=LARGE($C61:$F61,3),$N$3,$O$3))),"")</f>
        <v/>
      </c>
      <c r="AJ61" s="82" t="str">
        <f>IF(ISNUMBER($AG61),IF(E61=LARGE($C61:$F61,1),$L$3,IF(E61=LARGE($C61:$F61,2),$M$3,IF(E61=LARGE($C61:$F61,3),$N$3,$O$3))),"")</f>
        <v/>
      </c>
      <c r="AK61" s="82" t="str">
        <f>IF(ISNUMBER($AG61),IF(F61=LARGE($C61:$F61,1),$L$3,IF(F61=LARGE($C61:$F61,2),$M$3,IF(F61=LARGE($C61:$F61,3),$N$3,$O$3))),"")</f>
        <v/>
      </c>
      <c r="AL61" s="80" t="str">
        <f>IF(ISBLANK($G61),"",$G61)</f>
        <v/>
      </c>
      <c r="AM61" s="66"/>
    </row>
    <row r="62" spans="1:39" ht="21.2" hidden="1" customHeight="1">
      <c r="A62" s="64"/>
      <c r="B62" s="71"/>
      <c r="C62" s="102"/>
      <c r="D62" s="102"/>
      <c r="E62" s="102"/>
      <c r="F62" s="102"/>
      <c r="G62" s="80"/>
      <c r="H62" s="66"/>
      <c r="W62" s="3"/>
      <c r="AC62" s="3"/>
      <c r="AD62" s="3"/>
      <c r="AE62" s="3"/>
      <c r="AF62" s="64"/>
      <c r="AG62" s="71" t="str">
        <f>IF(ISBLANK($B62),"",$B62)</f>
        <v/>
      </c>
      <c r="AH62" s="82" t="str">
        <f>IF(ISNUMBER($AG62),IF(C62=LARGE($C62:$F62,1),$L$3,IF(C62=LARGE($C62:$F62,2),$M$3,IF(C62=LARGE($C62:$F62,3),$N$3,$O$3))),"")</f>
        <v/>
      </c>
      <c r="AI62" s="82" t="str">
        <f>IF(ISNUMBER($AG62),IF(D62=LARGE($C62:$F62,1),$L$3,IF(D62=LARGE($C62:$F62,2),$M$3,IF(D62=LARGE($C62:$F62,3),$N$3,$O$3))),"")</f>
        <v/>
      </c>
      <c r="AJ62" s="82" t="str">
        <f>IF(ISNUMBER($AG62),IF(E62=LARGE($C62:$F62,1),$L$3,IF(E62=LARGE($C62:$F62,2),$M$3,IF(E62=LARGE($C62:$F62,3),$N$3,$O$3))),"")</f>
        <v/>
      </c>
      <c r="AK62" s="82" t="str">
        <f>IF(ISNUMBER($AG62),IF(F62=LARGE($C62:$F62,1),$L$3,IF(F62=LARGE($C62:$F62,2),$M$3,IF(F62=LARGE($C62:$F62,3),$N$3,$O$3))),"")</f>
        <v/>
      </c>
      <c r="AL62" s="80" t="str">
        <f>IF(ISBLANK($G62),"",$G62)</f>
        <v/>
      </c>
      <c r="AM62" s="66"/>
    </row>
    <row r="63" spans="1:39" ht="21.2" hidden="1" customHeight="1">
      <c r="A63" s="64"/>
      <c r="B63" s="71"/>
      <c r="C63" s="102"/>
      <c r="D63" s="102"/>
      <c r="E63" s="102"/>
      <c r="F63" s="102"/>
      <c r="G63" s="80"/>
      <c r="H63" s="66"/>
      <c r="W63" s="3"/>
      <c r="AC63" s="3"/>
      <c r="AD63" s="3"/>
      <c r="AE63" s="3"/>
      <c r="AF63" s="64"/>
      <c r="AG63" s="71" t="str">
        <f>IF(ISBLANK($B63),"",$B63)</f>
        <v/>
      </c>
      <c r="AH63" s="82" t="str">
        <f>IF(ISNUMBER($AG63),IF(C63=LARGE($C63:$F63,1),$L$3,IF(C63=LARGE($C63:$F63,2),$M$3,IF(C63=LARGE($C63:$F63,3),$N$3,$O$3))),"")</f>
        <v/>
      </c>
      <c r="AI63" s="82" t="str">
        <f>IF(ISNUMBER($AG63),IF(D63=LARGE($C63:$F63,1),$L$3,IF(D63=LARGE($C63:$F63,2),$M$3,IF(D63=LARGE($C63:$F63,3),$N$3,$O$3))),"")</f>
        <v/>
      </c>
      <c r="AJ63" s="82" t="str">
        <f>IF(ISNUMBER($AG63),IF(E63=LARGE($C63:$F63,1),$L$3,IF(E63=LARGE($C63:$F63,2),$M$3,IF(E63=LARGE($C63:$F63,3),$N$3,$O$3))),"")</f>
        <v/>
      </c>
      <c r="AK63" s="82" t="str">
        <f>IF(ISNUMBER($AG63),IF(F63=LARGE($C63:$F63,1),$L$3,IF(F63=LARGE($C63:$F63,2),$M$3,IF(F63=LARGE($C63:$F63,3),$N$3,$O$3))),"")</f>
        <v/>
      </c>
      <c r="AL63" s="80" t="str">
        <f>IF(ISBLANK($G63),"",$G63)</f>
        <v/>
      </c>
      <c r="AM63" s="66"/>
    </row>
    <row r="64" spans="1:39" ht="21.2" hidden="1" customHeight="1">
      <c r="A64" s="64"/>
      <c r="B64" s="71"/>
      <c r="C64" s="102"/>
      <c r="D64" s="102"/>
      <c r="E64" s="102"/>
      <c r="F64" s="102"/>
      <c r="G64" s="80"/>
      <c r="H64" s="66"/>
      <c r="W64" s="3"/>
      <c r="AC64" s="3"/>
      <c r="AD64" s="3"/>
      <c r="AE64" s="3"/>
      <c r="AF64" s="64"/>
      <c r="AG64" s="71" t="str">
        <f>IF(ISBLANK($B64),"",$B64)</f>
        <v/>
      </c>
      <c r="AH64" s="82" t="str">
        <f>IF(ISNUMBER($AG64),IF(C64=LARGE($C64:$F64,1),$L$3,IF(C64=LARGE($C64:$F64,2),$M$3,IF(C64=LARGE($C64:$F64,3),$N$3,$O$3))),"")</f>
        <v/>
      </c>
      <c r="AI64" s="82" t="str">
        <f>IF(ISNUMBER($AG64),IF(D64=LARGE($C64:$F64,1),$L$3,IF(D64=LARGE($C64:$F64,2),$M$3,IF(D64=LARGE($C64:$F64,3),$N$3,$O$3))),"")</f>
        <v/>
      </c>
      <c r="AJ64" s="82" t="str">
        <f>IF(ISNUMBER($AG64),IF(E64=LARGE($C64:$F64,1),$L$3,IF(E64=LARGE($C64:$F64,2),$M$3,IF(E64=LARGE($C64:$F64,3),$N$3,$O$3))),"")</f>
        <v/>
      </c>
      <c r="AK64" s="82" t="str">
        <f>IF(ISNUMBER($AG64),IF(F64=LARGE($C64:$F64,1),$L$3,IF(F64=LARGE($C64:$F64,2),$M$3,IF(F64=LARGE($C64:$F64,3),$N$3,$O$3))),"")</f>
        <v/>
      </c>
      <c r="AL64" s="80" t="str">
        <f>IF(ISBLANK($G64),"",$G64)</f>
        <v/>
      </c>
      <c r="AM64" s="66"/>
    </row>
    <row r="65" spans="1:39" ht="21.2" hidden="1" customHeight="1">
      <c r="A65" s="64"/>
      <c r="B65" s="71"/>
      <c r="C65" s="102"/>
      <c r="D65" s="102"/>
      <c r="E65" s="102"/>
      <c r="F65" s="102"/>
      <c r="G65" s="80"/>
      <c r="H65" s="66"/>
      <c r="W65" s="3"/>
      <c r="AC65" s="3"/>
      <c r="AD65" s="3"/>
      <c r="AE65" s="3"/>
      <c r="AF65" s="64"/>
      <c r="AG65" s="71" t="str">
        <f>IF(ISBLANK($B65),"",$B65)</f>
        <v/>
      </c>
      <c r="AH65" s="82" t="str">
        <f>IF(ISNUMBER($AG65),IF(C65=LARGE($C65:$F65,1),$L$3,IF(C65=LARGE($C65:$F65,2),$M$3,IF(C65=LARGE($C65:$F65,3),$N$3,$O$3))),"")</f>
        <v/>
      </c>
      <c r="AI65" s="82" t="str">
        <f>IF(ISNUMBER($AG65),IF(D65=LARGE($C65:$F65,1),$L$3,IF(D65=LARGE($C65:$F65,2),$M$3,IF(D65=LARGE($C65:$F65,3),$N$3,$O$3))),"")</f>
        <v/>
      </c>
      <c r="AJ65" s="82" t="str">
        <f>IF(ISNUMBER($AG65),IF(E65=LARGE($C65:$F65,1),$L$3,IF(E65=LARGE($C65:$F65,2),$M$3,IF(E65=LARGE($C65:$F65,3),$N$3,$O$3))),"")</f>
        <v/>
      </c>
      <c r="AK65" s="82" t="str">
        <f>IF(ISNUMBER($AG65),IF(F65=LARGE($C65:$F65,1),$L$3,IF(F65=LARGE($C65:$F65,2),$M$3,IF(F65=LARGE($C65:$F65,3),$N$3,$O$3))),"")</f>
        <v/>
      </c>
      <c r="AL65" s="80" t="str">
        <f>IF(ISBLANK($G65),"",$G65)</f>
        <v/>
      </c>
      <c r="AM65" s="66"/>
    </row>
    <row r="66" spans="1:39" ht="21.2" hidden="1" customHeight="1">
      <c r="A66" s="64"/>
      <c r="B66" s="71"/>
      <c r="C66" s="102"/>
      <c r="D66" s="102"/>
      <c r="E66" s="102"/>
      <c r="F66" s="102"/>
      <c r="G66" s="80"/>
      <c r="H66" s="66"/>
      <c r="W66" s="3"/>
      <c r="AC66" s="3"/>
      <c r="AD66" s="3"/>
      <c r="AE66" s="3"/>
      <c r="AF66" s="64"/>
      <c r="AG66" s="71" t="str">
        <f>IF(ISBLANK($B66),"",$B66)</f>
        <v/>
      </c>
      <c r="AH66" s="82" t="str">
        <f>IF(ISNUMBER($AG66),IF(C66=LARGE($C66:$F66,1),$L$3,IF(C66=LARGE($C66:$F66,2),$M$3,IF(C66=LARGE($C66:$F66,3),$N$3,$O$3))),"")</f>
        <v/>
      </c>
      <c r="AI66" s="82" t="str">
        <f>IF(ISNUMBER($AG66),IF(D66=LARGE($C66:$F66,1),$L$3,IF(D66=LARGE($C66:$F66,2),$M$3,IF(D66=LARGE($C66:$F66,3),$N$3,$O$3))),"")</f>
        <v/>
      </c>
      <c r="AJ66" s="82" t="str">
        <f>IF(ISNUMBER($AG66),IF(E66=LARGE($C66:$F66,1),$L$3,IF(E66=LARGE($C66:$F66,2),$M$3,IF(E66=LARGE($C66:$F66,3),$N$3,$O$3))),"")</f>
        <v/>
      </c>
      <c r="AK66" s="82" t="str">
        <f>IF(ISNUMBER($AG66),IF(F66=LARGE($C66:$F66,1),$L$3,IF(F66=LARGE($C66:$F66,2),$M$3,IF(F66=LARGE($C66:$F66,3),$N$3,$O$3))),"")</f>
        <v/>
      </c>
      <c r="AL66" s="80" t="str">
        <f>IF(ISBLANK($G66),"",$G66)</f>
        <v/>
      </c>
      <c r="AM66" s="66"/>
    </row>
    <row r="67" spans="1:39" ht="21.2" hidden="1" customHeight="1">
      <c r="A67" s="64"/>
      <c r="B67" s="71"/>
      <c r="C67" s="102"/>
      <c r="D67" s="102"/>
      <c r="E67" s="102"/>
      <c r="F67" s="102"/>
      <c r="G67" s="80"/>
      <c r="H67" s="66"/>
      <c r="W67" s="3"/>
      <c r="AC67" s="3"/>
      <c r="AD67" s="3"/>
      <c r="AE67" s="3"/>
      <c r="AF67" s="64"/>
      <c r="AG67" s="71" t="str">
        <f>IF(ISBLANK($B67),"",$B67)</f>
        <v/>
      </c>
      <c r="AH67" s="82" t="str">
        <f>IF(ISNUMBER($AG67),IF(C67=LARGE($C67:$F67,1),$L$3,IF(C67=LARGE($C67:$F67,2),$M$3,IF(C67=LARGE($C67:$F67,3),$N$3,$O$3))),"")</f>
        <v/>
      </c>
      <c r="AI67" s="82" t="str">
        <f>IF(ISNUMBER($AG67),IF(D67=LARGE($C67:$F67,1),$L$3,IF(D67=LARGE($C67:$F67,2),$M$3,IF(D67=LARGE($C67:$F67,3),$N$3,$O$3))),"")</f>
        <v/>
      </c>
      <c r="AJ67" s="82" t="str">
        <f>IF(ISNUMBER($AG67),IF(E67=LARGE($C67:$F67,1),$L$3,IF(E67=LARGE($C67:$F67,2),$M$3,IF(E67=LARGE($C67:$F67,3),$N$3,$O$3))),"")</f>
        <v/>
      </c>
      <c r="AK67" s="82" t="str">
        <f>IF(ISNUMBER($AG67),IF(F67=LARGE($C67:$F67,1),$L$3,IF(F67=LARGE($C67:$F67,2),$M$3,IF(F67=LARGE($C67:$F67,3),$N$3,$O$3))),"")</f>
        <v/>
      </c>
      <c r="AL67" s="80" t="str">
        <f>IF(ISBLANK($G67),"",$G67)</f>
        <v/>
      </c>
      <c r="AM67" s="66"/>
    </row>
    <row r="68" spans="1:39" ht="21.2" hidden="1" customHeight="1">
      <c r="A68" s="64"/>
      <c r="B68" s="71"/>
      <c r="C68" s="102"/>
      <c r="D68" s="102"/>
      <c r="E68" s="102"/>
      <c r="F68" s="102"/>
      <c r="G68" s="80"/>
      <c r="H68" s="66"/>
      <c r="W68" s="3"/>
      <c r="AC68" s="3"/>
      <c r="AD68" s="3"/>
      <c r="AE68" s="3"/>
      <c r="AF68" s="64"/>
      <c r="AG68" s="71" t="str">
        <f>IF(ISBLANK($B68),"",$B68)</f>
        <v/>
      </c>
      <c r="AH68" s="82" t="str">
        <f>IF(ISNUMBER($AG68),IF(C68=LARGE($C68:$F68,1),$L$3,IF(C68=LARGE($C68:$F68,2),$M$3,IF(C68=LARGE($C68:$F68,3),$N$3,$O$3))),"")</f>
        <v/>
      </c>
      <c r="AI68" s="82" t="str">
        <f>IF(ISNUMBER($AG68),IF(D68=LARGE($C68:$F68,1),$L$3,IF(D68=LARGE($C68:$F68,2),$M$3,IF(D68=LARGE($C68:$F68,3),$N$3,$O$3))),"")</f>
        <v/>
      </c>
      <c r="AJ68" s="82" t="str">
        <f>IF(ISNUMBER($AG68),IF(E68=LARGE($C68:$F68,1),$L$3,IF(E68=LARGE($C68:$F68,2),$M$3,IF(E68=LARGE($C68:$F68,3),$N$3,$O$3))),"")</f>
        <v/>
      </c>
      <c r="AK68" s="82" t="str">
        <f>IF(ISNUMBER($AG68),IF(F68=LARGE($C68:$F68,1),$L$3,IF(F68=LARGE($C68:$F68,2),$M$3,IF(F68=LARGE($C68:$F68,3),$N$3,$O$3))),"")</f>
        <v/>
      </c>
      <c r="AL68" s="80" t="str">
        <f>IF(ISBLANK($G68),"",$G68)</f>
        <v/>
      </c>
      <c r="AM68" s="66"/>
    </row>
    <row r="69" spans="1:39" ht="21.2" hidden="1" customHeight="1">
      <c r="A69" s="64"/>
      <c r="B69" s="71"/>
      <c r="C69" s="102"/>
      <c r="D69" s="102"/>
      <c r="E69" s="102"/>
      <c r="F69" s="102"/>
      <c r="G69" s="80"/>
      <c r="H69" s="66"/>
      <c r="W69" s="3"/>
      <c r="AC69" s="3"/>
      <c r="AD69" s="3"/>
      <c r="AE69" s="3"/>
      <c r="AF69" s="64"/>
      <c r="AG69" s="71" t="str">
        <f>IF(ISBLANK($B69),"",$B69)</f>
        <v/>
      </c>
      <c r="AH69" s="82" t="str">
        <f>IF(ISNUMBER($AG69),IF(C69=LARGE($C69:$F69,1),$L$3,IF(C69=LARGE($C69:$F69,2),$M$3,IF(C69=LARGE($C69:$F69,3),$N$3,$O$3))),"")</f>
        <v/>
      </c>
      <c r="AI69" s="82" t="str">
        <f>IF(ISNUMBER($AG69),IF(D69=LARGE($C69:$F69,1),$L$3,IF(D69=LARGE($C69:$F69,2),$M$3,IF(D69=LARGE($C69:$F69,3),$N$3,$O$3))),"")</f>
        <v/>
      </c>
      <c r="AJ69" s="82" t="str">
        <f>IF(ISNUMBER($AG69),IF(E69=LARGE($C69:$F69,1),$L$3,IF(E69=LARGE($C69:$F69,2),$M$3,IF(E69=LARGE($C69:$F69,3),$N$3,$O$3))),"")</f>
        <v/>
      </c>
      <c r="AK69" s="82" t="str">
        <f>IF(ISNUMBER($AG69),IF(F69=LARGE($C69:$F69,1),$L$3,IF(F69=LARGE($C69:$F69,2),$M$3,IF(F69=LARGE($C69:$F69,3),$N$3,$O$3))),"")</f>
        <v/>
      </c>
      <c r="AL69" s="80" t="str">
        <f>IF(ISBLANK($G69),"",$G69)</f>
        <v/>
      </c>
      <c r="AM69" s="66"/>
    </row>
    <row r="70" spans="1:39" ht="21.2" hidden="1" customHeight="1">
      <c r="A70" s="64"/>
      <c r="B70" s="71"/>
      <c r="C70" s="102"/>
      <c r="D70" s="102"/>
      <c r="E70" s="102"/>
      <c r="F70" s="102"/>
      <c r="G70" s="80"/>
      <c r="H70" s="66"/>
      <c r="W70" s="3"/>
      <c r="AC70" s="3"/>
      <c r="AD70" s="3"/>
      <c r="AE70" s="3"/>
      <c r="AF70" s="64"/>
      <c r="AG70" s="71" t="str">
        <f>IF(ISBLANK($B70),"",$B70)</f>
        <v/>
      </c>
      <c r="AH70" s="82" t="str">
        <f>IF(ISNUMBER($AG70),IF(C70=LARGE($C70:$F70,1),$L$3,IF(C70=LARGE($C70:$F70,2),$M$3,IF(C70=LARGE($C70:$F70,3),$N$3,$O$3))),"")</f>
        <v/>
      </c>
      <c r="AI70" s="82" t="str">
        <f>IF(ISNUMBER($AG70),IF(D70=LARGE($C70:$F70,1),$L$3,IF(D70=LARGE($C70:$F70,2),$M$3,IF(D70=LARGE($C70:$F70,3),$N$3,$O$3))),"")</f>
        <v/>
      </c>
      <c r="AJ70" s="82" t="str">
        <f>IF(ISNUMBER($AG70),IF(E70=LARGE($C70:$F70,1),$L$3,IF(E70=LARGE($C70:$F70,2),$M$3,IF(E70=LARGE($C70:$F70,3),$N$3,$O$3))),"")</f>
        <v/>
      </c>
      <c r="AK70" s="82" t="str">
        <f>IF(ISNUMBER($AG70),IF(F70=LARGE($C70:$F70,1),$L$3,IF(F70=LARGE($C70:$F70,2),$M$3,IF(F70=LARGE($C70:$F70,3),$N$3,$O$3))),"")</f>
        <v/>
      </c>
      <c r="AL70" s="80" t="str">
        <f>IF(ISBLANK($G70),"",$G70)</f>
        <v/>
      </c>
      <c r="AM70" s="66"/>
    </row>
    <row r="71" spans="1:39" ht="21.2" hidden="1" customHeight="1">
      <c r="A71" s="64"/>
      <c r="B71" s="71"/>
      <c r="C71" s="102"/>
      <c r="D71" s="102"/>
      <c r="E71" s="102"/>
      <c r="F71" s="102"/>
      <c r="G71" s="80"/>
      <c r="H71" s="66"/>
      <c r="W71" s="3"/>
      <c r="AC71" s="3"/>
      <c r="AD71" s="3"/>
      <c r="AE71" s="3"/>
      <c r="AF71" s="64"/>
      <c r="AG71" s="71" t="str">
        <f>IF(ISBLANK($B71),"",$B71)</f>
        <v/>
      </c>
      <c r="AH71" s="82" t="str">
        <f>IF(ISNUMBER($AG71),IF(C71=LARGE($C71:$F71,1),$L$3,IF(C71=LARGE($C71:$F71,2),$M$3,IF(C71=LARGE($C71:$F71,3),$N$3,$O$3))),"")</f>
        <v/>
      </c>
      <c r="AI71" s="82" t="str">
        <f>IF(ISNUMBER($AG71),IF(D71=LARGE($C71:$F71,1),$L$3,IF(D71=LARGE($C71:$F71,2),$M$3,IF(D71=LARGE($C71:$F71,3),$N$3,$O$3))),"")</f>
        <v/>
      </c>
      <c r="AJ71" s="82" t="str">
        <f>IF(ISNUMBER($AG71),IF(E71=LARGE($C71:$F71,1),$L$3,IF(E71=LARGE($C71:$F71,2),$M$3,IF(E71=LARGE($C71:$F71,3),$N$3,$O$3))),"")</f>
        <v/>
      </c>
      <c r="AK71" s="82" t="str">
        <f>IF(ISNUMBER($AG71),IF(F71=LARGE($C71:$F71,1),$L$3,IF(F71=LARGE($C71:$F71,2),$M$3,IF(F71=LARGE($C71:$F71,3),$N$3,$O$3))),"")</f>
        <v/>
      </c>
      <c r="AL71" s="80" t="str">
        <f>IF(ISBLANK($G71),"",$G71)</f>
        <v/>
      </c>
      <c r="AM71" s="66"/>
    </row>
    <row r="72" spans="1:39" ht="21.2" hidden="1" customHeight="1">
      <c r="A72" s="64"/>
      <c r="B72" s="71"/>
      <c r="C72" s="102"/>
      <c r="D72" s="102"/>
      <c r="E72" s="102"/>
      <c r="F72" s="102"/>
      <c r="G72" s="80"/>
      <c r="H72" s="66"/>
      <c r="W72" s="3"/>
      <c r="AC72" s="3"/>
      <c r="AD72" s="3"/>
      <c r="AE72" s="3"/>
      <c r="AF72" s="64"/>
      <c r="AG72" s="71" t="str">
        <f>IF(ISBLANK($B72),"",$B72)</f>
        <v/>
      </c>
      <c r="AH72" s="82" t="str">
        <f>IF(ISNUMBER($AG72),IF(C72=LARGE($C72:$F72,1),$L$3,IF(C72=LARGE($C72:$F72,2),$M$3,IF(C72=LARGE($C72:$F72,3),$N$3,$O$3))),"")</f>
        <v/>
      </c>
      <c r="AI72" s="82" t="str">
        <f>IF(ISNUMBER($AG72),IF(D72=LARGE($C72:$F72,1),$L$3,IF(D72=LARGE($C72:$F72,2),$M$3,IF(D72=LARGE($C72:$F72,3),$N$3,$O$3))),"")</f>
        <v/>
      </c>
      <c r="AJ72" s="82" t="str">
        <f>IF(ISNUMBER($AG72),IF(E72=LARGE($C72:$F72,1),$L$3,IF(E72=LARGE($C72:$F72,2),$M$3,IF(E72=LARGE($C72:$F72,3),$N$3,$O$3))),"")</f>
        <v/>
      </c>
      <c r="AK72" s="82" t="str">
        <f>IF(ISNUMBER($AG72),IF(F72=LARGE($C72:$F72,1),$L$3,IF(F72=LARGE($C72:$F72,2),$M$3,IF(F72=LARGE($C72:$F72,3),$N$3,$O$3))),"")</f>
        <v/>
      </c>
      <c r="AL72" s="80" t="str">
        <f>IF(ISBLANK($G72),"",$G72)</f>
        <v/>
      </c>
      <c r="AM72" s="66"/>
    </row>
    <row r="73" spans="1:39" ht="21.2" hidden="1" customHeight="1">
      <c r="A73" s="64"/>
      <c r="B73" s="71"/>
      <c r="C73" s="102"/>
      <c r="D73" s="102"/>
      <c r="E73" s="102"/>
      <c r="F73" s="102"/>
      <c r="G73" s="80"/>
      <c r="H73" s="66"/>
      <c r="W73" s="3"/>
      <c r="AC73" s="3"/>
      <c r="AD73" s="3"/>
      <c r="AE73" s="3"/>
      <c r="AF73" s="64"/>
      <c r="AG73" s="71" t="str">
        <f>IF(ISBLANK($B73),"",$B73)</f>
        <v/>
      </c>
      <c r="AH73" s="82" t="str">
        <f>IF(ISNUMBER($AG73),IF(C73=LARGE($C73:$F73,1),$L$3,IF(C73=LARGE($C73:$F73,2),$M$3,IF(C73=LARGE($C73:$F73,3),$N$3,$O$3))),"")</f>
        <v/>
      </c>
      <c r="AI73" s="82" t="str">
        <f>IF(ISNUMBER($AG73),IF(D73=LARGE($C73:$F73,1),$L$3,IF(D73=LARGE($C73:$F73,2),$M$3,IF(D73=LARGE($C73:$F73,3),$N$3,$O$3))),"")</f>
        <v/>
      </c>
      <c r="AJ73" s="82" t="str">
        <f>IF(ISNUMBER($AG73),IF(E73=LARGE($C73:$F73,1),$L$3,IF(E73=LARGE($C73:$F73,2),$M$3,IF(E73=LARGE($C73:$F73,3),$N$3,$O$3))),"")</f>
        <v/>
      </c>
      <c r="AK73" s="82" t="str">
        <f>IF(ISNUMBER($AG73),IF(F73=LARGE($C73:$F73,1),$L$3,IF(F73=LARGE($C73:$F73,2),$M$3,IF(F73=LARGE($C73:$F73,3),$N$3,$O$3))),"")</f>
        <v/>
      </c>
      <c r="AL73" s="80" t="str">
        <f>IF(ISBLANK($G73),"",$G73)</f>
        <v/>
      </c>
      <c r="AM73" s="66"/>
    </row>
    <row r="74" spans="1:39" ht="21.2" hidden="1" customHeight="1">
      <c r="A74" s="64"/>
      <c r="B74" s="71"/>
      <c r="C74" s="102"/>
      <c r="D74" s="102"/>
      <c r="E74" s="102"/>
      <c r="F74" s="102"/>
      <c r="G74" s="80"/>
      <c r="H74" s="66"/>
      <c r="W74" s="3"/>
      <c r="AC74" s="3"/>
      <c r="AD74" s="3"/>
      <c r="AE74" s="3"/>
      <c r="AF74" s="64"/>
      <c r="AG74" s="71" t="str">
        <f>IF(ISBLANK($B74),"",$B74)</f>
        <v/>
      </c>
      <c r="AH74" s="82" t="str">
        <f>IF(ISNUMBER($AG74),IF(C74=LARGE($C74:$F74,1),$L$3,IF(C74=LARGE($C74:$F74,2),$M$3,IF(C74=LARGE($C74:$F74,3),$N$3,$O$3))),"")</f>
        <v/>
      </c>
      <c r="AI74" s="82" t="str">
        <f>IF(ISNUMBER($AG74),IF(D74=LARGE($C74:$F74,1),$L$3,IF(D74=LARGE($C74:$F74,2),$M$3,IF(D74=LARGE($C74:$F74,3),$N$3,$O$3))),"")</f>
        <v/>
      </c>
      <c r="AJ74" s="82" t="str">
        <f>IF(ISNUMBER($AG74),IF(E74=LARGE($C74:$F74,1),$L$3,IF(E74=LARGE($C74:$F74,2),$M$3,IF(E74=LARGE($C74:$F74,3),$N$3,$O$3))),"")</f>
        <v/>
      </c>
      <c r="AK74" s="82" t="str">
        <f>IF(ISNUMBER($AG74),IF(F74=LARGE($C74:$F74,1),$L$3,IF(F74=LARGE($C74:$F74,2),$M$3,IF(F74=LARGE($C74:$F74,3),$N$3,$O$3))),"")</f>
        <v/>
      </c>
      <c r="AL74" s="80" t="str">
        <f>IF(ISBLANK($G74),"",$G74)</f>
        <v/>
      </c>
      <c r="AM74" s="66"/>
    </row>
    <row r="75" spans="1:39" ht="21.2" hidden="1" customHeight="1">
      <c r="A75" s="64"/>
      <c r="B75" s="71"/>
      <c r="C75" s="102"/>
      <c r="D75" s="102"/>
      <c r="E75" s="102"/>
      <c r="F75" s="102"/>
      <c r="G75" s="80"/>
      <c r="H75" s="66"/>
      <c r="W75" s="3"/>
      <c r="AC75" s="3"/>
      <c r="AD75" s="3"/>
      <c r="AE75" s="3"/>
      <c r="AF75" s="64"/>
      <c r="AG75" s="71" t="str">
        <f>IF(ISBLANK($B75),"",$B75)</f>
        <v/>
      </c>
      <c r="AH75" s="82" t="str">
        <f>IF(ISNUMBER($AG75),IF(C75=LARGE($C75:$F75,1),$L$3,IF(C75=LARGE($C75:$F75,2),$M$3,IF(C75=LARGE($C75:$F75,3),$N$3,$O$3))),"")</f>
        <v/>
      </c>
      <c r="AI75" s="82" t="str">
        <f>IF(ISNUMBER($AG75),IF(D75=LARGE($C75:$F75,1),$L$3,IF(D75=LARGE($C75:$F75,2),$M$3,IF(D75=LARGE($C75:$F75,3),$N$3,$O$3))),"")</f>
        <v/>
      </c>
      <c r="AJ75" s="82" t="str">
        <f>IF(ISNUMBER($AG75),IF(E75=LARGE($C75:$F75,1),$L$3,IF(E75=LARGE($C75:$F75,2),$M$3,IF(E75=LARGE($C75:$F75,3),$N$3,$O$3))),"")</f>
        <v/>
      </c>
      <c r="AK75" s="82" t="str">
        <f>IF(ISNUMBER($AG75),IF(F75=LARGE($C75:$F75,1),$L$3,IF(F75=LARGE($C75:$F75,2),$M$3,IF(F75=LARGE($C75:$F75,3),$N$3,$O$3))),"")</f>
        <v/>
      </c>
      <c r="AL75" s="80" t="str">
        <f>IF(ISBLANK($G75),"",$G75)</f>
        <v/>
      </c>
      <c r="AM75" s="66"/>
    </row>
    <row r="76" spans="1:39" ht="21.2" hidden="1" customHeight="1">
      <c r="A76" s="64"/>
      <c r="B76" s="71"/>
      <c r="C76" s="102"/>
      <c r="D76" s="102"/>
      <c r="E76" s="102"/>
      <c r="F76" s="102"/>
      <c r="G76" s="80"/>
      <c r="H76" s="66"/>
      <c r="W76" s="3"/>
      <c r="AC76" s="3"/>
      <c r="AD76" s="3"/>
      <c r="AE76" s="3"/>
      <c r="AF76" s="64"/>
      <c r="AG76" s="71" t="str">
        <f>IF(ISBLANK($B76),"",$B76)</f>
        <v/>
      </c>
      <c r="AH76" s="82" t="str">
        <f>IF(ISNUMBER($AG76),IF(C76=LARGE($C76:$F76,1),$L$3,IF(C76=LARGE($C76:$F76,2),$M$3,IF(C76=LARGE($C76:$F76,3),$N$3,$O$3))),"")</f>
        <v/>
      </c>
      <c r="AI76" s="82" t="str">
        <f>IF(ISNUMBER($AG76),IF(D76=LARGE($C76:$F76,1),$L$3,IF(D76=LARGE($C76:$F76,2),$M$3,IF(D76=LARGE($C76:$F76,3),$N$3,$O$3))),"")</f>
        <v/>
      </c>
      <c r="AJ76" s="82" t="str">
        <f>IF(ISNUMBER($AG76),IF(E76=LARGE($C76:$F76,1),$L$3,IF(E76=LARGE($C76:$F76,2),$M$3,IF(E76=LARGE($C76:$F76,3),$N$3,$O$3))),"")</f>
        <v/>
      </c>
      <c r="AK76" s="82" t="str">
        <f>IF(ISNUMBER($AG76),IF(F76=LARGE($C76:$F76,1),$L$3,IF(F76=LARGE($C76:$F76,2),$M$3,IF(F76=LARGE($C76:$F76,3),$N$3,$O$3))),"")</f>
        <v/>
      </c>
      <c r="AL76" s="80" t="str">
        <f>IF(ISBLANK($G76),"",$G76)</f>
        <v/>
      </c>
      <c r="AM76" s="66"/>
    </row>
    <row r="77" spans="1:39" ht="21.2" hidden="1" customHeight="1">
      <c r="A77" s="64"/>
      <c r="B77" s="71"/>
      <c r="C77" s="102"/>
      <c r="D77" s="102"/>
      <c r="E77" s="102"/>
      <c r="F77" s="102"/>
      <c r="G77" s="80"/>
      <c r="H77" s="66"/>
      <c r="W77" s="3"/>
      <c r="AC77" s="3"/>
      <c r="AD77" s="3"/>
      <c r="AE77" s="3"/>
      <c r="AF77" s="64"/>
      <c r="AG77" s="71" t="str">
        <f>IF(ISBLANK($B77),"",$B77)</f>
        <v/>
      </c>
      <c r="AH77" s="82" t="str">
        <f>IF(ISNUMBER($AG77),IF(C77=LARGE($C77:$F77,1),$L$3,IF(C77=LARGE($C77:$F77,2),$M$3,IF(C77=LARGE($C77:$F77,3),$N$3,$O$3))),"")</f>
        <v/>
      </c>
      <c r="AI77" s="82" t="str">
        <f>IF(ISNUMBER($AG77),IF(D77=LARGE($C77:$F77,1),$L$3,IF(D77=LARGE($C77:$F77,2),$M$3,IF(D77=LARGE($C77:$F77,3),$N$3,$O$3))),"")</f>
        <v/>
      </c>
      <c r="AJ77" s="82" t="str">
        <f>IF(ISNUMBER($AG77),IF(E77=LARGE($C77:$F77,1),$L$3,IF(E77=LARGE($C77:$F77,2),$M$3,IF(E77=LARGE($C77:$F77,3),$N$3,$O$3))),"")</f>
        <v/>
      </c>
      <c r="AK77" s="82" t="str">
        <f>IF(ISNUMBER($AG77),IF(F77=LARGE($C77:$F77,1),$L$3,IF(F77=LARGE($C77:$F77,2),$M$3,IF(F77=LARGE($C77:$F77,3),$N$3,$O$3))),"")</f>
        <v/>
      </c>
      <c r="AL77" s="80" t="str">
        <f>IF(ISBLANK($G77),"",$G77)</f>
        <v/>
      </c>
      <c r="AM77" s="66"/>
    </row>
    <row r="78" spans="1:39" ht="21.2" hidden="1" customHeight="1">
      <c r="A78" s="64"/>
      <c r="B78" s="71"/>
      <c r="C78" s="102"/>
      <c r="D78" s="102"/>
      <c r="E78" s="102"/>
      <c r="F78" s="102"/>
      <c r="G78" s="80"/>
      <c r="H78" s="66"/>
      <c r="W78" s="3"/>
      <c r="AC78" s="3"/>
      <c r="AD78" s="3"/>
      <c r="AE78" s="3"/>
      <c r="AF78" s="64"/>
      <c r="AG78" s="71" t="str">
        <f>IF(ISBLANK($B78),"",$B78)</f>
        <v/>
      </c>
      <c r="AH78" s="82" t="str">
        <f>IF(ISNUMBER($AG78),IF(C78=LARGE($C78:$F78,1),$L$3,IF(C78=LARGE($C78:$F78,2),$M$3,IF(C78=LARGE($C78:$F78,3),$N$3,$O$3))),"")</f>
        <v/>
      </c>
      <c r="AI78" s="82" t="str">
        <f>IF(ISNUMBER($AG78),IF(D78=LARGE($C78:$F78,1),$L$3,IF(D78=LARGE($C78:$F78,2),$M$3,IF(D78=LARGE($C78:$F78,3),$N$3,$O$3))),"")</f>
        <v/>
      </c>
      <c r="AJ78" s="82" t="str">
        <f>IF(ISNUMBER($AG78),IF(E78=LARGE($C78:$F78,1),$L$3,IF(E78=LARGE($C78:$F78,2),$M$3,IF(E78=LARGE($C78:$F78,3),$N$3,$O$3))),"")</f>
        <v/>
      </c>
      <c r="AK78" s="82" t="str">
        <f>IF(ISNUMBER($AG78),IF(F78=LARGE($C78:$F78,1),$L$3,IF(F78=LARGE($C78:$F78,2),$M$3,IF(F78=LARGE($C78:$F78,3),$N$3,$O$3))),"")</f>
        <v/>
      </c>
      <c r="AL78" s="80" t="str">
        <f>IF(ISBLANK($G78),"",$G78)</f>
        <v/>
      </c>
      <c r="AM78" s="66"/>
    </row>
    <row r="79" spans="1:39" ht="21.2" hidden="1" customHeight="1">
      <c r="A79" s="64"/>
      <c r="B79" s="71"/>
      <c r="C79" s="102"/>
      <c r="D79" s="102"/>
      <c r="E79" s="102"/>
      <c r="F79" s="102"/>
      <c r="G79" s="80"/>
      <c r="H79" s="66"/>
      <c r="W79" s="3"/>
      <c r="AC79" s="3"/>
      <c r="AD79" s="3"/>
      <c r="AE79" s="3"/>
      <c r="AF79" s="64"/>
      <c r="AG79" s="71" t="str">
        <f>IF(ISBLANK($B79),"",$B79)</f>
        <v/>
      </c>
      <c r="AH79" s="82" t="str">
        <f>IF(ISNUMBER($AG79),IF(C79=LARGE($C79:$F79,1),$L$3,IF(C79=LARGE($C79:$F79,2),$M$3,IF(C79=LARGE($C79:$F79,3),$N$3,$O$3))),"")</f>
        <v/>
      </c>
      <c r="AI79" s="82" t="str">
        <f>IF(ISNUMBER($AG79),IF(D79=LARGE($C79:$F79,1),$L$3,IF(D79=LARGE($C79:$F79,2),$M$3,IF(D79=LARGE($C79:$F79,3),$N$3,$O$3))),"")</f>
        <v/>
      </c>
      <c r="AJ79" s="82" t="str">
        <f>IF(ISNUMBER($AG79),IF(E79=LARGE($C79:$F79,1),$L$3,IF(E79=LARGE($C79:$F79,2),$M$3,IF(E79=LARGE($C79:$F79,3),$N$3,$O$3))),"")</f>
        <v/>
      </c>
      <c r="AK79" s="82" t="str">
        <f>IF(ISNUMBER($AG79),IF(F79=LARGE($C79:$F79,1),$L$3,IF(F79=LARGE($C79:$F79,2),$M$3,IF(F79=LARGE($C79:$F79,3),$N$3,$O$3))),"")</f>
        <v/>
      </c>
      <c r="AL79" s="80" t="str">
        <f>IF(ISBLANK($G79),"",$G79)</f>
        <v/>
      </c>
      <c r="AM79" s="66"/>
    </row>
    <row r="80" spans="1:39" ht="21.2" hidden="1" customHeight="1">
      <c r="A80" s="64"/>
      <c r="B80" s="71"/>
      <c r="C80" s="102"/>
      <c r="D80" s="102"/>
      <c r="E80" s="102"/>
      <c r="F80" s="102"/>
      <c r="G80" s="80"/>
      <c r="H80" s="66"/>
      <c r="W80" s="3"/>
      <c r="AC80" s="3"/>
      <c r="AD80" s="3"/>
      <c r="AE80" s="3"/>
      <c r="AF80" s="64"/>
      <c r="AG80" s="71" t="str">
        <f>IF(ISBLANK($B80),"",$B80)</f>
        <v/>
      </c>
      <c r="AH80" s="82" t="str">
        <f>IF(ISNUMBER($AG80),IF(C80=LARGE($C80:$F80,1),$L$3,IF(C80=LARGE($C80:$F80,2),$M$3,IF(C80=LARGE($C80:$F80,3),$N$3,$O$3))),"")</f>
        <v/>
      </c>
      <c r="AI80" s="82" t="str">
        <f>IF(ISNUMBER($AG80),IF(D80=LARGE($C80:$F80,1),$L$3,IF(D80=LARGE($C80:$F80,2),$M$3,IF(D80=LARGE($C80:$F80,3),$N$3,$O$3))),"")</f>
        <v/>
      </c>
      <c r="AJ80" s="82" t="str">
        <f>IF(ISNUMBER($AG80),IF(E80=LARGE($C80:$F80,1),$L$3,IF(E80=LARGE($C80:$F80,2),$M$3,IF(E80=LARGE($C80:$F80,3),$N$3,$O$3))),"")</f>
        <v/>
      </c>
      <c r="AK80" s="82" t="str">
        <f>IF(ISNUMBER($AG80),IF(F80=LARGE($C80:$F80,1),$L$3,IF(F80=LARGE($C80:$F80,2),$M$3,IF(F80=LARGE($C80:$F80,3),$N$3,$O$3))),"")</f>
        <v/>
      </c>
      <c r="AL80" s="80" t="str">
        <f>IF(ISBLANK($G80),"",$G80)</f>
        <v/>
      </c>
      <c r="AM80" s="66"/>
    </row>
    <row r="81" spans="1:39" ht="21.2" hidden="1" customHeight="1">
      <c r="A81" s="64"/>
      <c r="B81" s="71"/>
      <c r="C81" s="102"/>
      <c r="D81" s="102"/>
      <c r="E81" s="102"/>
      <c r="F81" s="102"/>
      <c r="G81" s="80"/>
      <c r="H81" s="66"/>
      <c r="W81" s="3"/>
      <c r="AC81" s="3"/>
      <c r="AD81" s="3"/>
      <c r="AE81" s="3"/>
      <c r="AF81" s="64"/>
      <c r="AG81" s="71" t="str">
        <f>IF(ISBLANK($B81),"",$B81)</f>
        <v/>
      </c>
      <c r="AH81" s="82" t="str">
        <f>IF(ISNUMBER($AG81),IF(C81=LARGE($C81:$F81,1),$L$3,IF(C81=LARGE($C81:$F81,2),$M$3,IF(C81=LARGE($C81:$F81,3),$N$3,$O$3))),"")</f>
        <v/>
      </c>
      <c r="AI81" s="82" t="str">
        <f>IF(ISNUMBER($AG81),IF(D81=LARGE($C81:$F81,1),$L$3,IF(D81=LARGE($C81:$F81,2),$M$3,IF(D81=LARGE($C81:$F81,3),$N$3,$O$3))),"")</f>
        <v/>
      </c>
      <c r="AJ81" s="82" t="str">
        <f>IF(ISNUMBER($AG81),IF(E81=LARGE($C81:$F81,1),$L$3,IF(E81=LARGE($C81:$F81,2),$M$3,IF(E81=LARGE($C81:$F81,3),$N$3,$O$3))),"")</f>
        <v/>
      </c>
      <c r="AK81" s="82" t="str">
        <f>IF(ISNUMBER($AG81),IF(F81=LARGE($C81:$F81,1),$L$3,IF(F81=LARGE($C81:$F81,2),$M$3,IF(F81=LARGE($C81:$F81,3),$N$3,$O$3))),"")</f>
        <v/>
      </c>
      <c r="AL81" s="80" t="str">
        <f>IF(ISBLANK($G81),"",$G81)</f>
        <v/>
      </c>
      <c r="AM81" s="66"/>
    </row>
    <row r="82" spans="1:39" ht="21.2" hidden="1" customHeight="1">
      <c r="A82" s="64"/>
      <c r="B82" s="71"/>
      <c r="C82" s="102"/>
      <c r="D82" s="102"/>
      <c r="E82" s="102"/>
      <c r="F82" s="102"/>
      <c r="G82" s="80"/>
      <c r="H82" s="66"/>
      <c r="W82" s="3"/>
      <c r="AC82" s="3"/>
      <c r="AD82" s="3"/>
      <c r="AE82" s="3"/>
      <c r="AF82" s="64"/>
      <c r="AG82" s="71" t="str">
        <f>IF(ISBLANK($B82),"",$B82)</f>
        <v/>
      </c>
      <c r="AH82" s="82" t="str">
        <f>IF(ISNUMBER($AG82),IF(C82=LARGE($C82:$F82,1),$L$3,IF(C82=LARGE($C82:$F82,2),$M$3,IF(C82=LARGE($C82:$F82,3),$N$3,$O$3))),"")</f>
        <v/>
      </c>
      <c r="AI82" s="82" t="str">
        <f>IF(ISNUMBER($AG82),IF(D82=LARGE($C82:$F82,1),$L$3,IF(D82=LARGE($C82:$F82,2),$M$3,IF(D82=LARGE($C82:$F82,3),$N$3,$O$3))),"")</f>
        <v/>
      </c>
      <c r="AJ82" s="82" t="str">
        <f>IF(ISNUMBER($AG82),IF(E82=LARGE($C82:$F82,1),$L$3,IF(E82=LARGE($C82:$F82,2),$M$3,IF(E82=LARGE($C82:$F82,3),$N$3,$O$3))),"")</f>
        <v/>
      </c>
      <c r="AK82" s="82" t="str">
        <f>IF(ISNUMBER($AG82),IF(F82=LARGE($C82:$F82,1),$L$3,IF(F82=LARGE($C82:$F82,2),$M$3,IF(F82=LARGE($C82:$F82,3),$N$3,$O$3))),"")</f>
        <v/>
      </c>
      <c r="AL82" s="80" t="str">
        <f>IF(ISBLANK($G82),"",$G82)</f>
        <v/>
      </c>
      <c r="AM82" s="66"/>
    </row>
    <row r="83" spans="1:39" ht="21.2" hidden="1" customHeight="1">
      <c r="A83" s="64"/>
      <c r="B83" s="71"/>
      <c r="C83" s="102"/>
      <c r="D83" s="102"/>
      <c r="E83" s="102"/>
      <c r="F83" s="102"/>
      <c r="G83" s="80"/>
      <c r="H83" s="66"/>
      <c r="W83" s="3"/>
      <c r="AC83" s="3"/>
      <c r="AD83" s="3"/>
      <c r="AE83" s="3"/>
      <c r="AF83" s="64"/>
      <c r="AG83" s="71" t="str">
        <f>IF(ISBLANK($B83),"",$B83)</f>
        <v/>
      </c>
      <c r="AH83" s="82" t="str">
        <f>IF(ISNUMBER($AG83),IF(C83=LARGE($C83:$F83,1),$L$3,IF(C83=LARGE($C83:$F83,2),$M$3,IF(C83=LARGE($C83:$F83,3),$N$3,$O$3))),"")</f>
        <v/>
      </c>
      <c r="AI83" s="82" t="str">
        <f>IF(ISNUMBER($AG83),IF(D83=LARGE($C83:$F83,1),$L$3,IF(D83=LARGE($C83:$F83,2),$M$3,IF(D83=LARGE($C83:$F83,3),$N$3,$O$3))),"")</f>
        <v/>
      </c>
      <c r="AJ83" s="82" t="str">
        <f>IF(ISNUMBER($AG83),IF(E83=LARGE($C83:$F83,1),$L$3,IF(E83=LARGE($C83:$F83,2),$M$3,IF(E83=LARGE($C83:$F83,3),$N$3,$O$3))),"")</f>
        <v/>
      </c>
      <c r="AK83" s="82" t="str">
        <f>IF(ISNUMBER($AG83),IF(F83=LARGE($C83:$F83,1),$L$3,IF(F83=LARGE($C83:$F83,2),$M$3,IF(F83=LARGE($C83:$F83,3),$N$3,$O$3))),"")</f>
        <v/>
      </c>
      <c r="AL83" s="80" t="str">
        <f>IF(ISBLANK($G83),"",$G83)</f>
        <v/>
      </c>
      <c r="AM83" s="66"/>
    </row>
    <row r="84" spans="1:39" ht="21.2" hidden="1" customHeight="1">
      <c r="A84" s="64"/>
      <c r="B84" s="71"/>
      <c r="C84" s="102"/>
      <c r="D84" s="102"/>
      <c r="E84" s="102"/>
      <c r="F84" s="102"/>
      <c r="G84" s="80"/>
      <c r="H84" s="66"/>
      <c r="W84" s="3"/>
      <c r="AC84" s="3"/>
      <c r="AD84" s="3"/>
      <c r="AE84" s="3"/>
      <c r="AF84" s="64"/>
      <c r="AG84" s="71" t="str">
        <f>IF(ISBLANK($B84),"",$B84)</f>
        <v/>
      </c>
      <c r="AH84" s="82" t="str">
        <f>IF(ISNUMBER($AG84),IF(C84=LARGE($C84:$F84,1),$L$3,IF(C84=LARGE($C84:$F84,2),$M$3,IF(C84=LARGE($C84:$F84,3),$N$3,$O$3))),"")</f>
        <v/>
      </c>
      <c r="AI84" s="82" t="str">
        <f>IF(ISNUMBER($AG84),IF(D84=LARGE($C84:$F84,1),$L$3,IF(D84=LARGE($C84:$F84,2),$M$3,IF(D84=LARGE($C84:$F84,3),$N$3,$O$3))),"")</f>
        <v/>
      </c>
      <c r="AJ84" s="82" t="str">
        <f>IF(ISNUMBER($AG84),IF(E84=LARGE($C84:$F84,1),$L$3,IF(E84=LARGE($C84:$F84,2),$M$3,IF(E84=LARGE($C84:$F84,3),$N$3,$O$3))),"")</f>
        <v/>
      </c>
      <c r="AK84" s="82" t="str">
        <f>IF(ISNUMBER($AG84),IF(F84=LARGE($C84:$F84,1),$L$3,IF(F84=LARGE($C84:$F84,2),$M$3,IF(F84=LARGE($C84:$F84,3),$N$3,$O$3))),"")</f>
        <v/>
      </c>
      <c r="AL84" s="80" t="str">
        <f>IF(ISBLANK($G84),"",$G84)</f>
        <v/>
      </c>
      <c r="AM84" s="66"/>
    </row>
    <row r="85" spans="1:39" ht="21.2" hidden="1" customHeight="1">
      <c r="A85" s="64"/>
      <c r="B85" s="71"/>
      <c r="C85" s="102"/>
      <c r="D85" s="102"/>
      <c r="E85" s="102"/>
      <c r="F85" s="102"/>
      <c r="G85" s="80"/>
      <c r="H85" s="66"/>
      <c r="W85" s="3"/>
      <c r="AC85" s="3"/>
      <c r="AD85" s="3"/>
      <c r="AE85" s="3"/>
      <c r="AF85" s="64"/>
      <c r="AG85" s="71" t="str">
        <f>IF(ISBLANK($B85),"",$B85)</f>
        <v/>
      </c>
      <c r="AH85" s="82" t="str">
        <f>IF(ISNUMBER($AG85),IF(C85=LARGE($C85:$F85,1),$L$3,IF(C85=LARGE($C85:$F85,2),$M$3,IF(C85=LARGE($C85:$F85,3),$N$3,$O$3))),"")</f>
        <v/>
      </c>
      <c r="AI85" s="82" t="str">
        <f>IF(ISNUMBER($AG85),IF(D85=LARGE($C85:$F85,1),$L$3,IF(D85=LARGE($C85:$F85,2),$M$3,IF(D85=LARGE($C85:$F85,3),$N$3,$O$3))),"")</f>
        <v/>
      </c>
      <c r="AJ85" s="82" t="str">
        <f>IF(ISNUMBER($AG85),IF(E85=LARGE($C85:$F85,1),$L$3,IF(E85=LARGE($C85:$F85,2),$M$3,IF(E85=LARGE($C85:$F85,3),$N$3,$O$3))),"")</f>
        <v/>
      </c>
      <c r="AK85" s="82" t="str">
        <f>IF(ISNUMBER($AG85),IF(F85=LARGE($C85:$F85,1),$L$3,IF(F85=LARGE($C85:$F85,2),$M$3,IF(F85=LARGE($C85:$F85,3),$N$3,$O$3))),"")</f>
        <v/>
      </c>
      <c r="AL85" s="80" t="str">
        <f>IF(ISBLANK($G85),"",$G85)</f>
        <v/>
      </c>
      <c r="AM85" s="66"/>
    </row>
    <row r="86" spans="1:39" ht="21.2" hidden="1" customHeight="1">
      <c r="A86" s="64"/>
      <c r="B86" s="71"/>
      <c r="C86" s="102"/>
      <c r="D86" s="102"/>
      <c r="E86" s="102"/>
      <c r="F86" s="102"/>
      <c r="G86" s="80"/>
      <c r="H86" s="66"/>
      <c r="W86" s="3"/>
      <c r="AC86" s="3"/>
      <c r="AD86" s="3"/>
      <c r="AE86" s="3"/>
      <c r="AF86" s="64"/>
      <c r="AG86" s="71" t="str">
        <f>IF(ISBLANK($B86),"",$B86)</f>
        <v/>
      </c>
      <c r="AH86" s="82" t="str">
        <f>IF(ISNUMBER($AG86),IF(C86=LARGE($C86:$F86,1),$L$3,IF(C86=LARGE($C86:$F86,2),$M$3,IF(C86=LARGE($C86:$F86,3),$N$3,$O$3))),"")</f>
        <v/>
      </c>
      <c r="AI86" s="82" t="str">
        <f>IF(ISNUMBER($AG86),IF(D86=LARGE($C86:$F86,1),$L$3,IF(D86=LARGE($C86:$F86,2),$M$3,IF(D86=LARGE($C86:$F86,3),$N$3,$O$3))),"")</f>
        <v/>
      </c>
      <c r="AJ86" s="82" t="str">
        <f>IF(ISNUMBER($AG86),IF(E86=LARGE($C86:$F86,1),$L$3,IF(E86=LARGE($C86:$F86,2),$M$3,IF(E86=LARGE($C86:$F86,3),$N$3,$O$3))),"")</f>
        <v/>
      </c>
      <c r="AK86" s="82" t="str">
        <f>IF(ISNUMBER($AG86),IF(F86=LARGE($C86:$F86,1),$L$3,IF(F86=LARGE($C86:$F86,2),$M$3,IF(F86=LARGE($C86:$F86,3),$N$3,$O$3))),"")</f>
        <v/>
      </c>
      <c r="AL86" s="80" t="str">
        <f>IF(ISBLANK($G86),"",$G86)</f>
        <v/>
      </c>
      <c r="AM86" s="66"/>
    </row>
    <row r="87" spans="1:39" ht="21.2" hidden="1" customHeight="1">
      <c r="A87" s="64"/>
      <c r="B87" s="71"/>
      <c r="C87" s="102"/>
      <c r="D87" s="102"/>
      <c r="E87" s="102"/>
      <c r="F87" s="102"/>
      <c r="G87" s="80"/>
      <c r="H87" s="66"/>
      <c r="W87" s="3"/>
      <c r="AC87" s="3"/>
      <c r="AD87" s="3"/>
      <c r="AE87" s="3"/>
      <c r="AF87" s="64"/>
      <c r="AG87" s="71" t="str">
        <f>IF(ISBLANK($B87),"",$B87)</f>
        <v/>
      </c>
      <c r="AH87" s="82" t="str">
        <f>IF(ISNUMBER($AG87),IF(C87=LARGE($C87:$F87,1),$L$3,IF(C87=LARGE($C87:$F87,2),$M$3,IF(C87=LARGE($C87:$F87,3),$N$3,$O$3))),"")</f>
        <v/>
      </c>
      <c r="AI87" s="82" t="str">
        <f>IF(ISNUMBER($AG87),IF(D87=LARGE($C87:$F87,1),$L$3,IF(D87=LARGE($C87:$F87,2),$M$3,IF(D87=LARGE($C87:$F87,3),$N$3,$O$3))),"")</f>
        <v/>
      </c>
      <c r="AJ87" s="82" t="str">
        <f>IF(ISNUMBER($AG87),IF(E87=LARGE($C87:$F87,1),$L$3,IF(E87=LARGE($C87:$F87,2),$M$3,IF(E87=LARGE($C87:$F87,3),$N$3,$O$3))),"")</f>
        <v/>
      </c>
      <c r="AK87" s="82" t="str">
        <f>IF(ISNUMBER($AG87),IF(F87=LARGE($C87:$F87,1),$L$3,IF(F87=LARGE($C87:$F87,2),$M$3,IF(F87=LARGE($C87:$F87,3),$N$3,$O$3))),"")</f>
        <v/>
      </c>
      <c r="AL87" s="80" t="str">
        <f>IF(ISBLANK($G87),"",$G87)</f>
        <v/>
      </c>
      <c r="AM87" s="66"/>
    </row>
    <row r="88" spans="1:39" ht="21.2" hidden="1" customHeight="1">
      <c r="A88" s="64"/>
      <c r="B88" s="71"/>
      <c r="C88" s="102"/>
      <c r="D88" s="102"/>
      <c r="E88" s="102"/>
      <c r="F88" s="102"/>
      <c r="G88" s="80"/>
      <c r="H88" s="66"/>
      <c r="W88" s="3"/>
      <c r="AC88" s="3"/>
      <c r="AD88" s="3"/>
      <c r="AE88" s="3"/>
      <c r="AF88" s="64"/>
      <c r="AG88" s="71" t="str">
        <f>IF(ISBLANK($B88),"",$B88)</f>
        <v/>
      </c>
      <c r="AH88" s="82" t="str">
        <f>IF(ISNUMBER($AG88),IF(C88=LARGE($C88:$F88,1),$L$3,IF(C88=LARGE($C88:$F88,2),$M$3,IF(C88=LARGE($C88:$F88,3),$N$3,$O$3))),"")</f>
        <v/>
      </c>
      <c r="AI88" s="82" t="str">
        <f>IF(ISNUMBER($AG88),IF(D88=LARGE($C88:$F88,1),$L$3,IF(D88=LARGE($C88:$F88,2),$M$3,IF(D88=LARGE($C88:$F88,3),$N$3,$O$3))),"")</f>
        <v/>
      </c>
      <c r="AJ88" s="82" t="str">
        <f>IF(ISNUMBER($AG88),IF(E88=LARGE($C88:$F88,1),$L$3,IF(E88=LARGE($C88:$F88,2),$M$3,IF(E88=LARGE($C88:$F88,3),$N$3,$O$3))),"")</f>
        <v/>
      </c>
      <c r="AK88" s="82" t="str">
        <f>IF(ISNUMBER($AG88),IF(F88=LARGE($C88:$F88,1),$L$3,IF(F88=LARGE($C88:$F88,2),$M$3,IF(F88=LARGE($C88:$F88,3),$N$3,$O$3))),"")</f>
        <v/>
      </c>
      <c r="AL88" s="80" t="str">
        <f>IF(ISBLANK($G88),"",$G88)</f>
        <v/>
      </c>
      <c r="AM88" s="66"/>
    </row>
    <row r="89" spans="1:39" ht="21.2" hidden="1" customHeight="1">
      <c r="A89" s="64"/>
      <c r="B89" s="71"/>
      <c r="C89" s="102"/>
      <c r="D89" s="102"/>
      <c r="E89" s="102"/>
      <c r="F89" s="102"/>
      <c r="G89" s="80"/>
      <c r="H89" s="66"/>
      <c r="W89" s="3"/>
      <c r="AC89" s="3"/>
      <c r="AD89" s="3"/>
      <c r="AE89" s="3"/>
      <c r="AF89" s="64"/>
      <c r="AG89" s="71" t="str">
        <f>IF(ISBLANK($B89),"",$B89)</f>
        <v/>
      </c>
      <c r="AH89" s="82" t="str">
        <f>IF(ISNUMBER($AG89),IF(C89=LARGE($C89:$F89,1),$L$3,IF(C89=LARGE($C89:$F89,2),$M$3,IF(C89=LARGE($C89:$F89,3),$N$3,$O$3))),"")</f>
        <v/>
      </c>
      <c r="AI89" s="82" t="str">
        <f>IF(ISNUMBER($AG89),IF(D89=LARGE($C89:$F89,1),$L$3,IF(D89=LARGE($C89:$F89,2),$M$3,IF(D89=LARGE($C89:$F89,3),$N$3,$O$3))),"")</f>
        <v/>
      </c>
      <c r="AJ89" s="82" t="str">
        <f>IF(ISNUMBER($AG89),IF(E89=LARGE($C89:$F89,1),$L$3,IF(E89=LARGE($C89:$F89,2),$M$3,IF(E89=LARGE($C89:$F89,3),$N$3,$O$3))),"")</f>
        <v/>
      </c>
      <c r="AK89" s="82" t="str">
        <f>IF(ISNUMBER($AG89),IF(F89=LARGE($C89:$F89,1),$L$3,IF(F89=LARGE($C89:$F89,2),$M$3,IF(F89=LARGE($C89:$F89,3),$N$3,$O$3))),"")</f>
        <v/>
      </c>
      <c r="AL89" s="80" t="str">
        <f>IF(ISBLANK($G89),"",$G89)</f>
        <v/>
      </c>
      <c r="AM89" s="66"/>
    </row>
    <row r="90" spans="1:39" ht="21.2" hidden="1" customHeight="1">
      <c r="A90" s="64"/>
      <c r="B90" s="71"/>
      <c r="C90" s="102"/>
      <c r="D90" s="102"/>
      <c r="E90" s="102"/>
      <c r="F90" s="102"/>
      <c r="G90" s="80"/>
      <c r="H90" s="66"/>
      <c r="W90" s="3"/>
      <c r="AC90" s="3"/>
      <c r="AD90" s="3"/>
      <c r="AE90" s="3"/>
      <c r="AF90" s="64"/>
      <c r="AG90" s="71" t="str">
        <f>IF(ISBLANK($B90),"",$B90)</f>
        <v/>
      </c>
      <c r="AH90" s="82" t="str">
        <f>IF(ISNUMBER($AG90),IF(C90=LARGE($C90:$F90,1),$L$3,IF(C90=LARGE($C90:$F90,2),$M$3,IF(C90=LARGE($C90:$F90,3),$N$3,$O$3))),"")</f>
        <v/>
      </c>
      <c r="AI90" s="82" t="str">
        <f>IF(ISNUMBER($AG90),IF(D90=LARGE($C90:$F90,1),$L$3,IF(D90=LARGE($C90:$F90,2),$M$3,IF(D90=LARGE($C90:$F90,3),$N$3,$O$3))),"")</f>
        <v/>
      </c>
      <c r="AJ90" s="82" t="str">
        <f>IF(ISNUMBER($AG90),IF(E90=LARGE($C90:$F90,1),$L$3,IF(E90=LARGE($C90:$F90,2),$M$3,IF(E90=LARGE($C90:$F90,3),$N$3,$O$3))),"")</f>
        <v/>
      </c>
      <c r="AK90" s="82" t="str">
        <f>IF(ISNUMBER($AG90),IF(F90=LARGE($C90:$F90,1),$L$3,IF(F90=LARGE($C90:$F90,2),$M$3,IF(F90=LARGE($C90:$F90,3),$N$3,$O$3))),"")</f>
        <v/>
      </c>
      <c r="AL90" s="80" t="str">
        <f>IF(ISBLANK($G90),"",$G90)</f>
        <v/>
      </c>
      <c r="AM90" s="66"/>
    </row>
    <row r="91" spans="1:39" ht="21.2" hidden="1" customHeight="1">
      <c r="A91" s="64"/>
      <c r="B91" s="71"/>
      <c r="C91" s="102"/>
      <c r="D91" s="102"/>
      <c r="E91" s="102"/>
      <c r="F91" s="102"/>
      <c r="G91" s="80"/>
      <c r="H91" s="66"/>
      <c r="W91" s="3"/>
      <c r="AC91" s="3"/>
      <c r="AD91" s="3"/>
      <c r="AE91" s="3"/>
      <c r="AF91" s="64"/>
      <c r="AG91" s="71" t="str">
        <f>IF(ISBLANK($B91),"",$B91)</f>
        <v/>
      </c>
      <c r="AH91" s="82" t="str">
        <f>IF(ISNUMBER($AG91),IF(C91=LARGE($C91:$F91,1),$L$3,IF(C91=LARGE($C91:$F91,2),$M$3,IF(C91=LARGE($C91:$F91,3),$N$3,$O$3))),"")</f>
        <v/>
      </c>
      <c r="AI91" s="82" t="str">
        <f>IF(ISNUMBER($AG91),IF(D91=LARGE($C91:$F91,1),$L$3,IF(D91=LARGE($C91:$F91,2),$M$3,IF(D91=LARGE($C91:$F91,3),$N$3,$O$3))),"")</f>
        <v/>
      </c>
      <c r="AJ91" s="82" t="str">
        <f>IF(ISNUMBER($AG91),IF(E91=LARGE($C91:$F91,1),$L$3,IF(E91=LARGE($C91:$F91,2),$M$3,IF(E91=LARGE($C91:$F91,3),$N$3,$O$3))),"")</f>
        <v/>
      </c>
      <c r="AK91" s="82" t="str">
        <f>IF(ISNUMBER($AG91),IF(F91=LARGE($C91:$F91,1),$L$3,IF(F91=LARGE($C91:$F91,2),$M$3,IF(F91=LARGE($C91:$F91,3),$N$3,$O$3))),"")</f>
        <v/>
      </c>
      <c r="AL91" s="80" t="str">
        <f>IF(ISBLANK($G91),"",$G91)</f>
        <v/>
      </c>
      <c r="AM91" s="66"/>
    </row>
    <row r="92" spans="1:39" ht="21.2" hidden="1" customHeight="1">
      <c r="A92" s="64"/>
      <c r="B92" s="71"/>
      <c r="C92" s="102"/>
      <c r="D92" s="102"/>
      <c r="E92" s="102"/>
      <c r="F92" s="102"/>
      <c r="G92" s="80"/>
      <c r="H92" s="66"/>
      <c r="W92" s="3"/>
      <c r="AC92" s="3"/>
      <c r="AD92" s="3"/>
      <c r="AE92" s="3"/>
      <c r="AF92" s="64"/>
      <c r="AG92" s="71" t="str">
        <f>IF(ISBLANK($B92),"",$B92)</f>
        <v/>
      </c>
      <c r="AH92" s="82" t="str">
        <f>IF(ISNUMBER($AG92),IF(C92=LARGE($C92:$F92,1),$L$3,IF(C92=LARGE($C92:$F92,2),$M$3,IF(C92=LARGE($C92:$F92,3),$N$3,$O$3))),"")</f>
        <v/>
      </c>
      <c r="AI92" s="82" t="str">
        <f>IF(ISNUMBER($AG92),IF(D92=LARGE($C92:$F92,1),$L$3,IF(D92=LARGE($C92:$F92,2),$M$3,IF(D92=LARGE($C92:$F92,3),$N$3,$O$3))),"")</f>
        <v/>
      </c>
      <c r="AJ92" s="82" t="str">
        <f>IF(ISNUMBER($AG92),IF(E92=LARGE($C92:$F92,1),$L$3,IF(E92=LARGE($C92:$F92,2),$M$3,IF(E92=LARGE($C92:$F92,3),$N$3,$O$3))),"")</f>
        <v/>
      </c>
      <c r="AK92" s="82" t="str">
        <f>IF(ISNUMBER($AG92),IF(F92=LARGE($C92:$F92,1),$L$3,IF(F92=LARGE($C92:$F92,2),$M$3,IF(F92=LARGE($C92:$F92,3),$N$3,$O$3))),"")</f>
        <v/>
      </c>
      <c r="AL92" s="80" t="str">
        <f>IF(ISBLANK($G92),"",$G92)</f>
        <v/>
      </c>
      <c r="AM92" s="66"/>
    </row>
    <row r="93" spans="1:39" ht="21.2" hidden="1" customHeight="1">
      <c r="A93" s="64"/>
      <c r="B93" s="71"/>
      <c r="C93" s="102"/>
      <c r="D93" s="102"/>
      <c r="E93" s="102"/>
      <c r="F93" s="102"/>
      <c r="G93" s="80"/>
      <c r="H93" s="66"/>
      <c r="W93" s="3"/>
      <c r="AC93" s="3"/>
      <c r="AD93" s="3"/>
      <c r="AE93" s="3"/>
      <c r="AF93" s="64"/>
      <c r="AG93" s="71" t="str">
        <f>IF(ISBLANK($B93),"",$B93)</f>
        <v/>
      </c>
      <c r="AH93" s="82" t="str">
        <f>IF(ISNUMBER($AG93),IF(C93=LARGE($C93:$F93,1),$L$3,IF(C93=LARGE($C93:$F93,2),$M$3,IF(C93=LARGE($C93:$F93,3),$N$3,$O$3))),"")</f>
        <v/>
      </c>
      <c r="AI93" s="82" t="str">
        <f>IF(ISNUMBER($AG93),IF(D93=LARGE($C93:$F93,1),$L$3,IF(D93=LARGE($C93:$F93,2),$M$3,IF(D93=LARGE($C93:$F93,3),$N$3,$O$3))),"")</f>
        <v/>
      </c>
      <c r="AJ93" s="82" t="str">
        <f>IF(ISNUMBER($AG93),IF(E93=LARGE($C93:$F93,1),$L$3,IF(E93=LARGE($C93:$F93,2),$M$3,IF(E93=LARGE($C93:$F93,3),$N$3,$O$3))),"")</f>
        <v/>
      </c>
      <c r="AK93" s="82" t="str">
        <f>IF(ISNUMBER($AG93),IF(F93=LARGE($C93:$F93,1),$L$3,IF(F93=LARGE($C93:$F93,2),$M$3,IF(F93=LARGE($C93:$F93,3),$N$3,$O$3))),"")</f>
        <v/>
      </c>
      <c r="AL93" s="80" t="str">
        <f>IF(ISBLANK($G93),"",$G93)</f>
        <v/>
      </c>
      <c r="AM93" s="66"/>
    </row>
    <row r="94" spans="1:39" ht="21.2" hidden="1" customHeight="1">
      <c r="A94" s="64"/>
      <c r="B94" s="71"/>
      <c r="C94" s="102"/>
      <c r="D94" s="102"/>
      <c r="E94" s="102"/>
      <c r="F94" s="102"/>
      <c r="G94" s="80"/>
      <c r="H94" s="66"/>
      <c r="W94" s="3"/>
      <c r="AC94" s="3"/>
      <c r="AD94" s="3"/>
      <c r="AE94" s="3"/>
      <c r="AF94" s="64"/>
      <c r="AG94" s="71" t="str">
        <f>IF(ISBLANK($B94),"",$B94)</f>
        <v/>
      </c>
      <c r="AH94" s="82" t="str">
        <f>IF(ISNUMBER($AG94),IF(C94=LARGE($C94:$F94,1),$L$3,IF(C94=LARGE($C94:$F94,2),$M$3,IF(C94=LARGE($C94:$F94,3),$N$3,$O$3))),"")</f>
        <v/>
      </c>
      <c r="AI94" s="82" t="str">
        <f>IF(ISNUMBER($AG94),IF(D94=LARGE($C94:$F94,1),$L$3,IF(D94=LARGE($C94:$F94,2),$M$3,IF(D94=LARGE($C94:$F94,3),$N$3,$O$3))),"")</f>
        <v/>
      </c>
      <c r="AJ94" s="82" t="str">
        <f>IF(ISNUMBER($AG94),IF(E94=LARGE($C94:$F94,1),$L$3,IF(E94=LARGE($C94:$F94,2),$M$3,IF(E94=LARGE($C94:$F94,3),$N$3,$O$3))),"")</f>
        <v/>
      </c>
      <c r="AK94" s="82" t="str">
        <f>IF(ISNUMBER($AG94),IF(F94=LARGE($C94:$F94,1),$L$3,IF(F94=LARGE($C94:$F94,2),$M$3,IF(F94=LARGE($C94:$F94,3),$N$3,$O$3))),"")</f>
        <v/>
      </c>
      <c r="AL94" s="80" t="str">
        <f>IF(ISBLANK($G94),"",$G94)</f>
        <v/>
      </c>
      <c r="AM94" s="66"/>
    </row>
    <row r="95" spans="1:39" ht="21.2" hidden="1" customHeight="1">
      <c r="A95" s="64"/>
      <c r="B95" s="71"/>
      <c r="C95" s="102"/>
      <c r="D95" s="102"/>
      <c r="E95" s="102"/>
      <c r="F95" s="102"/>
      <c r="G95" s="80"/>
      <c r="H95" s="66"/>
      <c r="W95" s="3"/>
      <c r="AC95" s="3"/>
      <c r="AD95" s="3"/>
      <c r="AE95" s="3"/>
      <c r="AF95" s="64"/>
      <c r="AG95" s="71" t="str">
        <f>IF(ISBLANK($B95),"",$B95)</f>
        <v/>
      </c>
      <c r="AH95" s="82" t="str">
        <f>IF(ISNUMBER($AG95),IF(C95=LARGE($C95:$F95,1),$L$3,IF(C95=LARGE($C95:$F95,2),$M$3,IF(C95=LARGE($C95:$F95,3),$N$3,$O$3))),"")</f>
        <v/>
      </c>
      <c r="AI95" s="82" t="str">
        <f>IF(ISNUMBER($AG95),IF(D95=LARGE($C95:$F95,1),$L$3,IF(D95=LARGE($C95:$F95,2),$M$3,IF(D95=LARGE($C95:$F95,3),$N$3,$O$3))),"")</f>
        <v/>
      </c>
      <c r="AJ95" s="82" t="str">
        <f>IF(ISNUMBER($AG95),IF(E95=LARGE($C95:$F95,1),$L$3,IF(E95=LARGE($C95:$F95,2),$M$3,IF(E95=LARGE($C95:$F95,3),$N$3,$O$3))),"")</f>
        <v/>
      </c>
      <c r="AK95" s="82" t="str">
        <f>IF(ISNUMBER($AG95),IF(F95=LARGE($C95:$F95,1),$L$3,IF(F95=LARGE($C95:$F95,2),$M$3,IF(F95=LARGE($C95:$F95,3),$N$3,$O$3))),"")</f>
        <v/>
      </c>
      <c r="AL95" s="80" t="str">
        <f>IF(ISBLANK($G95),"",$G95)</f>
        <v/>
      </c>
      <c r="AM95" s="66"/>
    </row>
    <row r="96" spans="1:39" ht="21.2" hidden="1" customHeight="1">
      <c r="A96" s="64"/>
      <c r="B96" s="71"/>
      <c r="C96" s="102"/>
      <c r="D96" s="102"/>
      <c r="E96" s="102"/>
      <c r="F96" s="102"/>
      <c r="G96" s="80"/>
      <c r="H96" s="66"/>
      <c r="W96" s="3"/>
      <c r="AC96" s="3"/>
      <c r="AD96" s="3"/>
      <c r="AE96" s="3"/>
      <c r="AF96" s="64"/>
      <c r="AG96" s="71" t="str">
        <f>IF(ISBLANK($B96),"",$B96)</f>
        <v/>
      </c>
      <c r="AH96" s="82" t="str">
        <f>IF(ISNUMBER($AG96),IF(C96=LARGE($C96:$F96,1),$L$3,IF(C96=LARGE($C96:$F96,2),$M$3,IF(C96=LARGE($C96:$F96,3),$N$3,$O$3))),"")</f>
        <v/>
      </c>
      <c r="AI96" s="82" t="str">
        <f>IF(ISNUMBER($AG96),IF(D96=LARGE($C96:$F96,1),$L$3,IF(D96=LARGE($C96:$F96,2),$M$3,IF(D96=LARGE($C96:$F96,3),$N$3,$O$3))),"")</f>
        <v/>
      </c>
      <c r="AJ96" s="82" t="str">
        <f>IF(ISNUMBER($AG96),IF(E96=LARGE($C96:$F96,1),$L$3,IF(E96=LARGE($C96:$F96,2),$M$3,IF(E96=LARGE($C96:$F96,3),$N$3,$O$3))),"")</f>
        <v/>
      </c>
      <c r="AK96" s="82" t="str">
        <f>IF(ISNUMBER($AG96),IF(F96=LARGE($C96:$F96,1),$L$3,IF(F96=LARGE($C96:$F96,2),$M$3,IF(F96=LARGE($C96:$F96,3),$N$3,$O$3))),"")</f>
        <v/>
      </c>
      <c r="AL96" s="80" t="str">
        <f>IF(ISBLANK($G96),"",$G96)</f>
        <v/>
      </c>
      <c r="AM96" s="66"/>
    </row>
    <row r="97" spans="1:39" ht="21.2" hidden="1" customHeight="1">
      <c r="A97" s="64"/>
      <c r="B97" s="71"/>
      <c r="C97" s="102"/>
      <c r="D97" s="102"/>
      <c r="E97" s="102"/>
      <c r="F97" s="102"/>
      <c r="G97" s="80"/>
      <c r="H97" s="66"/>
      <c r="W97" s="3"/>
      <c r="AC97" s="3"/>
      <c r="AD97" s="3"/>
      <c r="AE97" s="3"/>
      <c r="AF97" s="64"/>
      <c r="AG97" s="71" t="str">
        <f>IF(ISBLANK($B97),"",$B97)</f>
        <v/>
      </c>
      <c r="AH97" s="82" t="str">
        <f>IF(ISNUMBER($AG97),IF(C97=LARGE($C97:$F97,1),$L$3,IF(C97=LARGE($C97:$F97,2),$M$3,IF(C97=LARGE($C97:$F97,3),$N$3,$O$3))),"")</f>
        <v/>
      </c>
      <c r="AI97" s="82" t="str">
        <f>IF(ISNUMBER($AG97),IF(D97=LARGE($C97:$F97,1),$L$3,IF(D97=LARGE($C97:$F97,2),$M$3,IF(D97=LARGE($C97:$F97,3),$N$3,$O$3))),"")</f>
        <v/>
      </c>
      <c r="AJ97" s="82" t="str">
        <f>IF(ISNUMBER($AG97),IF(E97=LARGE($C97:$F97,1),$L$3,IF(E97=LARGE($C97:$F97,2),$M$3,IF(E97=LARGE($C97:$F97,3),$N$3,$O$3))),"")</f>
        <v/>
      </c>
      <c r="AK97" s="82" t="str">
        <f>IF(ISNUMBER($AG97),IF(F97=LARGE($C97:$F97,1),$L$3,IF(F97=LARGE($C97:$F97,2),$M$3,IF(F97=LARGE($C97:$F97,3),$N$3,$O$3))),"")</f>
        <v/>
      </c>
      <c r="AL97" s="80" t="str">
        <f>IF(ISBLANK($G97),"",$G97)</f>
        <v/>
      </c>
      <c r="AM97" s="66"/>
    </row>
    <row r="98" spans="1:39" ht="21.2" hidden="1" customHeight="1">
      <c r="A98" s="64"/>
      <c r="B98" s="71"/>
      <c r="C98" s="102"/>
      <c r="D98" s="102"/>
      <c r="E98" s="102"/>
      <c r="F98" s="102"/>
      <c r="G98" s="80"/>
      <c r="H98" s="66"/>
      <c r="W98" s="3"/>
      <c r="AC98" s="3"/>
      <c r="AD98" s="3"/>
      <c r="AE98" s="3"/>
      <c r="AF98" s="64"/>
      <c r="AG98" s="71" t="str">
        <f>IF(ISBLANK($B98),"",$B98)</f>
        <v/>
      </c>
      <c r="AH98" s="82" t="str">
        <f>IF(ISNUMBER($AG98),IF(C98=LARGE($C98:$F98,1),$L$3,IF(C98=LARGE($C98:$F98,2),$M$3,IF(C98=LARGE($C98:$F98,3),$N$3,$O$3))),"")</f>
        <v/>
      </c>
      <c r="AI98" s="82" t="str">
        <f>IF(ISNUMBER($AG98),IF(D98=LARGE($C98:$F98,1),$L$3,IF(D98=LARGE($C98:$F98,2),$M$3,IF(D98=LARGE($C98:$F98,3),$N$3,$O$3))),"")</f>
        <v/>
      </c>
      <c r="AJ98" s="82" t="str">
        <f>IF(ISNUMBER($AG98),IF(E98=LARGE($C98:$F98,1),$L$3,IF(E98=LARGE($C98:$F98,2),$M$3,IF(E98=LARGE($C98:$F98,3),$N$3,$O$3))),"")</f>
        <v/>
      </c>
      <c r="AK98" s="82" t="str">
        <f>IF(ISNUMBER($AG98),IF(F98=LARGE($C98:$F98,1),$L$3,IF(F98=LARGE($C98:$F98,2),$M$3,IF(F98=LARGE($C98:$F98,3),$N$3,$O$3))),"")</f>
        <v/>
      </c>
      <c r="AL98" s="80" t="str">
        <f>IF(ISBLANK($G98),"",$G98)</f>
        <v/>
      </c>
      <c r="AM98" s="66"/>
    </row>
    <row r="99" spans="1:39" ht="21.2" hidden="1" customHeight="1">
      <c r="A99" s="64"/>
      <c r="B99" s="71"/>
      <c r="C99" s="102"/>
      <c r="D99" s="102"/>
      <c r="E99" s="102"/>
      <c r="F99" s="102"/>
      <c r="G99" s="80"/>
      <c r="H99" s="66"/>
      <c r="W99" s="3"/>
      <c r="AC99" s="3"/>
      <c r="AD99" s="3"/>
      <c r="AE99" s="3"/>
      <c r="AF99" s="64"/>
      <c r="AG99" s="71" t="str">
        <f>IF(ISBLANK($B99),"",$B99)</f>
        <v/>
      </c>
      <c r="AH99" s="82" t="str">
        <f>IF(ISNUMBER($AG99),IF(C99=LARGE($C99:$F99,1),$L$3,IF(C99=LARGE($C99:$F99,2),$M$3,IF(C99=LARGE($C99:$F99,3),$N$3,$O$3))),"")</f>
        <v/>
      </c>
      <c r="AI99" s="82" t="str">
        <f>IF(ISNUMBER($AG99),IF(D99=LARGE($C99:$F99,1),$L$3,IF(D99=LARGE($C99:$F99,2),$M$3,IF(D99=LARGE($C99:$F99,3),$N$3,$O$3))),"")</f>
        <v/>
      </c>
      <c r="AJ99" s="82" t="str">
        <f>IF(ISNUMBER($AG99),IF(E99=LARGE($C99:$F99,1),$L$3,IF(E99=LARGE($C99:$F99,2),$M$3,IF(E99=LARGE($C99:$F99,3),$N$3,$O$3))),"")</f>
        <v/>
      </c>
      <c r="AK99" s="82" t="str">
        <f>IF(ISNUMBER($AG99),IF(F99=LARGE($C99:$F99,1),$L$3,IF(F99=LARGE($C99:$F99,2),$M$3,IF(F99=LARGE($C99:$F99,3),$N$3,$O$3))),"")</f>
        <v/>
      </c>
      <c r="AL99" s="80" t="str">
        <f>IF(ISBLANK($G99),"",$G99)</f>
        <v/>
      </c>
      <c r="AM99" s="66"/>
    </row>
    <row r="100" spans="1:39" ht="21.2" hidden="1" customHeight="1">
      <c r="A100" s="64"/>
      <c r="B100" s="71"/>
      <c r="C100" s="102"/>
      <c r="D100" s="102"/>
      <c r="E100" s="102"/>
      <c r="F100" s="102"/>
      <c r="G100" s="80"/>
      <c r="H100" s="66"/>
      <c r="W100" s="3"/>
      <c r="AC100" s="3"/>
      <c r="AD100" s="3"/>
      <c r="AE100" s="3"/>
      <c r="AF100" s="64"/>
      <c r="AG100" s="71" t="str">
        <f>IF(ISBLANK($B100),"",$B100)</f>
        <v/>
      </c>
      <c r="AH100" s="82" t="str">
        <f>IF(ISNUMBER($AG100),IF(C100=LARGE($C100:$F100,1),$L$3,IF(C100=LARGE($C100:$F100,2),$M$3,IF(C100=LARGE($C100:$F100,3),$N$3,$O$3))),"")</f>
        <v/>
      </c>
      <c r="AI100" s="82" t="str">
        <f>IF(ISNUMBER($AG100),IF(D100=LARGE($C100:$F100,1),$L$3,IF(D100=LARGE($C100:$F100,2),$M$3,IF(D100=LARGE($C100:$F100,3),$N$3,$O$3))),"")</f>
        <v/>
      </c>
      <c r="AJ100" s="82" t="str">
        <f>IF(ISNUMBER($AG100),IF(E100=LARGE($C100:$F100,1),$L$3,IF(E100=LARGE($C100:$F100,2),$M$3,IF(E100=LARGE($C100:$F100,3),$N$3,$O$3))),"")</f>
        <v/>
      </c>
      <c r="AK100" s="82" t="str">
        <f>IF(ISNUMBER($AG100),IF(F100=LARGE($C100:$F100,1),$L$3,IF(F100=LARGE($C100:$F100,2),$M$3,IF(F100=LARGE($C100:$F100,3),$N$3,$O$3))),"")</f>
        <v/>
      </c>
      <c r="AL100" s="80" t="str">
        <f>IF(ISBLANK($G100),"",$G100)</f>
        <v/>
      </c>
      <c r="AM100" s="66"/>
    </row>
    <row r="101" spans="1:39" ht="21.2" hidden="1" customHeight="1">
      <c r="A101" s="64"/>
      <c r="B101" s="71"/>
      <c r="C101" s="102"/>
      <c r="D101" s="102"/>
      <c r="E101" s="102"/>
      <c r="F101" s="102"/>
      <c r="G101" s="80"/>
      <c r="H101" s="66"/>
      <c r="W101" s="3"/>
      <c r="AC101" s="3"/>
      <c r="AD101" s="3"/>
      <c r="AE101" s="3"/>
      <c r="AF101" s="64"/>
      <c r="AG101" s="71" t="str">
        <f>IF(ISBLANK($B101),"",$B101)</f>
        <v/>
      </c>
      <c r="AH101" s="82" t="str">
        <f>IF(ISNUMBER($AG101),IF(C101=LARGE($C101:$F101,1),$L$3,IF(C101=LARGE($C101:$F101,2),$M$3,IF(C101=LARGE($C101:$F101,3),$N$3,$O$3))),"")</f>
        <v/>
      </c>
      <c r="AI101" s="82" t="str">
        <f>IF(ISNUMBER($AG101),IF(D101=LARGE($C101:$F101,1),$L$3,IF(D101=LARGE($C101:$F101,2),$M$3,IF(D101=LARGE($C101:$F101,3),$N$3,$O$3))),"")</f>
        <v/>
      </c>
      <c r="AJ101" s="82" t="str">
        <f>IF(ISNUMBER($AG101),IF(E101=LARGE($C101:$F101,1),$L$3,IF(E101=LARGE($C101:$F101,2),$M$3,IF(E101=LARGE($C101:$F101,3),$N$3,$O$3))),"")</f>
        <v/>
      </c>
      <c r="AK101" s="82" t="str">
        <f>IF(ISNUMBER($AG101),IF(F101=LARGE($C101:$F101,1),$L$3,IF(F101=LARGE($C101:$F101,2),$M$3,IF(F101=LARGE($C101:$F101,3),$N$3,$O$3))),"")</f>
        <v/>
      </c>
      <c r="AL101" s="80" t="str">
        <f>IF(ISBLANK($G101),"",$G101)</f>
        <v/>
      </c>
      <c r="AM101" s="66"/>
    </row>
    <row r="102" spans="1:39" ht="21.2" hidden="1" customHeight="1">
      <c r="A102" s="64"/>
      <c r="B102" s="71"/>
      <c r="C102" s="102"/>
      <c r="D102" s="102"/>
      <c r="E102" s="102"/>
      <c r="F102" s="102"/>
      <c r="G102" s="80"/>
      <c r="H102" s="66"/>
      <c r="W102" s="3"/>
      <c r="AC102" s="3"/>
      <c r="AD102" s="3"/>
      <c r="AE102" s="3"/>
      <c r="AF102" s="64"/>
      <c r="AG102" s="71" t="str">
        <f>IF(ISBLANK($B102),"",$B102)</f>
        <v/>
      </c>
      <c r="AH102" s="82" t="str">
        <f>IF(ISNUMBER($AG102),IF(C102=LARGE($C102:$F102,1),$L$3,IF(C102=LARGE($C102:$F102,2),$M$3,IF(C102=LARGE($C102:$F102,3),$N$3,$O$3))),"")</f>
        <v/>
      </c>
      <c r="AI102" s="82" t="str">
        <f>IF(ISNUMBER($AG102),IF(D102=LARGE($C102:$F102,1),$L$3,IF(D102=LARGE($C102:$F102,2),$M$3,IF(D102=LARGE($C102:$F102,3),$N$3,$O$3))),"")</f>
        <v/>
      </c>
      <c r="AJ102" s="82" t="str">
        <f>IF(ISNUMBER($AG102),IF(E102=LARGE($C102:$F102,1),$L$3,IF(E102=LARGE($C102:$F102,2),$M$3,IF(E102=LARGE($C102:$F102,3),$N$3,$O$3))),"")</f>
        <v/>
      </c>
      <c r="AK102" s="82" t="str">
        <f>IF(ISNUMBER($AG102),IF(F102=LARGE($C102:$F102,1),$L$3,IF(F102=LARGE($C102:$F102,2),$M$3,IF(F102=LARGE($C102:$F102,3),$N$3,$O$3))),"")</f>
        <v/>
      </c>
      <c r="AL102" s="80" t="str">
        <f>IF(ISBLANK($G102),"",$G102)</f>
        <v/>
      </c>
      <c r="AM102" s="66"/>
    </row>
    <row r="103" spans="1:39" ht="21.2" hidden="1" customHeight="1">
      <c r="A103" s="64"/>
      <c r="B103" s="71"/>
      <c r="C103" s="102"/>
      <c r="D103" s="102"/>
      <c r="E103" s="102"/>
      <c r="F103" s="102"/>
      <c r="G103" s="80"/>
      <c r="H103" s="66"/>
      <c r="W103" s="3"/>
      <c r="AC103" s="3"/>
      <c r="AD103" s="3"/>
      <c r="AE103" s="3"/>
      <c r="AF103" s="64"/>
      <c r="AG103" s="71" t="str">
        <f>IF(ISBLANK($B103),"",$B103)</f>
        <v/>
      </c>
      <c r="AH103" s="82" t="str">
        <f>IF(ISNUMBER($AG103),IF(C103=LARGE($C103:$F103,1),$L$3,IF(C103=LARGE($C103:$F103,2),$M$3,IF(C103=LARGE($C103:$F103,3),$N$3,$O$3))),"")</f>
        <v/>
      </c>
      <c r="AI103" s="82" t="str">
        <f>IF(ISNUMBER($AG103),IF(D103=LARGE($C103:$F103,1),$L$3,IF(D103=LARGE($C103:$F103,2),$M$3,IF(D103=LARGE($C103:$F103,3),$N$3,$O$3))),"")</f>
        <v/>
      </c>
      <c r="AJ103" s="82" t="str">
        <f>IF(ISNUMBER($AG103),IF(E103=LARGE($C103:$F103,1),$L$3,IF(E103=LARGE($C103:$F103,2),$M$3,IF(E103=LARGE($C103:$F103,3),$N$3,$O$3))),"")</f>
        <v/>
      </c>
      <c r="AK103" s="82" t="str">
        <f>IF(ISNUMBER($AG103),IF(F103=LARGE($C103:$F103,1),$L$3,IF(F103=LARGE($C103:$F103,2),$M$3,IF(F103=LARGE($C103:$F103,3),$N$3,$O$3))),"")</f>
        <v/>
      </c>
      <c r="AL103" s="80" t="str">
        <f>IF(ISBLANK($G103),"",$G103)</f>
        <v/>
      </c>
      <c r="AM103" s="66"/>
    </row>
    <row r="104" spans="1:39" ht="21.2" hidden="1" customHeight="1">
      <c r="A104" s="64"/>
      <c r="B104" s="71"/>
      <c r="C104" s="102"/>
      <c r="D104" s="102"/>
      <c r="E104" s="102"/>
      <c r="F104" s="102"/>
      <c r="G104" s="80"/>
      <c r="H104" s="66"/>
      <c r="W104" s="3"/>
      <c r="AC104" s="3"/>
      <c r="AD104" s="3"/>
      <c r="AE104" s="3"/>
      <c r="AF104" s="64"/>
      <c r="AG104" s="71" t="str">
        <f>IF(ISBLANK($B104),"",$B104)</f>
        <v/>
      </c>
      <c r="AH104" s="82" t="str">
        <f>IF(ISNUMBER($AG104),IF(C104=LARGE($C104:$F104,1),$L$3,IF(C104=LARGE($C104:$F104,2),$M$3,IF(C104=LARGE($C104:$F104,3),$N$3,$O$3))),"")</f>
        <v/>
      </c>
      <c r="AI104" s="82" t="str">
        <f>IF(ISNUMBER($AG104),IF(D104=LARGE($C104:$F104,1),$L$3,IF(D104=LARGE($C104:$F104,2),$M$3,IF(D104=LARGE($C104:$F104,3),$N$3,$O$3))),"")</f>
        <v/>
      </c>
      <c r="AJ104" s="82" t="str">
        <f>IF(ISNUMBER($AG104),IF(E104=LARGE($C104:$F104,1),$L$3,IF(E104=LARGE($C104:$F104,2),$M$3,IF(E104=LARGE($C104:$F104,3),$N$3,$O$3))),"")</f>
        <v/>
      </c>
      <c r="AK104" s="82" t="str">
        <f>IF(ISNUMBER($AG104),IF(F104=LARGE($C104:$F104,1),$L$3,IF(F104=LARGE($C104:$F104,2),$M$3,IF(F104=LARGE($C104:$F104,3),$N$3,$O$3))),"")</f>
        <v/>
      </c>
      <c r="AL104" s="80" t="str">
        <f>IF(ISBLANK($G104),"",$G104)</f>
        <v/>
      </c>
      <c r="AM104" s="66"/>
    </row>
    <row r="105" spans="1:39" ht="21.2" hidden="1" customHeight="1">
      <c r="A105" s="64"/>
      <c r="B105" s="71"/>
      <c r="C105" s="102"/>
      <c r="D105" s="102"/>
      <c r="E105" s="102"/>
      <c r="F105" s="102"/>
      <c r="G105" s="80"/>
      <c r="H105" s="66"/>
      <c r="W105" s="3"/>
      <c r="AC105" s="3"/>
      <c r="AD105" s="3"/>
      <c r="AE105" s="3"/>
      <c r="AF105" s="64"/>
      <c r="AG105" s="71" t="str">
        <f>IF(ISBLANK($B105),"",$B105)</f>
        <v/>
      </c>
      <c r="AH105" s="82" t="str">
        <f>IF(ISNUMBER($AG105),IF(C105=LARGE($C105:$F105,1),$L$3,IF(C105=LARGE($C105:$F105,2),$M$3,IF(C105=LARGE($C105:$F105,3),$N$3,$O$3))),"")</f>
        <v/>
      </c>
      <c r="AI105" s="82" t="str">
        <f>IF(ISNUMBER($AG105),IF(D105=LARGE($C105:$F105,1),$L$3,IF(D105=LARGE($C105:$F105,2),$M$3,IF(D105=LARGE($C105:$F105,3),$N$3,$O$3))),"")</f>
        <v/>
      </c>
      <c r="AJ105" s="82" t="str">
        <f>IF(ISNUMBER($AG105),IF(E105=LARGE($C105:$F105,1),$L$3,IF(E105=LARGE($C105:$F105,2),$M$3,IF(E105=LARGE($C105:$F105,3),$N$3,$O$3))),"")</f>
        <v/>
      </c>
      <c r="AK105" s="82" t="str">
        <f>IF(ISNUMBER($AG105),IF(F105=LARGE($C105:$F105,1),$L$3,IF(F105=LARGE($C105:$F105,2),$M$3,IF(F105=LARGE($C105:$F105,3),$N$3,$O$3))),"")</f>
        <v/>
      </c>
      <c r="AL105" s="80" t="str">
        <f>IF(ISBLANK($G105),"",$G105)</f>
        <v/>
      </c>
      <c r="AM105" s="66"/>
    </row>
    <row r="106" spans="1:39" ht="21.2" hidden="1" customHeight="1">
      <c r="A106" s="64"/>
      <c r="B106" s="71"/>
      <c r="C106" s="102"/>
      <c r="D106" s="102"/>
      <c r="E106" s="102"/>
      <c r="F106" s="102"/>
      <c r="G106" s="80"/>
      <c r="H106" s="66"/>
      <c r="W106" s="3"/>
      <c r="AC106" s="3"/>
      <c r="AD106" s="3"/>
      <c r="AE106" s="3"/>
      <c r="AF106" s="64"/>
      <c r="AG106" s="71" t="str">
        <f>IF(ISBLANK($B106),"",$B106)</f>
        <v/>
      </c>
      <c r="AH106" s="82" t="str">
        <f>IF(ISNUMBER($AG106),IF(C106=LARGE($C106:$F106,1),$L$3,IF(C106=LARGE($C106:$F106,2),$M$3,IF(C106=LARGE($C106:$F106,3),$N$3,$O$3))),"")</f>
        <v/>
      </c>
      <c r="AI106" s="82" t="str">
        <f>IF(ISNUMBER($AG106),IF(D106=LARGE($C106:$F106,1),$L$3,IF(D106=LARGE($C106:$F106,2),$M$3,IF(D106=LARGE($C106:$F106,3),$N$3,$O$3))),"")</f>
        <v/>
      </c>
      <c r="AJ106" s="82" t="str">
        <f>IF(ISNUMBER($AG106),IF(E106=LARGE($C106:$F106,1),$L$3,IF(E106=LARGE($C106:$F106,2),$M$3,IF(E106=LARGE($C106:$F106,3),$N$3,$O$3))),"")</f>
        <v/>
      </c>
      <c r="AK106" s="82" t="str">
        <f>IF(ISNUMBER($AG106),IF(F106=LARGE($C106:$F106,1),$L$3,IF(F106=LARGE($C106:$F106,2),$M$3,IF(F106=LARGE($C106:$F106,3),$N$3,$O$3))),"")</f>
        <v/>
      </c>
      <c r="AL106" s="80" t="str">
        <f>IF(ISBLANK($G106),"",$G106)</f>
        <v/>
      </c>
      <c r="AM106" s="66"/>
    </row>
    <row r="107" spans="1:39" ht="21.2" hidden="1" customHeight="1">
      <c r="A107" s="64"/>
      <c r="B107" s="71"/>
      <c r="C107" s="102"/>
      <c r="D107" s="102"/>
      <c r="E107" s="102"/>
      <c r="F107" s="102"/>
      <c r="G107" s="80"/>
      <c r="H107" s="66"/>
      <c r="W107" s="3"/>
      <c r="AC107" s="3"/>
      <c r="AD107" s="3"/>
      <c r="AE107" s="3"/>
      <c r="AF107" s="64"/>
      <c r="AG107" s="71" t="str">
        <f>IF(ISBLANK($B107),"",$B107)</f>
        <v/>
      </c>
      <c r="AH107" s="82" t="str">
        <f>IF(ISNUMBER($AG107),IF(C107=LARGE($C107:$F107,1),$L$3,IF(C107=LARGE($C107:$F107,2),$M$3,IF(C107=LARGE($C107:$F107,3),$N$3,$O$3))),"")</f>
        <v/>
      </c>
      <c r="AI107" s="82" t="str">
        <f>IF(ISNUMBER($AG107),IF(D107=LARGE($C107:$F107,1),$L$3,IF(D107=LARGE($C107:$F107,2),$M$3,IF(D107=LARGE($C107:$F107,3),$N$3,$O$3))),"")</f>
        <v/>
      </c>
      <c r="AJ107" s="82" t="str">
        <f>IF(ISNUMBER($AG107),IF(E107=LARGE($C107:$F107,1),$L$3,IF(E107=LARGE($C107:$F107,2),$M$3,IF(E107=LARGE($C107:$F107,3),$N$3,$O$3))),"")</f>
        <v/>
      </c>
      <c r="AK107" s="82" t="str">
        <f>IF(ISNUMBER($AG107),IF(F107=LARGE($C107:$F107,1),$L$3,IF(F107=LARGE($C107:$F107,2),$M$3,IF(F107=LARGE($C107:$F107,3),$N$3,$O$3))),"")</f>
        <v/>
      </c>
      <c r="AL107" s="80" t="str">
        <f>IF(ISBLANK($G107),"",$G107)</f>
        <v/>
      </c>
      <c r="AM107" s="66"/>
    </row>
    <row r="108" spans="1:39" ht="21.2" hidden="1" customHeight="1">
      <c r="A108" s="64"/>
      <c r="B108" s="71"/>
      <c r="C108" s="102"/>
      <c r="D108" s="102"/>
      <c r="E108" s="102"/>
      <c r="F108" s="102"/>
      <c r="G108" s="80"/>
      <c r="H108" s="66"/>
      <c r="W108" s="3"/>
      <c r="AC108" s="3"/>
      <c r="AD108" s="3"/>
      <c r="AE108" s="3"/>
      <c r="AF108" s="64"/>
      <c r="AG108" s="71" t="str">
        <f>IF(ISBLANK($B108),"",$B108)</f>
        <v/>
      </c>
      <c r="AH108" s="82" t="str">
        <f>IF(ISNUMBER($AG108),IF(C108=LARGE($C108:$F108,1),$L$3,IF(C108=LARGE($C108:$F108,2),$M$3,IF(C108=LARGE($C108:$F108,3),$N$3,$O$3))),"")</f>
        <v/>
      </c>
      <c r="AI108" s="82" t="str">
        <f>IF(ISNUMBER($AG108),IF(D108=LARGE($C108:$F108,1),$L$3,IF(D108=LARGE($C108:$F108,2),$M$3,IF(D108=LARGE($C108:$F108,3),$N$3,$O$3))),"")</f>
        <v/>
      </c>
      <c r="AJ108" s="82" t="str">
        <f>IF(ISNUMBER($AG108),IF(E108=LARGE($C108:$F108,1),$L$3,IF(E108=LARGE($C108:$F108,2),$M$3,IF(E108=LARGE($C108:$F108,3),$N$3,$O$3))),"")</f>
        <v/>
      </c>
      <c r="AK108" s="82" t="str">
        <f>IF(ISNUMBER($AG108),IF(F108=LARGE($C108:$F108,1),$L$3,IF(F108=LARGE($C108:$F108,2),$M$3,IF(F108=LARGE($C108:$F108,3),$N$3,$O$3))),"")</f>
        <v/>
      </c>
      <c r="AL108" s="80" t="str">
        <f>IF(ISBLANK($G108),"",$G108)</f>
        <v/>
      </c>
      <c r="AM108" s="66"/>
    </row>
    <row r="109" spans="1:39" ht="21.2" hidden="1" customHeight="1">
      <c r="A109" s="64"/>
      <c r="B109" s="71"/>
      <c r="C109" s="102"/>
      <c r="D109" s="102"/>
      <c r="E109" s="102"/>
      <c r="F109" s="102"/>
      <c r="G109" s="80"/>
      <c r="H109" s="66"/>
      <c r="W109" s="3"/>
      <c r="AC109" s="3"/>
      <c r="AD109" s="3"/>
      <c r="AE109" s="3"/>
      <c r="AF109" s="64"/>
      <c r="AG109" s="71" t="str">
        <f>IF(ISBLANK($B109),"",$B109)</f>
        <v/>
      </c>
      <c r="AH109" s="82" t="str">
        <f>IF(ISNUMBER($AG109),IF(C109=LARGE($C109:$F109,1),$L$3,IF(C109=LARGE($C109:$F109,2),$M$3,IF(C109=LARGE($C109:$F109,3),$N$3,$O$3))),"")</f>
        <v/>
      </c>
      <c r="AI109" s="82" t="str">
        <f>IF(ISNUMBER($AG109),IF(D109=LARGE($C109:$F109,1),$L$3,IF(D109=LARGE($C109:$F109,2),$M$3,IF(D109=LARGE($C109:$F109,3),$N$3,$O$3))),"")</f>
        <v/>
      </c>
      <c r="AJ109" s="82" t="str">
        <f>IF(ISNUMBER($AG109),IF(E109=LARGE($C109:$F109,1),$L$3,IF(E109=LARGE($C109:$F109,2),$M$3,IF(E109=LARGE($C109:$F109,3),$N$3,$O$3))),"")</f>
        <v/>
      </c>
      <c r="AK109" s="82" t="str">
        <f>IF(ISNUMBER($AG109),IF(F109=LARGE($C109:$F109,1),$L$3,IF(F109=LARGE($C109:$F109,2),$M$3,IF(F109=LARGE($C109:$F109,3),$N$3,$O$3))),"")</f>
        <v/>
      </c>
      <c r="AL109" s="80" t="str">
        <f>IF(ISBLANK($G109),"",$G109)</f>
        <v/>
      </c>
      <c r="AM109" s="66"/>
    </row>
    <row r="110" spans="1:39" ht="21.2" hidden="1" customHeight="1">
      <c r="A110" s="64"/>
      <c r="B110" s="71"/>
      <c r="C110" s="102"/>
      <c r="D110" s="102"/>
      <c r="E110" s="102"/>
      <c r="F110" s="102"/>
      <c r="G110" s="80"/>
      <c r="H110" s="66"/>
      <c r="W110" s="3"/>
      <c r="AC110" s="3"/>
      <c r="AD110" s="3"/>
      <c r="AE110" s="3"/>
      <c r="AF110" s="64"/>
      <c r="AG110" s="71" t="str">
        <f>IF(ISBLANK($B110),"",$B110)</f>
        <v/>
      </c>
      <c r="AH110" s="82" t="str">
        <f>IF(ISNUMBER($AG110),IF(C110=LARGE($C110:$F110,1),$L$3,IF(C110=LARGE($C110:$F110,2),$M$3,IF(C110=LARGE($C110:$F110,3),$N$3,$O$3))),"")</f>
        <v/>
      </c>
      <c r="AI110" s="82" t="str">
        <f>IF(ISNUMBER($AG110),IF(D110=LARGE($C110:$F110,1),$L$3,IF(D110=LARGE($C110:$F110,2),$M$3,IF(D110=LARGE($C110:$F110,3),$N$3,$O$3))),"")</f>
        <v/>
      </c>
      <c r="AJ110" s="82" t="str">
        <f>IF(ISNUMBER($AG110),IF(E110=LARGE($C110:$F110,1),$L$3,IF(E110=LARGE($C110:$F110,2),$M$3,IF(E110=LARGE($C110:$F110,3),$N$3,$O$3))),"")</f>
        <v/>
      </c>
      <c r="AK110" s="82" t="str">
        <f>IF(ISNUMBER($AG110),IF(F110=LARGE($C110:$F110,1),$L$3,IF(F110=LARGE($C110:$F110,2),$M$3,IF(F110=LARGE($C110:$F110,3),$N$3,$O$3))),"")</f>
        <v/>
      </c>
      <c r="AL110" s="80" t="str">
        <f>IF(ISBLANK($G110),"",$G110)</f>
        <v/>
      </c>
      <c r="AM110" s="66"/>
    </row>
    <row r="111" spans="1:39" ht="21.2" hidden="1" customHeight="1">
      <c r="A111" s="64"/>
      <c r="B111" s="71"/>
      <c r="C111" s="102"/>
      <c r="D111" s="102"/>
      <c r="E111" s="102"/>
      <c r="F111" s="102"/>
      <c r="G111" s="80"/>
      <c r="H111" s="66"/>
      <c r="W111" s="3"/>
      <c r="AC111" s="3"/>
      <c r="AD111" s="3"/>
      <c r="AE111" s="3"/>
      <c r="AF111" s="64"/>
      <c r="AG111" s="71" t="str">
        <f>IF(ISBLANK($B111),"",$B111)</f>
        <v/>
      </c>
      <c r="AH111" s="82" t="str">
        <f>IF(ISNUMBER($AG111),IF(C111=LARGE($C111:$F111,1),$L$3,IF(C111=LARGE($C111:$F111,2),$M$3,IF(C111=LARGE($C111:$F111,3),$N$3,$O$3))),"")</f>
        <v/>
      </c>
      <c r="AI111" s="82" t="str">
        <f>IF(ISNUMBER($AG111),IF(D111=LARGE($C111:$F111,1),$L$3,IF(D111=LARGE($C111:$F111,2),$M$3,IF(D111=LARGE($C111:$F111,3),$N$3,$O$3))),"")</f>
        <v/>
      </c>
      <c r="AJ111" s="82" t="str">
        <f>IF(ISNUMBER($AG111),IF(E111=LARGE($C111:$F111,1),$L$3,IF(E111=LARGE($C111:$F111,2),$M$3,IF(E111=LARGE($C111:$F111,3),$N$3,$O$3))),"")</f>
        <v/>
      </c>
      <c r="AK111" s="82" t="str">
        <f>IF(ISNUMBER($AG111),IF(F111=LARGE($C111:$F111,1),$L$3,IF(F111=LARGE($C111:$F111,2),$M$3,IF(F111=LARGE($C111:$F111,3),$N$3,$O$3))),"")</f>
        <v/>
      </c>
      <c r="AL111" s="80" t="str">
        <f>IF(ISBLANK($G111),"",$G111)</f>
        <v/>
      </c>
      <c r="AM111" s="66"/>
    </row>
    <row r="112" spans="1:39" ht="21.2" hidden="1" customHeight="1">
      <c r="A112" s="64"/>
      <c r="B112" s="71"/>
      <c r="C112" s="102"/>
      <c r="D112" s="102"/>
      <c r="E112" s="102"/>
      <c r="F112" s="102"/>
      <c r="G112" s="80"/>
      <c r="H112" s="66"/>
      <c r="W112" s="3"/>
      <c r="AC112" s="3"/>
      <c r="AD112" s="3"/>
      <c r="AE112" s="3"/>
      <c r="AF112" s="64"/>
      <c r="AG112" s="71" t="str">
        <f>IF(ISBLANK($B112),"",$B112)</f>
        <v/>
      </c>
      <c r="AH112" s="82" t="str">
        <f>IF(ISNUMBER($AG112),IF(C112=LARGE($C112:$F112,1),$L$3,IF(C112=LARGE($C112:$F112,2),$M$3,IF(C112=LARGE($C112:$F112,3),$N$3,$O$3))),"")</f>
        <v/>
      </c>
      <c r="AI112" s="82" t="str">
        <f>IF(ISNUMBER($AG112),IF(D112=LARGE($C112:$F112,1),$L$3,IF(D112=LARGE($C112:$F112,2),$M$3,IF(D112=LARGE($C112:$F112,3),$N$3,$O$3))),"")</f>
        <v/>
      </c>
      <c r="AJ112" s="82" t="str">
        <f>IF(ISNUMBER($AG112),IF(E112=LARGE($C112:$F112,1),$L$3,IF(E112=LARGE($C112:$F112,2),$M$3,IF(E112=LARGE($C112:$F112,3),$N$3,$O$3))),"")</f>
        <v/>
      </c>
      <c r="AK112" s="82" t="str">
        <f>IF(ISNUMBER($AG112),IF(F112=LARGE($C112:$F112,1),$L$3,IF(F112=LARGE($C112:$F112,2),$M$3,IF(F112=LARGE($C112:$F112,3),$N$3,$O$3))),"")</f>
        <v/>
      </c>
      <c r="AL112" s="80" t="str">
        <f>IF(ISBLANK($G112),"",$G112)</f>
        <v/>
      </c>
      <c r="AM112" s="66"/>
    </row>
    <row r="113" spans="1:39" ht="21.2" hidden="1" customHeight="1">
      <c r="A113" s="64"/>
      <c r="B113" s="71"/>
      <c r="C113" s="102"/>
      <c r="D113" s="102"/>
      <c r="E113" s="102"/>
      <c r="F113" s="102"/>
      <c r="G113" s="80"/>
      <c r="H113" s="66"/>
      <c r="W113" s="3"/>
      <c r="AC113" s="3"/>
      <c r="AD113" s="3"/>
      <c r="AE113" s="3"/>
      <c r="AF113" s="64"/>
      <c r="AG113" s="71" t="str">
        <f>IF(ISBLANK($B113),"",$B113)</f>
        <v/>
      </c>
      <c r="AH113" s="82" t="str">
        <f>IF(ISNUMBER($AG113),IF(C113=LARGE($C113:$F113,1),$L$3,IF(C113=LARGE($C113:$F113,2),$M$3,IF(C113=LARGE($C113:$F113,3),$N$3,$O$3))),"")</f>
        <v/>
      </c>
      <c r="AI113" s="82" t="str">
        <f>IF(ISNUMBER($AG113),IF(D113=LARGE($C113:$F113,1),$L$3,IF(D113=LARGE($C113:$F113,2),$M$3,IF(D113=LARGE($C113:$F113,3),$N$3,$O$3))),"")</f>
        <v/>
      </c>
      <c r="AJ113" s="82" t="str">
        <f>IF(ISNUMBER($AG113),IF(E113=LARGE($C113:$F113,1),$L$3,IF(E113=LARGE($C113:$F113,2),$M$3,IF(E113=LARGE($C113:$F113,3),$N$3,$O$3))),"")</f>
        <v/>
      </c>
      <c r="AK113" s="82" t="str">
        <f>IF(ISNUMBER($AG113),IF(F113=LARGE($C113:$F113,1),$L$3,IF(F113=LARGE($C113:$F113,2),$M$3,IF(F113=LARGE($C113:$F113,3),$N$3,$O$3))),"")</f>
        <v/>
      </c>
      <c r="AL113" s="80" t="str">
        <f>IF(ISBLANK($G113),"",$G113)</f>
        <v/>
      </c>
      <c r="AM113" s="66"/>
    </row>
    <row r="114" spans="1:39" ht="21.2" hidden="1" customHeight="1">
      <c r="A114" s="64"/>
      <c r="B114" s="71"/>
      <c r="C114" s="102"/>
      <c r="D114" s="102"/>
      <c r="E114" s="102"/>
      <c r="F114" s="102"/>
      <c r="G114" s="80"/>
      <c r="H114" s="66"/>
      <c r="W114" s="3"/>
      <c r="AC114" s="3"/>
      <c r="AD114" s="3"/>
      <c r="AE114" s="3"/>
      <c r="AF114" s="64"/>
      <c r="AG114" s="71" t="str">
        <f>IF(ISBLANK($B114),"",$B114)</f>
        <v/>
      </c>
      <c r="AH114" s="82" t="str">
        <f>IF(ISNUMBER($AG114),IF(C114=LARGE($C114:$F114,1),$L$3,IF(C114=LARGE($C114:$F114,2),$M$3,IF(C114=LARGE($C114:$F114,3),$N$3,$O$3))),"")</f>
        <v/>
      </c>
      <c r="AI114" s="82" t="str">
        <f>IF(ISNUMBER($AG114),IF(D114=LARGE($C114:$F114,1),$L$3,IF(D114=LARGE($C114:$F114,2),$M$3,IF(D114=LARGE($C114:$F114,3),$N$3,$O$3))),"")</f>
        <v/>
      </c>
      <c r="AJ114" s="82" t="str">
        <f>IF(ISNUMBER($AG114),IF(E114=LARGE($C114:$F114,1),$L$3,IF(E114=LARGE($C114:$F114,2),$M$3,IF(E114=LARGE($C114:$F114,3),$N$3,$O$3))),"")</f>
        <v/>
      </c>
      <c r="AK114" s="82" t="str">
        <f>IF(ISNUMBER($AG114),IF(F114=LARGE($C114:$F114,1),$L$3,IF(F114=LARGE($C114:$F114,2),$M$3,IF(F114=LARGE($C114:$F114,3),$N$3,$O$3))),"")</f>
        <v/>
      </c>
      <c r="AL114" s="80" t="str">
        <f>IF(ISBLANK($G114),"",$G114)</f>
        <v/>
      </c>
      <c r="AM114" s="66"/>
    </row>
    <row r="115" spans="1:39" ht="21.2" hidden="1" customHeight="1">
      <c r="A115" s="64"/>
      <c r="B115" s="71"/>
      <c r="C115" s="102"/>
      <c r="D115" s="102"/>
      <c r="E115" s="102"/>
      <c r="F115" s="102"/>
      <c r="G115" s="80"/>
      <c r="H115" s="66"/>
      <c r="W115" s="3"/>
      <c r="AC115" s="3"/>
      <c r="AD115" s="3"/>
      <c r="AE115" s="3"/>
      <c r="AF115" s="64"/>
      <c r="AG115" s="71" t="str">
        <f>IF(ISBLANK($B115),"",$B115)</f>
        <v/>
      </c>
      <c r="AH115" s="82" t="str">
        <f>IF(ISNUMBER($AG115),IF(C115=LARGE($C115:$F115,1),$L$3,IF(C115=LARGE($C115:$F115,2),$M$3,IF(C115=LARGE($C115:$F115,3),$N$3,$O$3))),"")</f>
        <v/>
      </c>
      <c r="AI115" s="82" t="str">
        <f>IF(ISNUMBER($AG115),IF(D115=LARGE($C115:$F115,1),$L$3,IF(D115=LARGE($C115:$F115,2),$M$3,IF(D115=LARGE($C115:$F115,3),$N$3,$O$3))),"")</f>
        <v/>
      </c>
      <c r="AJ115" s="82" t="str">
        <f>IF(ISNUMBER($AG115),IF(E115=LARGE($C115:$F115,1),$L$3,IF(E115=LARGE($C115:$F115,2),$M$3,IF(E115=LARGE($C115:$F115,3),$N$3,$O$3))),"")</f>
        <v/>
      </c>
      <c r="AK115" s="82" t="str">
        <f>IF(ISNUMBER($AG115),IF(F115=LARGE($C115:$F115,1),$L$3,IF(F115=LARGE($C115:$F115,2),$M$3,IF(F115=LARGE($C115:$F115,3),$N$3,$O$3))),"")</f>
        <v/>
      </c>
      <c r="AL115" s="80" t="str">
        <f>IF(ISBLANK($G115),"",$G115)</f>
        <v/>
      </c>
      <c r="AM115" s="66"/>
    </row>
    <row r="116" spans="1:39" ht="21.2" hidden="1" customHeight="1">
      <c r="A116" s="64"/>
      <c r="B116" s="71"/>
      <c r="C116" s="102"/>
      <c r="D116" s="102"/>
      <c r="E116" s="102"/>
      <c r="F116" s="102"/>
      <c r="G116" s="80"/>
      <c r="H116" s="66"/>
      <c r="W116" s="3"/>
      <c r="AC116" s="3"/>
      <c r="AD116" s="3"/>
      <c r="AE116" s="3"/>
      <c r="AF116" s="64"/>
      <c r="AG116" s="71" t="str">
        <f>IF(ISBLANK($B116),"",$B116)</f>
        <v/>
      </c>
      <c r="AH116" s="82" t="str">
        <f>IF(ISNUMBER($AG116),IF(C116=LARGE($C116:$F116,1),$L$3,IF(C116=LARGE($C116:$F116,2),$M$3,IF(C116=LARGE($C116:$F116,3),$N$3,$O$3))),"")</f>
        <v/>
      </c>
      <c r="AI116" s="82" t="str">
        <f>IF(ISNUMBER($AG116),IF(D116=LARGE($C116:$F116,1),$L$3,IF(D116=LARGE($C116:$F116,2),$M$3,IF(D116=LARGE($C116:$F116,3),$N$3,$O$3))),"")</f>
        <v/>
      </c>
      <c r="AJ116" s="82" t="str">
        <f>IF(ISNUMBER($AG116),IF(E116=LARGE($C116:$F116,1),$L$3,IF(E116=LARGE($C116:$F116,2),$M$3,IF(E116=LARGE($C116:$F116,3),$N$3,$O$3))),"")</f>
        <v/>
      </c>
      <c r="AK116" s="82" t="str">
        <f>IF(ISNUMBER($AG116),IF(F116=LARGE($C116:$F116,1),$L$3,IF(F116=LARGE($C116:$F116,2),$M$3,IF(F116=LARGE($C116:$F116,3),$N$3,$O$3))),"")</f>
        <v/>
      </c>
      <c r="AL116" s="80" t="str">
        <f>IF(ISBLANK($G116),"",$G116)</f>
        <v/>
      </c>
      <c r="AM116" s="66"/>
    </row>
    <row r="117" spans="1:39" ht="21.2" hidden="1" customHeight="1">
      <c r="A117" s="64"/>
      <c r="B117" s="71"/>
      <c r="C117" s="102"/>
      <c r="D117" s="102"/>
      <c r="E117" s="102"/>
      <c r="F117" s="102"/>
      <c r="G117" s="80"/>
      <c r="H117" s="66"/>
      <c r="W117" s="3"/>
      <c r="AC117" s="3"/>
      <c r="AD117" s="3"/>
      <c r="AE117" s="3"/>
      <c r="AF117" s="64"/>
      <c r="AG117" s="71" t="str">
        <f>IF(ISBLANK($B117),"",$B117)</f>
        <v/>
      </c>
      <c r="AH117" s="82" t="str">
        <f>IF(ISNUMBER($AG117),IF(C117=LARGE($C117:$F117,1),$L$3,IF(C117=LARGE($C117:$F117,2),$M$3,IF(C117=LARGE($C117:$F117,3),$N$3,$O$3))),"")</f>
        <v/>
      </c>
      <c r="AI117" s="82" t="str">
        <f>IF(ISNUMBER($AG117),IF(D117=LARGE($C117:$F117,1),$L$3,IF(D117=LARGE($C117:$F117,2),$M$3,IF(D117=LARGE($C117:$F117,3),$N$3,$O$3))),"")</f>
        <v/>
      </c>
      <c r="AJ117" s="82" t="str">
        <f>IF(ISNUMBER($AG117),IF(E117=LARGE($C117:$F117,1),$L$3,IF(E117=LARGE($C117:$F117,2),$M$3,IF(E117=LARGE($C117:$F117,3),$N$3,$O$3))),"")</f>
        <v/>
      </c>
      <c r="AK117" s="82" t="str">
        <f>IF(ISNUMBER($AG117),IF(F117=LARGE($C117:$F117,1),$L$3,IF(F117=LARGE($C117:$F117,2),$M$3,IF(F117=LARGE($C117:$F117,3),$N$3,$O$3))),"")</f>
        <v/>
      </c>
      <c r="AL117" s="80" t="str">
        <f>IF(ISBLANK($G117),"",$G117)</f>
        <v/>
      </c>
      <c r="AM117" s="66"/>
    </row>
    <row r="118" spans="1:39" ht="21.2" hidden="1" customHeight="1">
      <c r="A118" s="64"/>
      <c r="B118" s="71"/>
      <c r="C118" s="102"/>
      <c r="D118" s="102"/>
      <c r="E118" s="102"/>
      <c r="F118" s="102"/>
      <c r="G118" s="80"/>
      <c r="H118" s="66"/>
      <c r="W118" s="3"/>
      <c r="AC118" s="3"/>
      <c r="AD118" s="3"/>
      <c r="AE118" s="3"/>
      <c r="AF118" s="64"/>
      <c r="AG118" s="71" t="str">
        <f>IF(ISBLANK($B118),"",$B118)</f>
        <v/>
      </c>
      <c r="AH118" s="82" t="str">
        <f>IF(ISNUMBER($AG118),IF(C118=LARGE($C118:$F118,1),$L$3,IF(C118=LARGE($C118:$F118,2),$M$3,IF(C118=LARGE($C118:$F118,3),$N$3,$O$3))),"")</f>
        <v/>
      </c>
      <c r="AI118" s="82" t="str">
        <f>IF(ISNUMBER($AG118),IF(D118=LARGE($C118:$F118,1),$L$3,IF(D118=LARGE($C118:$F118,2),$M$3,IF(D118=LARGE($C118:$F118,3),$N$3,$O$3))),"")</f>
        <v/>
      </c>
      <c r="AJ118" s="82" t="str">
        <f>IF(ISNUMBER($AG118),IF(E118=LARGE($C118:$F118,1),$L$3,IF(E118=LARGE($C118:$F118,2),$M$3,IF(E118=LARGE($C118:$F118,3),$N$3,$O$3))),"")</f>
        <v/>
      </c>
      <c r="AK118" s="82" t="str">
        <f>IF(ISNUMBER($AG118),IF(F118=LARGE($C118:$F118,1),$L$3,IF(F118=LARGE($C118:$F118,2),$M$3,IF(F118=LARGE($C118:$F118,3),$N$3,$O$3))),"")</f>
        <v/>
      </c>
      <c r="AL118" s="80" t="str">
        <f>IF(ISBLANK($G118),"",$G118)</f>
        <v/>
      </c>
      <c r="AM118" s="66"/>
    </row>
    <row r="119" spans="1:39" ht="21.2" hidden="1" customHeight="1">
      <c r="A119" s="64"/>
      <c r="B119" s="71"/>
      <c r="C119" s="102"/>
      <c r="D119" s="102"/>
      <c r="E119" s="102"/>
      <c r="F119" s="102"/>
      <c r="G119" s="80"/>
      <c r="H119" s="66"/>
      <c r="W119" s="3"/>
      <c r="AC119" s="3"/>
      <c r="AD119" s="3"/>
      <c r="AE119" s="3"/>
      <c r="AF119" s="64"/>
      <c r="AG119" s="71" t="str">
        <f>IF(ISBLANK($B119),"",$B119)</f>
        <v/>
      </c>
      <c r="AH119" s="82" t="str">
        <f>IF(ISNUMBER($AG119),IF(C119=LARGE($C119:$F119,1),$L$3,IF(C119=LARGE($C119:$F119,2),$M$3,IF(C119=LARGE($C119:$F119,3),$N$3,$O$3))),"")</f>
        <v/>
      </c>
      <c r="AI119" s="82" t="str">
        <f>IF(ISNUMBER($AG119),IF(D119=LARGE($C119:$F119,1),$L$3,IF(D119=LARGE($C119:$F119,2),$M$3,IF(D119=LARGE($C119:$F119,3),$N$3,$O$3))),"")</f>
        <v/>
      </c>
      <c r="AJ119" s="82" t="str">
        <f>IF(ISNUMBER($AG119),IF(E119=LARGE($C119:$F119,1),$L$3,IF(E119=LARGE($C119:$F119,2),$M$3,IF(E119=LARGE($C119:$F119,3),$N$3,$O$3))),"")</f>
        <v/>
      </c>
      <c r="AK119" s="82" t="str">
        <f>IF(ISNUMBER($AG119),IF(F119=LARGE($C119:$F119,1),$L$3,IF(F119=LARGE($C119:$F119,2),$M$3,IF(F119=LARGE($C119:$F119,3),$N$3,$O$3))),"")</f>
        <v/>
      </c>
      <c r="AL119" s="80" t="str">
        <f>IF(ISBLANK($G119),"",$G119)</f>
        <v/>
      </c>
      <c r="AM119" s="66"/>
    </row>
    <row r="120" spans="1:39" ht="21.2" hidden="1" customHeight="1">
      <c r="A120" s="64"/>
      <c r="B120" s="71"/>
      <c r="C120" s="102"/>
      <c r="D120" s="102"/>
      <c r="E120" s="102"/>
      <c r="F120" s="102"/>
      <c r="G120" s="80"/>
      <c r="H120" s="66"/>
      <c r="W120" s="3"/>
      <c r="AC120" s="3"/>
      <c r="AD120" s="3"/>
      <c r="AE120" s="3"/>
      <c r="AF120" s="64"/>
      <c r="AG120" s="71" t="str">
        <f>IF(ISBLANK($B120),"",$B120)</f>
        <v/>
      </c>
      <c r="AH120" s="82" t="str">
        <f>IF(ISNUMBER($AG120),IF(C120=LARGE($C120:$F120,1),$L$3,IF(C120=LARGE($C120:$F120,2),$M$3,IF(C120=LARGE($C120:$F120,3),$N$3,$O$3))),"")</f>
        <v/>
      </c>
      <c r="AI120" s="82" t="str">
        <f>IF(ISNUMBER($AG120),IF(D120=LARGE($C120:$F120,1),$L$3,IF(D120=LARGE($C120:$F120,2),$M$3,IF(D120=LARGE($C120:$F120,3),$N$3,$O$3))),"")</f>
        <v/>
      </c>
      <c r="AJ120" s="82" t="str">
        <f>IF(ISNUMBER($AG120),IF(E120=LARGE($C120:$F120,1),$L$3,IF(E120=LARGE($C120:$F120,2),$M$3,IF(E120=LARGE($C120:$F120,3),$N$3,$O$3))),"")</f>
        <v/>
      </c>
      <c r="AK120" s="82" t="str">
        <f>IF(ISNUMBER($AG120),IF(F120=LARGE($C120:$F120,1),$L$3,IF(F120=LARGE($C120:$F120,2),$M$3,IF(F120=LARGE($C120:$F120,3),$N$3,$O$3))),"")</f>
        <v/>
      </c>
      <c r="AL120" s="80" t="str">
        <f>IF(ISBLANK($G120),"",$G120)</f>
        <v/>
      </c>
      <c r="AM120" s="66"/>
    </row>
    <row r="121" spans="1:39" ht="21.2" hidden="1" customHeight="1">
      <c r="A121" s="64"/>
      <c r="B121" s="71"/>
      <c r="C121" s="102"/>
      <c r="D121" s="102"/>
      <c r="E121" s="102"/>
      <c r="F121" s="102"/>
      <c r="G121" s="80"/>
      <c r="H121" s="66"/>
      <c r="W121" s="3"/>
      <c r="AC121" s="3"/>
      <c r="AD121" s="3"/>
      <c r="AE121" s="3"/>
      <c r="AF121" s="64"/>
      <c r="AG121" s="71" t="str">
        <f>IF(ISBLANK($B121),"",$B121)</f>
        <v/>
      </c>
      <c r="AH121" s="82" t="str">
        <f>IF(ISNUMBER($AG121),IF(C121=LARGE($C121:$F121,1),$L$3,IF(C121=LARGE($C121:$F121,2),$M$3,IF(C121=LARGE($C121:$F121,3),$N$3,$O$3))),"")</f>
        <v/>
      </c>
      <c r="AI121" s="82" t="str">
        <f>IF(ISNUMBER($AG121),IF(D121=LARGE($C121:$F121,1),$L$3,IF(D121=LARGE($C121:$F121,2),$M$3,IF(D121=LARGE($C121:$F121,3),$N$3,$O$3))),"")</f>
        <v/>
      </c>
      <c r="AJ121" s="82" t="str">
        <f>IF(ISNUMBER($AG121),IF(E121=LARGE($C121:$F121,1),$L$3,IF(E121=LARGE($C121:$F121,2),$M$3,IF(E121=LARGE($C121:$F121,3),$N$3,$O$3))),"")</f>
        <v/>
      </c>
      <c r="AK121" s="82" t="str">
        <f>IF(ISNUMBER($AG121),IF(F121=LARGE($C121:$F121,1),$L$3,IF(F121=LARGE($C121:$F121,2),$M$3,IF(F121=LARGE($C121:$F121,3),$N$3,$O$3))),"")</f>
        <v/>
      </c>
      <c r="AL121" s="80" t="str">
        <f>IF(ISBLANK($G121),"",$G121)</f>
        <v/>
      </c>
      <c r="AM121" s="66"/>
    </row>
    <row r="122" spans="1:39" ht="21.2" hidden="1" customHeight="1">
      <c r="A122" s="64"/>
      <c r="B122" s="71"/>
      <c r="C122" s="102"/>
      <c r="D122" s="102"/>
      <c r="E122" s="102"/>
      <c r="F122" s="102"/>
      <c r="G122" s="80"/>
      <c r="H122" s="66"/>
      <c r="W122" s="3"/>
      <c r="AC122" s="3"/>
      <c r="AD122" s="3"/>
      <c r="AE122" s="3"/>
      <c r="AF122" s="64"/>
      <c r="AG122" s="71" t="str">
        <f>IF(ISBLANK($B122),"",$B122)</f>
        <v/>
      </c>
      <c r="AH122" s="82" t="str">
        <f>IF(ISNUMBER($AG122),IF(C122=LARGE($C122:$F122,1),$L$3,IF(C122=LARGE($C122:$F122,2),$M$3,IF(C122=LARGE($C122:$F122,3),$N$3,$O$3))),"")</f>
        <v/>
      </c>
      <c r="AI122" s="82" t="str">
        <f>IF(ISNUMBER($AG122),IF(D122=LARGE($C122:$F122,1),$L$3,IF(D122=LARGE($C122:$F122,2),$M$3,IF(D122=LARGE($C122:$F122,3),$N$3,$O$3))),"")</f>
        <v/>
      </c>
      <c r="AJ122" s="82" t="str">
        <f>IF(ISNUMBER($AG122),IF(E122=LARGE($C122:$F122,1),$L$3,IF(E122=LARGE($C122:$F122,2),$M$3,IF(E122=LARGE($C122:$F122,3),$N$3,$O$3))),"")</f>
        <v/>
      </c>
      <c r="AK122" s="82" t="str">
        <f>IF(ISNUMBER($AG122),IF(F122=LARGE($C122:$F122,1),$L$3,IF(F122=LARGE($C122:$F122,2),$M$3,IF(F122=LARGE($C122:$F122,3),$N$3,$O$3))),"")</f>
        <v/>
      </c>
      <c r="AL122" s="80" t="str">
        <f>IF(ISBLANK($G122),"",$G122)</f>
        <v/>
      </c>
      <c r="AM122" s="66"/>
    </row>
    <row r="123" spans="1:39" ht="21.2" hidden="1" customHeight="1">
      <c r="A123" s="64"/>
      <c r="B123" s="71"/>
      <c r="C123" s="102"/>
      <c r="D123" s="102"/>
      <c r="E123" s="102"/>
      <c r="F123" s="102"/>
      <c r="G123" s="80"/>
      <c r="H123" s="66"/>
      <c r="W123" s="3"/>
      <c r="AC123" s="3"/>
      <c r="AD123" s="3"/>
      <c r="AE123" s="3"/>
      <c r="AF123" s="64"/>
      <c r="AG123" s="71" t="str">
        <f>IF(ISBLANK($B123),"",$B123)</f>
        <v/>
      </c>
      <c r="AH123" s="82" t="str">
        <f>IF(ISNUMBER($AG123),IF(C123=LARGE($C123:$F123,1),$L$3,IF(C123=LARGE($C123:$F123,2),$M$3,IF(C123=LARGE($C123:$F123,3),$N$3,$O$3))),"")</f>
        <v/>
      </c>
      <c r="AI123" s="82" t="str">
        <f>IF(ISNUMBER($AG123),IF(D123=LARGE($C123:$F123,1),$L$3,IF(D123=LARGE($C123:$F123,2),$M$3,IF(D123=LARGE($C123:$F123,3),$N$3,$O$3))),"")</f>
        <v/>
      </c>
      <c r="AJ123" s="82" t="str">
        <f>IF(ISNUMBER($AG123),IF(E123=LARGE($C123:$F123,1),$L$3,IF(E123=LARGE($C123:$F123,2),$M$3,IF(E123=LARGE($C123:$F123,3),$N$3,$O$3))),"")</f>
        <v/>
      </c>
      <c r="AK123" s="82" t="str">
        <f>IF(ISNUMBER($AG123),IF(F123=LARGE($C123:$F123,1),$L$3,IF(F123=LARGE($C123:$F123,2),$M$3,IF(F123=LARGE($C123:$F123,3),$N$3,$O$3))),"")</f>
        <v/>
      </c>
      <c r="AL123" s="80" t="str">
        <f>IF(ISBLANK($G123),"",$G123)</f>
        <v/>
      </c>
      <c r="AM123" s="66"/>
    </row>
    <row r="124" spans="1:39" ht="21.2" hidden="1" customHeight="1">
      <c r="A124" s="64"/>
      <c r="B124" s="71"/>
      <c r="C124" s="102"/>
      <c r="D124" s="102"/>
      <c r="E124" s="102"/>
      <c r="F124" s="102"/>
      <c r="G124" s="80"/>
      <c r="H124" s="66"/>
      <c r="W124" s="3"/>
      <c r="AC124" s="3"/>
      <c r="AD124" s="3"/>
      <c r="AE124" s="3"/>
      <c r="AF124" s="64"/>
      <c r="AG124" s="71" t="str">
        <f>IF(ISBLANK($B124),"",$B124)</f>
        <v/>
      </c>
      <c r="AH124" s="82" t="str">
        <f>IF(ISNUMBER($AG124),IF(C124=LARGE($C124:$F124,1),$L$3,IF(C124=LARGE($C124:$F124,2),$M$3,IF(C124=LARGE($C124:$F124,3),$N$3,$O$3))),"")</f>
        <v/>
      </c>
      <c r="AI124" s="82" t="str">
        <f>IF(ISNUMBER($AG124),IF(D124=LARGE($C124:$F124,1),$L$3,IF(D124=LARGE($C124:$F124,2),$M$3,IF(D124=LARGE($C124:$F124,3),$N$3,$O$3))),"")</f>
        <v/>
      </c>
      <c r="AJ124" s="82" t="str">
        <f>IF(ISNUMBER($AG124),IF(E124=LARGE($C124:$F124,1),$L$3,IF(E124=LARGE($C124:$F124,2),$M$3,IF(E124=LARGE($C124:$F124,3),$N$3,$O$3))),"")</f>
        <v/>
      </c>
      <c r="AK124" s="82" t="str">
        <f>IF(ISNUMBER($AG124),IF(F124=LARGE($C124:$F124,1),$L$3,IF(F124=LARGE($C124:$F124,2),$M$3,IF(F124=LARGE($C124:$F124,3),$N$3,$O$3))),"")</f>
        <v/>
      </c>
      <c r="AL124" s="80" t="str">
        <f>IF(ISBLANK($G124),"",$G124)</f>
        <v/>
      </c>
      <c r="AM124" s="66"/>
    </row>
    <row r="125" spans="1:39" ht="21.2" hidden="1" customHeight="1">
      <c r="A125" s="64"/>
      <c r="B125" s="71"/>
      <c r="C125" s="102"/>
      <c r="D125" s="102"/>
      <c r="E125" s="102"/>
      <c r="F125" s="102"/>
      <c r="G125" s="80"/>
      <c r="H125" s="66"/>
      <c r="W125" s="3"/>
      <c r="AC125" s="3"/>
      <c r="AD125" s="3"/>
      <c r="AE125" s="3"/>
      <c r="AF125" s="64"/>
      <c r="AG125" s="71" t="str">
        <f>IF(ISBLANK($B125),"",$B125)</f>
        <v/>
      </c>
      <c r="AH125" s="82" t="str">
        <f>IF(ISNUMBER($AG125),IF(C125=LARGE($C125:$F125,1),$L$3,IF(C125=LARGE($C125:$F125,2),$M$3,IF(C125=LARGE($C125:$F125,3),$N$3,$O$3))),"")</f>
        <v/>
      </c>
      <c r="AI125" s="82" t="str">
        <f>IF(ISNUMBER($AG125),IF(D125=LARGE($C125:$F125,1),$L$3,IF(D125=LARGE($C125:$F125,2),$M$3,IF(D125=LARGE($C125:$F125,3),$N$3,$O$3))),"")</f>
        <v/>
      </c>
      <c r="AJ125" s="82" t="str">
        <f>IF(ISNUMBER($AG125),IF(E125=LARGE($C125:$F125,1),$L$3,IF(E125=LARGE($C125:$F125,2),$M$3,IF(E125=LARGE($C125:$F125,3),$N$3,$O$3))),"")</f>
        <v/>
      </c>
      <c r="AK125" s="82" t="str">
        <f>IF(ISNUMBER($AG125),IF(F125=LARGE($C125:$F125,1),$L$3,IF(F125=LARGE($C125:$F125,2),$M$3,IF(F125=LARGE($C125:$F125,3),$N$3,$O$3))),"")</f>
        <v/>
      </c>
      <c r="AL125" s="80" t="str">
        <f>IF(ISBLANK($G125),"",$G125)</f>
        <v/>
      </c>
      <c r="AM125" s="66"/>
    </row>
    <row r="126" spans="1:39" ht="21.2" hidden="1" customHeight="1">
      <c r="A126" s="64"/>
      <c r="B126" s="71"/>
      <c r="C126" s="102"/>
      <c r="D126" s="102"/>
      <c r="E126" s="102"/>
      <c r="F126" s="102"/>
      <c r="G126" s="80"/>
      <c r="H126" s="66"/>
      <c r="W126" s="3"/>
      <c r="AC126" s="3"/>
      <c r="AD126" s="3"/>
      <c r="AE126" s="3"/>
      <c r="AF126" s="64"/>
      <c r="AG126" s="71" t="str">
        <f>IF(ISBLANK($B126),"",$B126)</f>
        <v/>
      </c>
      <c r="AH126" s="82" t="str">
        <f>IF(ISNUMBER($AG126),IF(C126=LARGE($C126:$F126,1),$L$3,IF(C126=LARGE($C126:$F126,2),$M$3,IF(C126=LARGE($C126:$F126,3),$N$3,$O$3))),"")</f>
        <v/>
      </c>
      <c r="AI126" s="82" t="str">
        <f>IF(ISNUMBER($AG126),IF(D126=LARGE($C126:$F126,1),$L$3,IF(D126=LARGE($C126:$F126,2),$M$3,IF(D126=LARGE($C126:$F126,3),$N$3,$O$3))),"")</f>
        <v/>
      </c>
      <c r="AJ126" s="82" t="str">
        <f>IF(ISNUMBER($AG126),IF(E126=LARGE($C126:$F126,1),$L$3,IF(E126=LARGE($C126:$F126,2),$M$3,IF(E126=LARGE($C126:$F126,3),$N$3,$O$3))),"")</f>
        <v/>
      </c>
      <c r="AK126" s="82" t="str">
        <f>IF(ISNUMBER($AG126),IF(F126=LARGE($C126:$F126,1),$L$3,IF(F126=LARGE($C126:$F126,2),$M$3,IF(F126=LARGE($C126:$F126,3),$N$3,$O$3))),"")</f>
        <v/>
      </c>
      <c r="AL126" s="80" t="str">
        <f>IF(ISBLANK($G126),"",$G126)</f>
        <v/>
      </c>
      <c r="AM126" s="66"/>
    </row>
    <row r="127" spans="1:39" ht="21.2" hidden="1" customHeight="1">
      <c r="A127" s="64"/>
      <c r="B127" s="71"/>
      <c r="C127" s="102"/>
      <c r="D127" s="102"/>
      <c r="E127" s="102"/>
      <c r="F127" s="102"/>
      <c r="G127" s="80"/>
      <c r="H127" s="66"/>
      <c r="W127" s="3"/>
      <c r="AC127" s="3"/>
      <c r="AD127" s="3"/>
      <c r="AE127" s="3"/>
      <c r="AF127" s="64"/>
      <c r="AG127" s="71" t="str">
        <f>IF(ISBLANK($B127),"",$B127)</f>
        <v/>
      </c>
      <c r="AH127" s="82" t="str">
        <f>IF(ISNUMBER($AG127),IF(C127=LARGE($C127:$F127,1),$L$3,IF(C127=LARGE($C127:$F127,2),$M$3,IF(C127=LARGE($C127:$F127,3),$N$3,$O$3))),"")</f>
        <v/>
      </c>
      <c r="AI127" s="82" t="str">
        <f>IF(ISNUMBER($AG127),IF(D127=LARGE($C127:$F127,1),$L$3,IF(D127=LARGE($C127:$F127,2),$M$3,IF(D127=LARGE($C127:$F127,3),$N$3,$O$3))),"")</f>
        <v/>
      </c>
      <c r="AJ127" s="82" t="str">
        <f>IF(ISNUMBER($AG127),IF(E127=LARGE($C127:$F127,1),$L$3,IF(E127=LARGE($C127:$F127,2),$M$3,IF(E127=LARGE($C127:$F127,3),$N$3,$O$3))),"")</f>
        <v/>
      </c>
      <c r="AK127" s="82" t="str">
        <f>IF(ISNUMBER($AG127),IF(F127=LARGE($C127:$F127,1),$L$3,IF(F127=LARGE($C127:$F127,2),$M$3,IF(F127=LARGE($C127:$F127,3),$N$3,$O$3))),"")</f>
        <v/>
      </c>
      <c r="AL127" s="80" t="str">
        <f>IF(ISBLANK($G127),"",$G127)</f>
        <v/>
      </c>
      <c r="AM127" s="66"/>
    </row>
    <row r="128" spans="1:39" ht="21.2" hidden="1" customHeight="1">
      <c r="A128" s="64"/>
      <c r="B128" s="71"/>
      <c r="C128" s="102"/>
      <c r="D128" s="102"/>
      <c r="E128" s="102"/>
      <c r="F128" s="102"/>
      <c r="G128" s="80"/>
      <c r="H128" s="66"/>
      <c r="W128" s="3"/>
      <c r="AC128" s="3"/>
      <c r="AD128" s="3"/>
      <c r="AE128" s="3"/>
      <c r="AF128" s="64"/>
      <c r="AG128" s="71" t="str">
        <f>IF(ISBLANK($B128),"",$B128)</f>
        <v/>
      </c>
      <c r="AH128" s="82" t="str">
        <f>IF(ISNUMBER($AG128),IF(C128=LARGE($C128:$F128,1),$L$3,IF(C128=LARGE($C128:$F128,2),$M$3,IF(C128=LARGE($C128:$F128,3),$N$3,$O$3))),"")</f>
        <v/>
      </c>
      <c r="AI128" s="82" t="str">
        <f>IF(ISNUMBER($AG128),IF(D128=LARGE($C128:$F128,1),$L$3,IF(D128=LARGE($C128:$F128,2),$M$3,IF(D128=LARGE($C128:$F128,3),$N$3,$O$3))),"")</f>
        <v/>
      </c>
      <c r="AJ128" s="82" t="str">
        <f>IF(ISNUMBER($AG128),IF(E128=LARGE($C128:$F128,1),$L$3,IF(E128=LARGE($C128:$F128,2),$M$3,IF(E128=LARGE($C128:$F128,3),$N$3,$O$3))),"")</f>
        <v/>
      </c>
      <c r="AK128" s="82" t="str">
        <f>IF(ISNUMBER($AG128),IF(F128=LARGE($C128:$F128,1),$L$3,IF(F128=LARGE($C128:$F128,2),$M$3,IF(F128=LARGE($C128:$F128,3),$N$3,$O$3))),"")</f>
        <v/>
      </c>
      <c r="AL128" s="80" t="str">
        <f>IF(ISBLANK($G128),"",$G128)</f>
        <v/>
      </c>
      <c r="AM128" s="66"/>
    </row>
    <row r="129" spans="1:39" ht="21.2" hidden="1" customHeight="1">
      <c r="A129" s="64"/>
      <c r="B129" s="71"/>
      <c r="C129" s="102"/>
      <c r="D129" s="102"/>
      <c r="E129" s="102"/>
      <c r="F129" s="102"/>
      <c r="G129" s="80"/>
      <c r="H129" s="66"/>
      <c r="W129" s="3"/>
      <c r="AC129" s="3"/>
      <c r="AD129" s="3"/>
      <c r="AE129" s="3"/>
      <c r="AF129" s="64"/>
      <c r="AG129" s="71" t="str">
        <f>IF(ISBLANK($B129),"",$B129)</f>
        <v/>
      </c>
      <c r="AH129" s="82" t="str">
        <f>IF(ISNUMBER($AG129),IF(C129=LARGE($C129:$F129,1),$L$3,IF(C129=LARGE($C129:$F129,2),$M$3,IF(C129=LARGE($C129:$F129,3),$N$3,$O$3))),"")</f>
        <v/>
      </c>
      <c r="AI129" s="82" t="str">
        <f>IF(ISNUMBER($AG129),IF(D129=LARGE($C129:$F129,1),$L$3,IF(D129=LARGE($C129:$F129,2),$M$3,IF(D129=LARGE($C129:$F129,3),$N$3,$O$3))),"")</f>
        <v/>
      </c>
      <c r="AJ129" s="82" t="str">
        <f>IF(ISNUMBER($AG129),IF(E129=LARGE($C129:$F129,1),$L$3,IF(E129=LARGE($C129:$F129,2),$M$3,IF(E129=LARGE($C129:$F129,3),$N$3,$O$3))),"")</f>
        <v/>
      </c>
      <c r="AK129" s="82" t="str">
        <f>IF(ISNUMBER($AG129),IF(F129=LARGE($C129:$F129,1),$L$3,IF(F129=LARGE($C129:$F129,2),$M$3,IF(F129=LARGE($C129:$F129,3),$N$3,$O$3))),"")</f>
        <v/>
      </c>
      <c r="AL129" s="80" t="str">
        <f>IF(ISBLANK($G129),"",$G129)</f>
        <v/>
      </c>
      <c r="AM129" s="66"/>
    </row>
    <row r="130" spans="1:39" ht="21.2" hidden="1" customHeight="1">
      <c r="A130" s="64"/>
      <c r="B130" s="71"/>
      <c r="C130" s="102"/>
      <c r="D130" s="102"/>
      <c r="E130" s="102"/>
      <c r="F130" s="102"/>
      <c r="G130" s="80"/>
      <c r="H130" s="66"/>
      <c r="W130" s="3"/>
      <c r="AC130" s="3"/>
      <c r="AD130" s="3"/>
      <c r="AE130" s="3"/>
      <c r="AF130" s="64"/>
      <c r="AG130" s="71" t="str">
        <f>IF(ISBLANK($B130),"",$B130)</f>
        <v/>
      </c>
      <c r="AH130" s="82" t="str">
        <f>IF(ISNUMBER($AG130),IF(C130=LARGE($C130:$F130,1),$L$3,IF(C130=LARGE($C130:$F130,2),$M$3,IF(C130=LARGE($C130:$F130,3),$N$3,$O$3))),"")</f>
        <v/>
      </c>
      <c r="AI130" s="82" t="str">
        <f>IF(ISNUMBER($AG130),IF(D130=LARGE($C130:$F130,1),$L$3,IF(D130=LARGE($C130:$F130,2),$M$3,IF(D130=LARGE($C130:$F130,3),$N$3,$O$3))),"")</f>
        <v/>
      </c>
      <c r="AJ130" s="82" t="str">
        <f>IF(ISNUMBER($AG130),IF(E130=LARGE($C130:$F130,1),$L$3,IF(E130=LARGE($C130:$F130,2),$M$3,IF(E130=LARGE($C130:$F130,3),$N$3,$O$3))),"")</f>
        <v/>
      </c>
      <c r="AK130" s="82" t="str">
        <f>IF(ISNUMBER($AG130),IF(F130=LARGE($C130:$F130,1),$L$3,IF(F130=LARGE($C130:$F130,2),$M$3,IF(F130=LARGE($C130:$F130,3),$N$3,$O$3))),"")</f>
        <v/>
      </c>
      <c r="AL130" s="80" t="str">
        <f>IF(ISBLANK($G130),"",$G130)</f>
        <v/>
      </c>
      <c r="AM130" s="66"/>
    </row>
    <row r="131" spans="1:39" ht="21.2" hidden="1" customHeight="1">
      <c r="A131" s="64"/>
      <c r="B131" s="71"/>
      <c r="C131" s="102"/>
      <c r="D131" s="102"/>
      <c r="E131" s="102"/>
      <c r="F131" s="102"/>
      <c r="G131" s="80"/>
      <c r="H131" s="66"/>
      <c r="W131" s="3"/>
      <c r="AC131" s="3"/>
      <c r="AD131" s="3"/>
      <c r="AE131" s="3"/>
      <c r="AF131" s="64"/>
      <c r="AG131" s="71" t="str">
        <f>IF(ISBLANK($B131),"",$B131)</f>
        <v/>
      </c>
      <c r="AH131" s="82" t="str">
        <f>IF(ISNUMBER($AG131),IF(C131=LARGE($C131:$F131,1),$L$3,IF(C131=LARGE($C131:$F131,2),$M$3,IF(C131=LARGE($C131:$F131,3),$N$3,$O$3))),"")</f>
        <v/>
      </c>
      <c r="AI131" s="82" t="str">
        <f>IF(ISNUMBER($AG131),IF(D131=LARGE($C131:$F131,1),$L$3,IF(D131=LARGE($C131:$F131,2),$M$3,IF(D131=LARGE($C131:$F131,3),$N$3,$O$3))),"")</f>
        <v/>
      </c>
      <c r="AJ131" s="82" t="str">
        <f>IF(ISNUMBER($AG131),IF(E131=LARGE($C131:$F131,1),$L$3,IF(E131=LARGE($C131:$F131,2),$M$3,IF(E131=LARGE($C131:$F131,3),$N$3,$O$3))),"")</f>
        <v/>
      </c>
      <c r="AK131" s="82" t="str">
        <f>IF(ISNUMBER($AG131),IF(F131=LARGE($C131:$F131,1),$L$3,IF(F131=LARGE($C131:$F131,2),$M$3,IF(F131=LARGE($C131:$F131,3),$N$3,$O$3))),"")</f>
        <v/>
      </c>
      <c r="AL131" s="80" t="str">
        <f>IF(ISBLANK($G131),"",$G131)</f>
        <v/>
      </c>
      <c r="AM131" s="66"/>
    </row>
    <row r="132" spans="1:39" ht="21.2" hidden="1" customHeight="1">
      <c r="A132" s="64"/>
      <c r="B132" s="71"/>
      <c r="C132" s="102"/>
      <c r="D132" s="102"/>
      <c r="E132" s="102"/>
      <c r="F132" s="102"/>
      <c r="G132" s="80"/>
      <c r="H132" s="66"/>
      <c r="W132" s="3"/>
      <c r="AC132" s="3"/>
      <c r="AD132" s="3"/>
      <c r="AE132" s="3"/>
      <c r="AF132" s="64"/>
      <c r="AG132" s="71" t="str">
        <f>IF(ISBLANK($B132),"",$B132)</f>
        <v/>
      </c>
      <c r="AH132" s="82" t="str">
        <f>IF(ISNUMBER($AG132),IF(C132=LARGE($C132:$F132,1),$L$3,IF(C132=LARGE($C132:$F132,2),$M$3,IF(C132=LARGE($C132:$F132,3),$N$3,$O$3))),"")</f>
        <v/>
      </c>
      <c r="AI132" s="82" t="str">
        <f>IF(ISNUMBER($AG132),IF(D132=LARGE($C132:$F132,1),$L$3,IF(D132=LARGE($C132:$F132,2),$M$3,IF(D132=LARGE($C132:$F132,3),$N$3,$O$3))),"")</f>
        <v/>
      </c>
      <c r="AJ132" s="82" t="str">
        <f>IF(ISNUMBER($AG132),IF(E132=LARGE($C132:$F132,1),$L$3,IF(E132=LARGE($C132:$F132,2),$M$3,IF(E132=LARGE($C132:$F132,3),$N$3,$O$3))),"")</f>
        <v/>
      </c>
      <c r="AK132" s="82" t="str">
        <f>IF(ISNUMBER($AG132),IF(F132=LARGE($C132:$F132,1),$L$3,IF(F132=LARGE($C132:$F132,2),$M$3,IF(F132=LARGE($C132:$F132,3),$N$3,$O$3))),"")</f>
        <v/>
      </c>
      <c r="AL132" s="80" t="str">
        <f>IF(ISBLANK($G132),"",$G132)</f>
        <v/>
      </c>
      <c r="AM132" s="66"/>
    </row>
    <row r="133" spans="1:39" ht="21.2" hidden="1" customHeight="1">
      <c r="A133" s="64"/>
      <c r="B133" s="71"/>
      <c r="C133" s="102"/>
      <c r="D133" s="102"/>
      <c r="E133" s="102"/>
      <c r="F133" s="102"/>
      <c r="G133" s="80"/>
      <c r="H133" s="66"/>
      <c r="W133" s="3"/>
      <c r="AC133" s="3"/>
      <c r="AD133" s="3"/>
      <c r="AE133" s="3"/>
      <c r="AF133" s="64"/>
      <c r="AG133" s="71" t="str">
        <f>IF(ISBLANK($B133),"",$B133)</f>
        <v/>
      </c>
      <c r="AH133" s="82" t="str">
        <f>IF(ISNUMBER($AG133),IF(C133=LARGE($C133:$F133,1),$L$3,IF(C133=LARGE($C133:$F133,2),$M$3,IF(C133=LARGE($C133:$F133,3),$N$3,$O$3))),"")</f>
        <v/>
      </c>
      <c r="AI133" s="82" t="str">
        <f>IF(ISNUMBER($AG133),IF(D133=LARGE($C133:$F133,1),$L$3,IF(D133=LARGE($C133:$F133,2),$M$3,IF(D133=LARGE($C133:$F133,3),$N$3,$O$3))),"")</f>
        <v/>
      </c>
      <c r="AJ133" s="82" t="str">
        <f>IF(ISNUMBER($AG133),IF(E133=LARGE($C133:$F133,1),$L$3,IF(E133=LARGE($C133:$F133,2),$M$3,IF(E133=LARGE($C133:$F133,3),$N$3,$O$3))),"")</f>
        <v/>
      </c>
      <c r="AK133" s="82" t="str">
        <f>IF(ISNUMBER($AG133),IF(F133=LARGE($C133:$F133,1),$L$3,IF(F133=LARGE($C133:$F133,2),$M$3,IF(F133=LARGE($C133:$F133,3),$N$3,$O$3))),"")</f>
        <v/>
      </c>
      <c r="AL133" s="80" t="str">
        <f>IF(ISBLANK($G133),"",$G133)</f>
        <v/>
      </c>
      <c r="AM133" s="66"/>
    </row>
    <row r="134" spans="1:39" ht="21.2" hidden="1" customHeight="1">
      <c r="A134" s="64"/>
      <c r="B134" s="71"/>
      <c r="C134" s="102"/>
      <c r="D134" s="102"/>
      <c r="E134" s="102"/>
      <c r="F134" s="102"/>
      <c r="G134" s="80"/>
      <c r="H134" s="66"/>
      <c r="W134" s="3"/>
      <c r="AC134" s="3"/>
      <c r="AD134" s="3"/>
      <c r="AE134" s="3"/>
      <c r="AF134" s="64"/>
      <c r="AG134" s="71" t="str">
        <f>IF(ISBLANK($B134),"",$B134)</f>
        <v/>
      </c>
      <c r="AH134" s="82" t="str">
        <f>IF(ISNUMBER($AG134),IF(C134=LARGE($C134:$F134,1),$L$3,IF(C134=LARGE($C134:$F134,2),$M$3,IF(C134=LARGE($C134:$F134,3),$N$3,$O$3))),"")</f>
        <v/>
      </c>
      <c r="AI134" s="82" t="str">
        <f>IF(ISNUMBER($AG134),IF(D134=LARGE($C134:$F134,1),$L$3,IF(D134=LARGE($C134:$F134,2),$M$3,IF(D134=LARGE($C134:$F134,3),$N$3,$O$3))),"")</f>
        <v/>
      </c>
      <c r="AJ134" s="82" t="str">
        <f>IF(ISNUMBER($AG134),IF(E134=LARGE($C134:$F134,1),$L$3,IF(E134=LARGE($C134:$F134,2),$M$3,IF(E134=LARGE($C134:$F134,3),$N$3,$O$3))),"")</f>
        <v/>
      </c>
      <c r="AK134" s="82" t="str">
        <f>IF(ISNUMBER($AG134),IF(F134=LARGE($C134:$F134,1),$L$3,IF(F134=LARGE($C134:$F134,2),$M$3,IF(F134=LARGE($C134:$F134,3),$N$3,$O$3))),"")</f>
        <v/>
      </c>
      <c r="AL134" s="80" t="str">
        <f>IF(ISBLANK($G134),"",$G134)</f>
        <v/>
      </c>
      <c r="AM134" s="66"/>
    </row>
    <row r="135" spans="1:39" ht="21.2" hidden="1" customHeight="1">
      <c r="A135" s="64"/>
      <c r="B135" s="71"/>
      <c r="C135" s="102"/>
      <c r="D135" s="102"/>
      <c r="E135" s="102"/>
      <c r="F135" s="102"/>
      <c r="G135" s="80"/>
      <c r="H135" s="66"/>
      <c r="W135" s="3"/>
      <c r="AC135" s="3"/>
      <c r="AD135" s="3"/>
      <c r="AE135" s="3"/>
      <c r="AF135" s="64"/>
      <c r="AG135" s="71" t="str">
        <f>IF(ISBLANK($B135),"",$B135)</f>
        <v/>
      </c>
      <c r="AH135" s="82" t="str">
        <f>IF(ISNUMBER($AG135),IF(C135=LARGE($C135:$F135,1),$L$3,IF(C135=LARGE($C135:$F135,2),$M$3,IF(C135=LARGE($C135:$F135,3),$N$3,$O$3))),"")</f>
        <v/>
      </c>
      <c r="AI135" s="82" t="str">
        <f>IF(ISNUMBER($AG135),IF(D135=LARGE($C135:$F135,1),$L$3,IF(D135=LARGE($C135:$F135,2),$M$3,IF(D135=LARGE($C135:$F135,3),$N$3,$O$3))),"")</f>
        <v/>
      </c>
      <c r="AJ135" s="82" t="str">
        <f>IF(ISNUMBER($AG135),IF(E135=LARGE($C135:$F135,1),$L$3,IF(E135=LARGE($C135:$F135,2),$M$3,IF(E135=LARGE($C135:$F135,3),$N$3,$O$3))),"")</f>
        <v/>
      </c>
      <c r="AK135" s="82" t="str">
        <f>IF(ISNUMBER($AG135),IF(F135=LARGE($C135:$F135,1),$L$3,IF(F135=LARGE($C135:$F135,2),$M$3,IF(F135=LARGE($C135:$F135,3),$N$3,$O$3))),"")</f>
        <v/>
      </c>
      <c r="AL135" s="80" t="str">
        <f>IF(ISBLANK($G135),"",$G135)</f>
        <v/>
      </c>
      <c r="AM135" s="66"/>
    </row>
    <row r="136" spans="1:39" ht="21.2" hidden="1" customHeight="1">
      <c r="A136" s="64"/>
      <c r="B136" s="71"/>
      <c r="C136" s="102"/>
      <c r="D136" s="102"/>
      <c r="E136" s="102"/>
      <c r="F136" s="102"/>
      <c r="G136" s="80"/>
      <c r="H136" s="66"/>
      <c r="W136" s="3"/>
      <c r="AC136" s="3"/>
      <c r="AD136" s="3"/>
      <c r="AE136" s="3"/>
      <c r="AF136" s="64"/>
      <c r="AG136" s="71" t="str">
        <f>IF(ISBLANK($B136),"",$B136)</f>
        <v/>
      </c>
      <c r="AH136" s="82" t="str">
        <f>IF(ISNUMBER($AG136),IF(C136=LARGE($C136:$F136,1),$L$3,IF(C136=LARGE($C136:$F136,2),$M$3,IF(C136=LARGE($C136:$F136,3),$N$3,$O$3))),"")</f>
        <v/>
      </c>
      <c r="AI136" s="82" t="str">
        <f>IF(ISNUMBER($AG136),IF(D136=LARGE($C136:$F136,1),$L$3,IF(D136=LARGE($C136:$F136,2),$M$3,IF(D136=LARGE($C136:$F136,3),$N$3,$O$3))),"")</f>
        <v/>
      </c>
      <c r="AJ136" s="82" t="str">
        <f>IF(ISNUMBER($AG136),IF(E136=LARGE($C136:$F136,1),$L$3,IF(E136=LARGE($C136:$F136,2),$M$3,IF(E136=LARGE($C136:$F136,3),$N$3,$O$3))),"")</f>
        <v/>
      </c>
      <c r="AK136" s="82" t="str">
        <f>IF(ISNUMBER($AG136),IF(F136=LARGE($C136:$F136,1),$L$3,IF(F136=LARGE($C136:$F136,2),$M$3,IF(F136=LARGE($C136:$F136,3),$N$3,$O$3))),"")</f>
        <v/>
      </c>
      <c r="AL136" s="80" t="str">
        <f>IF(ISBLANK($G136),"",$G136)</f>
        <v/>
      </c>
      <c r="AM136" s="66"/>
    </row>
    <row r="137" spans="1:39" ht="21.2" hidden="1" customHeight="1">
      <c r="A137" s="64"/>
      <c r="B137" s="71"/>
      <c r="C137" s="102"/>
      <c r="D137" s="102"/>
      <c r="E137" s="102"/>
      <c r="F137" s="102"/>
      <c r="G137" s="80"/>
      <c r="H137" s="66"/>
      <c r="W137" s="3"/>
      <c r="AC137" s="3"/>
      <c r="AD137" s="3"/>
      <c r="AE137" s="3"/>
      <c r="AF137" s="64"/>
      <c r="AG137" s="71" t="str">
        <f>IF(ISBLANK($B137),"",$B137)</f>
        <v/>
      </c>
      <c r="AH137" s="82" t="str">
        <f>IF(ISNUMBER($AG137),IF(C137=LARGE($C137:$F137,1),$L$3,IF(C137=LARGE($C137:$F137,2),$M$3,IF(C137=LARGE($C137:$F137,3),$N$3,$O$3))),"")</f>
        <v/>
      </c>
      <c r="AI137" s="82" t="str">
        <f>IF(ISNUMBER($AG137),IF(D137=LARGE($C137:$F137,1),$L$3,IF(D137=LARGE($C137:$F137,2),$M$3,IF(D137=LARGE($C137:$F137,3),$N$3,$O$3))),"")</f>
        <v/>
      </c>
      <c r="AJ137" s="82" t="str">
        <f>IF(ISNUMBER($AG137),IF(E137=LARGE($C137:$F137,1),$L$3,IF(E137=LARGE($C137:$F137,2),$M$3,IF(E137=LARGE($C137:$F137,3),$N$3,$O$3))),"")</f>
        <v/>
      </c>
      <c r="AK137" s="82" t="str">
        <f>IF(ISNUMBER($AG137),IF(F137=LARGE($C137:$F137,1),$L$3,IF(F137=LARGE($C137:$F137,2),$M$3,IF(F137=LARGE($C137:$F137,3),$N$3,$O$3))),"")</f>
        <v/>
      </c>
      <c r="AL137" s="80" t="str">
        <f>IF(ISBLANK($G137),"",$G137)</f>
        <v/>
      </c>
      <c r="AM137" s="66"/>
    </row>
    <row r="138" spans="1:39" ht="21.2" hidden="1" customHeight="1">
      <c r="A138" s="64"/>
      <c r="B138" s="71"/>
      <c r="C138" s="102"/>
      <c r="D138" s="102"/>
      <c r="E138" s="102"/>
      <c r="F138" s="102"/>
      <c r="G138" s="80"/>
      <c r="H138" s="66"/>
      <c r="W138" s="3"/>
      <c r="AC138" s="3"/>
      <c r="AD138" s="3"/>
      <c r="AE138" s="3"/>
      <c r="AF138" s="64"/>
      <c r="AG138" s="71" t="str">
        <f>IF(ISBLANK($B138),"",$B138)</f>
        <v/>
      </c>
      <c r="AH138" s="82" t="str">
        <f>IF(ISNUMBER($AG138),IF(C138=LARGE($C138:$F138,1),$L$3,IF(C138=LARGE($C138:$F138,2),$M$3,IF(C138=LARGE($C138:$F138,3),$N$3,$O$3))),"")</f>
        <v/>
      </c>
      <c r="AI138" s="82" t="str">
        <f>IF(ISNUMBER($AG138),IF(D138=LARGE($C138:$F138,1),$L$3,IF(D138=LARGE($C138:$F138,2),$M$3,IF(D138=LARGE($C138:$F138,3),$N$3,$O$3))),"")</f>
        <v/>
      </c>
      <c r="AJ138" s="82" t="str">
        <f>IF(ISNUMBER($AG138),IF(E138=LARGE($C138:$F138,1),$L$3,IF(E138=LARGE($C138:$F138,2),$M$3,IF(E138=LARGE($C138:$F138,3),$N$3,$O$3))),"")</f>
        <v/>
      </c>
      <c r="AK138" s="82" t="str">
        <f>IF(ISNUMBER($AG138),IF(F138=LARGE($C138:$F138,1),$L$3,IF(F138=LARGE($C138:$F138,2),$M$3,IF(F138=LARGE($C138:$F138,3),$N$3,$O$3))),"")</f>
        <v/>
      </c>
      <c r="AL138" s="80" t="str">
        <f>IF(ISBLANK($G138),"",$G138)</f>
        <v/>
      </c>
      <c r="AM138" s="66"/>
    </row>
    <row r="139" spans="1:39" ht="21.2" hidden="1" customHeight="1">
      <c r="A139" s="64"/>
      <c r="B139" s="71"/>
      <c r="C139" s="102"/>
      <c r="D139" s="102"/>
      <c r="E139" s="102"/>
      <c r="F139" s="102"/>
      <c r="G139" s="80"/>
      <c r="H139" s="66"/>
      <c r="W139" s="3"/>
      <c r="AC139" s="3"/>
      <c r="AD139" s="3"/>
      <c r="AE139" s="3"/>
      <c r="AF139" s="64"/>
      <c r="AG139" s="71" t="str">
        <f>IF(ISBLANK($B139),"",$B139)</f>
        <v/>
      </c>
      <c r="AH139" s="82" t="str">
        <f>IF(ISNUMBER($AG139),IF(C139=LARGE($C139:$F139,1),$L$3,IF(C139=LARGE($C139:$F139,2),$M$3,IF(C139=LARGE($C139:$F139,3),$N$3,$O$3))),"")</f>
        <v/>
      </c>
      <c r="AI139" s="82" t="str">
        <f>IF(ISNUMBER($AG139),IF(D139=LARGE($C139:$F139,1),$L$3,IF(D139=LARGE($C139:$F139,2),$M$3,IF(D139=LARGE($C139:$F139,3),$N$3,$O$3))),"")</f>
        <v/>
      </c>
      <c r="AJ139" s="82" t="str">
        <f>IF(ISNUMBER($AG139),IF(E139=LARGE($C139:$F139,1),$L$3,IF(E139=LARGE($C139:$F139,2),$M$3,IF(E139=LARGE($C139:$F139,3),$N$3,$O$3))),"")</f>
        <v/>
      </c>
      <c r="AK139" s="82" t="str">
        <f>IF(ISNUMBER($AG139),IF(F139=LARGE($C139:$F139,1),$L$3,IF(F139=LARGE($C139:$F139,2),$M$3,IF(F139=LARGE($C139:$F139,3),$N$3,$O$3))),"")</f>
        <v/>
      </c>
      <c r="AL139" s="80" t="str">
        <f>IF(ISBLANK($G139),"",$G139)</f>
        <v/>
      </c>
      <c r="AM139" s="66"/>
    </row>
    <row r="140" spans="1:39" ht="21.2" hidden="1" customHeight="1">
      <c r="A140" s="64"/>
      <c r="B140" s="71"/>
      <c r="C140" s="102"/>
      <c r="D140" s="102"/>
      <c r="E140" s="102"/>
      <c r="F140" s="102"/>
      <c r="G140" s="80"/>
      <c r="H140" s="66"/>
      <c r="W140" s="3"/>
      <c r="AC140" s="3"/>
      <c r="AD140" s="3"/>
      <c r="AE140" s="3"/>
      <c r="AF140" s="64"/>
      <c r="AG140" s="71" t="str">
        <f>IF(ISBLANK($B140),"",$B140)</f>
        <v/>
      </c>
      <c r="AH140" s="82" t="str">
        <f>IF(ISNUMBER($AG140),IF(C140=LARGE($C140:$F140,1),$L$3,IF(C140=LARGE($C140:$F140,2),$M$3,IF(C140=LARGE($C140:$F140,3),$N$3,$O$3))),"")</f>
        <v/>
      </c>
      <c r="AI140" s="82" t="str">
        <f>IF(ISNUMBER($AG140),IF(D140=LARGE($C140:$F140,1),$L$3,IF(D140=LARGE($C140:$F140,2),$M$3,IF(D140=LARGE($C140:$F140,3),$N$3,$O$3))),"")</f>
        <v/>
      </c>
      <c r="AJ140" s="82" t="str">
        <f>IF(ISNUMBER($AG140),IF(E140=LARGE($C140:$F140,1),$L$3,IF(E140=LARGE($C140:$F140,2),$M$3,IF(E140=LARGE($C140:$F140,3),$N$3,$O$3))),"")</f>
        <v/>
      </c>
      <c r="AK140" s="82" t="str">
        <f>IF(ISNUMBER($AG140),IF(F140=LARGE($C140:$F140,1),$L$3,IF(F140=LARGE($C140:$F140,2),$M$3,IF(F140=LARGE($C140:$F140,3),$N$3,$O$3))),"")</f>
        <v/>
      </c>
      <c r="AL140" s="80" t="str">
        <f>IF(ISBLANK($G140),"",$G140)</f>
        <v/>
      </c>
      <c r="AM140" s="66"/>
    </row>
    <row r="141" spans="1:39" ht="21.2" hidden="1" customHeight="1">
      <c r="A141" s="64"/>
      <c r="B141" s="71"/>
      <c r="C141" s="102"/>
      <c r="D141" s="102"/>
      <c r="E141" s="102"/>
      <c r="F141" s="102"/>
      <c r="G141" s="80"/>
      <c r="H141" s="66"/>
      <c r="W141" s="3"/>
      <c r="AC141" s="3"/>
      <c r="AD141" s="3"/>
      <c r="AE141" s="3"/>
      <c r="AF141" s="64"/>
      <c r="AG141" s="71" t="str">
        <f>IF(ISBLANK($B141),"",$B141)</f>
        <v/>
      </c>
      <c r="AH141" s="82" t="str">
        <f>IF(ISNUMBER($AG141),IF(C141=LARGE($C141:$F141,1),$L$3,IF(C141=LARGE($C141:$F141,2),$M$3,IF(C141=LARGE($C141:$F141,3),$N$3,$O$3))),"")</f>
        <v/>
      </c>
      <c r="AI141" s="82" t="str">
        <f>IF(ISNUMBER($AG141),IF(D141=LARGE($C141:$F141,1),$L$3,IF(D141=LARGE($C141:$F141,2),$M$3,IF(D141=LARGE($C141:$F141,3),$N$3,$O$3))),"")</f>
        <v/>
      </c>
      <c r="AJ141" s="82" t="str">
        <f>IF(ISNUMBER($AG141),IF(E141=LARGE($C141:$F141,1),$L$3,IF(E141=LARGE($C141:$F141,2),$M$3,IF(E141=LARGE($C141:$F141,3),$N$3,$O$3))),"")</f>
        <v/>
      </c>
      <c r="AK141" s="82" t="str">
        <f>IF(ISNUMBER($AG141),IF(F141=LARGE($C141:$F141,1),$L$3,IF(F141=LARGE($C141:$F141,2),$M$3,IF(F141=LARGE($C141:$F141,3),$N$3,$O$3))),"")</f>
        <v/>
      </c>
      <c r="AL141" s="80" t="str">
        <f>IF(ISBLANK($G141),"",$G141)</f>
        <v/>
      </c>
      <c r="AM141" s="66"/>
    </row>
    <row r="142" spans="1:39" ht="21.2" hidden="1" customHeight="1">
      <c r="A142" s="64"/>
      <c r="B142" s="71"/>
      <c r="C142" s="102"/>
      <c r="D142" s="102"/>
      <c r="E142" s="102"/>
      <c r="F142" s="102"/>
      <c r="G142" s="80"/>
      <c r="H142" s="66"/>
      <c r="W142" s="3"/>
      <c r="AC142" s="3"/>
      <c r="AD142" s="3"/>
      <c r="AE142" s="3"/>
      <c r="AF142" s="64"/>
      <c r="AG142" s="71" t="str">
        <f>IF(ISBLANK($B142),"",$B142)</f>
        <v/>
      </c>
      <c r="AH142" s="82" t="str">
        <f>IF(ISNUMBER($AG142),IF(C142=LARGE($C142:$F142,1),$L$3,IF(C142=LARGE($C142:$F142,2),$M$3,IF(C142=LARGE($C142:$F142,3),$N$3,$O$3))),"")</f>
        <v/>
      </c>
      <c r="AI142" s="82" t="str">
        <f>IF(ISNUMBER($AG142),IF(D142=LARGE($C142:$F142,1),$L$3,IF(D142=LARGE($C142:$F142,2),$M$3,IF(D142=LARGE($C142:$F142,3),$N$3,$O$3))),"")</f>
        <v/>
      </c>
      <c r="AJ142" s="82" t="str">
        <f>IF(ISNUMBER($AG142),IF(E142=LARGE($C142:$F142,1),$L$3,IF(E142=LARGE($C142:$F142,2),$M$3,IF(E142=LARGE($C142:$F142,3),$N$3,$O$3))),"")</f>
        <v/>
      </c>
      <c r="AK142" s="82" t="str">
        <f>IF(ISNUMBER($AG142),IF(F142=LARGE($C142:$F142,1),$L$3,IF(F142=LARGE($C142:$F142,2),$M$3,IF(F142=LARGE($C142:$F142,3),$N$3,$O$3))),"")</f>
        <v/>
      </c>
      <c r="AL142" s="80" t="str">
        <f>IF(ISBLANK($G142),"",$G142)</f>
        <v/>
      </c>
      <c r="AM142" s="66"/>
    </row>
    <row r="143" spans="1:39" ht="21.2" hidden="1" customHeight="1">
      <c r="A143" s="64"/>
      <c r="B143" s="71"/>
      <c r="C143" s="102"/>
      <c r="D143" s="102"/>
      <c r="E143" s="102"/>
      <c r="F143" s="102"/>
      <c r="G143" s="80"/>
      <c r="H143" s="66"/>
      <c r="W143" s="3"/>
      <c r="AC143" s="3"/>
      <c r="AD143" s="3"/>
      <c r="AE143" s="3"/>
      <c r="AF143" s="64"/>
      <c r="AG143" s="71" t="str">
        <f>IF(ISBLANK($B143),"",$B143)</f>
        <v/>
      </c>
      <c r="AH143" s="82" t="str">
        <f>IF(ISNUMBER($AG143),IF(C143=LARGE($C143:$F143,1),$L$3,IF(C143=LARGE($C143:$F143,2),$M$3,IF(C143=LARGE($C143:$F143,3),$N$3,$O$3))),"")</f>
        <v/>
      </c>
      <c r="AI143" s="82" t="str">
        <f>IF(ISNUMBER($AG143),IF(D143=LARGE($C143:$F143,1),$L$3,IF(D143=LARGE($C143:$F143,2),$M$3,IF(D143=LARGE($C143:$F143,3),$N$3,$O$3))),"")</f>
        <v/>
      </c>
      <c r="AJ143" s="82" t="str">
        <f>IF(ISNUMBER($AG143),IF(E143=LARGE($C143:$F143,1),$L$3,IF(E143=LARGE($C143:$F143,2),$M$3,IF(E143=LARGE($C143:$F143,3),$N$3,$O$3))),"")</f>
        <v/>
      </c>
      <c r="AK143" s="82" t="str">
        <f>IF(ISNUMBER($AG143),IF(F143=LARGE($C143:$F143,1),$L$3,IF(F143=LARGE($C143:$F143,2),$M$3,IF(F143=LARGE($C143:$F143,3),$N$3,$O$3))),"")</f>
        <v/>
      </c>
      <c r="AL143" s="80" t="str">
        <f>IF(ISBLANK($G143),"",$G143)</f>
        <v/>
      </c>
      <c r="AM143" s="66"/>
    </row>
    <row r="144" spans="1:39" ht="21.2" hidden="1" customHeight="1">
      <c r="A144" s="64"/>
      <c r="B144" s="71"/>
      <c r="C144" s="102"/>
      <c r="D144" s="102"/>
      <c r="E144" s="102"/>
      <c r="F144" s="102"/>
      <c r="G144" s="80"/>
      <c r="H144" s="66"/>
      <c r="W144" s="3"/>
      <c r="AC144" s="3"/>
      <c r="AD144" s="3"/>
      <c r="AE144" s="3"/>
      <c r="AF144" s="64"/>
      <c r="AG144" s="71" t="str">
        <f>IF(ISBLANK($B144),"",$B144)</f>
        <v/>
      </c>
      <c r="AH144" s="82" t="str">
        <f>IF(ISNUMBER($AG144),IF(C144=LARGE($C144:$F144,1),$L$3,IF(C144=LARGE($C144:$F144,2),$M$3,IF(C144=LARGE($C144:$F144,3),$N$3,$O$3))),"")</f>
        <v/>
      </c>
      <c r="AI144" s="82" t="str">
        <f>IF(ISNUMBER($AG144),IF(D144=LARGE($C144:$F144,1),$L$3,IF(D144=LARGE($C144:$F144,2),$M$3,IF(D144=LARGE($C144:$F144,3),$N$3,$O$3))),"")</f>
        <v/>
      </c>
      <c r="AJ144" s="82" t="str">
        <f>IF(ISNUMBER($AG144),IF(E144=LARGE($C144:$F144,1),$L$3,IF(E144=LARGE($C144:$F144,2),$M$3,IF(E144=LARGE($C144:$F144,3),$N$3,$O$3))),"")</f>
        <v/>
      </c>
      <c r="AK144" s="82" t="str">
        <f>IF(ISNUMBER($AG144),IF(F144=LARGE($C144:$F144,1),$L$3,IF(F144=LARGE($C144:$F144,2),$M$3,IF(F144=LARGE($C144:$F144,3),$N$3,$O$3))),"")</f>
        <v/>
      </c>
      <c r="AL144" s="80" t="str">
        <f>IF(ISBLANK($G144),"",$G144)</f>
        <v/>
      </c>
      <c r="AM144" s="66"/>
    </row>
    <row r="145" spans="1:39" ht="21.2" hidden="1" customHeight="1">
      <c r="A145" s="64"/>
      <c r="B145" s="71"/>
      <c r="C145" s="102"/>
      <c r="D145" s="102"/>
      <c r="E145" s="102"/>
      <c r="F145" s="102"/>
      <c r="G145" s="80"/>
      <c r="H145" s="66"/>
      <c r="W145" s="3"/>
      <c r="AC145" s="3"/>
      <c r="AD145" s="3"/>
      <c r="AE145" s="3"/>
      <c r="AF145" s="64"/>
      <c r="AG145" s="71" t="str">
        <f>IF(ISBLANK($B145),"",$B145)</f>
        <v/>
      </c>
      <c r="AH145" s="82" t="str">
        <f>IF(ISNUMBER($AG145),IF(C145=LARGE($C145:$F145,1),$L$3,IF(C145=LARGE($C145:$F145,2),$M$3,IF(C145=LARGE($C145:$F145,3),$N$3,$O$3))),"")</f>
        <v/>
      </c>
      <c r="AI145" s="82" t="str">
        <f>IF(ISNUMBER($AG145),IF(D145=LARGE($C145:$F145,1),$L$3,IF(D145=LARGE($C145:$F145,2),$M$3,IF(D145=LARGE($C145:$F145,3),$N$3,$O$3))),"")</f>
        <v/>
      </c>
      <c r="AJ145" s="82" t="str">
        <f>IF(ISNUMBER($AG145),IF(E145=LARGE($C145:$F145,1),$L$3,IF(E145=LARGE($C145:$F145,2),$M$3,IF(E145=LARGE($C145:$F145,3),$N$3,$O$3))),"")</f>
        <v/>
      </c>
      <c r="AK145" s="82" t="str">
        <f>IF(ISNUMBER($AG145),IF(F145=LARGE($C145:$F145,1),$L$3,IF(F145=LARGE($C145:$F145,2),$M$3,IF(F145=LARGE($C145:$F145,3),$N$3,$O$3))),"")</f>
        <v/>
      </c>
      <c r="AL145" s="80" t="str">
        <f>IF(ISBLANK($G145),"",$G145)</f>
        <v/>
      </c>
      <c r="AM145" s="66"/>
    </row>
    <row r="146" spans="1:39" ht="21.2" hidden="1" customHeight="1">
      <c r="A146" s="64"/>
      <c r="B146" s="71"/>
      <c r="C146" s="102"/>
      <c r="D146" s="102"/>
      <c r="E146" s="102"/>
      <c r="F146" s="102"/>
      <c r="G146" s="80"/>
      <c r="H146" s="66"/>
      <c r="W146" s="3"/>
      <c r="AC146" s="3"/>
      <c r="AD146" s="3"/>
      <c r="AE146" s="3"/>
      <c r="AF146" s="64"/>
      <c r="AG146" s="71" t="str">
        <f>IF(ISBLANK($B146),"",$B146)</f>
        <v/>
      </c>
      <c r="AH146" s="82" t="str">
        <f>IF(ISNUMBER($AG146),IF(C146=LARGE($C146:$F146,1),$L$3,IF(C146=LARGE($C146:$F146,2),$M$3,IF(C146=LARGE($C146:$F146,3),$N$3,$O$3))),"")</f>
        <v/>
      </c>
      <c r="AI146" s="82" t="str">
        <f>IF(ISNUMBER($AG146),IF(D146=LARGE($C146:$F146,1),$L$3,IF(D146=LARGE($C146:$F146,2),$M$3,IF(D146=LARGE($C146:$F146,3),$N$3,$O$3))),"")</f>
        <v/>
      </c>
      <c r="AJ146" s="82" t="str">
        <f>IF(ISNUMBER($AG146),IF(E146=LARGE($C146:$F146,1),$L$3,IF(E146=LARGE($C146:$F146,2),$M$3,IF(E146=LARGE($C146:$F146,3),$N$3,$O$3))),"")</f>
        <v/>
      </c>
      <c r="AK146" s="82" t="str">
        <f>IF(ISNUMBER($AG146),IF(F146=LARGE($C146:$F146,1),$L$3,IF(F146=LARGE($C146:$F146,2),$M$3,IF(F146=LARGE($C146:$F146,3),$N$3,$O$3))),"")</f>
        <v/>
      </c>
      <c r="AL146" s="80" t="str">
        <f>IF(ISBLANK($G146),"",$G146)</f>
        <v/>
      </c>
      <c r="AM146" s="66"/>
    </row>
    <row r="147" spans="1:39" ht="21.2" hidden="1" customHeight="1">
      <c r="A147" s="64"/>
      <c r="B147" s="71"/>
      <c r="C147" s="102"/>
      <c r="D147" s="102"/>
      <c r="E147" s="102"/>
      <c r="F147" s="102"/>
      <c r="G147" s="80"/>
      <c r="H147" s="66"/>
      <c r="W147" s="3"/>
      <c r="AC147" s="3"/>
      <c r="AD147" s="3"/>
      <c r="AE147" s="3"/>
      <c r="AF147" s="64"/>
      <c r="AG147" s="71" t="str">
        <f>IF(ISBLANK($B147),"",$B147)</f>
        <v/>
      </c>
      <c r="AH147" s="82" t="str">
        <f>IF(ISNUMBER($AG147),IF(C147=LARGE($C147:$F147,1),$L$3,IF(C147=LARGE($C147:$F147,2),$M$3,IF(C147=LARGE($C147:$F147,3),$N$3,$O$3))),"")</f>
        <v/>
      </c>
      <c r="AI147" s="82" t="str">
        <f>IF(ISNUMBER($AG147),IF(D147=LARGE($C147:$F147,1),$L$3,IF(D147=LARGE($C147:$F147,2),$M$3,IF(D147=LARGE($C147:$F147,3),$N$3,$O$3))),"")</f>
        <v/>
      </c>
      <c r="AJ147" s="82" t="str">
        <f>IF(ISNUMBER($AG147),IF(E147=LARGE($C147:$F147,1),$L$3,IF(E147=LARGE($C147:$F147,2),$M$3,IF(E147=LARGE($C147:$F147,3),$N$3,$O$3))),"")</f>
        <v/>
      </c>
      <c r="AK147" s="82" t="str">
        <f>IF(ISNUMBER($AG147),IF(F147=LARGE($C147:$F147,1),$L$3,IF(F147=LARGE($C147:$F147,2),$M$3,IF(F147=LARGE($C147:$F147,3),$N$3,$O$3))),"")</f>
        <v/>
      </c>
      <c r="AL147" s="80" t="str">
        <f>IF(ISBLANK($G147),"",$G147)</f>
        <v/>
      </c>
      <c r="AM147" s="66"/>
    </row>
    <row r="148" spans="1:39" ht="21.2" hidden="1" customHeight="1">
      <c r="A148" s="64"/>
      <c r="B148" s="71"/>
      <c r="C148" s="102"/>
      <c r="D148" s="102"/>
      <c r="E148" s="102"/>
      <c r="F148" s="102"/>
      <c r="G148" s="80"/>
      <c r="H148" s="66"/>
      <c r="W148" s="3"/>
      <c r="AC148" s="3"/>
      <c r="AD148" s="3"/>
      <c r="AE148" s="3"/>
      <c r="AF148" s="64"/>
      <c r="AG148" s="71" t="str">
        <f>IF(ISBLANK($B148),"",$B148)</f>
        <v/>
      </c>
      <c r="AH148" s="82" t="str">
        <f>IF(ISNUMBER($AG148),IF(C148=LARGE($C148:$F148,1),$L$3,IF(C148=LARGE($C148:$F148,2),$M$3,IF(C148=LARGE($C148:$F148,3),$N$3,$O$3))),"")</f>
        <v/>
      </c>
      <c r="AI148" s="82" t="str">
        <f>IF(ISNUMBER($AG148),IF(D148=LARGE($C148:$F148,1),$L$3,IF(D148=LARGE($C148:$F148,2),$M$3,IF(D148=LARGE($C148:$F148,3),$N$3,$O$3))),"")</f>
        <v/>
      </c>
      <c r="AJ148" s="82" t="str">
        <f>IF(ISNUMBER($AG148),IF(E148=LARGE($C148:$F148,1),$L$3,IF(E148=LARGE($C148:$F148,2),$M$3,IF(E148=LARGE($C148:$F148,3),$N$3,$O$3))),"")</f>
        <v/>
      </c>
      <c r="AK148" s="82" t="str">
        <f>IF(ISNUMBER($AG148),IF(F148=LARGE($C148:$F148,1),$L$3,IF(F148=LARGE($C148:$F148,2),$M$3,IF(F148=LARGE($C148:$F148,3),$N$3,$O$3))),"")</f>
        <v/>
      </c>
      <c r="AL148" s="80" t="str">
        <f>IF(ISBLANK($G148),"",$G148)</f>
        <v/>
      </c>
      <c r="AM148" s="66"/>
    </row>
    <row r="149" spans="1:39" ht="21.2" hidden="1" customHeight="1">
      <c r="A149" s="64"/>
      <c r="B149" s="71"/>
      <c r="C149" s="102"/>
      <c r="D149" s="102"/>
      <c r="E149" s="102"/>
      <c r="F149" s="102"/>
      <c r="G149" s="80"/>
      <c r="H149" s="66"/>
      <c r="W149" s="3"/>
      <c r="AC149" s="3"/>
      <c r="AD149" s="3"/>
      <c r="AE149" s="3"/>
      <c r="AF149" s="64"/>
      <c r="AG149" s="71" t="str">
        <f>IF(ISBLANK($B149),"",$B149)</f>
        <v/>
      </c>
      <c r="AH149" s="82" t="str">
        <f>IF(ISNUMBER($AG149),IF(C149=LARGE($C149:$F149,1),$L$3,IF(C149=LARGE($C149:$F149,2),$M$3,IF(C149=LARGE($C149:$F149,3),$N$3,$O$3))),"")</f>
        <v/>
      </c>
      <c r="AI149" s="82" t="str">
        <f>IF(ISNUMBER($AG149),IF(D149=LARGE($C149:$F149,1),$L$3,IF(D149=LARGE($C149:$F149,2),$M$3,IF(D149=LARGE($C149:$F149,3),$N$3,$O$3))),"")</f>
        <v/>
      </c>
      <c r="AJ149" s="82" t="str">
        <f>IF(ISNUMBER($AG149),IF(E149=LARGE($C149:$F149,1),$L$3,IF(E149=LARGE($C149:$F149,2),$M$3,IF(E149=LARGE($C149:$F149,3),$N$3,$O$3))),"")</f>
        <v/>
      </c>
      <c r="AK149" s="82" t="str">
        <f>IF(ISNUMBER($AG149),IF(F149=LARGE($C149:$F149,1),$L$3,IF(F149=LARGE($C149:$F149,2),$M$3,IF(F149=LARGE($C149:$F149,3),$N$3,$O$3))),"")</f>
        <v/>
      </c>
      <c r="AL149" s="80" t="str">
        <f>IF(ISBLANK($G149),"",$G149)</f>
        <v/>
      </c>
      <c r="AM149" s="66"/>
    </row>
    <row r="150" spans="1:39" ht="21.2" hidden="1" customHeight="1">
      <c r="A150" s="64"/>
      <c r="B150" s="71"/>
      <c r="C150" s="102"/>
      <c r="D150" s="102"/>
      <c r="E150" s="102"/>
      <c r="F150" s="102"/>
      <c r="G150" s="80"/>
      <c r="H150" s="66"/>
      <c r="W150" s="3"/>
      <c r="AC150" s="3"/>
      <c r="AD150" s="3"/>
      <c r="AE150" s="3"/>
      <c r="AF150" s="64"/>
      <c r="AG150" s="71" t="str">
        <f>IF(ISBLANK($B150),"",$B150)</f>
        <v/>
      </c>
      <c r="AH150" s="82" t="str">
        <f>IF(ISNUMBER($AG150),IF(C150=LARGE($C150:$F150,1),$L$3,IF(C150=LARGE($C150:$F150,2),$M$3,IF(C150=LARGE($C150:$F150,3),$N$3,$O$3))),"")</f>
        <v/>
      </c>
      <c r="AI150" s="82" t="str">
        <f>IF(ISNUMBER($AG150),IF(D150=LARGE($C150:$F150,1),$L$3,IF(D150=LARGE($C150:$F150,2),$M$3,IF(D150=LARGE($C150:$F150,3),$N$3,$O$3))),"")</f>
        <v/>
      </c>
      <c r="AJ150" s="82" t="str">
        <f>IF(ISNUMBER($AG150),IF(E150=LARGE($C150:$F150,1),$L$3,IF(E150=LARGE($C150:$F150,2),$M$3,IF(E150=LARGE($C150:$F150,3),$N$3,$O$3))),"")</f>
        <v/>
      </c>
      <c r="AK150" s="82" t="str">
        <f>IF(ISNUMBER($AG150),IF(F150=LARGE($C150:$F150,1),$L$3,IF(F150=LARGE($C150:$F150,2),$M$3,IF(F150=LARGE($C150:$F150,3),$N$3,$O$3))),"")</f>
        <v/>
      </c>
      <c r="AL150" s="80" t="str">
        <f>IF(ISBLANK($G150),"",$G150)</f>
        <v/>
      </c>
      <c r="AM150" s="66"/>
    </row>
    <row r="151" spans="1:39" ht="21.2" hidden="1" customHeight="1">
      <c r="A151" s="64"/>
      <c r="B151" s="71"/>
      <c r="C151" s="102"/>
      <c r="D151" s="102"/>
      <c r="E151" s="102"/>
      <c r="F151" s="102"/>
      <c r="G151" s="80"/>
      <c r="H151" s="66"/>
      <c r="W151" s="3"/>
      <c r="AC151" s="3"/>
      <c r="AD151" s="3"/>
      <c r="AE151" s="3"/>
      <c r="AF151" s="64"/>
      <c r="AG151" s="71" t="str">
        <f>IF(ISBLANK($B151),"",$B151)</f>
        <v/>
      </c>
      <c r="AH151" s="82" t="str">
        <f>IF(ISNUMBER($AG151),IF(C151=LARGE($C151:$F151,1),$L$3,IF(C151=LARGE($C151:$F151,2),$M$3,IF(C151=LARGE($C151:$F151,3),$N$3,$O$3))),"")</f>
        <v/>
      </c>
      <c r="AI151" s="82" t="str">
        <f>IF(ISNUMBER($AG151),IF(D151=LARGE($C151:$F151,1),$L$3,IF(D151=LARGE($C151:$F151,2),$M$3,IF(D151=LARGE($C151:$F151,3),$N$3,$O$3))),"")</f>
        <v/>
      </c>
      <c r="AJ151" s="82" t="str">
        <f>IF(ISNUMBER($AG151),IF(E151=LARGE($C151:$F151,1),$L$3,IF(E151=LARGE($C151:$F151,2),$M$3,IF(E151=LARGE($C151:$F151,3),$N$3,$O$3))),"")</f>
        <v/>
      </c>
      <c r="AK151" s="82" t="str">
        <f>IF(ISNUMBER($AG151),IF(F151=LARGE($C151:$F151,1),$L$3,IF(F151=LARGE($C151:$F151,2),$M$3,IF(F151=LARGE($C151:$F151,3),$N$3,$O$3))),"")</f>
        <v/>
      </c>
      <c r="AL151" s="80" t="str">
        <f>IF(ISBLANK($G151),"",$G151)</f>
        <v/>
      </c>
      <c r="AM151" s="66"/>
    </row>
    <row r="152" spans="1:39" ht="21.2" hidden="1" customHeight="1">
      <c r="A152" s="64"/>
      <c r="B152" s="71"/>
      <c r="C152" s="102"/>
      <c r="D152" s="102"/>
      <c r="E152" s="102"/>
      <c r="F152" s="102"/>
      <c r="G152" s="80"/>
      <c r="H152" s="66"/>
      <c r="W152" s="3"/>
      <c r="AC152" s="3"/>
      <c r="AD152" s="3"/>
      <c r="AE152" s="3"/>
      <c r="AF152" s="64"/>
      <c r="AG152" s="71" t="str">
        <f>IF(ISBLANK($B152),"",$B152)</f>
        <v/>
      </c>
      <c r="AH152" s="82" t="str">
        <f>IF(ISNUMBER($AG152),IF(C152=LARGE($C152:$F152,1),$L$3,IF(C152=LARGE($C152:$F152,2),$M$3,IF(C152=LARGE($C152:$F152,3),$N$3,$O$3))),"")</f>
        <v/>
      </c>
      <c r="AI152" s="82" t="str">
        <f>IF(ISNUMBER($AG152),IF(D152=LARGE($C152:$F152,1),$L$3,IF(D152=LARGE($C152:$F152,2),$M$3,IF(D152=LARGE($C152:$F152,3),$N$3,$O$3))),"")</f>
        <v/>
      </c>
      <c r="AJ152" s="82" t="str">
        <f>IF(ISNUMBER($AG152),IF(E152=LARGE($C152:$F152,1),$L$3,IF(E152=LARGE($C152:$F152,2),$M$3,IF(E152=LARGE($C152:$F152,3),$N$3,$O$3))),"")</f>
        <v/>
      </c>
      <c r="AK152" s="82" t="str">
        <f>IF(ISNUMBER($AG152),IF(F152=LARGE($C152:$F152,1),$L$3,IF(F152=LARGE($C152:$F152,2),$M$3,IF(F152=LARGE($C152:$F152,3),$N$3,$O$3))),"")</f>
        <v/>
      </c>
      <c r="AL152" s="80" t="str">
        <f>IF(ISBLANK($G152),"",$G152)</f>
        <v/>
      </c>
      <c r="AM152" s="66"/>
    </row>
    <row r="153" spans="1:39" ht="21.2" hidden="1" customHeight="1">
      <c r="A153" s="64"/>
      <c r="B153" s="71"/>
      <c r="C153" s="102"/>
      <c r="D153" s="102"/>
      <c r="E153" s="102"/>
      <c r="F153" s="102"/>
      <c r="G153" s="80"/>
      <c r="H153" s="66"/>
      <c r="W153" s="3"/>
      <c r="AC153" s="3"/>
      <c r="AD153" s="3"/>
      <c r="AE153" s="3"/>
      <c r="AF153" s="64"/>
      <c r="AG153" s="71" t="str">
        <f>IF(ISBLANK($B153),"",$B153)</f>
        <v/>
      </c>
      <c r="AH153" s="82" t="str">
        <f>IF(ISNUMBER($AG153),IF(C153=LARGE($C153:$F153,1),$L$3,IF(C153=LARGE($C153:$F153,2),$M$3,IF(C153=LARGE($C153:$F153,3),$N$3,$O$3))),"")</f>
        <v/>
      </c>
      <c r="AI153" s="82" t="str">
        <f>IF(ISNUMBER($AG153),IF(D153=LARGE($C153:$F153,1),$L$3,IF(D153=LARGE($C153:$F153,2),$M$3,IF(D153=LARGE($C153:$F153,3),$N$3,$O$3))),"")</f>
        <v/>
      </c>
      <c r="AJ153" s="82" t="str">
        <f>IF(ISNUMBER($AG153),IF(E153=LARGE($C153:$F153,1),$L$3,IF(E153=LARGE($C153:$F153,2),$M$3,IF(E153=LARGE($C153:$F153,3),$N$3,$O$3))),"")</f>
        <v/>
      </c>
      <c r="AK153" s="82" t="str">
        <f>IF(ISNUMBER($AG153),IF(F153=LARGE($C153:$F153,1),$L$3,IF(F153=LARGE($C153:$F153,2),$M$3,IF(F153=LARGE($C153:$F153,3),$N$3,$O$3))),"")</f>
        <v/>
      </c>
      <c r="AL153" s="80" t="str">
        <f>IF(ISBLANK($G153),"",$G153)</f>
        <v/>
      </c>
      <c r="AM153" s="66"/>
    </row>
    <row r="154" spans="1:39" ht="21.2" hidden="1" customHeight="1">
      <c r="A154" s="64"/>
      <c r="B154" s="71"/>
      <c r="C154" s="102"/>
      <c r="D154" s="102"/>
      <c r="E154" s="102"/>
      <c r="F154" s="102"/>
      <c r="G154" s="80"/>
      <c r="H154" s="66"/>
      <c r="W154" s="3"/>
      <c r="AC154" s="3"/>
      <c r="AD154" s="3"/>
      <c r="AE154" s="3"/>
      <c r="AF154" s="64"/>
      <c r="AG154" s="71" t="str">
        <f>IF(ISBLANK($B154),"",$B154)</f>
        <v/>
      </c>
      <c r="AH154" s="82" t="str">
        <f>IF(ISNUMBER($AG154),IF(C154=LARGE($C154:$F154,1),$L$3,IF(C154=LARGE($C154:$F154,2),$M$3,IF(C154=LARGE($C154:$F154,3),$N$3,$O$3))),"")</f>
        <v/>
      </c>
      <c r="AI154" s="82" t="str">
        <f>IF(ISNUMBER($AG154),IF(D154=LARGE($C154:$F154,1),$L$3,IF(D154=LARGE($C154:$F154,2),$M$3,IF(D154=LARGE($C154:$F154,3),$N$3,$O$3))),"")</f>
        <v/>
      </c>
      <c r="AJ154" s="82" t="str">
        <f>IF(ISNUMBER($AG154),IF(E154=LARGE($C154:$F154,1),$L$3,IF(E154=LARGE($C154:$F154,2),$M$3,IF(E154=LARGE($C154:$F154,3),$N$3,$O$3))),"")</f>
        <v/>
      </c>
      <c r="AK154" s="82" t="str">
        <f>IF(ISNUMBER($AG154),IF(F154=LARGE($C154:$F154,1),$L$3,IF(F154=LARGE($C154:$F154,2),$M$3,IF(F154=LARGE($C154:$F154,3),$N$3,$O$3))),"")</f>
        <v/>
      </c>
      <c r="AL154" s="80" t="str">
        <f>IF(ISBLANK($G154),"",$G154)</f>
        <v/>
      </c>
      <c r="AM154" s="66"/>
    </row>
    <row r="155" spans="1:39" ht="21.2" hidden="1" customHeight="1">
      <c r="A155" s="64"/>
      <c r="B155" s="71"/>
      <c r="C155" s="102"/>
      <c r="D155" s="102"/>
      <c r="E155" s="102"/>
      <c r="F155" s="102"/>
      <c r="G155" s="80"/>
      <c r="H155" s="66"/>
      <c r="W155" s="3"/>
      <c r="AC155" s="3"/>
      <c r="AD155" s="3"/>
      <c r="AE155" s="3"/>
      <c r="AF155" s="64"/>
      <c r="AG155" s="71" t="str">
        <f>IF(ISBLANK($B155),"",$B155)</f>
        <v/>
      </c>
      <c r="AH155" s="82" t="str">
        <f>IF(ISNUMBER($AG155),IF(C155=LARGE($C155:$F155,1),$L$3,IF(C155=LARGE($C155:$F155,2),$M$3,IF(C155=LARGE($C155:$F155,3),$N$3,$O$3))),"")</f>
        <v/>
      </c>
      <c r="AI155" s="82" t="str">
        <f>IF(ISNUMBER($AG155),IF(D155=LARGE($C155:$F155,1),$L$3,IF(D155=LARGE($C155:$F155,2),$M$3,IF(D155=LARGE($C155:$F155,3),$N$3,$O$3))),"")</f>
        <v/>
      </c>
      <c r="AJ155" s="82" t="str">
        <f>IF(ISNUMBER($AG155),IF(E155=LARGE($C155:$F155,1),$L$3,IF(E155=LARGE($C155:$F155,2),$M$3,IF(E155=LARGE($C155:$F155,3),$N$3,$O$3))),"")</f>
        <v/>
      </c>
      <c r="AK155" s="82" t="str">
        <f>IF(ISNUMBER($AG155),IF(F155=LARGE($C155:$F155,1),$L$3,IF(F155=LARGE($C155:$F155,2),$M$3,IF(F155=LARGE($C155:$F155,3),$N$3,$O$3))),"")</f>
        <v/>
      </c>
      <c r="AL155" s="80" t="str">
        <f>IF(ISBLANK($G155),"",$G155)</f>
        <v/>
      </c>
      <c r="AM155" s="66"/>
    </row>
    <row r="156" spans="1:39" ht="21.2" hidden="1" customHeight="1">
      <c r="A156" s="64"/>
      <c r="B156" s="71"/>
      <c r="C156" s="102"/>
      <c r="D156" s="102"/>
      <c r="E156" s="102"/>
      <c r="F156" s="102"/>
      <c r="G156" s="80"/>
      <c r="H156" s="66"/>
      <c r="W156" s="3"/>
      <c r="AC156" s="3"/>
      <c r="AD156" s="3"/>
      <c r="AE156" s="3"/>
      <c r="AF156" s="64"/>
      <c r="AG156" s="71" t="str">
        <f>IF(ISBLANK($B156),"",$B156)</f>
        <v/>
      </c>
      <c r="AH156" s="82" t="str">
        <f>IF(ISNUMBER($AG156),IF(C156=LARGE($C156:$F156,1),$L$3,IF(C156=LARGE($C156:$F156,2),$M$3,IF(C156=LARGE($C156:$F156,3),$N$3,$O$3))),"")</f>
        <v/>
      </c>
      <c r="AI156" s="82" t="str">
        <f>IF(ISNUMBER($AG156),IF(D156=LARGE($C156:$F156,1),$L$3,IF(D156=LARGE($C156:$F156,2),$M$3,IF(D156=LARGE($C156:$F156,3),$N$3,$O$3))),"")</f>
        <v/>
      </c>
      <c r="AJ156" s="82" t="str">
        <f>IF(ISNUMBER($AG156),IF(E156=LARGE($C156:$F156,1),$L$3,IF(E156=LARGE($C156:$F156,2),$M$3,IF(E156=LARGE($C156:$F156,3),$N$3,$O$3))),"")</f>
        <v/>
      </c>
      <c r="AK156" s="82" t="str">
        <f>IF(ISNUMBER($AG156),IF(F156=LARGE($C156:$F156,1),$L$3,IF(F156=LARGE($C156:$F156,2),$M$3,IF(F156=LARGE($C156:$F156,3),$N$3,$O$3))),"")</f>
        <v/>
      </c>
      <c r="AL156" s="80" t="str">
        <f>IF(ISBLANK($G156),"",$G156)</f>
        <v/>
      </c>
      <c r="AM156" s="66"/>
    </row>
    <row r="157" spans="1:39" ht="21.2" hidden="1" customHeight="1">
      <c r="A157" s="64"/>
      <c r="B157" s="71"/>
      <c r="C157" s="102"/>
      <c r="D157" s="102"/>
      <c r="E157" s="102"/>
      <c r="F157" s="102"/>
      <c r="G157" s="80"/>
      <c r="H157" s="66"/>
      <c r="W157" s="3"/>
      <c r="AC157" s="3"/>
      <c r="AD157" s="3"/>
      <c r="AE157" s="3"/>
      <c r="AF157" s="64"/>
      <c r="AG157" s="71" t="str">
        <f>IF(ISBLANK($B157),"",$B157)</f>
        <v/>
      </c>
      <c r="AH157" s="82" t="str">
        <f>IF(ISNUMBER($AG157),IF(C157=LARGE($C157:$F157,1),$L$3,IF(C157=LARGE($C157:$F157,2),$M$3,IF(C157=LARGE($C157:$F157,3),$N$3,$O$3))),"")</f>
        <v/>
      </c>
      <c r="AI157" s="82" t="str">
        <f>IF(ISNUMBER($AG157),IF(D157=LARGE($C157:$F157,1),$L$3,IF(D157=LARGE($C157:$F157,2),$M$3,IF(D157=LARGE($C157:$F157,3),$N$3,$O$3))),"")</f>
        <v/>
      </c>
      <c r="AJ157" s="82" t="str">
        <f>IF(ISNUMBER($AG157),IF(E157=LARGE($C157:$F157,1),$L$3,IF(E157=LARGE($C157:$F157,2),$M$3,IF(E157=LARGE($C157:$F157,3),$N$3,$O$3))),"")</f>
        <v/>
      </c>
      <c r="AK157" s="82" t="str">
        <f>IF(ISNUMBER($AG157),IF(F157=LARGE($C157:$F157,1),$L$3,IF(F157=LARGE($C157:$F157,2),$M$3,IF(F157=LARGE($C157:$F157,3),$N$3,$O$3))),"")</f>
        <v/>
      </c>
      <c r="AL157" s="80" t="str">
        <f>IF(ISBLANK($G157),"",$G157)</f>
        <v/>
      </c>
      <c r="AM157" s="66"/>
    </row>
    <row r="158" spans="1:39" ht="21.2" hidden="1" customHeight="1">
      <c r="A158" s="64"/>
      <c r="B158" s="71"/>
      <c r="C158" s="102"/>
      <c r="D158" s="102"/>
      <c r="E158" s="102"/>
      <c r="F158" s="102"/>
      <c r="G158" s="80"/>
      <c r="H158" s="66"/>
      <c r="W158" s="3"/>
      <c r="AC158" s="3"/>
      <c r="AD158" s="3"/>
      <c r="AE158" s="3"/>
      <c r="AF158" s="64"/>
      <c r="AG158" s="71" t="str">
        <f>IF(ISBLANK($B158),"",$B158)</f>
        <v/>
      </c>
      <c r="AH158" s="82" t="str">
        <f>IF(ISNUMBER($AG158),IF(C158=LARGE($C158:$F158,1),$L$3,IF(C158=LARGE($C158:$F158,2),$M$3,IF(C158=LARGE($C158:$F158,3),$N$3,$O$3))),"")</f>
        <v/>
      </c>
      <c r="AI158" s="82" t="str">
        <f>IF(ISNUMBER($AG158),IF(D158=LARGE($C158:$F158,1),$L$3,IF(D158=LARGE($C158:$F158,2),$M$3,IF(D158=LARGE($C158:$F158,3),$N$3,$O$3))),"")</f>
        <v/>
      </c>
      <c r="AJ158" s="82" t="str">
        <f>IF(ISNUMBER($AG158),IF(E158=LARGE($C158:$F158,1),$L$3,IF(E158=LARGE($C158:$F158,2),$M$3,IF(E158=LARGE($C158:$F158,3),$N$3,$O$3))),"")</f>
        <v/>
      </c>
      <c r="AK158" s="82" t="str">
        <f>IF(ISNUMBER($AG158),IF(F158=LARGE($C158:$F158,1),$L$3,IF(F158=LARGE($C158:$F158,2),$M$3,IF(F158=LARGE($C158:$F158,3),$N$3,$O$3))),"")</f>
        <v/>
      </c>
      <c r="AL158" s="80" t="str">
        <f>IF(ISBLANK($G158),"",$G158)</f>
        <v/>
      </c>
      <c r="AM158" s="66"/>
    </row>
    <row r="159" spans="1:39" ht="21.2" hidden="1" customHeight="1">
      <c r="A159" s="64"/>
      <c r="B159" s="71"/>
      <c r="C159" s="102"/>
      <c r="D159" s="102"/>
      <c r="E159" s="102"/>
      <c r="F159" s="102"/>
      <c r="G159" s="80"/>
      <c r="H159" s="66"/>
      <c r="W159" s="3"/>
      <c r="AC159" s="3"/>
      <c r="AD159" s="3"/>
      <c r="AE159" s="3"/>
      <c r="AF159" s="64"/>
      <c r="AG159" s="71" t="str">
        <f>IF(ISBLANK($B159),"",$B159)</f>
        <v/>
      </c>
      <c r="AH159" s="82" t="str">
        <f>IF(ISNUMBER($AG159),IF(C159=LARGE($C159:$F159,1),$L$3,IF(C159=LARGE($C159:$F159,2),$M$3,IF(C159=LARGE($C159:$F159,3),$N$3,$O$3))),"")</f>
        <v/>
      </c>
      <c r="AI159" s="82" t="str">
        <f>IF(ISNUMBER($AG159),IF(D159=LARGE($C159:$F159,1),$L$3,IF(D159=LARGE($C159:$F159,2),$M$3,IF(D159=LARGE($C159:$F159,3),$N$3,$O$3))),"")</f>
        <v/>
      </c>
      <c r="AJ159" s="82" t="str">
        <f>IF(ISNUMBER($AG159),IF(E159=LARGE($C159:$F159,1),$L$3,IF(E159=LARGE($C159:$F159,2),$M$3,IF(E159=LARGE($C159:$F159,3),$N$3,$O$3))),"")</f>
        <v/>
      </c>
      <c r="AK159" s="82" t="str">
        <f>IF(ISNUMBER($AG159),IF(F159=LARGE($C159:$F159,1),$L$3,IF(F159=LARGE($C159:$F159,2),$M$3,IF(F159=LARGE($C159:$F159,3),$N$3,$O$3))),"")</f>
        <v/>
      </c>
      <c r="AL159" s="80" t="str">
        <f>IF(ISBLANK($G159),"",$G159)</f>
        <v/>
      </c>
      <c r="AM159" s="66"/>
    </row>
    <row r="160" spans="1:39" ht="21.2" hidden="1" customHeight="1">
      <c r="A160" s="64"/>
      <c r="B160" s="71"/>
      <c r="C160" s="102"/>
      <c r="D160" s="102"/>
      <c r="E160" s="102"/>
      <c r="F160" s="102"/>
      <c r="G160" s="80"/>
      <c r="H160" s="66"/>
      <c r="W160" s="3"/>
      <c r="AC160" s="3"/>
      <c r="AD160" s="3"/>
      <c r="AE160" s="3"/>
      <c r="AF160" s="64"/>
      <c r="AG160" s="71" t="str">
        <f>IF(ISBLANK($B160),"",$B160)</f>
        <v/>
      </c>
      <c r="AH160" s="82" t="str">
        <f>IF(ISNUMBER($AG160),IF(C160=LARGE($C160:$F160,1),$L$3,IF(C160=LARGE($C160:$F160,2),$M$3,IF(C160=LARGE($C160:$F160,3),$N$3,$O$3))),"")</f>
        <v/>
      </c>
      <c r="AI160" s="82" t="str">
        <f>IF(ISNUMBER($AG160),IF(D160=LARGE($C160:$F160,1),$L$3,IF(D160=LARGE($C160:$F160,2),$M$3,IF(D160=LARGE($C160:$F160,3),$N$3,$O$3))),"")</f>
        <v/>
      </c>
      <c r="AJ160" s="82" t="str">
        <f>IF(ISNUMBER($AG160),IF(E160=LARGE($C160:$F160,1),$L$3,IF(E160=LARGE($C160:$F160,2),$M$3,IF(E160=LARGE($C160:$F160,3),$N$3,$O$3))),"")</f>
        <v/>
      </c>
      <c r="AK160" s="82" t="str">
        <f>IF(ISNUMBER($AG160),IF(F160=LARGE($C160:$F160,1),$L$3,IF(F160=LARGE($C160:$F160,2),$M$3,IF(F160=LARGE($C160:$F160,3),$N$3,$O$3))),"")</f>
        <v/>
      </c>
      <c r="AL160" s="80" t="str">
        <f>IF(ISBLANK($G160),"",$G160)</f>
        <v/>
      </c>
      <c r="AM160" s="66"/>
    </row>
    <row r="161" spans="1:39" ht="21.2" hidden="1" customHeight="1">
      <c r="A161" s="64"/>
      <c r="B161" s="71"/>
      <c r="C161" s="102"/>
      <c r="D161" s="102"/>
      <c r="E161" s="102"/>
      <c r="F161" s="102"/>
      <c r="G161" s="80"/>
      <c r="H161" s="66"/>
      <c r="W161" s="3"/>
      <c r="AC161" s="3"/>
      <c r="AD161" s="3"/>
      <c r="AE161" s="3"/>
      <c r="AF161" s="64"/>
      <c r="AG161" s="71" t="str">
        <f>IF(ISBLANK($B161),"",$B161)</f>
        <v/>
      </c>
      <c r="AH161" s="82" t="str">
        <f>IF(ISNUMBER($AG161),IF(C161=LARGE($C161:$F161,1),$L$3,IF(C161=LARGE($C161:$F161,2),$M$3,IF(C161=LARGE($C161:$F161,3),$N$3,$O$3))),"")</f>
        <v/>
      </c>
      <c r="AI161" s="82" t="str">
        <f>IF(ISNUMBER($AG161),IF(D161=LARGE($C161:$F161,1),$L$3,IF(D161=LARGE($C161:$F161,2),$M$3,IF(D161=LARGE($C161:$F161,3),$N$3,$O$3))),"")</f>
        <v/>
      </c>
      <c r="AJ161" s="82" t="str">
        <f>IF(ISNUMBER($AG161),IF(E161=LARGE($C161:$F161,1),$L$3,IF(E161=LARGE($C161:$F161,2),$M$3,IF(E161=LARGE($C161:$F161,3),$N$3,$O$3))),"")</f>
        <v/>
      </c>
      <c r="AK161" s="82" t="str">
        <f>IF(ISNUMBER($AG161),IF(F161=LARGE($C161:$F161,1),$L$3,IF(F161=LARGE($C161:$F161,2),$M$3,IF(F161=LARGE($C161:$F161,3),$N$3,$O$3))),"")</f>
        <v/>
      </c>
      <c r="AL161" s="80" t="str">
        <f>IF(ISBLANK($G161),"",$G161)</f>
        <v/>
      </c>
      <c r="AM161" s="66"/>
    </row>
    <row r="162" spans="1:39" ht="21.2" hidden="1" customHeight="1">
      <c r="A162" s="64"/>
      <c r="B162" s="71"/>
      <c r="C162" s="102"/>
      <c r="D162" s="102"/>
      <c r="E162" s="102"/>
      <c r="F162" s="102"/>
      <c r="G162" s="80"/>
      <c r="H162" s="66"/>
      <c r="W162" s="3"/>
      <c r="AC162" s="3"/>
      <c r="AD162" s="3"/>
      <c r="AE162" s="3"/>
      <c r="AF162" s="64"/>
      <c r="AG162" s="71" t="str">
        <f>IF(ISBLANK($B162),"",$B162)</f>
        <v/>
      </c>
      <c r="AH162" s="82" t="str">
        <f>IF(ISNUMBER($AG162),IF(C162=LARGE($C162:$F162,1),$L$3,IF(C162=LARGE($C162:$F162,2),$M$3,IF(C162=LARGE($C162:$F162,3),$N$3,$O$3))),"")</f>
        <v/>
      </c>
      <c r="AI162" s="82" t="str">
        <f>IF(ISNUMBER($AG162),IF(D162=LARGE($C162:$F162,1),$L$3,IF(D162=LARGE($C162:$F162,2),$M$3,IF(D162=LARGE($C162:$F162,3),$N$3,$O$3))),"")</f>
        <v/>
      </c>
      <c r="AJ162" s="82" t="str">
        <f>IF(ISNUMBER($AG162),IF(E162=LARGE($C162:$F162,1),$L$3,IF(E162=LARGE($C162:$F162,2),$M$3,IF(E162=LARGE($C162:$F162,3),$N$3,$O$3))),"")</f>
        <v/>
      </c>
      <c r="AK162" s="82" t="str">
        <f>IF(ISNUMBER($AG162),IF(F162=LARGE($C162:$F162,1),$L$3,IF(F162=LARGE($C162:$F162,2),$M$3,IF(F162=LARGE($C162:$F162,3),$N$3,$O$3))),"")</f>
        <v/>
      </c>
      <c r="AL162" s="80" t="str">
        <f>IF(ISBLANK($G162),"",$G162)</f>
        <v/>
      </c>
      <c r="AM162" s="66"/>
    </row>
    <row r="163" spans="1:39" ht="21.2" hidden="1" customHeight="1">
      <c r="A163" s="64"/>
      <c r="B163" s="71"/>
      <c r="C163" s="102"/>
      <c r="D163" s="102"/>
      <c r="E163" s="102"/>
      <c r="F163" s="102"/>
      <c r="G163" s="80"/>
      <c r="H163" s="66"/>
      <c r="W163" s="3"/>
      <c r="AC163" s="3"/>
      <c r="AD163" s="3"/>
      <c r="AE163" s="3"/>
      <c r="AF163" s="64"/>
      <c r="AG163" s="71" t="str">
        <f>IF(ISBLANK($B163),"",$B163)</f>
        <v/>
      </c>
      <c r="AH163" s="82" t="str">
        <f>IF(ISNUMBER($AG163),IF(C163=LARGE($C163:$F163,1),$L$3,IF(C163=LARGE($C163:$F163,2),$M$3,IF(C163=LARGE($C163:$F163,3),$N$3,$O$3))),"")</f>
        <v/>
      </c>
      <c r="AI163" s="82" t="str">
        <f>IF(ISNUMBER($AG163),IF(D163=LARGE($C163:$F163,1),$L$3,IF(D163=LARGE($C163:$F163,2),$M$3,IF(D163=LARGE($C163:$F163,3),$N$3,$O$3))),"")</f>
        <v/>
      </c>
      <c r="AJ163" s="82" t="str">
        <f>IF(ISNUMBER($AG163),IF(E163=LARGE($C163:$F163,1),$L$3,IF(E163=LARGE($C163:$F163,2),$M$3,IF(E163=LARGE($C163:$F163,3),$N$3,$O$3))),"")</f>
        <v/>
      </c>
      <c r="AK163" s="82" t="str">
        <f>IF(ISNUMBER($AG163),IF(F163=LARGE($C163:$F163,1),$L$3,IF(F163=LARGE($C163:$F163,2),$M$3,IF(F163=LARGE($C163:$F163,3),$N$3,$O$3))),"")</f>
        <v/>
      </c>
      <c r="AL163" s="80" t="str">
        <f>IF(ISBLANK($G163),"",$G163)</f>
        <v/>
      </c>
      <c r="AM163" s="66"/>
    </row>
    <row r="164" spans="1:39" ht="21.2" hidden="1" customHeight="1">
      <c r="A164" s="64"/>
      <c r="B164" s="71"/>
      <c r="C164" s="102"/>
      <c r="D164" s="102"/>
      <c r="E164" s="102"/>
      <c r="F164" s="102"/>
      <c r="G164" s="80"/>
      <c r="H164" s="66"/>
      <c r="W164" s="3"/>
      <c r="AC164" s="3"/>
      <c r="AD164" s="3"/>
      <c r="AE164" s="3"/>
      <c r="AF164" s="64"/>
      <c r="AG164" s="71" t="str">
        <f>IF(ISBLANK($B164),"",$B164)</f>
        <v/>
      </c>
      <c r="AH164" s="82" t="str">
        <f>IF(ISNUMBER($AG164),IF(C164=LARGE($C164:$F164,1),$L$3,IF(C164=LARGE($C164:$F164,2),$M$3,IF(C164=LARGE($C164:$F164,3),$N$3,$O$3))),"")</f>
        <v/>
      </c>
      <c r="AI164" s="82" t="str">
        <f>IF(ISNUMBER($AG164),IF(D164=LARGE($C164:$F164,1),$L$3,IF(D164=LARGE($C164:$F164,2),$M$3,IF(D164=LARGE($C164:$F164,3),$N$3,$O$3))),"")</f>
        <v/>
      </c>
      <c r="AJ164" s="82" t="str">
        <f>IF(ISNUMBER($AG164),IF(E164=LARGE($C164:$F164,1),$L$3,IF(E164=LARGE($C164:$F164,2),$M$3,IF(E164=LARGE($C164:$F164,3),$N$3,$O$3))),"")</f>
        <v/>
      </c>
      <c r="AK164" s="82" t="str">
        <f>IF(ISNUMBER($AG164),IF(F164=LARGE($C164:$F164,1),$L$3,IF(F164=LARGE($C164:$F164,2),$M$3,IF(F164=LARGE($C164:$F164,3),$N$3,$O$3))),"")</f>
        <v/>
      </c>
      <c r="AL164" s="80" t="str">
        <f>IF(ISBLANK($G164),"",$G164)</f>
        <v/>
      </c>
      <c r="AM164" s="66"/>
    </row>
    <row r="165" spans="1:39" ht="21.2" hidden="1" customHeight="1">
      <c r="A165" s="64"/>
      <c r="B165" s="71"/>
      <c r="C165" s="102"/>
      <c r="D165" s="102"/>
      <c r="E165" s="102"/>
      <c r="F165" s="102"/>
      <c r="G165" s="80"/>
      <c r="H165" s="66"/>
      <c r="W165" s="3"/>
      <c r="AC165" s="3"/>
      <c r="AD165" s="3"/>
      <c r="AE165" s="3"/>
      <c r="AF165" s="64"/>
      <c r="AG165" s="71" t="str">
        <f>IF(ISBLANK($B165),"",$B165)</f>
        <v/>
      </c>
      <c r="AH165" s="82" t="str">
        <f>IF(ISNUMBER($AG165),IF(C165=LARGE($C165:$F165,1),$L$3,IF(C165=LARGE($C165:$F165,2),$M$3,IF(C165=LARGE($C165:$F165,3),$N$3,$O$3))),"")</f>
        <v/>
      </c>
      <c r="AI165" s="82" t="str">
        <f>IF(ISNUMBER($AG165),IF(D165=LARGE($C165:$F165,1),$L$3,IF(D165=LARGE($C165:$F165,2),$M$3,IF(D165=LARGE($C165:$F165,3),$N$3,$O$3))),"")</f>
        <v/>
      </c>
      <c r="AJ165" s="82" t="str">
        <f>IF(ISNUMBER($AG165),IF(E165=LARGE($C165:$F165,1),$L$3,IF(E165=LARGE($C165:$F165,2),$M$3,IF(E165=LARGE($C165:$F165,3),$N$3,$O$3))),"")</f>
        <v/>
      </c>
      <c r="AK165" s="82" t="str">
        <f>IF(ISNUMBER($AG165),IF(F165=LARGE($C165:$F165,1),$L$3,IF(F165=LARGE($C165:$F165,2),$M$3,IF(F165=LARGE($C165:$F165,3),$N$3,$O$3))),"")</f>
        <v/>
      </c>
      <c r="AL165" s="80" t="str">
        <f>IF(ISBLANK($G165),"",$G165)</f>
        <v/>
      </c>
      <c r="AM165" s="66"/>
    </row>
    <row r="166" spans="1:39" ht="21.2" hidden="1" customHeight="1">
      <c r="A166" s="64"/>
      <c r="B166" s="71"/>
      <c r="C166" s="102"/>
      <c r="D166" s="102"/>
      <c r="E166" s="102"/>
      <c r="F166" s="102"/>
      <c r="G166" s="80"/>
      <c r="H166" s="66"/>
      <c r="W166" s="3"/>
      <c r="AC166" s="3"/>
      <c r="AD166" s="3"/>
      <c r="AE166" s="3"/>
      <c r="AF166" s="64"/>
      <c r="AG166" s="71" t="str">
        <f>IF(ISBLANK($B166),"",$B166)</f>
        <v/>
      </c>
      <c r="AH166" s="82" t="str">
        <f>IF(ISNUMBER($AG166),IF(C166=LARGE($C166:$F166,1),$L$3,IF(C166=LARGE($C166:$F166,2),$M$3,IF(C166=LARGE($C166:$F166,3),$N$3,$O$3))),"")</f>
        <v/>
      </c>
      <c r="AI166" s="82" t="str">
        <f>IF(ISNUMBER($AG166),IF(D166=LARGE($C166:$F166,1),$L$3,IF(D166=LARGE($C166:$F166,2),$M$3,IF(D166=LARGE($C166:$F166,3),$N$3,$O$3))),"")</f>
        <v/>
      </c>
      <c r="AJ166" s="82" t="str">
        <f>IF(ISNUMBER($AG166),IF(E166=LARGE($C166:$F166,1),$L$3,IF(E166=LARGE($C166:$F166,2),$M$3,IF(E166=LARGE($C166:$F166,3),$N$3,$O$3))),"")</f>
        <v/>
      </c>
      <c r="AK166" s="82" t="str">
        <f>IF(ISNUMBER($AG166),IF(F166=LARGE($C166:$F166,1),$L$3,IF(F166=LARGE($C166:$F166,2),$M$3,IF(F166=LARGE($C166:$F166,3),$N$3,$O$3))),"")</f>
        <v/>
      </c>
      <c r="AL166" s="80" t="str">
        <f>IF(ISBLANK($G166),"",$G166)</f>
        <v/>
      </c>
      <c r="AM166" s="66"/>
    </row>
    <row r="167" spans="1:39" ht="21.2" hidden="1" customHeight="1">
      <c r="A167" s="64"/>
      <c r="B167" s="71"/>
      <c r="C167" s="102"/>
      <c r="D167" s="102"/>
      <c r="E167" s="102"/>
      <c r="F167" s="102"/>
      <c r="G167" s="80"/>
      <c r="H167" s="66"/>
      <c r="W167" s="3"/>
      <c r="AC167" s="3"/>
      <c r="AD167" s="3"/>
      <c r="AE167" s="3"/>
      <c r="AF167" s="64"/>
      <c r="AG167" s="71" t="str">
        <f>IF(ISBLANK($B167),"",$B167)</f>
        <v/>
      </c>
      <c r="AH167" s="82" t="str">
        <f>IF(ISNUMBER($AG167),IF(C167=LARGE($C167:$F167,1),$L$3,IF(C167=LARGE($C167:$F167,2),$M$3,IF(C167=LARGE($C167:$F167,3),$N$3,$O$3))),"")</f>
        <v/>
      </c>
      <c r="AI167" s="82" t="str">
        <f>IF(ISNUMBER($AG167),IF(D167=LARGE($C167:$F167,1),$L$3,IF(D167=LARGE($C167:$F167,2),$M$3,IF(D167=LARGE($C167:$F167,3),$N$3,$O$3))),"")</f>
        <v/>
      </c>
      <c r="AJ167" s="82" t="str">
        <f>IF(ISNUMBER($AG167),IF(E167=LARGE($C167:$F167,1),$L$3,IF(E167=LARGE($C167:$F167,2),$M$3,IF(E167=LARGE($C167:$F167,3),$N$3,$O$3))),"")</f>
        <v/>
      </c>
      <c r="AK167" s="82" t="str">
        <f>IF(ISNUMBER($AG167),IF(F167=LARGE($C167:$F167,1),$L$3,IF(F167=LARGE($C167:$F167,2),$M$3,IF(F167=LARGE($C167:$F167,3),$N$3,$O$3))),"")</f>
        <v/>
      </c>
      <c r="AL167" s="80" t="str">
        <f>IF(ISBLANK($G167),"",$G167)</f>
        <v/>
      </c>
      <c r="AM167" s="66"/>
    </row>
    <row r="168" spans="1:39" ht="21.2" hidden="1" customHeight="1">
      <c r="A168" s="64"/>
      <c r="B168" s="71"/>
      <c r="C168" s="102"/>
      <c r="D168" s="102"/>
      <c r="E168" s="102"/>
      <c r="F168" s="102"/>
      <c r="G168" s="80"/>
      <c r="H168" s="66"/>
      <c r="W168" s="3"/>
      <c r="AC168" s="3"/>
      <c r="AD168" s="3"/>
      <c r="AE168" s="3"/>
      <c r="AF168" s="64"/>
      <c r="AG168" s="71" t="str">
        <f>IF(ISBLANK($B168),"",$B168)</f>
        <v/>
      </c>
      <c r="AH168" s="82" t="str">
        <f>IF(ISNUMBER($AG168),IF(C168=LARGE($C168:$F168,1),$L$3,IF(C168=LARGE($C168:$F168,2),$M$3,IF(C168=LARGE($C168:$F168,3),$N$3,$O$3))),"")</f>
        <v/>
      </c>
      <c r="AI168" s="82" t="str">
        <f>IF(ISNUMBER($AG168),IF(D168=LARGE($C168:$F168,1),$L$3,IF(D168=LARGE($C168:$F168,2),$M$3,IF(D168=LARGE($C168:$F168,3),$N$3,$O$3))),"")</f>
        <v/>
      </c>
      <c r="AJ168" s="82" t="str">
        <f>IF(ISNUMBER($AG168),IF(E168=LARGE($C168:$F168,1),$L$3,IF(E168=LARGE($C168:$F168,2),$M$3,IF(E168=LARGE($C168:$F168,3),$N$3,$O$3))),"")</f>
        <v/>
      </c>
      <c r="AK168" s="82" t="str">
        <f>IF(ISNUMBER($AG168),IF(F168=LARGE($C168:$F168,1),$L$3,IF(F168=LARGE($C168:$F168,2),$M$3,IF(F168=LARGE($C168:$F168,3),$N$3,$O$3))),"")</f>
        <v/>
      </c>
      <c r="AL168" s="80" t="str">
        <f>IF(ISBLANK($G168),"",$G168)</f>
        <v/>
      </c>
      <c r="AM168" s="66"/>
    </row>
    <row r="169" spans="1:39" ht="21.2" hidden="1" customHeight="1">
      <c r="A169" s="64"/>
      <c r="B169" s="71"/>
      <c r="C169" s="102"/>
      <c r="D169" s="102"/>
      <c r="E169" s="102"/>
      <c r="F169" s="102"/>
      <c r="G169" s="80"/>
      <c r="H169" s="66"/>
      <c r="W169" s="3"/>
      <c r="AC169" s="3"/>
      <c r="AD169" s="3"/>
      <c r="AE169" s="3"/>
      <c r="AF169" s="64"/>
      <c r="AG169" s="71" t="str">
        <f>IF(ISBLANK($B169),"",$B169)</f>
        <v/>
      </c>
      <c r="AH169" s="82" t="str">
        <f>IF(ISNUMBER($AG169),IF(C169=LARGE($C169:$F169,1),$L$3,IF(C169=LARGE($C169:$F169,2),$M$3,IF(C169=LARGE($C169:$F169,3),$N$3,$O$3))),"")</f>
        <v/>
      </c>
      <c r="AI169" s="82" t="str">
        <f>IF(ISNUMBER($AG169),IF(D169=LARGE($C169:$F169,1),$L$3,IF(D169=LARGE($C169:$F169,2),$M$3,IF(D169=LARGE($C169:$F169,3),$N$3,$O$3))),"")</f>
        <v/>
      </c>
      <c r="AJ169" s="82" t="str">
        <f>IF(ISNUMBER($AG169),IF(E169=LARGE($C169:$F169,1),$L$3,IF(E169=LARGE($C169:$F169,2),$M$3,IF(E169=LARGE($C169:$F169,3),$N$3,$O$3))),"")</f>
        <v/>
      </c>
      <c r="AK169" s="82" t="str">
        <f>IF(ISNUMBER($AG169),IF(F169=LARGE($C169:$F169,1),$L$3,IF(F169=LARGE($C169:$F169,2),$M$3,IF(F169=LARGE($C169:$F169,3),$N$3,$O$3))),"")</f>
        <v/>
      </c>
      <c r="AL169" s="80" t="str">
        <f>IF(ISBLANK($G169),"",$G169)</f>
        <v/>
      </c>
      <c r="AM169" s="66"/>
    </row>
    <row r="170" spans="1:39" ht="21.2" hidden="1" customHeight="1">
      <c r="A170" s="64"/>
      <c r="B170" s="71"/>
      <c r="C170" s="102"/>
      <c r="D170" s="102"/>
      <c r="E170" s="102"/>
      <c r="F170" s="102"/>
      <c r="G170" s="80"/>
      <c r="H170" s="66"/>
      <c r="W170" s="3"/>
      <c r="AC170" s="3"/>
      <c r="AD170" s="3"/>
      <c r="AE170" s="3"/>
      <c r="AF170" s="64"/>
      <c r="AG170" s="71" t="str">
        <f>IF(ISBLANK($B170),"",$B170)</f>
        <v/>
      </c>
      <c r="AH170" s="82" t="str">
        <f>IF(ISNUMBER($AG170),IF(C170=LARGE($C170:$F170,1),$L$3,IF(C170=LARGE($C170:$F170,2),$M$3,IF(C170=LARGE($C170:$F170,3),$N$3,$O$3))),"")</f>
        <v/>
      </c>
      <c r="AI170" s="82" t="str">
        <f>IF(ISNUMBER($AG170),IF(D170=LARGE($C170:$F170,1),$L$3,IF(D170=LARGE($C170:$F170,2),$M$3,IF(D170=LARGE($C170:$F170,3),$N$3,$O$3))),"")</f>
        <v/>
      </c>
      <c r="AJ170" s="82" t="str">
        <f>IF(ISNUMBER($AG170),IF(E170=LARGE($C170:$F170,1),$L$3,IF(E170=LARGE($C170:$F170,2),$M$3,IF(E170=LARGE($C170:$F170,3),$N$3,$O$3))),"")</f>
        <v/>
      </c>
      <c r="AK170" s="82" t="str">
        <f>IF(ISNUMBER($AG170),IF(F170=LARGE($C170:$F170,1),$L$3,IF(F170=LARGE($C170:$F170,2),$M$3,IF(F170=LARGE($C170:$F170,3),$N$3,$O$3))),"")</f>
        <v/>
      </c>
      <c r="AL170" s="80" t="str">
        <f>IF(ISBLANK($G170),"",$G170)</f>
        <v/>
      </c>
      <c r="AM170" s="66"/>
    </row>
    <row r="171" spans="1:39" ht="21.2" hidden="1" customHeight="1">
      <c r="A171" s="64"/>
      <c r="B171" s="71"/>
      <c r="C171" s="102"/>
      <c r="D171" s="102"/>
      <c r="E171" s="102"/>
      <c r="F171" s="102"/>
      <c r="G171" s="80"/>
      <c r="H171" s="66"/>
      <c r="W171" s="3"/>
      <c r="AC171" s="3"/>
      <c r="AD171" s="3"/>
      <c r="AE171" s="3"/>
      <c r="AF171" s="64"/>
      <c r="AG171" s="71" t="str">
        <f>IF(ISBLANK($B171),"",$B171)</f>
        <v/>
      </c>
      <c r="AH171" s="82" t="str">
        <f>IF(ISNUMBER($AG171),IF(C171=LARGE($C171:$F171,1),$L$3,IF(C171=LARGE($C171:$F171,2),$M$3,IF(C171=LARGE($C171:$F171,3),$N$3,$O$3))),"")</f>
        <v/>
      </c>
      <c r="AI171" s="82" t="str">
        <f>IF(ISNUMBER($AG171),IF(D171=LARGE($C171:$F171,1),$L$3,IF(D171=LARGE($C171:$F171,2),$M$3,IF(D171=LARGE($C171:$F171,3),$N$3,$O$3))),"")</f>
        <v/>
      </c>
      <c r="AJ171" s="82" t="str">
        <f>IF(ISNUMBER($AG171),IF(E171=LARGE($C171:$F171,1),$L$3,IF(E171=LARGE($C171:$F171,2),$M$3,IF(E171=LARGE($C171:$F171,3),$N$3,$O$3))),"")</f>
        <v/>
      </c>
      <c r="AK171" s="82" t="str">
        <f>IF(ISNUMBER($AG171),IF(F171=LARGE($C171:$F171,1),$L$3,IF(F171=LARGE($C171:$F171,2),$M$3,IF(F171=LARGE($C171:$F171,3),$N$3,$O$3))),"")</f>
        <v/>
      </c>
      <c r="AL171" s="80" t="str">
        <f>IF(ISBLANK($G171),"",$G171)</f>
        <v/>
      </c>
      <c r="AM171" s="66"/>
    </row>
    <row r="172" spans="1:39" ht="21.2" hidden="1" customHeight="1">
      <c r="A172" s="64"/>
      <c r="B172" s="71"/>
      <c r="C172" s="102"/>
      <c r="D172" s="102"/>
      <c r="E172" s="102"/>
      <c r="F172" s="102"/>
      <c r="G172" s="80"/>
      <c r="H172" s="66"/>
      <c r="W172" s="3"/>
      <c r="AC172" s="3"/>
      <c r="AD172" s="3"/>
      <c r="AE172" s="3"/>
      <c r="AF172" s="64"/>
      <c r="AG172" s="71" t="str">
        <f>IF(ISBLANK($B172),"",$B172)</f>
        <v/>
      </c>
      <c r="AH172" s="82" t="str">
        <f>IF(ISNUMBER($AG172),IF(C172=LARGE($C172:$F172,1),$L$3,IF(C172=LARGE($C172:$F172,2),$M$3,IF(C172=LARGE($C172:$F172,3),$N$3,$O$3))),"")</f>
        <v/>
      </c>
      <c r="AI172" s="82" t="str">
        <f>IF(ISNUMBER($AG172),IF(D172=LARGE($C172:$F172,1),$L$3,IF(D172=LARGE($C172:$F172,2),$M$3,IF(D172=LARGE($C172:$F172,3),$N$3,$O$3))),"")</f>
        <v/>
      </c>
      <c r="AJ172" s="82" t="str">
        <f>IF(ISNUMBER($AG172),IF(E172=LARGE($C172:$F172,1),$L$3,IF(E172=LARGE($C172:$F172,2),$M$3,IF(E172=LARGE($C172:$F172,3),$N$3,$O$3))),"")</f>
        <v/>
      </c>
      <c r="AK172" s="82" t="str">
        <f>IF(ISNUMBER($AG172),IF(F172=LARGE($C172:$F172,1),$L$3,IF(F172=LARGE($C172:$F172,2),$M$3,IF(F172=LARGE($C172:$F172,3),$N$3,$O$3))),"")</f>
        <v/>
      </c>
      <c r="AL172" s="80" t="str">
        <f>IF(ISBLANK($G172),"",$G172)</f>
        <v/>
      </c>
      <c r="AM172" s="66"/>
    </row>
    <row r="173" spans="1:39" ht="21.2" hidden="1" customHeight="1">
      <c r="A173" s="64"/>
      <c r="B173" s="71"/>
      <c r="C173" s="102"/>
      <c r="D173" s="102"/>
      <c r="E173" s="102"/>
      <c r="F173" s="102"/>
      <c r="G173" s="80"/>
      <c r="H173" s="66"/>
      <c r="W173" s="3"/>
      <c r="AC173" s="3"/>
      <c r="AD173" s="3"/>
      <c r="AE173" s="3"/>
      <c r="AF173" s="64"/>
      <c r="AG173" s="71" t="str">
        <f>IF(ISBLANK($B173),"",$B173)</f>
        <v/>
      </c>
      <c r="AH173" s="82" t="str">
        <f>IF(ISNUMBER($AG173),IF(C173=LARGE($C173:$F173,1),$L$3,IF(C173=LARGE($C173:$F173,2),$M$3,IF(C173=LARGE($C173:$F173,3),$N$3,$O$3))),"")</f>
        <v/>
      </c>
      <c r="AI173" s="82" t="str">
        <f>IF(ISNUMBER($AG173),IF(D173=LARGE($C173:$F173,1),$L$3,IF(D173=LARGE($C173:$F173,2),$M$3,IF(D173=LARGE($C173:$F173,3),$N$3,$O$3))),"")</f>
        <v/>
      </c>
      <c r="AJ173" s="82" t="str">
        <f>IF(ISNUMBER($AG173),IF(E173=LARGE($C173:$F173,1),$L$3,IF(E173=LARGE($C173:$F173,2),$M$3,IF(E173=LARGE($C173:$F173,3),$N$3,$O$3))),"")</f>
        <v/>
      </c>
      <c r="AK173" s="82" t="str">
        <f>IF(ISNUMBER($AG173),IF(F173=LARGE($C173:$F173,1),$L$3,IF(F173=LARGE($C173:$F173,2),$M$3,IF(F173=LARGE($C173:$F173,3),$N$3,$O$3))),"")</f>
        <v/>
      </c>
      <c r="AL173" s="80" t="str">
        <f>IF(ISBLANK($G173),"",$G173)</f>
        <v/>
      </c>
      <c r="AM173" s="66"/>
    </row>
    <row r="174" spans="1:39" ht="21.2" hidden="1" customHeight="1">
      <c r="A174" s="64"/>
      <c r="B174" s="71"/>
      <c r="C174" s="102"/>
      <c r="D174" s="102"/>
      <c r="E174" s="102"/>
      <c r="F174" s="102"/>
      <c r="G174" s="80"/>
      <c r="H174" s="66"/>
      <c r="W174" s="3"/>
      <c r="AC174" s="3"/>
      <c r="AD174" s="3"/>
      <c r="AE174" s="3"/>
      <c r="AF174" s="64"/>
      <c r="AG174" s="71" t="str">
        <f>IF(ISBLANK($B174),"",$B174)</f>
        <v/>
      </c>
      <c r="AH174" s="82" t="str">
        <f>IF(ISNUMBER($AG174),IF(C174=LARGE($C174:$F174,1),$L$3,IF(C174=LARGE($C174:$F174,2),$M$3,IF(C174=LARGE($C174:$F174,3),$N$3,$O$3))),"")</f>
        <v/>
      </c>
      <c r="AI174" s="82" t="str">
        <f>IF(ISNUMBER($AG174),IF(D174=LARGE($C174:$F174,1),$L$3,IF(D174=LARGE($C174:$F174,2),$M$3,IF(D174=LARGE($C174:$F174,3),$N$3,$O$3))),"")</f>
        <v/>
      </c>
      <c r="AJ174" s="82" t="str">
        <f>IF(ISNUMBER($AG174),IF(E174=LARGE($C174:$F174,1),$L$3,IF(E174=LARGE($C174:$F174,2),$M$3,IF(E174=LARGE($C174:$F174,3),$N$3,$O$3))),"")</f>
        <v/>
      </c>
      <c r="AK174" s="82" t="str">
        <f>IF(ISNUMBER($AG174),IF(F174=LARGE($C174:$F174,1),$L$3,IF(F174=LARGE($C174:$F174,2),$M$3,IF(F174=LARGE($C174:$F174,3),$N$3,$O$3))),"")</f>
        <v/>
      </c>
      <c r="AL174" s="80" t="str">
        <f>IF(ISBLANK($G174),"",$G174)</f>
        <v/>
      </c>
      <c r="AM174" s="66"/>
    </row>
    <row r="175" spans="1:39" ht="21.2" hidden="1" customHeight="1">
      <c r="A175" s="64"/>
      <c r="B175" s="71"/>
      <c r="C175" s="102"/>
      <c r="D175" s="102"/>
      <c r="E175" s="102"/>
      <c r="F175" s="102"/>
      <c r="G175" s="80"/>
      <c r="H175" s="66"/>
      <c r="W175" s="3"/>
      <c r="AC175" s="3"/>
      <c r="AD175" s="3"/>
      <c r="AE175" s="3"/>
      <c r="AF175" s="64"/>
      <c r="AG175" s="71" t="str">
        <f>IF(ISBLANK($B175),"",$B175)</f>
        <v/>
      </c>
      <c r="AH175" s="82" t="str">
        <f>IF(ISNUMBER($AG175),IF(C175=LARGE($C175:$F175,1),$L$3,IF(C175=LARGE($C175:$F175,2),$M$3,IF(C175=LARGE($C175:$F175,3),$N$3,$O$3))),"")</f>
        <v/>
      </c>
      <c r="AI175" s="82" t="str">
        <f>IF(ISNUMBER($AG175),IF(D175=LARGE($C175:$F175,1),$L$3,IF(D175=LARGE($C175:$F175,2),$M$3,IF(D175=LARGE($C175:$F175,3),$N$3,$O$3))),"")</f>
        <v/>
      </c>
      <c r="AJ175" s="82" t="str">
        <f>IF(ISNUMBER($AG175),IF(E175=LARGE($C175:$F175,1),$L$3,IF(E175=LARGE($C175:$F175,2),$M$3,IF(E175=LARGE($C175:$F175,3),$N$3,$O$3))),"")</f>
        <v/>
      </c>
      <c r="AK175" s="82" t="str">
        <f>IF(ISNUMBER($AG175),IF(F175=LARGE($C175:$F175,1),$L$3,IF(F175=LARGE($C175:$F175,2),$M$3,IF(F175=LARGE($C175:$F175,3),$N$3,$O$3))),"")</f>
        <v/>
      </c>
      <c r="AL175" s="80" t="str">
        <f>IF(ISBLANK($G175),"",$G175)</f>
        <v/>
      </c>
      <c r="AM175" s="66"/>
    </row>
    <row r="176" spans="1:39" ht="21.2" hidden="1" customHeight="1">
      <c r="A176" s="64"/>
      <c r="B176" s="71"/>
      <c r="C176" s="102"/>
      <c r="D176" s="102"/>
      <c r="E176" s="102"/>
      <c r="F176" s="102"/>
      <c r="G176" s="80"/>
      <c r="H176" s="66"/>
      <c r="W176" s="3"/>
      <c r="AC176" s="3"/>
      <c r="AD176" s="3"/>
      <c r="AE176" s="3"/>
      <c r="AF176" s="64"/>
      <c r="AG176" s="71" t="str">
        <f>IF(ISBLANK($B176),"",$B176)</f>
        <v/>
      </c>
      <c r="AH176" s="82" t="str">
        <f>IF(ISNUMBER($AG176),IF(C176=LARGE($C176:$F176,1),$L$3,IF(C176=LARGE($C176:$F176,2),$M$3,IF(C176=LARGE($C176:$F176,3),$N$3,$O$3))),"")</f>
        <v/>
      </c>
      <c r="AI176" s="82" t="str">
        <f>IF(ISNUMBER($AG176),IF(D176=LARGE($C176:$F176,1),$L$3,IF(D176=LARGE($C176:$F176,2),$M$3,IF(D176=LARGE($C176:$F176,3),$N$3,$O$3))),"")</f>
        <v/>
      </c>
      <c r="AJ176" s="82" t="str">
        <f>IF(ISNUMBER($AG176),IF(E176=LARGE($C176:$F176,1),$L$3,IF(E176=LARGE($C176:$F176,2),$M$3,IF(E176=LARGE($C176:$F176,3),$N$3,$O$3))),"")</f>
        <v/>
      </c>
      <c r="AK176" s="82" t="str">
        <f>IF(ISNUMBER($AG176),IF(F176=LARGE($C176:$F176,1),$L$3,IF(F176=LARGE($C176:$F176,2),$M$3,IF(F176=LARGE($C176:$F176,3),$N$3,$O$3))),"")</f>
        <v/>
      </c>
      <c r="AL176" s="80" t="str">
        <f>IF(ISBLANK($G176),"",$G176)</f>
        <v/>
      </c>
      <c r="AM176" s="66"/>
    </row>
    <row r="177" spans="1:39" ht="21.2" hidden="1" customHeight="1">
      <c r="A177" s="64"/>
      <c r="B177" s="71"/>
      <c r="C177" s="102"/>
      <c r="D177" s="102"/>
      <c r="E177" s="102"/>
      <c r="F177" s="102"/>
      <c r="G177" s="80"/>
      <c r="H177" s="66"/>
      <c r="W177" s="3"/>
      <c r="AC177" s="3"/>
      <c r="AD177" s="3"/>
      <c r="AE177" s="3"/>
      <c r="AF177" s="64"/>
      <c r="AG177" s="71" t="str">
        <f>IF(ISBLANK($B177),"",$B177)</f>
        <v/>
      </c>
      <c r="AH177" s="82" t="str">
        <f>IF(ISNUMBER($AG177),IF(C177=LARGE($C177:$F177,1),$L$3,IF(C177=LARGE($C177:$F177,2),$M$3,IF(C177=LARGE($C177:$F177,3),$N$3,$O$3))),"")</f>
        <v/>
      </c>
      <c r="AI177" s="82" t="str">
        <f>IF(ISNUMBER($AG177),IF(D177=LARGE($C177:$F177,1),$L$3,IF(D177=LARGE($C177:$F177,2),$M$3,IF(D177=LARGE($C177:$F177,3),$N$3,$O$3))),"")</f>
        <v/>
      </c>
      <c r="AJ177" s="82" t="str">
        <f>IF(ISNUMBER($AG177),IF(E177=LARGE($C177:$F177,1),$L$3,IF(E177=LARGE($C177:$F177,2),$M$3,IF(E177=LARGE($C177:$F177,3),$N$3,$O$3))),"")</f>
        <v/>
      </c>
      <c r="AK177" s="82" t="str">
        <f>IF(ISNUMBER($AG177),IF(F177=LARGE($C177:$F177,1),$L$3,IF(F177=LARGE($C177:$F177,2),$M$3,IF(F177=LARGE($C177:$F177,3),$N$3,$O$3))),"")</f>
        <v/>
      </c>
      <c r="AL177" s="80" t="str">
        <f>IF(ISBLANK($G177),"",$G177)</f>
        <v/>
      </c>
      <c r="AM177" s="66"/>
    </row>
    <row r="178" spans="1:39" ht="21.2" hidden="1" customHeight="1">
      <c r="A178" s="64"/>
      <c r="B178" s="71"/>
      <c r="C178" s="102"/>
      <c r="D178" s="102"/>
      <c r="E178" s="102"/>
      <c r="F178" s="102"/>
      <c r="G178" s="80"/>
      <c r="H178" s="66"/>
      <c r="W178" s="3"/>
      <c r="AC178" s="3"/>
      <c r="AD178" s="3"/>
      <c r="AE178" s="3"/>
      <c r="AF178" s="64"/>
      <c r="AG178" s="71" t="str">
        <f>IF(ISBLANK($B178),"",$B178)</f>
        <v/>
      </c>
      <c r="AH178" s="82" t="str">
        <f>IF(ISNUMBER($AG178),IF(C178=LARGE($C178:$F178,1),$L$3,IF(C178=LARGE($C178:$F178,2),$M$3,IF(C178=LARGE($C178:$F178,3),$N$3,$O$3))),"")</f>
        <v/>
      </c>
      <c r="AI178" s="82" t="str">
        <f>IF(ISNUMBER($AG178),IF(D178=LARGE($C178:$F178,1),$L$3,IF(D178=LARGE($C178:$F178,2),$M$3,IF(D178=LARGE($C178:$F178,3),$N$3,$O$3))),"")</f>
        <v/>
      </c>
      <c r="AJ178" s="82" t="str">
        <f>IF(ISNUMBER($AG178),IF(E178=LARGE($C178:$F178,1),$L$3,IF(E178=LARGE($C178:$F178,2),$M$3,IF(E178=LARGE($C178:$F178,3),$N$3,$O$3))),"")</f>
        <v/>
      </c>
      <c r="AK178" s="82" t="str">
        <f>IF(ISNUMBER($AG178),IF(F178=LARGE($C178:$F178,1),$L$3,IF(F178=LARGE($C178:$F178,2),$M$3,IF(F178=LARGE($C178:$F178,3),$N$3,$O$3))),"")</f>
        <v/>
      </c>
      <c r="AL178" s="80" t="str">
        <f>IF(ISBLANK($G178),"",$G178)</f>
        <v/>
      </c>
      <c r="AM178" s="66"/>
    </row>
    <row r="179" spans="1:39" ht="21.2" hidden="1" customHeight="1">
      <c r="A179" s="64"/>
      <c r="B179" s="71"/>
      <c r="C179" s="102"/>
      <c r="D179" s="102"/>
      <c r="E179" s="102"/>
      <c r="F179" s="102"/>
      <c r="G179" s="80"/>
      <c r="H179" s="66"/>
      <c r="W179" s="3"/>
      <c r="AC179" s="3"/>
      <c r="AD179" s="3"/>
      <c r="AE179" s="3"/>
      <c r="AF179" s="64"/>
      <c r="AG179" s="71" t="str">
        <f>IF(ISBLANK($B179),"",$B179)</f>
        <v/>
      </c>
      <c r="AH179" s="82" t="str">
        <f>IF(ISNUMBER($AG179),IF(C179=LARGE($C179:$F179,1),$L$3,IF(C179=LARGE($C179:$F179,2),$M$3,IF(C179=LARGE($C179:$F179,3),$N$3,$O$3))),"")</f>
        <v/>
      </c>
      <c r="AI179" s="82" t="str">
        <f>IF(ISNUMBER($AG179),IF(D179=LARGE($C179:$F179,1),$L$3,IF(D179=LARGE($C179:$F179,2),$M$3,IF(D179=LARGE($C179:$F179,3),$N$3,$O$3))),"")</f>
        <v/>
      </c>
      <c r="AJ179" s="82" t="str">
        <f>IF(ISNUMBER($AG179),IF(E179=LARGE($C179:$F179,1),$L$3,IF(E179=LARGE($C179:$F179,2),$M$3,IF(E179=LARGE($C179:$F179,3),$N$3,$O$3))),"")</f>
        <v/>
      </c>
      <c r="AK179" s="82" t="str">
        <f>IF(ISNUMBER($AG179),IF(F179=LARGE($C179:$F179,1),$L$3,IF(F179=LARGE($C179:$F179,2),$M$3,IF(F179=LARGE($C179:$F179,3),$N$3,$O$3))),"")</f>
        <v/>
      </c>
      <c r="AL179" s="80" t="str">
        <f>IF(ISBLANK($G179),"",$G179)</f>
        <v/>
      </c>
      <c r="AM179" s="66"/>
    </row>
    <row r="180" spans="1:39" ht="21.2" hidden="1" customHeight="1">
      <c r="A180" s="64"/>
      <c r="B180" s="71"/>
      <c r="C180" s="102"/>
      <c r="D180" s="102"/>
      <c r="E180" s="102"/>
      <c r="F180" s="102"/>
      <c r="G180" s="80"/>
      <c r="H180" s="66"/>
      <c r="W180" s="3"/>
      <c r="AC180" s="3"/>
      <c r="AD180" s="3"/>
      <c r="AE180" s="3"/>
      <c r="AF180" s="64"/>
      <c r="AG180" s="71" t="str">
        <f>IF(ISBLANK($B180),"",$B180)</f>
        <v/>
      </c>
      <c r="AH180" s="82" t="str">
        <f>IF(ISNUMBER($AG180),IF(C180=LARGE($C180:$F180,1),$L$3,IF(C180=LARGE($C180:$F180,2),$M$3,IF(C180=LARGE($C180:$F180,3),$N$3,$O$3))),"")</f>
        <v/>
      </c>
      <c r="AI180" s="82" t="str">
        <f>IF(ISNUMBER($AG180),IF(D180=LARGE($C180:$F180,1),$L$3,IF(D180=LARGE($C180:$F180,2),$M$3,IF(D180=LARGE($C180:$F180,3),$N$3,$O$3))),"")</f>
        <v/>
      </c>
      <c r="AJ180" s="82" t="str">
        <f>IF(ISNUMBER($AG180),IF(E180=LARGE($C180:$F180,1),$L$3,IF(E180=LARGE($C180:$F180,2),$M$3,IF(E180=LARGE($C180:$F180,3),$N$3,$O$3))),"")</f>
        <v/>
      </c>
      <c r="AK180" s="82" t="str">
        <f>IF(ISNUMBER($AG180),IF(F180=LARGE($C180:$F180,1),$L$3,IF(F180=LARGE($C180:$F180,2),$M$3,IF(F180=LARGE($C180:$F180,3),$N$3,$O$3))),"")</f>
        <v/>
      </c>
      <c r="AL180" s="80" t="str">
        <f>IF(ISBLANK($G180),"",$G180)</f>
        <v/>
      </c>
      <c r="AM180" s="66"/>
    </row>
    <row r="181" spans="1:39" ht="21.2" hidden="1" customHeight="1">
      <c r="A181" s="64"/>
      <c r="B181" s="71"/>
      <c r="C181" s="102"/>
      <c r="D181" s="102"/>
      <c r="E181" s="102"/>
      <c r="F181" s="102"/>
      <c r="G181" s="80"/>
      <c r="H181" s="66"/>
      <c r="W181" s="3"/>
      <c r="AC181" s="3"/>
      <c r="AD181" s="3"/>
      <c r="AE181" s="3"/>
      <c r="AF181" s="64"/>
      <c r="AG181" s="71" t="str">
        <f>IF(ISBLANK($B181),"",$B181)</f>
        <v/>
      </c>
      <c r="AH181" s="82" t="str">
        <f>IF(ISNUMBER($AG181),IF(C181=LARGE($C181:$F181,1),$L$3,IF(C181=LARGE($C181:$F181,2),$M$3,IF(C181=LARGE($C181:$F181,3),$N$3,$O$3))),"")</f>
        <v/>
      </c>
      <c r="AI181" s="82" t="str">
        <f>IF(ISNUMBER($AG181),IF(D181=LARGE($C181:$F181,1),$L$3,IF(D181=LARGE($C181:$F181,2),$M$3,IF(D181=LARGE($C181:$F181,3),$N$3,$O$3))),"")</f>
        <v/>
      </c>
      <c r="AJ181" s="82" t="str">
        <f>IF(ISNUMBER($AG181),IF(E181=LARGE($C181:$F181,1),$L$3,IF(E181=LARGE($C181:$F181,2),$M$3,IF(E181=LARGE($C181:$F181,3),$N$3,$O$3))),"")</f>
        <v/>
      </c>
      <c r="AK181" s="82" t="str">
        <f>IF(ISNUMBER($AG181),IF(F181=LARGE($C181:$F181,1),$L$3,IF(F181=LARGE($C181:$F181,2),$M$3,IF(F181=LARGE($C181:$F181,3),$N$3,$O$3))),"")</f>
        <v/>
      </c>
      <c r="AL181" s="80" t="str">
        <f>IF(ISBLANK($G181),"",$G181)</f>
        <v/>
      </c>
      <c r="AM181" s="66"/>
    </row>
    <row r="182" spans="1:39" ht="21.2" hidden="1" customHeight="1">
      <c r="A182" s="64"/>
      <c r="B182" s="71"/>
      <c r="C182" s="102"/>
      <c r="D182" s="102"/>
      <c r="E182" s="102"/>
      <c r="F182" s="102"/>
      <c r="G182" s="80"/>
      <c r="H182" s="66"/>
      <c r="W182" s="3"/>
      <c r="AC182" s="3"/>
      <c r="AD182" s="3"/>
      <c r="AE182" s="3"/>
      <c r="AF182" s="64"/>
      <c r="AG182" s="71" t="str">
        <f>IF(ISBLANK($B182),"",$B182)</f>
        <v/>
      </c>
      <c r="AH182" s="82" t="str">
        <f>IF(ISNUMBER($AG182),IF(C182=LARGE($C182:$F182,1),$L$3,IF(C182=LARGE($C182:$F182,2),$M$3,IF(C182=LARGE($C182:$F182,3),$N$3,$O$3))),"")</f>
        <v/>
      </c>
      <c r="AI182" s="82" t="str">
        <f>IF(ISNUMBER($AG182),IF(D182=LARGE($C182:$F182,1),$L$3,IF(D182=LARGE($C182:$F182,2),$M$3,IF(D182=LARGE($C182:$F182,3),$N$3,$O$3))),"")</f>
        <v/>
      </c>
      <c r="AJ182" s="82" t="str">
        <f>IF(ISNUMBER($AG182),IF(E182=LARGE($C182:$F182,1),$L$3,IF(E182=LARGE($C182:$F182,2),$M$3,IF(E182=LARGE($C182:$F182,3),$N$3,$O$3))),"")</f>
        <v/>
      </c>
      <c r="AK182" s="82" t="str">
        <f>IF(ISNUMBER($AG182),IF(F182=LARGE($C182:$F182,1),$L$3,IF(F182=LARGE($C182:$F182,2),$M$3,IF(F182=LARGE($C182:$F182,3),$N$3,$O$3))),"")</f>
        <v/>
      </c>
      <c r="AL182" s="80" t="str">
        <f>IF(ISBLANK($G182),"",$G182)</f>
        <v/>
      </c>
      <c r="AM182" s="66"/>
    </row>
    <row r="183" spans="1:39" ht="21.2" hidden="1" customHeight="1">
      <c r="A183" s="64"/>
      <c r="B183" s="71"/>
      <c r="C183" s="102"/>
      <c r="D183" s="102"/>
      <c r="E183" s="102"/>
      <c r="F183" s="102"/>
      <c r="G183" s="80"/>
      <c r="H183" s="66"/>
      <c r="W183" s="3"/>
      <c r="AC183" s="3"/>
      <c r="AD183" s="3"/>
      <c r="AE183" s="3"/>
      <c r="AF183" s="64"/>
      <c r="AG183" s="71" t="str">
        <f>IF(ISBLANK($B183),"",$B183)</f>
        <v/>
      </c>
      <c r="AH183" s="82" t="str">
        <f>IF(ISNUMBER($AG183),IF(C183=LARGE($C183:$F183,1),$L$3,IF(C183=LARGE($C183:$F183,2),$M$3,IF(C183=LARGE($C183:$F183,3),$N$3,$O$3))),"")</f>
        <v/>
      </c>
      <c r="AI183" s="82" t="str">
        <f>IF(ISNUMBER($AG183),IF(D183=LARGE($C183:$F183,1),$L$3,IF(D183=LARGE($C183:$F183,2),$M$3,IF(D183=LARGE($C183:$F183,3),$N$3,$O$3))),"")</f>
        <v/>
      </c>
      <c r="AJ183" s="82" t="str">
        <f>IF(ISNUMBER($AG183),IF(E183=LARGE($C183:$F183,1),$L$3,IF(E183=LARGE($C183:$F183,2),$M$3,IF(E183=LARGE($C183:$F183,3),$N$3,$O$3))),"")</f>
        <v/>
      </c>
      <c r="AK183" s="82" t="str">
        <f>IF(ISNUMBER($AG183),IF(F183=LARGE($C183:$F183,1),$L$3,IF(F183=LARGE($C183:$F183,2),$M$3,IF(F183=LARGE($C183:$F183,3),$N$3,$O$3))),"")</f>
        <v/>
      </c>
      <c r="AL183" s="80" t="str">
        <f>IF(ISBLANK($G183),"",$G183)</f>
        <v/>
      </c>
      <c r="AM183" s="66"/>
    </row>
    <row r="184" spans="1:39" ht="21.2" hidden="1" customHeight="1">
      <c r="A184" s="64"/>
      <c r="B184" s="71"/>
      <c r="C184" s="102"/>
      <c r="D184" s="102"/>
      <c r="E184" s="102"/>
      <c r="F184" s="102"/>
      <c r="G184" s="80"/>
      <c r="H184" s="66"/>
      <c r="W184" s="3"/>
      <c r="AC184" s="3"/>
      <c r="AD184" s="3"/>
      <c r="AE184" s="3"/>
      <c r="AF184" s="64"/>
      <c r="AG184" s="71" t="str">
        <f>IF(ISBLANK($B184),"",$B184)</f>
        <v/>
      </c>
      <c r="AH184" s="82" t="str">
        <f>IF(ISNUMBER($AG184),IF(C184=LARGE($C184:$F184,1),$L$3,IF(C184=LARGE($C184:$F184,2),$M$3,IF(C184=LARGE($C184:$F184,3),$N$3,$O$3))),"")</f>
        <v/>
      </c>
      <c r="AI184" s="82" t="str">
        <f>IF(ISNUMBER($AG184),IF(D184=LARGE($C184:$F184,1),$L$3,IF(D184=LARGE($C184:$F184,2),$M$3,IF(D184=LARGE($C184:$F184,3),$N$3,$O$3))),"")</f>
        <v/>
      </c>
      <c r="AJ184" s="82" t="str">
        <f>IF(ISNUMBER($AG184),IF(E184=LARGE($C184:$F184,1),$L$3,IF(E184=LARGE($C184:$F184,2),$M$3,IF(E184=LARGE($C184:$F184,3),$N$3,$O$3))),"")</f>
        <v/>
      </c>
      <c r="AK184" s="82" t="str">
        <f>IF(ISNUMBER($AG184),IF(F184=LARGE($C184:$F184,1),$L$3,IF(F184=LARGE($C184:$F184,2),$M$3,IF(F184=LARGE($C184:$F184,3),$N$3,$O$3))),"")</f>
        <v/>
      </c>
      <c r="AL184" s="80" t="str">
        <f>IF(ISBLANK($G184),"",$G184)</f>
        <v/>
      </c>
      <c r="AM184" s="66"/>
    </row>
    <row r="185" spans="1:39" ht="21.2" hidden="1" customHeight="1">
      <c r="A185" s="64"/>
      <c r="B185" s="71"/>
      <c r="C185" s="102"/>
      <c r="D185" s="102"/>
      <c r="E185" s="102"/>
      <c r="F185" s="102"/>
      <c r="G185" s="80"/>
      <c r="H185" s="66"/>
      <c r="W185" s="3"/>
      <c r="AC185" s="3"/>
      <c r="AD185" s="3"/>
      <c r="AE185" s="3"/>
      <c r="AF185" s="64"/>
      <c r="AG185" s="71" t="str">
        <f>IF(ISBLANK($B185),"",$B185)</f>
        <v/>
      </c>
      <c r="AH185" s="82" t="str">
        <f>IF(ISNUMBER($AG185),IF(C185=LARGE($C185:$F185,1),$L$3,IF(C185=LARGE($C185:$F185,2),$M$3,IF(C185=LARGE($C185:$F185,3),$N$3,$O$3))),"")</f>
        <v/>
      </c>
      <c r="AI185" s="82" t="str">
        <f>IF(ISNUMBER($AG185),IF(D185=LARGE($C185:$F185,1),$L$3,IF(D185=LARGE($C185:$F185,2),$M$3,IF(D185=LARGE($C185:$F185,3),$N$3,$O$3))),"")</f>
        <v/>
      </c>
      <c r="AJ185" s="82" t="str">
        <f>IF(ISNUMBER($AG185),IF(E185=LARGE($C185:$F185,1),$L$3,IF(E185=LARGE($C185:$F185,2),$M$3,IF(E185=LARGE($C185:$F185,3),$N$3,$O$3))),"")</f>
        <v/>
      </c>
      <c r="AK185" s="82" t="str">
        <f>IF(ISNUMBER($AG185),IF(F185=LARGE($C185:$F185,1),$L$3,IF(F185=LARGE($C185:$F185,2),$M$3,IF(F185=LARGE($C185:$F185,3),$N$3,$O$3))),"")</f>
        <v/>
      </c>
      <c r="AL185" s="80" t="str">
        <f>IF(ISBLANK($G185),"",$G185)</f>
        <v/>
      </c>
      <c r="AM185" s="66"/>
    </row>
    <row r="186" spans="1:39" ht="21.2" hidden="1" customHeight="1">
      <c r="A186" s="64"/>
      <c r="B186" s="71"/>
      <c r="C186" s="102"/>
      <c r="D186" s="102"/>
      <c r="E186" s="102"/>
      <c r="F186" s="102"/>
      <c r="G186" s="80"/>
      <c r="H186" s="66"/>
      <c r="W186" s="3"/>
      <c r="AC186" s="3"/>
      <c r="AD186" s="3"/>
      <c r="AE186" s="3"/>
      <c r="AF186" s="64"/>
      <c r="AG186" s="71" t="str">
        <f>IF(ISBLANK($B186),"",$B186)</f>
        <v/>
      </c>
      <c r="AH186" s="82" t="str">
        <f>IF(ISNUMBER($AG186),IF(C186=LARGE($C186:$F186,1),$L$3,IF(C186=LARGE($C186:$F186,2),$M$3,IF(C186=LARGE($C186:$F186,3),$N$3,$O$3))),"")</f>
        <v/>
      </c>
      <c r="AI186" s="82" t="str">
        <f>IF(ISNUMBER($AG186),IF(D186=LARGE($C186:$F186,1),$L$3,IF(D186=LARGE($C186:$F186,2),$M$3,IF(D186=LARGE($C186:$F186,3),$N$3,$O$3))),"")</f>
        <v/>
      </c>
      <c r="AJ186" s="82" t="str">
        <f>IF(ISNUMBER($AG186),IF(E186=LARGE($C186:$F186,1),$L$3,IF(E186=LARGE($C186:$F186,2),$M$3,IF(E186=LARGE($C186:$F186,3),$N$3,$O$3))),"")</f>
        <v/>
      </c>
      <c r="AK186" s="82" t="str">
        <f>IF(ISNUMBER($AG186),IF(F186=LARGE($C186:$F186,1),$L$3,IF(F186=LARGE($C186:$F186,2),$M$3,IF(F186=LARGE($C186:$F186,3),$N$3,$O$3))),"")</f>
        <v/>
      </c>
      <c r="AL186" s="80" t="str">
        <f>IF(ISBLANK($G186),"",$G186)</f>
        <v/>
      </c>
      <c r="AM186" s="66"/>
    </row>
    <row r="187" spans="1:39" ht="21.2" hidden="1" customHeight="1">
      <c r="A187" s="64"/>
      <c r="B187" s="71"/>
      <c r="C187" s="102"/>
      <c r="D187" s="102"/>
      <c r="E187" s="102"/>
      <c r="F187" s="102"/>
      <c r="G187" s="80"/>
      <c r="H187" s="66"/>
      <c r="W187" s="3"/>
      <c r="AC187" s="3"/>
      <c r="AD187" s="3"/>
      <c r="AE187" s="3"/>
      <c r="AF187" s="64"/>
      <c r="AG187" s="71" t="str">
        <f>IF(ISBLANK($B187),"",$B187)</f>
        <v/>
      </c>
      <c r="AH187" s="82" t="str">
        <f>IF(ISNUMBER($AG187),IF(C187=LARGE($C187:$F187,1),$L$3,IF(C187=LARGE($C187:$F187,2),$M$3,IF(C187=LARGE($C187:$F187,3),$N$3,$O$3))),"")</f>
        <v/>
      </c>
      <c r="AI187" s="82" t="str">
        <f>IF(ISNUMBER($AG187),IF(D187=LARGE($C187:$F187,1),$L$3,IF(D187=LARGE($C187:$F187,2),$M$3,IF(D187=LARGE($C187:$F187,3),$N$3,$O$3))),"")</f>
        <v/>
      </c>
      <c r="AJ187" s="82" t="str">
        <f>IF(ISNUMBER($AG187),IF(E187=LARGE($C187:$F187,1),$L$3,IF(E187=LARGE($C187:$F187,2),$M$3,IF(E187=LARGE($C187:$F187,3),$N$3,$O$3))),"")</f>
        <v/>
      </c>
      <c r="AK187" s="82" t="str">
        <f>IF(ISNUMBER($AG187),IF(F187=LARGE($C187:$F187,1),$L$3,IF(F187=LARGE($C187:$F187,2),$M$3,IF(F187=LARGE($C187:$F187,3),$N$3,$O$3))),"")</f>
        <v/>
      </c>
      <c r="AL187" s="80" t="str">
        <f>IF(ISBLANK($G187),"",$G187)</f>
        <v/>
      </c>
      <c r="AM187" s="66"/>
    </row>
    <row r="188" spans="1:39" ht="21.2" hidden="1" customHeight="1">
      <c r="A188" s="64"/>
      <c r="B188" s="71"/>
      <c r="C188" s="102"/>
      <c r="D188" s="102"/>
      <c r="E188" s="102"/>
      <c r="F188" s="102"/>
      <c r="G188" s="80"/>
      <c r="H188" s="66"/>
      <c r="W188" s="3"/>
      <c r="AC188" s="3"/>
      <c r="AD188" s="3"/>
      <c r="AE188" s="3"/>
      <c r="AF188" s="64"/>
      <c r="AG188" s="71" t="str">
        <f>IF(ISBLANK($B188),"",$B188)</f>
        <v/>
      </c>
      <c r="AH188" s="82" t="str">
        <f>IF(ISNUMBER($AG188),IF(C188=LARGE($C188:$F188,1),$L$3,IF(C188=LARGE($C188:$F188,2),$M$3,IF(C188=LARGE($C188:$F188,3),$N$3,$O$3))),"")</f>
        <v/>
      </c>
      <c r="AI188" s="82" t="str">
        <f>IF(ISNUMBER($AG188),IF(D188=LARGE($C188:$F188,1),$L$3,IF(D188=LARGE($C188:$F188,2),$M$3,IF(D188=LARGE($C188:$F188,3),$N$3,$O$3))),"")</f>
        <v/>
      </c>
      <c r="AJ188" s="82" t="str">
        <f>IF(ISNUMBER($AG188),IF(E188=LARGE($C188:$F188,1),$L$3,IF(E188=LARGE($C188:$F188,2),$M$3,IF(E188=LARGE($C188:$F188,3),$N$3,$O$3))),"")</f>
        <v/>
      </c>
      <c r="AK188" s="82" t="str">
        <f>IF(ISNUMBER($AG188),IF(F188=LARGE($C188:$F188,1),$L$3,IF(F188=LARGE($C188:$F188,2),$M$3,IF(F188=LARGE($C188:$F188,3),$N$3,$O$3))),"")</f>
        <v/>
      </c>
      <c r="AL188" s="80" t="str">
        <f>IF(ISBLANK($G188),"",$G188)</f>
        <v/>
      </c>
      <c r="AM188" s="66"/>
    </row>
    <row r="189" spans="1:39" ht="21.2" hidden="1" customHeight="1">
      <c r="A189" s="64"/>
      <c r="B189" s="71"/>
      <c r="C189" s="102"/>
      <c r="D189" s="102"/>
      <c r="E189" s="102"/>
      <c r="F189" s="102"/>
      <c r="G189" s="80"/>
      <c r="H189" s="66"/>
      <c r="W189" s="3"/>
      <c r="AC189" s="3"/>
      <c r="AD189" s="3"/>
      <c r="AE189" s="3"/>
      <c r="AF189" s="64"/>
      <c r="AG189" s="71" t="str">
        <f>IF(ISBLANK($B189),"",$B189)</f>
        <v/>
      </c>
      <c r="AH189" s="82" t="str">
        <f>IF(ISNUMBER($AG189),IF(C189=LARGE($C189:$F189,1),$L$3,IF(C189=LARGE($C189:$F189,2),$M$3,IF(C189=LARGE($C189:$F189,3),$N$3,$O$3))),"")</f>
        <v/>
      </c>
      <c r="AI189" s="82" t="str">
        <f>IF(ISNUMBER($AG189),IF(D189=LARGE($C189:$F189,1),$L$3,IF(D189=LARGE($C189:$F189,2),$M$3,IF(D189=LARGE($C189:$F189,3),$N$3,$O$3))),"")</f>
        <v/>
      </c>
      <c r="AJ189" s="82" t="str">
        <f>IF(ISNUMBER($AG189),IF(E189=LARGE($C189:$F189,1),$L$3,IF(E189=LARGE($C189:$F189,2),$M$3,IF(E189=LARGE($C189:$F189,3),$N$3,$O$3))),"")</f>
        <v/>
      </c>
      <c r="AK189" s="82" t="str">
        <f>IF(ISNUMBER($AG189),IF(F189=LARGE($C189:$F189,1),$L$3,IF(F189=LARGE($C189:$F189,2),$M$3,IF(F189=LARGE($C189:$F189,3),$N$3,$O$3))),"")</f>
        <v/>
      </c>
      <c r="AL189" s="80" t="str">
        <f>IF(ISBLANK($G189),"",$G189)</f>
        <v/>
      </c>
      <c r="AM189" s="66"/>
    </row>
    <row r="190" spans="1:39" ht="21.2" hidden="1" customHeight="1">
      <c r="A190" s="64"/>
      <c r="B190" s="71"/>
      <c r="C190" s="102"/>
      <c r="D190" s="102"/>
      <c r="E190" s="102"/>
      <c r="F190" s="102"/>
      <c r="G190" s="80"/>
      <c r="H190" s="66"/>
      <c r="W190" s="3"/>
      <c r="AC190" s="3"/>
      <c r="AD190" s="3"/>
      <c r="AE190" s="3"/>
      <c r="AF190" s="64"/>
      <c r="AG190" s="71" t="str">
        <f>IF(ISBLANK($B190),"",$B190)</f>
        <v/>
      </c>
      <c r="AH190" s="82" t="str">
        <f>IF(ISNUMBER($AG190),IF(C190=LARGE($C190:$F190,1),$L$3,IF(C190=LARGE($C190:$F190,2),$M$3,IF(C190=LARGE($C190:$F190,3),$N$3,$O$3))),"")</f>
        <v/>
      </c>
      <c r="AI190" s="82" t="str">
        <f>IF(ISNUMBER($AG190),IF(D190=LARGE($C190:$F190,1),$L$3,IF(D190=LARGE($C190:$F190,2),$M$3,IF(D190=LARGE($C190:$F190,3),$N$3,$O$3))),"")</f>
        <v/>
      </c>
      <c r="AJ190" s="82" t="str">
        <f>IF(ISNUMBER($AG190),IF(E190=LARGE($C190:$F190,1),$L$3,IF(E190=LARGE($C190:$F190,2),$M$3,IF(E190=LARGE($C190:$F190,3),$N$3,$O$3))),"")</f>
        <v/>
      </c>
      <c r="AK190" s="82" t="str">
        <f>IF(ISNUMBER($AG190),IF(F190=LARGE($C190:$F190,1),$L$3,IF(F190=LARGE($C190:$F190,2),$M$3,IF(F190=LARGE($C190:$F190,3),$N$3,$O$3))),"")</f>
        <v/>
      </c>
      <c r="AL190" s="80" t="str">
        <f>IF(ISBLANK($G190),"",$G190)</f>
        <v/>
      </c>
      <c r="AM190" s="66"/>
    </row>
    <row r="191" spans="1:39" ht="21.2" hidden="1" customHeight="1">
      <c r="A191" s="64"/>
      <c r="B191" s="71"/>
      <c r="C191" s="102"/>
      <c r="D191" s="102"/>
      <c r="E191" s="102"/>
      <c r="F191" s="102"/>
      <c r="G191" s="80"/>
      <c r="H191" s="66"/>
      <c r="W191" s="3"/>
      <c r="AC191" s="3"/>
      <c r="AD191" s="3"/>
      <c r="AE191" s="3"/>
      <c r="AF191" s="64"/>
      <c r="AG191" s="71" t="str">
        <f>IF(ISBLANK($B191),"",$B191)</f>
        <v/>
      </c>
      <c r="AH191" s="82" t="str">
        <f>IF(ISNUMBER($AG191),IF(C191=LARGE($C191:$F191,1),$L$3,IF(C191=LARGE($C191:$F191,2),$M$3,IF(C191=LARGE($C191:$F191,3),$N$3,$O$3))),"")</f>
        <v/>
      </c>
      <c r="AI191" s="82" t="str">
        <f>IF(ISNUMBER($AG191),IF(D191=LARGE($C191:$F191,1),$L$3,IF(D191=LARGE($C191:$F191,2),$M$3,IF(D191=LARGE($C191:$F191,3),$N$3,$O$3))),"")</f>
        <v/>
      </c>
      <c r="AJ191" s="82" t="str">
        <f>IF(ISNUMBER($AG191),IF(E191=LARGE($C191:$F191,1),$L$3,IF(E191=LARGE($C191:$F191,2),$M$3,IF(E191=LARGE($C191:$F191,3),$N$3,$O$3))),"")</f>
        <v/>
      </c>
      <c r="AK191" s="82" t="str">
        <f>IF(ISNUMBER($AG191),IF(F191=LARGE($C191:$F191,1),$L$3,IF(F191=LARGE($C191:$F191,2),$M$3,IF(F191=LARGE($C191:$F191,3),$N$3,$O$3))),"")</f>
        <v/>
      </c>
      <c r="AL191" s="80" t="str">
        <f>IF(ISBLANK($G191),"",$G191)</f>
        <v/>
      </c>
      <c r="AM191" s="66"/>
    </row>
    <row r="192" spans="1:39" ht="21.2" hidden="1" customHeight="1">
      <c r="A192" s="64"/>
      <c r="B192" s="71"/>
      <c r="C192" s="102"/>
      <c r="D192" s="102"/>
      <c r="E192" s="102"/>
      <c r="F192" s="102"/>
      <c r="G192" s="80"/>
      <c r="H192" s="66"/>
      <c r="W192" s="3"/>
      <c r="AC192" s="3"/>
      <c r="AD192" s="3"/>
      <c r="AE192" s="3"/>
      <c r="AF192" s="64"/>
      <c r="AG192" s="71" t="str">
        <f>IF(ISBLANK($B192),"",$B192)</f>
        <v/>
      </c>
      <c r="AH192" s="82" t="str">
        <f>IF(ISNUMBER($AG192),IF(C192=LARGE($C192:$F192,1),$L$3,IF(C192=LARGE($C192:$F192,2),$M$3,IF(C192=LARGE($C192:$F192,3),$N$3,$O$3))),"")</f>
        <v/>
      </c>
      <c r="AI192" s="82" t="str">
        <f>IF(ISNUMBER($AG192),IF(D192=LARGE($C192:$F192,1),$L$3,IF(D192=LARGE($C192:$F192,2),$M$3,IF(D192=LARGE($C192:$F192,3),$N$3,$O$3))),"")</f>
        <v/>
      </c>
      <c r="AJ192" s="82" t="str">
        <f>IF(ISNUMBER($AG192),IF(E192=LARGE($C192:$F192,1),$L$3,IF(E192=LARGE($C192:$F192,2),$M$3,IF(E192=LARGE($C192:$F192,3),$N$3,$O$3))),"")</f>
        <v/>
      </c>
      <c r="AK192" s="82" t="str">
        <f>IF(ISNUMBER($AG192),IF(F192=LARGE($C192:$F192,1),$L$3,IF(F192=LARGE($C192:$F192,2),$M$3,IF(F192=LARGE($C192:$F192,3),$N$3,$O$3))),"")</f>
        <v/>
      </c>
      <c r="AL192" s="80" t="str">
        <f>IF(ISBLANK($G192),"",$G192)</f>
        <v/>
      </c>
      <c r="AM192" s="66"/>
    </row>
    <row r="193" spans="1:39" ht="21.2" hidden="1" customHeight="1">
      <c r="A193" s="64"/>
      <c r="B193" s="71"/>
      <c r="C193" s="102"/>
      <c r="D193" s="102"/>
      <c r="E193" s="102"/>
      <c r="F193" s="102"/>
      <c r="G193" s="80"/>
      <c r="H193" s="66"/>
      <c r="W193" s="3"/>
      <c r="AC193" s="3"/>
      <c r="AD193" s="3"/>
      <c r="AE193" s="3"/>
      <c r="AF193" s="64"/>
      <c r="AG193" s="71" t="str">
        <f>IF(ISBLANK($B193),"",$B193)</f>
        <v/>
      </c>
      <c r="AH193" s="82" t="str">
        <f>IF(ISNUMBER($AG193),IF(C193=LARGE($C193:$F193,1),$L$3,IF(C193=LARGE($C193:$F193,2),$M$3,IF(C193=LARGE($C193:$F193,3),$N$3,$O$3))),"")</f>
        <v/>
      </c>
      <c r="AI193" s="82" t="str">
        <f>IF(ISNUMBER($AG193),IF(D193=LARGE($C193:$F193,1),$L$3,IF(D193=LARGE($C193:$F193,2),$M$3,IF(D193=LARGE($C193:$F193,3),$N$3,$O$3))),"")</f>
        <v/>
      </c>
      <c r="AJ193" s="82" t="str">
        <f>IF(ISNUMBER($AG193),IF(E193=LARGE($C193:$F193,1),$L$3,IF(E193=LARGE($C193:$F193,2),$M$3,IF(E193=LARGE($C193:$F193,3),$N$3,$O$3))),"")</f>
        <v/>
      </c>
      <c r="AK193" s="82" t="str">
        <f>IF(ISNUMBER($AG193),IF(F193=LARGE($C193:$F193,1),$L$3,IF(F193=LARGE($C193:$F193,2),$M$3,IF(F193=LARGE($C193:$F193,3),$N$3,$O$3))),"")</f>
        <v/>
      </c>
      <c r="AL193" s="80" t="str">
        <f>IF(ISBLANK($G193),"",$G193)</f>
        <v/>
      </c>
      <c r="AM193" s="66"/>
    </row>
    <row r="194" spans="1:39" ht="21.2" hidden="1" customHeight="1">
      <c r="A194" s="64"/>
      <c r="B194" s="71"/>
      <c r="C194" s="102"/>
      <c r="D194" s="102"/>
      <c r="E194" s="102"/>
      <c r="F194" s="102"/>
      <c r="G194" s="80"/>
      <c r="H194" s="66"/>
      <c r="W194" s="3"/>
      <c r="AC194" s="3"/>
      <c r="AD194" s="3"/>
      <c r="AE194" s="3"/>
      <c r="AF194" s="64"/>
      <c r="AG194" s="71" t="str">
        <f>IF(ISBLANK($B194),"",$B194)</f>
        <v/>
      </c>
      <c r="AH194" s="82" t="str">
        <f>IF(ISNUMBER($AG194),IF(C194=LARGE($C194:$F194,1),$L$3,IF(C194=LARGE($C194:$F194,2),$M$3,IF(C194=LARGE($C194:$F194,3),$N$3,$O$3))),"")</f>
        <v/>
      </c>
      <c r="AI194" s="82" t="str">
        <f>IF(ISNUMBER($AG194),IF(D194=LARGE($C194:$F194,1),$L$3,IF(D194=LARGE($C194:$F194,2),$M$3,IF(D194=LARGE($C194:$F194,3),$N$3,$O$3))),"")</f>
        <v/>
      </c>
      <c r="AJ194" s="82" t="str">
        <f>IF(ISNUMBER($AG194),IF(E194=LARGE($C194:$F194,1),$L$3,IF(E194=LARGE($C194:$F194,2),$M$3,IF(E194=LARGE($C194:$F194,3),$N$3,$O$3))),"")</f>
        <v/>
      </c>
      <c r="AK194" s="82" t="str">
        <f>IF(ISNUMBER($AG194),IF(F194=LARGE($C194:$F194,1),$L$3,IF(F194=LARGE($C194:$F194,2),$M$3,IF(F194=LARGE($C194:$F194,3),$N$3,$O$3))),"")</f>
        <v/>
      </c>
      <c r="AL194" s="80" t="str">
        <f>IF(ISBLANK($G194),"",$G194)</f>
        <v/>
      </c>
      <c r="AM194" s="66"/>
    </row>
    <row r="195" spans="1:39" ht="21.2" hidden="1" customHeight="1">
      <c r="A195" s="64"/>
      <c r="B195" s="71"/>
      <c r="C195" s="102"/>
      <c r="D195" s="102"/>
      <c r="E195" s="102"/>
      <c r="F195" s="102"/>
      <c r="G195" s="80"/>
      <c r="H195" s="66"/>
      <c r="W195" s="3"/>
      <c r="AC195" s="3"/>
      <c r="AD195" s="3"/>
      <c r="AE195" s="3"/>
      <c r="AF195" s="64"/>
      <c r="AG195" s="71" t="str">
        <f>IF(ISBLANK($B195),"",$B195)</f>
        <v/>
      </c>
      <c r="AH195" s="82" t="str">
        <f>IF(ISNUMBER($AG195),IF(C195=LARGE($C195:$F195,1),$L$3,IF(C195=LARGE($C195:$F195,2),$M$3,IF(C195=LARGE($C195:$F195,3),$N$3,$O$3))),"")</f>
        <v/>
      </c>
      <c r="AI195" s="82" t="str">
        <f>IF(ISNUMBER($AG195),IF(D195=LARGE($C195:$F195,1),$L$3,IF(D195=LARGE($C195:$F195,2),$M$3,IF(D195=LARGE($C195:$F195,3),$N$3,$O$3))),"")</f>
        <v/>
      </c>
      <c r="AJ195" s="82" t="str">
        <f>IF(ISNUMBER($AG195),IF(E195=LARGE($C195:$F195,1),$L$3,IF(E195=LARGE($C195:$F195,2),$M$3,IF(E195=LARGE($C195:$F195,3),$N$3,$O$3))),"")</f>
        <v/>
      </c>
      <c r="AK195" s="82" t="str">
        <f>IF(ISNUMBER($AG195),IF(F195=LARGE($C195:$F195,1),$L$3,IF(F195=LARGE($C195:$F195,2),$M$3,IF(F195=LARGE($C195:$F195,3),$N$3,$O$3))),"")</f>
        <v/>
      </c>
      <c r="AL195" s="80" t="str">
        <f>IF(ISBLANK($G195),"",$G195)</f>
        <v/>
      </c>
      <c r="AM195" s="66"/>
    </row>
    <row r="196" spans="1:39" ht="21.2" hidden="1" customHeight="1">
      <c r="A196" s="64"/>
      <c r="B196" s="71"/>
      <c r="C196" s="102"/>
      <c r="D196" s="102"/>
      <c r="E196" s="102"/>
      <c r="F196" s="102"/>
      <c r="G196" s="80"/>
      <c r="H196" s="66"/>
      <c r="W196" s="3"/>
      <c r="AC196" s="3"/>
      <c r="AD196" s="3"/>
      <c r="AE196" s="3"/>
      <c r="AF196" s="64"/>
      <c r="AG196" s="71" t="str">
        <f>IF(ISBLANK($B196),"",$B196)</f>
        <v/>
      </c>
      <c r="AH196" s="82" t="str">
        <f>IF(ISNUMBER($AG196),IF(C196=LARGE($C196:$F196,1),$L$3,IF(C196=LARGE($C196:$F196,2),$M$3,IF(C196=LARGE($C196:$F196,3),$N$3,$O$3))),"")</f>
        <v/>
      </c>
      <c r="AI196" s="82" t="str">
        <f>IF(ISNUMBER($AG196),IF(D196=LARGE($C196:$F196,1),$L$3,IF(D196=LARGE($C196:$F196,2),$M$3,IF(D196=LARGE($C196:$F196,3),$N$3,$O$3))),"")</f>
        <v/>
      </c>
      <c r="AJ196" s="82" t="str">
        <f>IF(ISNUMBER($AG196),IF(E196=LARGE($C196:$F196,1),$L$3,IF(E196=LARGE($C196:$F196,2),$M$3,IF(E196=LARGE($C196:$F196,3),$N$3,$O$3))),"")</f>
        <v/>
      </c>
      <c r="AK196" s="82" t="str">
        <f>IF(ISNUMBER($AG196),IF(F196=LARGE($C196:$F196,1),$L$3,IF(F196=LARGE($C196:$F196,2),$M$3,IF(F196=LARGE($C196:$F196,3),$N$3,$O$3))),"")</f>
        <v/>
      </c>
      <c r="AL196" s="80" t="str">
        <f>IF(ISBLANK($G196),"",$G196)</f>
        <v/>
      </c>
      <c r="AM196" s="66"/>
    </row>
    <row r="197" spans="1:39" ht="21.2" hidden="1" customHeight="1">
      <c r="A197" s="64"/>
      <c r="B197" s="71"/>
      <c r="C197" s="102"/>
      <c r="D197" s="102"/>
      <c r="E197" s="102"/>
      <c r="F197" s="102"/>
      <c r="G197" s="80"/>
      <c r="H197" s="66"/>
      <c r="W197" s="3"/>
      <c r="AC197" s="3"/>
      <c r="AD197" s="3"/>
      <c r="AE197" s="3"/>
      <c r="AF197" s="64"/>
      <c r="AG197" s="71" t="str">
        <f>IF(ISBLANK($B197),"",$B197)</f>
        <v/>
      </c>
      <c r="AH197" s="82" t="str">
        <f>IF(ISNUMBER($AG197),IF(C197=LARGE($C197:$F197,1),$L$3,IF(C197=LARGE($C197:$F197,2),$M$3,IF(C197=LARGE($C197:$F197,3),$N$3,$O$3))),"")</f>
        <v/>
      </c>
      <c r="AI197" s="82" t="str">
        <f>IF(ISNUMBER($AG197),IF(D197=LARGE($C197:$F197,1),$L$3,IF(D197=LARGE($C197:$F197,2),$M$3,IF(D197=LARGE($C197:$F197,3),$N$3,$O$3))),"")</f>
        <v/>
      </c>
      <c r="AJ197" s="82" t="str">
        <f>IF(ISNUMBER($AG197),IF(E197=LARGE($C197:$F197,1),$L$3,IF(E197=LARGE($C197:$F197,2),$M$3,IF(E197=LARGE($C197:$F197,3),$N$3,$O$3))),"")</f>
        <v/>
      </c>
      <c r="AK197" s="82" t="str">
        <f>IF(ISNUMBER($AG197),IF(F197=LARGE($C197:$F197,1),$L$3,IF(F197=LARGE($C197:$F197,2),$M$3,IF(F197=LARGE($C197:$F197,3),$N$3,$O$3))),"")</f>
        <v/>
      </c>
      <c r="AL197" s="80" t="str">
        <f>IF(ISBLANK($G197),"",$G197)</f>
        <v/>
      </c>
      <c r="AM197" s="66"/>
    </row>
    <row r="198" spans="1:39" ht="21.2" hidden="1" customHeight="1">
      <c r="A198" s="64"/>
      <c r="B198" s="71"/>
      <c r="C198" s="102"/>
      <c r="D198" s="102"/>
      <c r="E198" s="102"/>
      <c r="F198" s="102"/>
      <c r="G198" s="80"/>
      <c r="H198" s="66"/>
      <c r="W198" s="3"/>
      <c r="AC198" s="3"/>
      <c r="AD198" s="3"/>
      <c r="AE198" s="3"/>
      <c r="AF198" s="64"/>
      <c r="AG198" s="71" t="str">
        <f>IF(ISBLANK($B198),"",$B198)</f>
        <v/>
      </c>
      <c r="AH198" s="82" t="str">
        <f>IF(ISNUMBER($AG198),IF(C198=LARGE($C198:$F198,1),$L$3,IF(C198=LARGE($C198:$F198,2),$M$3,IF(C198=LARGE($C198:$F198,3),$N$3,$O$3))),"")</f>
        <v/>
      </c>
      <c r="AI198" s="82" t="str">
        <f>IF(ISNUMBER($AG198),IF(D198=LARGE($C198:$F198,1),$L$3,IF(D198=LARGE($C198:$F198,2),$M$3,IF(D198=LARGE($C198:$F198,3),$N$3,$O$3))),"")</f>
        <v/>
      </c>
      <c r="AJ198" s="82" t="str">
        <f>IF(ISNUMBER($AG198),IF(E198=LARGE($C198:$F198,1),$L$3,IF(E198=LARGE($C198:$F198,2),$M$3,IF(E198=LARGE($C198:$F198,3),$N$3,$O$3))),"")</f>
        <v/>
      </c>
      <c r="AK198" s="82" t="str">
        <f>IF(ISNUMBER($AG198),IF(F198=LARGE($C198:$F198,1),$L$3,IF(F198=LARGE($C198:$F198,2),$M$3,IF(F198=LARGE($C198:$F198,3),$N$3,$O$3))),"")</f>
        <v/>
      </c>
      <c r="AL198" s="80" t="str">
        <f>IF(ISBLANK($G198),"",$G198)</f>
        <v/>
      </c>
      <c r="AM198" s="66"/>
    </row>
    <row r="199" spans="1:39" ht="21.2" hidden="1" customHeight="1">
      <c r="A199" s="64"/>
      <c r="B199" s="71"/>
      <c r="C199" s="102"/>
      <c r="D199" s="102"/>
      <c r="E199" s="102"/>
      <c r="F199" s="102"/>
      <c r="G199" s="80"/>
      <c r="H199" s="66"/>
      <c r="W199" s="3"/>
      <c r="AC199" s="3"/>
      <c r="AD199" s="3"/>
      <c r="AE199" s="3"/>
      <c r="AF199" s="64"/>
      <c r="AG199" s="71" t="str">
        <f>IF(ISBLANK($B199),"",$B199)</f>
        <v/>
      </c>
      <c r="AH199" s="82" t="str">
        <f>IF(ISNUMBER($AG199),IF(C199=LARGE($C199:$F199,1),$L$3,IF(C199=LARGE($C199:$F199,2),$M$3,IF(C199=LARGE($C199:$F199,3),$N$3,$O$3))),"")</f>
        <v/>
      </c>
      <c r="AI199" s="82" t="str">
        <f>IF(ISNUMBER($AG199),IF(D199=LARGE($C199:$F199,1),$L$3,IF(D199=LARGE($C199:$F199,2),$M$3,IF(D199=LARGE($C199:$F199,3),$N$3,$O$3))),"")</f>
        <v/>
      </c>
      <c r="AJ199" s="82" t="str">
        <f>IF(ISNUMBER($AG199),IF(E199=LARGE($C199:$F199,1),$L$3,IF(E199=LARGE($C199:$F199,2),$M$3,IF(E199=LARGE($C199:$F199,3),$N$3,$O$3))),"")</f>
        <v/>
      </c>
      <c r="AK199" s="82" t="str">
        <f>IF(ISNUMBER($AG199),IF(F199=LARGE($C199:$F199,1),$L$3,IF(F199=LARGE($C199:$F199,2),$M$3,IF(F199=LARGE($C199:$F199,3),$N$3,$O$3))),"")</f>
        <v/>
      </c>
      <c r="AL199" s="80" t="str">
        <f>IF(ISBLANK($G199),"",$G199)</f>
        <v/>
      </c>
      <c r="AM199" s="66"/>
    </row>
    <row r="200" spans="1:39" ht="21.2" hidden="1" customHeight="1">
      <c r="A200" s="64"/>
      <c r="B200" s="71"/>
      <c r="C200" s="102"/>
      <c r="D200" s="102"/>
      <c r="E200" s="102"/>
      <c r="F200" s="102"/>
      <c r="G200" s="80"/>
      <c r="H200" s="66"/>
      <c r="W200" s="3"/>
      <c r="AC200" s="3"/>
      <c r="AD200" s="3"/>
      <c r="AE200" s="3"/>
      <c r="AF200" s="64"/>
      <c r="AG200" s="71" t="str">
        <f>IF(ISBLANK($B200),"",$B200)</f>
        <v/>
      </c>
      <c r="AH200" s="82" t="str">
        <f>IF(ISNUMBER($AG200),IF(C200=LARGE($C200:$F200,1),$L$3,IF(C200=LARGE($C200:$F200,2),$M$3,IF(C200=LARGE($C200:$F200,3),$N$3,$O$3))),"")</f>
        <v/>
      </c>
      <c r="AI200" s="82" t="str">
        <f>IF(ISNUMBER($AG200),IF(D200=LARGE($C200:$F200,1),$L$3,IF(D200=LARGE($C200:$F200,2),$M$3,IF(D200=LARGE($C200:$F200,3),$N$3,$O$3))),"")</f>
        <v/>
      </c>
      <c r="AJ200" s="82" t="str">
        <f>IF(ISNUMBER($AG200),IF(E200=LARGE($C200:$F200,1),$L$3,IF(E200=LARGE($C200:$F200,2),$M$3,IF(E200=LARGE($C200:$F200,3),$N$3,$O$3))),"")</f>
        <v/>
      </c>
      <c r="AK200" s="82" t="str">
        <f>IF(ISNUMBER($AG200),IF(F200=LARGE($C200:$F200,1),$L$3,IF(F200=LARGE($C200:$F200,2),$M$3,IF(F200=LARGE($C200:$F200,3),$N$3,$O$3))),"")</f>
        <v/>
      </c>
      <c r="AL200" s="80" t="str">
        <f>IF(ISBLANK($G200),"",$G200)</f>
        <v/>
      </c>
      <c r="AM200" s="66"/>
    </row>
    <row r="201" spans="1:39" ht="21.2" hidden="1" customHeight="1">
      <c r="A201" s="64"/>
      <c r="B201" s="71"/>
      <c r="C201" s="102"/>
      <c r="D201" s="102"/>
      <c r="E201" s="102"/>
      <c r="F201" s="102"/>
      <c r="G201" s="80"/>
      <c r="H201" s="66"/>
      <c r="W201" s="3"/>
      <c r="AC201" s="3"/>
      <c r="AD201" s="3"/>
      <c r="AE201" s="3"/>
      <c r="AF201" s="64"/>
      <c r="AG201" s="71" t="str">
        <f>IF(ISBLANK($B201),"",$B201)</f>
        <v/>
      </c>
      <c r="AH201" s="82" t="str">
        <f>IF(ISNUMBER($AG201),IF(C201=LARGE($C201:$F201,1),$L$3,IF(C201=LARGE($C201:$F201,2),$M$3,IF(C201=LARGE($C201:$F201,3),$N$3,$O$3))),"")</f>
        <v/>
      </c>
      <c r="AI201" s="82" t="str">
        <f>IF(ISNUMBER($AG201),IF(D201=LARGE($C201:$F201,1),$L$3,IF(D201=LARGE($C201:$F201,2),$M$3,IF(D201=LARGE($C201:$F201,3),$N$3,$O$3))),"")</f>
        <v/>
      </c>
      <c r="AJ201" s="82" t="str">
        <f>IF(ISNUMBER($AG201),IF(E201=LARGE($C201:$F201,1),$L$3,IF(E201=LARGE($C201:$F201,2),$M$3,IF(E201=LARGE($C201:$F201,3),$N$3,$O$3))),"")</f>
        <v/>
      </c>
      <c r="AK201" s="82" t="str">
        <f>IF(ISNUMBER($AG201),IF(F201=LARGE($C201:$F201,1),$L$3,IF(F201=LARGE($C201:$F201,2),$M$3,IF(F201=LARGE($C201:$F201,3),$N$3,$O$3))),"")</f>
        <v/>
      </c>
      <c r="AL201" s="80" t="str">
        <f>IF(ISBLANK($G201),"",$G201)</f>
        <v/>
      </c>
      <c r="AM201" s="66"/>
    </row>
    <row r="202" spans="1:39" ht="21.2" hidden="1" customHeight="1">
      <c r="A202" s="64"/>
      <c r="B202" s="71"/>
      <c r="C202" s="102"/>
      <c r="D202" s="102"/>
      <c r="E202" s="102"/>
      <c r="F202" s="102"/>
      <c r="G202" s="80"/>
      <c r="H202" s="66"/>
      <c r="W202" s="3"/>
      <c r="AC202" s="3"/>
      <c r="AD202" s="3"/>
      <c r="AE202" s="3"/>
      <c r="AF202" s="64"/>
      <c r="AG202" s="71" t="str">
        <f>IF(ISBLANK($B202),"",$B202)</f>
        <v/>
      </c>
      <c r="AH202" s="82" t="str">
        <f>IF(ISNUMBER($AG202),IF(C202=LARGE($C202:$F202,1),$L$3,IF(C202=LARGE($C202:$F202,2),$M$3,IF(C202=LARGE($C202:$F202,3),$N$3,$O$3))),"")</f>
        <v/>
      </c>
      <c r="AI202" s="82" t="str">
        <f>IF(ISNUMBER($AG202),IF(D202=LARGE($C202:$F202,1),$L$3,IF(D202=LARGE($C202:$F202,2),$M$3,IF(D202=LARGE($C202:$F202,3),$N$3,$O$3))),"")</f>
        <v/>
      </c>
      <c r="AJ202" s="82" t="str">
        <f>IF(ISNUMBER($AG202),IF(E202=LARGE($C202:$F202,1),$L$3,IF(E202=LARGE($C202:$F202,2),$M$3,IF(E202=LARGE($C202:$F202,3),$N$3,$O$3))),"")</f>
        <v/>
      </c>
      <c r="AK202" s="82" t="str">
        <f>IF(ISNUMBER($AG202),IF(F202=LARGE($C202:$F202,1),$L$3,IF(F202=LARGE($C202:$F202,2),$M$3,IF(F202=LARGE($C202:$F202,3),$N$3,$O$3))),"")</f>
        <v/>
      </c>
      <c r="AL202" s="80" t="str">
        <f>IF(ISBLANK($G202),"",$G202)</f>
        <v/>
      </c>
      <c r="AM202" s="66"/>
    </row>
    <row r="203" spans="1:39" ht="21.2" hidden="1" customHeight="1">
      <c r="A203" s="64"/>
      <c r="B203" s="71"/>
      <c r="C203" s="102"/>
      <c r="D203" s="102"/>
      <c r="E203" s="102"/>
      <c r="F203" s="102"/>
      <c r="G203" s="80"/>
      <c r="H203" s="66"/>
      <c r="W203" s="3"/>
      <c r="AC203" s="3"/>
      <c r="AD203" s="3"/>
      <c r="AE203" s="3"/>
      <c r="AF203" s="64"/>
      <c r="AG203" s="71" t="str">
        <f>IF(ISBLANK($B203),"",$B203)</f>
        <v/>
      </c>
      <c r="AH203" s="82" t="str">
        <f>IF(ISNUMBER($AG203),IF(C203=LARGE($C203:$F203,1),$L$3,IF(C203=LARGE($C203:$F203,2),$M$3,IF(C203=LARGE($C203:$F203,3),$N$3,$O$3))),"")</f>
        <v/>
      </c>
      <c r="AI203" s="82" t="str">
        <f>IF(ISNUMBER($AG203),IF(D203=LARGE($C203:$F203,1),$L$3,IF(D203=LARGE($C203:$F203,2),$M$3,IF(D203=LARGE($C203:$F203,3),$N$3,$O$3))),"")</f>
        <v/>
      </c>
      <c r="AJ203" s="82" t="str">
        <f>IF(ISNUMBER($AG203),IF(E203=LARGE($C203:$F203,1),$L$3,IF(E203=LARGE($C203:$F203,2),$M$3,IF(E203=LARGE($C203:$F203,3),$N$3,$O$3))),"")</f>
        <v/>
      </c>
      <c r="AK203" s="82" t="str">
        <f>IF(ISNUMBER($AG203),IF(F203=LARGE($C203:$F203,1),$L$3,IF(F203=LARGE($C203:$F203,2),$M$3,IF(F203=LARGE($C203:$F203,3),$N$3,$O$3))),"")</f>
        <v/>
      </c>
      <c r="AL203" s="80" t="str">
        <f>IF(ISBLANK($G203),"",$G203)</f>
        <v/>
      </c>
      <c r="AM203" s="66"/>
    </row>
    <row r="204" spans="1:39" ht="21.2" hidden="1" customHeight="1">
      <c r="A204" s="64"/>
      <c r="B204" s="71"/>
      <c r="C204" s="102"/>
      <c r="D204" s="102"/>
      <c r="E204" s="102"/>
      <c r="F204" s="102"/>
      <c r="G204" s="80"/>
      <c r="H204" s="66"/>
      <c r="W204" s="3"/>
      <c r="AC204" s="3"/>
      <c r="AD204" s="3"/>
      <c r="AE204" s="3"/>
      <c r="AF204" s="64"/>
      <c r="AG204" s="71" t="str">
        <f>IF(ISBLANK($B204),"",$B204)</f>
        <v/>
      </c>
      <c r="AH204" s="82" t="str">
        <f>IF(ISNUMBER($AG204),IF(C204=LARGE($C204:$F204,1),$L$3,IF(C204=LARGE($C204:$F204,2),$M$3,IF(C204=LARGE($C204:$F204,3),$N$3,$O$3))),"")</f>
        <v/>
      </c>
      <c r="AI204" s="82" t="str">
        <f>IF(ISNUMBER($AG204),IF(D204=LARGE($C204:$F204,1),$L$3,IF(D204=LARGE($C204:$F204,2),$M$3,IF(D204=LARGE($C204:$F204,3),$N$3,$O$3))),"")</f>
        <v/>
      </c>
      <c r="AJ204" s="82" t="str">
        <f>IF(ISNUMBER($AG204),IF(E204=LARGE($C204:$F204,1),$L$3,IF(E204=LARGE($C204:$F204,2),$M$3,IF(E204=LARGE($C204:$F204,3),$N$3,$O$3))),"")</f>
        <v/>
      </c>
      <c r="AK204" s="82" t="str">
        <f>IF(ISNUMBER($AG204),IF(F204=LARGE($C204:$F204,1),$L$3,IF(F204=LARGE($C204:$F204,2),$M$3,IF(F204=LARGE($C204:$F204,3),$N$3,$O$3))),"")</f>
        <v/>
      </c>
      <c r="AL204" s="80" t="str">
        <f>IF(ISBLANK($G204),"",$G204)</f>
        <v/>
      </c>
      <c r="AM204" s="66"/>
    </row>
    <row r="205" spans="1:39" ht="21.2" hidden="1" customHeight="1">
      <c r="A205" s="64"/>
      <c r="B205" s="71"/>
      <c r="C205" s="102"/>
      <c r="D205" s="102"/>
      <c r="E205" s="102"/>
      <c r="F205" s="102"/>
      <c r="G205" s="80"/>
      <c r="H205" s="66"/>
      <c r="W205" s="3"/>
      <c r="AC205" s="3"/>
      <c r="AD205" s="3"/>
      <c r="AE205" s="3"/>
      <c r="AF205" s="64"/>
      <c r="AG205" s="71" t="str">
        <f>IF(ISBLANK($B205),"",$B205)</f>
        <v/>
      </c>
      <c r="AH205" s="82" t="str">
        <f>IF(ISNUMBER($AG205),IF(C205=LARGE($C205:$F205,1),$L$3,IF(C205=LARGE($C205:$F205,2),$M$3,IF(C205=LARGE($C205:$F205,3),$N$3,$O$3))),"")</f>
        <v/>
      </c>
      <c r="AI205" s="82" t="str">
        <f>IF(ISNUMBER($AG205),IF(D205=LARGE($C205:$F205,1),$L$3,IF(D205=LARGE($C205:$F205,2),$M$3,IF(D205=LARGE($C205:$F205,3),$N$3,$O$3))),"")</f>
        <v/>
      </c>
      <c r="AJ205" s="82" t="str">
        <f>IF(ISNUMBER($AG205),IF(E205=LARGE($C205:$F205,1),$L$3,IF(E205=LARGE($C205:$F205,2),$M$3,IF(E205=LARGE($C205:$F205,3),$N$3,$O$3))),"")</f>
        <v/>
      </c>
      <c r="AK205" s="82" t="str">
        <f>IF(ISNUMBER($AG205),IF(F205=LARGE($C205:$F205,1),$L$3,IF(F205=LARGE($C205:$F205,2),$M$3,IF(F205=LARGE($C205:$F205,3),$N$3,$O$3))),"")</f>
        <v/>
      </c>
      <c r="AL205" s="80" t="str">
        <f>IF(ISBLANK($G205),"",$G205)</f>
        <v/>
      </c>
      <c r="AM205" s="66"/>
    </row>
    <row r="206" spans="1:39" ht="21.2" hidden="1" customHeight="1">
      <c r="A206" s="64"/>
      <c r="B206" s="71"/>
      <c r="C206" s="102"/>
      <c r="D206" s="102"/>
      <c r="E206" s="102"/>
      <c r="F206" s="102"/>
      <c r="G206" s="80"/>
      <c r="H206" s="66"/>
      <c r="W206" s="3"/>
      <c r="AC206" s="3"/>
      <c r="AD206" s="3"/>
      <c r="AE206" s="3"/>
      <c r="AF206" s="64"/>
      <c r="AG206" s="71" t="str">
        <f>IF(ISBLANK($B206),"",$B206)</f>
        <v/>
      </c>
      <c r="AH206" s="82" t="str">
        <f>IF(ISNUMBER($AG206),IF(C206=LARGE($C206:$F206,1),$L$3,IF(C206=LARGE($C206:$F206,2),$M$3,IF(C206=LARGE($C206:$F206,3),$N$3,$O$3))),"")</f>
        <v/>
      </c>
      <c r="AI206" s="82" t="str">
        <f>IF(ISNUMBER($AG206),IF(D206=LARGE($C206:$F206,1),$L$3,IF(D206=LARGE($C206:$F206,2),$M$3,IF(D206=LARGE($C206:$F206,3),$N$3,$O$3))),"")</f>
        <v/>
      </c>
      <c r="AJ206" s="82" t="str">
        <f>IF(ISNUMBER($AG206),IF(E206=LARGE($C206:$F206,1),$L$3,IF(E206=LARGE($C206:$F206,2),$M$3,IF(E206=LARGE($C206:$F206,3),$N$3,$O$3))),"")</f>
        <v/>
      </c>
      <c r="AK206" s="82" t="str">
        <f>IF(ISNUMBER($AG206),IF(F206=LARGE($C206:$F206,1),$L$3,IF(F206=LARGE($C206:$F206,2),$M$3,IF(F206=LARGE($C206:$F206,3),$N$3,$O$3))),"")</f>
        <v/>
      </c>
      <c r="AL206" s="80" t="str">
        <f>IF(ISBLANK($G206),"",$G206)</f>
        <v/>
      </c>
      <c r="AM206" s="66"/>
    </row>
    <row r="207" spans="1:39" ht="21.2" hidden="1" customHeight="1">
      <c r="A207" s="64"/>
      <c r="B207" s="71"/>
      <c r="C207" s="102"/>
      <c r="D207" s="102"/>
      <c r="E207" s="102"/>
      <c r="F207" s="102"/>
      <c r="G207" s="80"/>
      <c r="H207" s="66"/>
      <c r="W207" s="3"/>
      <c r="AC207" s="3"/>
      <c r="AD207" s="3"/>
      <c r="AE207" s="3"/>
      <c r="AF207" s="64"/>
      <c r="AG207" s="71" t="str">
        <f>IF(ISBLANK($B207),"",$B207)</f>
        <v/>
      </c>
      <c r="AH207" s="82" t="str">
        <f>IF(ISNUMBER($AG207),IF(C207=LARGE($C207:$F207,1),$L$3,IF(C207=LARGE($C207:$F207,2),$M$3,IF(C207=LARGE($C207:$F207,3),$N$3,$O$3))),"")</f>
        <v/>
      </c>
      <c r="AI207" s="82" t="str">
        <f>IF(ISNUMBER($AG207),IF(D207=LARGE($C207:$F207,1),$L$3,IF(D207=LARGE($C207:$F207,2),$M$3,IF(D207=LARGE($C207:$F207,3),$N$3,$O$3))),"")</f>
        <v/>
      </c>
      <c r="AJ207" s="82" t="str">
        <f>IF(ISNUMBER($AG207),IF(E207=LARGE($C207:$F207,1),$L$3,IF(E207=LARGE($C207:$F207,2),$M$3,IF(E207=LARGE($C207:$F207,3),$N$3,$O$3))),"")</f>
        <v/>
      </c>
      <c r="AK207" s="82" t="str">
        <f>IF(ISNUMBER($AG207),IF(F207=LARGE($C207:$F207,1),$L$3,IF(F207=LARGE($C207:$F207,2),$M$3,IF(F207=LARGE($C207:$F207,3),$N$3,$O$3))),"")</f>
        <v/>
      </c>
      <c r="AL207" s="80" t="str">
        <f>IF(ISBLANK($G207),"",$G207)</f>
        <v/>
      </c>
      <c r="AM207" s="66"/>
    </row>
    <row r="208" spans="1:39" ht="21.2" hidden="1" customHeight="1">
      <c r="A208" s="64"/>
      <c r="B208" s="71"/>
      <c r="C208" s="102"/>
      <c r="D208" s="102"/>
      <c r="E208" s="102"/>
      <c r="F208" s="102"/>
      <c r="G208" s="80"/>
      <c r="H208" s="66"/>
      <c r="W208" s="3"/>
      <c r="AC208" s="3"/>
      <c r="AD208" s="3"/>
      <c r="AE208" s="3"/>
      <c r="AF208" s="64"/>
      <c r="AG208" s="71" t="str">
        <f>IF(ISBLANK($B208),"",$B208)</f>
        <v/>
      </c>
      <c r="AH208" s="82" t="str">
        <f>IF(ISNUMBER($AG208),IF(C208=LARGE($C208:$F208,1),$L$3,IF(C208=LARGE($C208:$F208,2),$M$3,IF(C208=LARGE($C208:$F208,3),$N$3,$O$3))),"")</f>
        <v/>
      </c>
      <c r="AI208" s="82" t="str">
        <f>IF(ISNUMBER($AG208),IF(D208=LARGE($C208:$F208,1),$L$3,IF(D208=LARGE($C208:$F208,2),$M$3,IF(D208=LARGE($C208:$F208,3),$N$3,$O$3))),"")</f>
        <v/>
      </c>
      <c r="AJ208" s="82" t="str">
        <f>IF(ISNUMBER($AG208),IF(E208=LARGE($C208:$F208,1),$L$3,IF(E208=LARGE($C208:$F208,2),$M$3,IF(E208=LARGE($C208:$F208,3),$N$3,$O$3))),"")</f>
        <v/>
      </c>
      <c r="AK208" s="82" t="str">
        <f>IF(ISNUMBER($AG208),IF(F208=LARGE($C208:$F208,1),$L$3,IF(F208=LARGE($C208:$F208,2),$M$3,IF(F208=LARGE($C208:$F208,3),$N$3,$O$3))),"")</f>
        <v/>
      </c>
      <c r="AL208" s="80" t="str">
        <f>IF(ISBLANK($G208),"",$G208)</f>
        <v/>
      </c>
      <c r="AM208" s="66"/>
    </row>
    <row r="209" spans="1:39" ht="21.2" hidden="1" customHeight="1">
      <c r="A209" s="64"/>
      <c r="B209" s="71"/>
      <c r="C209" s="102"/>
      <c r="D209" s="102"/>
      <c r="E209" s="102"/>
      <c r="F209" s="102"/>
      <c r="G209" s="80"/>
      <c r="H209" s="66"/>
      <c r="W209" s="3"/>
      <c r="AC209" s="3"/>
      <c r="AD209" s="3"/>
      <c r="AE209" s="3"/>
      <c r="AF209" s="64"/>
      <c r="AG209" s="71" t="str">
        <f>IF(ISBLANK($B209),"",$B209)</f>
        <v/>
      </c>
      <c r="AH209" s="82" t="str">
        <f>IF(ISNUMBER($AG209),IF(C209=LARGE($C209:$F209,1),$L$3,IF(C209=LARGE($C209:$F209,2),$M$3,IF(C209=LARGE($C209:$F209,3),$N$3,$O$3))),"")</f>
        <v/>
      </c>
      <c r="AI209" s="82" t="str">
        <f>IF(ISNUMBER($AG209),IF(D209=LARGE($C209:$F209,1),$L$3,IF(D209=LARGE($C209:$F209,2),$M$3,IF(D209=LARGE($C209:$F209,3),$N$3,$O$3))),"")</f>
        <v/>
      </c>
      <c r="AJ209" s="82" t="str">
        <f>IF(ISNUMBER($AG209),IF(E209=LARGE($C209:$F209,1),$L$3,IF(E209=LARGE($C209:$F209,2),$M$3,IF(E209=LARGE($C209:$F209,3),$N$3,$O$3))),"")</f>
        <v/>
      </c>
      <c r="AK209" s="82" t="str">
        <f>IF(ISNUMBER($AG209),IF(F209=LARGE($C209:$F209,1),$L$3,IF(F209=LARGE($C209:$F209,2),$M$3,IF(F209=LARGE($C209:$F209,3),$N$3,$O$3))),"")</f>
        <v/>
      </c>
      <c r="AL209" s="80" t="str">
        <f>IF(ISBLANK($G209),"",$G209)</f>
        <v/>
      </c>
      <c r="AM209" s="66"/>
    </row>
    <row r="210" spans="1:39" ht="21.2" hidden="1" customHeight="1">
      <c r="A210" s="64"/>
      <c r="B210" s="71"/>
      <c r="C210" s="102"/>
      <c r="D210" s="102"/>
      <c r="E210" s="102"/>
      <c r="F210" s="102"/>
      <c r="G210" s="80"/>
      <c r="H210" s="66"/>
      <c r="W210" s="3"/>
      <c r="AC210" s="3"/>
      <c r="AD210" s="3"/>
      <c r="AE210" s="3"/>
      <c r="AF210" s="64"/>
      <c r="AG210" s="71" t="str">
        <f>IF(ISBLANK($B210),"",$B210)</f>
        <v/>
      </c>
      <c r="AH210" s="82" t="str">
        <f>IF(ISNUMBER($AG210),IF(C210=LARGE($C210:$F210,1),$L$3,IF(C210=LARGE($C210:$F210,2),$M$3,IF(C210=LARGE($C210:$F210,3),$N$3,$O$3))),"")</f>
        <v/>
      </c>
      <c r="AI210" s="82" t="str">
        <f>IF(ISNUMBER($AG210),IF(D210=LARGE($C210:$F210,1),$L$3,IF(D210=LARGE($C210:$F210,2),$M$3,IF(D210=LARGE($C210:$F210,3),$N$3,$O$3))),"")</f>
        <v/>
      </c>
      <c r="AJ210" s="82" t="str">
        <f>IF(ISNUMBER($AG210),IF(E210=LARGE($C210:$F210,1),$L$3,IF(E210=LARGE($C210:$F210,2),$M$3,IF(E210=LARGE($C210:$F210,3),$N$3,$O$3))),"")</f>
        <v/>
      </c>
      <c r="AK210" s="82" t="str">
        <f>IF(ISNUMBER($AG210),IF(F210=LARGE($C210:$F210,1),$L$3,IF(F210=LARGE($C210:$F210,2),$M$3,IF(F210=LARGE($C210:$F210,3),$N$3,$O$3))),"")</f>
        <v/>
      </c>
      <c r="AL210" s="80" t="str">
        <f>IF(ISBLANK($G210),"",$G210)</f>
        <v/>
      </c>
      <c r="AM210" s="66"/>
    </row>
    <row r="211" spans="1:39" ht="21.2" hidden="1" customHeight="1">
      <c r="A211" s="64"/>
      <c r="B211" s="71"/>
      <c r="C211" s="102"/>
      <c r="D211" s="102"/>
      <c r="E211" s="102"/>
      <c r="F211" s="102"/>
      <c r="G211" s="80"/>
      <c r="H211" s="66"/>
      <c r="W211" s="3"/>
      <c r="AC211" s="3"/>
      <c r="AD211" s="3"/>
      <c r="AE211" s="3"/>
      <c r="AF211" s="64"/>
      <c r="AG211" s="71" t="str">
        <f>IF(ISBLANK($B211),"",$B211)</f>
        <v/>
      </c>
      <c r="AH211" s="82" t="str">
        <f>IF(ISNUMBER($AG211),IF(C211=LARGE($C211:$F211,1),$L$3,IF(C211=LARGE($C211:$F211,2),$M$3,IF(C211=LARGE($C211:$F211,3),$N$3,$O$3))),"")</f>
        <v/>
      </c>
      <c r="AI211" s="82" t="str">
        <f>IF(ISNUMBER($AG211),IF(D211=LARGE($C211:$F211,1),$L$3,IF(D211=LARGE($C211:$F211,2),$M$3,IF(D211=LARGE($C211:$F211,3),$N$3,$O$3))),"")</f>
        <v/>
      </c>
      <c r="AJ211" s="82" t="str">
        <f>IF(ISNUMBER($AG211),IF(E211=LARGE($C211:$F211,1),$L$3,IF(E211=LARGE($C211:$F211,2),$M$3,IF(E211=LARGE($C211:$F211,3),$N$3,$O$3))),"")</f>
        <v/>
      </c>
      <c r="AK211" s="82" t="str">
        <f>IF(ISNUMBER($AG211),IF(F211=LARGE($C211:$F211,1),$L$3,IF(F211=LARGE($C211:$F211,2),$M$3,IF(F211=LARGE($C211:$F211,3),$N$3,$O$3))),"")</f>
        <v/>
      </c>
      <c r="AL211" s="80" t="str">
        <f>IF(ISBLANK($G211),"",$G211)</f>
        <v/>
      </c>
      <c r="AM211" s="66"/>
    </row>
    <row r="212" spans="1:39" ht="21.2" hidden="1" customHeight="1">
      <c r="A212" s="64"/>
      <c r="B212" s="71"/>
      <c r="C212" s="102"/>
      <c r="D212" s="102"/>
      <c r="E212" s="102"/>
      <c r="F212" s="102"/>
      <c r="G212" s="80"/>
      <c r="H212" s="66"/>
      <c r="W212" s="3"/>
      <c r="AC212" s="3"/>
      <c r="AD212" s="3"/>
      <c r="AE212" s="3"/>
      <c r="AF212" s="64"/>
      <c r="AG212" s="71" t="str">
        <f>IF(ISBLANK($B212),"",$B212)</f>
        <v/>
      </c>
      <c r="AH212" s="82" t="str">
        <f>IF(ISNUMBER($AG212),IF(C212=LARGE($C212:$F212,1),$L$3,IF(C212=LARGE($C212:$F212,2),$M$3,IF(C212=LARGE($C212:$F212,3),$N$3,$O$3))),"")</f>
        <v/>
      </c>
      <c r="AI212" s="82" t="str">
        <f>IF(ISNUMBER($AG212),IF(D212=LARGE($C212:$F212,1),$L$3,IF(D212=LARGE($C212:$F212,2),$M$3,IF(D212=LARGE($C212:$F212,3),$N$3,$O$3))),"")</f>
        <v/>
      </c>
      <c r="AJ212" s="82" t="str">
        <f>IF(ISNUMBER($AG212),IF(E212=LARGE($C212:$F212,1),$L$3,IF(E212=LARGE($C212:$F212,2),$M$3,IF(E212=LARGE($C212:$F212,3),$N$3,$O$3))),"")</f>
        <v/>
      </c>
      <c r="AK212" s="82" t="str">
        <f>IF(ISNUMBER($AG212),IF(F212=LARGE($C212:$F212,1),$L$3,IF(F212=LARGE($C212:$F212,2),$M$3,IF(F212=LARGE($C212:$F212,3),$N$3,$O$3))),"")</f>
        <v/>
      </c>
      <c r="AL212" s="80" t="str">
        <f>IF(ISBLANK($G212),"",$G212)</f>
        <v/>
      </c>
      <c r="AM212" s="66"/>
    </row>
    <row r="213" spans="1:39" ht="21.2" hidden="1" customHeight="1">
      <c r="A213" s="64"/>
      <c r="B213" s="71"/>
      <c r="C213" s="102"/>
      <c r="D213" s="102"/>
      <c r="E213" s="102"/>
      <c r="F213" s="102"/>
      <c r="G213" s="80"/>
      <c r="H213" s="66"/>
      <c r="W213" s="3"/>
      <c r="AC213" s="3"/>
      <c r="AD213" s="3"/>
      <c r="AE213" s="3"/>
      <c r="AF213" s="64"/>
      <c r="AG213" s="71" t="str">
        <f>IF(ISBLANK($B213),"",$B213)</f>
        <v/>
      </c>
      <c r="AH213" s="82" t="str">
        <f>IF(ISNUMBER($AG213),IF(C213=LARGE($C213:$F213,1),$L$3,IF(C213=LARGE($C213:$F213,2),$M$3,IF(C213=LARGE($C213:$F213,3),$N$3,$O$3))),"")</f>
        <v/>
      </c>
      <c r="AI213" s="82" t="str">
        <f>IF(ISNUMBER($AG213),IF(D213=LARGE($C213:$F213,1),$L$3,IF(D213=LARGE($C213:$F213,2),$M$3,IF(D213=LARGE($C213:$F213,3),$N$3,$O$3))),"")</f>
        <v/>
      </c>
      <c r="AJ213" s="82" t="str">
        <f>IF(ISNUMBER($AG213),IF(E213=LARGE($C213:$F213,1),$L$3,IF(E213=LARGE($C213:$F213,2),$M$3,IF(E213=LARGE($C213:$F213,3),$N$3,$O$3))),"")</f>
        <v/>
      </c>
      <c r="AK213" s="82" t="str">
        <f>IF(ISNUMBER($AG213),IF(F213=LARGE($C213:$F213,1),$L$3,IF(F213=LARGE($C213:$F213,2),$M$3,IF(F213=LARGE($C213:$F213,3),$N$3,$O$3))),"")</f>
        <v/>
      </c>
      <c r="AL213" s="80" t="str">
        <f>IF(ISBLANK($G213),"",$G213)</f>
        <v/>
      </c>
      <c r="AM213" s="66"/>
    </row>
    <row r="214" spans="1:39" ht="21.2" hidden="1" customHeight="1">
      <c r="A214" s="64"/>
      <c r="B214" s="71"/>
      <c r="C214" s="102"/>
      <c r="D214" s="102"/>
      <c r="E214" s="102"/>
      <c r="F214" s="102"/>
      <c r="G214" s="80"/>
      <c r="H214" s="66"/>
      <c r="W214" s="3"/>
      <c r="AC214" s="3"/>
      <c r="AD214" s="3"/>
      <c r="AE214" s="3"/>
      <c r="AF214" s="64"/>
      <c r="AG214" s="71" t="str">
        <f>IF(ISBLANK($B214),"",$B214)</f>
        <v/>
      </c>
      <c r="AH214" s="82" t="str">
        <f>IF(ISNUMBER($AG214),IF(C214=LARGE($C214:$F214,1),$L$3,IF(C214=LARGE($C214:$F214,2),$M$3,IF(C214=LARGE($C214:$F214,3),$N$3,$O$3))),"")</f>
        <v/>
      </c>
      <c r="AI214" s="82" t="str">
        <f>IF(ISNUMBER($AG214),IF(D214=LARGE($C214:$F214,1),$L$3,IF(D214=LARGE($C214:$F214,2),$M$3,IF(D214=LARGE($C214:$F214,3),$N$3,$O$3))),"")</f>
        <v/>
      </c>
      <c r="AJ214" s="82" t="str">
        <f>IF(ISNUMBER($AG214),IF(E214=LARGE($C214:$F214,1),$L$3,IF(E214=LARGE($C214:$F214,2),$M$3,IF(E214=LARGE($C214:$F214,3),$N$3,$O$3))),"")</f>
        <v/>
      </c>
      <c r="AK214" s="82" t="str">
        <f>IF(ISNUMBER($AG214),IF(F214=LARGE($C214:$F214,1),$L$3,IF(F214=LARGE($C214:$F214,2),$M$3,IF(F214=LARGE($C214:$F214,3),$N$3,$O$3))),"")</f>
        <v/>
      </c>
      <c r="AL214" s="80" t="str">
        <f>IF(ISBLANK($G214),"",$G214)</f>
        <v/>
      </c>
      <c r="AM214" s="66"/>
    </row>
    <row r="215" spans="1:39" ht="21.2" hidden="1" customHeight="1">
      <c r="A215" s="64"/>
      <c r="B215" s="71"/>
      <c r="C215" s="102"/>
      <c r="D215" s="102"/>
      <c r="E215" s="102"/>
      <c r="F215" s="102"/>
      <c r="G215" s="80"/>
      <c r="H215" s="66"/>
      <c r="W215" s="3"/>
      <c r="AC215" s="3"/>
      <c r="AD215" s="3"/>
      <c r="AE215" s="3"/>
      <c r="AF215" s="64"/>
      <c r="AG215" s="71" t="str">
        <f>IF(ISBLANK($B215),"",$B215)</f>
        <v/>
      </c>
      <c r="AH215" s="82" t="str">
        <f>IF(ISNUMBER($AG215),IF(C215=LARGE($C215:$F215,1),$L$3,IF(C215=LARGE($C215:$F215,2),$M$3,IF(C215=LARGE($C215:$F215,3),$N$3,$O$3))),"")</f>
        <v/>
      </c>
      <c r="AI215" s="82" t="str">
        <f>IF(ISNUMBER($AG215),IF(D215=LARGE($C215:$F215,1),$L$3,IF(D215=LARGE($C215:$F215,2),$M$3,IF(D215=LARGE($C215:$F215,3),$N$3,$O$3))),"")</f>
        <v/>
      </c>
      <c r="AJ215" s="82" t="str">
        <f>IF(ISNUMBER($AG215),IF(E215=LARGE($C215:$F215,1),$L$3,IF(E215=LARGE($C215:$F215,2),$M$3,IF(E215=LARGE($C215:$F215,3),$N$3,$O$3))),"")</f>
        <v/>
      </c>
      <c r="AK215" s="82" t="str">
        <f>IF(ISNUMBER($AG215),IF(F215=LARGE($C215:$F215,1),$L$3,IF(F215=LARGE($C215:$F215,2),$M$3,IF(F215=LARGE($C215:$F215,3),$N$3,$O$3))),"")</f>
        <v/>
      </c>
      <c r="AL215" s="80" t="str">
        <f>IF(ISBLANK($G215),"",$G215)</f>
        <v/>
      </c>
      <c r="AM215" s="66"/>
    </row>
    <row r="216" spans="1:39" ht="21.2" hidden="1" customHeight="1">
      <c r="A216" s="64"/>
      <c r="B216" s="71"/>
      <c r="C216" s="102"/>
      <c r="D216" s="102"/>
      <c r="E216" s="102"/>
      <c r="F216" s="102"/>
      <c r="G216" s="80"/>
      <c r="H216" s="66"/>
      <c r="W216" s="3"/>
      <c r="AC216" s="3"/>
      <c r="AD216" s="3"/>
      <c r="AE216" s="3"/>
      <c r="AF216" s="64"/>
      <c r="AG216" s="71" t="str">
        <f>IF(ISBLANK($B216),"",$B216)</f>
        <v/>
      </c>
      <c r="AH216" s="82" t="str">
        <f>IF(ISNUMBER($AG216),IF(C216=LARGE($C216:$F216,1),$L$3,IF(C216=LARGE($C216:$F216,2),$M$3,IF(C216=LARGE($C216:$F216,3),$N$3,$O$3))),"")</f>
        <v/>
      </c>
      <c r="AI216" s="82" t="str">
        <f>IF(ISNUMBER($AG216),IF(D216=LARGE($C216:$F216,1),$L$3,IF(D216=LARGE($C216:$F216,2),$M$3,IF(D216=LARGE($C216:$F216,3),$N$3,$O$3))),"")</f>
        <v/>
      </c>
      <c r="AJ216" s="82" t="str">
        <f>IF(ISNUMBER($AG216),IF(E216=LARGE($C216:$F216,1),$L$3,IF(E216=LARGE($C216:$F216,2),$M$3,IF(E216=LARGE($C216:$F216,3),$N$3,$O$3))),"")</f>
        <v/>
      </c>
      <c r="AK216" s="82" t="str">
        <f>IF(ISNUMBER($AG216),IF(F216=LARGE($C216:$F216,1),$L$3,IF(F216=LARGE($C216:$F216,2),$M$3,IF(F216=LARGE($C216:$F216,3),$N$3,$O$3))),"")</f>
        <v/>
      </c>
      <c r="AL216" s="80" t="str">
        <f>IF(ISBLANK($G216),"",$G216)</f>
        <v/>
      </c>
      <c r="AM216" s="66"/>
    </row>
    <row r="217" spans="1:39" ht="21.2" hidden="1" customHeight="1">
      <c r="A217" s="64"/>
      <c r="B217" s="71"/>
      <c r="C217" s="102"/>
      <c r="D217" s="102"/>
      <c r="E217" s="102"/>
      <c r="F217" s="102"/>
      <c r="G217" s="80"/>
      <c r="H217" s="66"/>
      <c r="W217" s="3"/>
      <c r="AC217" s="3"/>
      <c r="AD217" s="3"/>
      <c r="AE217" s="3"/>
      <c r="AF217" s="64"/>
      <c r="AG217" s="71" t="str">
        <f>IF(ISBLANK($B217),"",$B217)</f>
        <v/>
      </c>
      <c r="AH217" s="82" t="str">
        <f>IF(ISNUMBER($AG217),IF(C217=LARGE($C217:$F217,1),$L$3,IF(C217=LARGE($C217:$F217,2),$M$3,IF(C217=LARGE($C217:$F217,3),$N$3,$O$3))),"")</f>
        <v/>
      </c>
      <c r="AI217" s="82" t="str">
        <f>IF(ISNUMBER($AG217),IF(D217=LARGE($C217:$F217,1),$L$3,IF(D217=LARGE($C217:$F217,2),$M$3,IF(D217=LARGE($C217:$F217,3),$N$3,$O$3))),"")</f>
        <v/>
      </c>
      <c r="AJ217" s="82" t="str">
        <f>IF(ISNUMBER($AG217),IF(E217=LARGE($C217:$F217,1),$L$3,IF(E217=LARGE($C217:$F217,2),$M$3,IF(E217=LARGE($C217:$F217,3),$N$3,$O$3))),"")</f>
        <v/>
      </c>
      <c r="AK217" s="82" t="str">
        <f>IF(ISNUMBER($AG217),IF(F217=LARGE($C217:$F217,1),$L$3,IF(F217=LARGE($C217:$F217,2),$M$3,IF(F217=LARGE($C217:$F217,3),$N$3,$O$3))),"")</f>
        <v/>
      </c>
      <c r="AL217" s="80" t="str">
        <f>IF(ISBLANK($G217),"",$G217)</f>
        <v/>
      </c>
      <c r="AM217" s="66"/>
    </row>
    <row r="218" spans="1:39" ht="21.2" hidden="1" customHeight="1">
      <c r="A218" s="64"/>
      <c r="B218" s="71"/>
      <c r="C218" s="102"/>
      <c r="D218" s="102"/>
      <c r="E218" s="102"/>
      <c r="F218" s="102"/>
      <c r="G218" s="80"/>
      <c r="H218" s="66"/>
      <c r="W218" s="3"/>
      <c r="AC218" s="3"/>
      <c r="AD218" s="3"/>
      <c r="AE218" s="3"/>
      <c r="AF218" s="64"/>
      <c r="AG218" s="71" t="str">
        <f>IF(ISBLANK($B218),"",$B218)</f>
        <v/>
      </c>
      <c r="AH218" s="82" t="str">
        <f>IF(ISNUMBER($AG218),IF(C218=LARGE($C218:$F218,1),$L$3,IF(C218=LARGE($C218:$F218,2),$M$3,IF(C218=LARGE($C218:$F218,3),$N$3,$O$3))),"")</f>
        <v/>
      </c>
      <c r="AI218" s="82" t="str">
        <f>IF(ISNUMBER($AG218),IF(D218=LARGE($C218:$F218,1),$L$3,IF(D218=LARGE($C218:$F218,2),$M$3,IF(D218=LARGE($C218:$F218,3),$N$3,$O$3))),"")</f>
        <v/>
      </c>
      <c r="AJ218" s="82" t="str">
        <f>IF(ISNUMBER($AG218),IF(E218=LARGE($C218:$F218,1),$L$3,IF(E218=LARGE($C218:$F218,2),$M$3,IF(E218=LARGE($C218:$F218,3),$N$3,$O$3))),"")</f>
        <v/>
      </c>
      <c r="AK218" s="82" t="str">
        <f>IF(ISNUMBER($AG218),IF(F218=LARGE($C218:$F218,1),$L$3,IF(F218=LARGE($C218:$F218,2),$M$3,IF(F218=LARGE($C218:$F218,3),$N$3,$O$3))),"")</f>
        <v/>
      </c>
      <c r="AL218" s="80" t="str">
        <f>IF(ISBLANK($G218),"",$G218)</f>
        <v/>
      </c>
      <c r="AM218" s="66"/>
    </row>
    <row r="219" spans="1:39" ht="21.2" hidden="1" customHeight="1">
      <c r="A219" s="64"/>
      <c r="B219" s="71"/>
      <c r="C219" s="102"/>
      <c r="D219" s="102"/>
      <c r="E219" s="102"/>
      <c r="F219" s="102"/>
      <c r="G219" s="80"/>
      <c r="H219" s="66"/>
      <c r="W219" s="3"/>
      <c r="AC219" s="3"/>
      <c r="AD219" s="3"/>
      <c r="AE219" s="3"/>
      <c r="AF219" s="64"/>
      <c r="AG219" s="71" t="str">
        <f>IF(ISBLANK($B219),"",$B219)</f>
        <v/>
      </c>
      <c r="AH219" s="82" t="str">
        <f>IF(ISNUMBER($AG219),IF(C219=LARGE($C219:$F219,1),$L$3,IF(C219=LARGE($C219:$F219,2),$M$3,IF(C219=LARGE($C219:$F219,3),$N$3,$O$3))),"")</f>
        <v/>
      </c>
      <c r="AI219" s="82" t="str">
        <f>IF(ISNUMBER($AG219),IF(D219=LARGE($C219:$F219,1),$L$3,IF(D219=LARGE($C219:$F219,2),$M$3,IF(D219=LARGE($C219:$F219,3),$N$3,$O$3))),"")</f>
        <v/>
      </c>
      <c r="AJ219" s="82" t="str">
        <f>IF(ISNUMBER($AG219),IF(E219=LARGE($C219:$F219,1),$L$3,IF(E219=LARGE($C219:$F219,2),$M$3,IF(E219=LARGE($C219:$F219,3),$N$3,$O$3))),"")</f>
        <v/>
      </c>
      <c r="AK219" s="82" t="str">
        <f>IF(ISNUMBER($AG219),IF(F219=LARGE($C219:$F219,1),$L$3,IF(F219=LARGE($C219:$F219,2),$M$3,IF(F219=LARGE($C219:$F219,3),$N$3,$O$3))),"")</f>
        <v/>
      </c>
      <c r="AL219" s="80" t="str">
        <f>IF(ISBLANK($G219),"",$G219)</f>
        <v/>
      </c>
      <c r="AM219" s="66"/>
    </row>
    <row r="220" spans="1:39" ht="21.2" hidden="1" customHeight="1">
      <c r="A220" s="64"/>
      <c r="B220" s="71"/>
      <c r="C220" s="102"/>
      <c r="D220" s="102"/>
      <c r="E220" s="102"/>
      <c r="F220" s="102"/>
      <c r="G220" s="80"/>
      <c r="H220" s="66"/>
      <c r="W220" s="3"/>
      <c r="AC220" s="3"/>
      <c r="AD220" s="3"/>
      <c r="AE220" s="3"/>
      <c r="AF220" s="64"/>
      <c r="AG220" s="71" t="str">
        <f>IF(ISBLANK($B220),"",$B220)</f>
        <v/>
      </c>
      <c r="AH220" s="82" t="str">
        <f>IF(ISNUMBER($AG220),IF(C220=LARGE($C220:$F220,1),$L$3,IF(C220=LARGE($C220:$F220,2),$M$3,IF(C220=LARGE($C220:$F220,3),$N$3,$O$3))),"")</f>
        <v/>
      </c>
      <c r="AI220" s="82" t="str">
        <f>IF(ISNUMBER($AG220),IF(D220=LARGE($C220:$F220,1),$L$3,IF(D220=LARGE($C220:$F220,2),$M$3,IF(D220=LARGE($C220:$F220,3),$N$3,$O$3))),"")</f>
        <v/>
      </c>
      <c r="AJ220" s="82" t="str">
        <f>IF(ISNUMBER($AG220),IF(E220=LARGE($C220:$F220,1),$L$3,IF(E220=LARGE($C220:$F220,2),$M$3,IF(E220=LARGE($C220:$F220,3),$N$3,$O$3))),"")</f>
        <v/>
      </c>
      <c r="AK220" s="82" t="str">
        <f>IF(ISNUMBER($AG220),IF(F220=LARGE($C220:$F220,1),$L$3,IF(F220=LARGE($C220:$F220,2),$M$3,IF(F220=LARGE($C220:$F220,3),$N$3,$O$3))),"")</f>
        <v/>
      </c>
      <c r="AL220" s="80" t="str">
        <f>IF(ISBLANK($G220),"",$G220)</f>
        <v/>
      </c>
      <c r="AM220" s="66"/>
    </row>
    <row r="221" spans="1:39" ht="21.2" hidden="1" customHeight="1">
      <c r="A221" s="64"/>
      <c r="B221" s="71"/>
      <c r="C221" s="102"/>
      <c r="D221" s="102"/>
      <c r="E221" s="102"/>
      <c r="F221" s="102"/>
      <c r="G221" s="80"/>
      <c r="H221" s="66"/>
      <c r="W221" s="3"/>
      <c r="AC221" s="3"/>
      <c r="AD221" s="3"/>
      <c r="AE221" s="3"/>
      <c r="AF221" s="64"/>
      <c r="AG221" s="71" t="str">
        <f>IF(ISBLANK($B221),"",$B221)</f>
        <v/>
      </c>
      <c r="AH221" s="82" t="str">
        <f>IF(ISNUMBER($AG221),IF(C221=LARGE($C221:$F221,1),$L$3,IF(C221=LARGE($C221:$F221,2),$M$3,IF(C221=LARGE($C221:$F221,3),$N$3,$O$3))),"")</f>
        <v/>
      </c>
      <c r="AI221" s="82" t="str">
        <f>IF(ISNUMBER($AG221),IF(D221=LARGE($C221:$F221,1),$L$3,IF(D221=LARGE($C221:$F221,2),$M$3,IF(D221=LARGE($C221:$F221,3),$N$3,$O$3))),"")</f>
        <v/>
      </c>
      <c r="AJ221" s="82" t="str">
        <f>IF(ISNUMBER($AG221),IF(E221=LARGE($C221:$F221,1),$L$3,IF(E221=LARGE($C221:$F221,2),$M$3,IF(E221=LARGE($C221:$F221,3),$N$3,$O$3))),"")</f>
        <v/>
      </c>
      <c r="AK221" s="82" t="str">
        <f>IF(ISNUMBER($AG221),IF(F221=LARGE($C221:$F221,1),$L$3,IF(F221=LARGE($C221:$F221,2),$M$3,IF(F221=LARGE($C221:$F221,3),$N$3,$O$3))),"")</f>
        <v/>
      </c>
      <c r="AL221" s="80" t="str">
        <f>IF(ISBLANK($G221),"",$G221)</f>
        <v/>
      </c>
      <c r="AM221" s="66"/>
    </row>
    <row r="222" spans="1:39" ht="21.2" hidden="1" customHeight="1">
      <c r="A222" s="64"/>
      <c r="B222" s="71"/>
      <c r="C222" s="102"/>
      <c r="D222" s="102"/>
      <c r="E222" s="102"/>
      <c r="F222" s="102"/>
      <c r="G222" s="80"/>
      <c r="H222" s="66"/>
      <c r="W222" s="3"/>
      <c r="AC222" s="3"/>
      <c r="AD222" s="3"/>
      <c r="AE222" s="3"/>
      <c r="AF222" s="64"/>
      <c r="AG222" s="71" t="str">
        <f>IF(ISBLANK($B222),"",$B222)</f>
        <v/>
      </c>
      <c r="AH222" s="82" t="str">
        <f>IF(ISNUMBER($AG222),IF(C222=LARGE($C222:$F222,1),$L$3,IF(C222=LARGE($C222:$F222,2),$M$3,IF(C222=LARGE($C222:$F222,3),$N$3,$O$3))),"")</f>
        <v/>
      </c>
      <c r="AI222" s="82" t="str">
        <f>IF(ISNUMBER($AG222),IF(D222=LARGE($C222:$F222,1),$L$3,IF(D222=LARGE($C222:$F222,2),$M$3,IF(D222=LARGE($C222:$F222,3),$N$3,$O$3))),"")</f>
        <v/>
      </c>
      <c r="AJ222" s="82" t="str">
        <f>IF(ISNUMBER($AG222),IF(E222=LARGE($C222:$F222,1),$L$3,IF(E222=LARGE($C222:$F222,2),$M$3,IF(E222=LARGE($C222:$F222,3),$N$3,$O$3))),"")</f>
        <v/>
      </c>
      <c r="AK222" s="82" t="str">
        <f>IF(ISNUMBER($AG222),IF(F222=LARGE($C222:$F222,1),$L$3,IF(F222=LARGE($C222:$F222,2),$M$3,IF(F222=LARGE($C222:$F222,3),$N$3,$O$3))),"")</f>
        <v/>
      </c>
      <c r="AL222" s="80" t="str">
        <f>IF(ISBLANK($G222),"",$G222)</f>
        <v/>
      </c>
      <c r="AM222" s="66"/>
    </row>
    <row r="223" spans="1:39" ht="21.2" hidden="1" customHeight="1">
      <c r="A223" s="64"/>
      <c r="B223" s="71"/>
      <c r="C223" s="102"/>
      <c r="D223" s="102"/>
      <c r="E223" s="102"/>
      <c r="F223" s="102"/>
      <c r="G223" s="80"/>
      <c r="H223" s="66"/>
      <c r="W223" s="3"/>
      <c r="AC223" s="3"/>
      <c r="AD223" s="3"/>
      <c r="AE223" s="3"/>
      <c r="AF223" s="64"/>
      <c r="AG223" s="71" t="str">
        <f>IF(ISBLANK($B223),"",$B223)</f>
        <v/>
      </c>
      <c r="AH223" s="82" t="str">
        <f>IF(ISNUMBER($AG223),IF(C223=LARGE($C223:$F223,1),$L$3,IF(C223=LARGE($C223:$F223,2),$M$3,IF(C223=LARGE($C223:$F223,3),$N$3,$O$3))),"")</f>
        <v/>
      </c>
      <c r="AI223" s="82" t="str">
        <f>IF(ISNUMBER($AG223),IF(D223=LARGE($C223:$F223,1),$L$3,IF(D223=LARGE($C223:$F223,2),$M$3,IF(D223=LARGE($C223:$F223,3),$N$3,$O$3))),"")</f>
        <v/>
      </c>
      <c r="AJ223" s="82" t="str">
        <f>IF(ISNUMBER($AG223),IF(E223=LARGE($C223:$F223,1),$L$3,IF(E223=LARGE($C223:$F223,2),$M$3,IF(E223=LARGE($C223:$F223,3),$N$3,$O$3))),"")</f>
        <v/>
      </c>
      <c r="AK223" s="82" t="str">
        <f>IF(ISNUMBER($AG223),IF(F223=LARGE($C223:$F223,1),$L$3,IF(F223=LARGE($C223:$F223,2),$M$3,IF(F223=LARGE($C223:$F223,3),$N$3,$O$3))),"")</f>
        <v/>
      </c>
      <c r="AL223" s="80" t="str">
        <f>IF(ISBLANK($G223),"",$G223)</f>
        <v/>
      </c>
      <c r="AM223" s="66"/>
    </row>
    <row r="224" spans="1:39" ht="21.2" hidden="1" customHeight="1">
      <c r="A224" s="64"/>
      <c r="B224" s="71"/>
      <c r="C224" s="102"/>
      <c r="D224" s="102"/>
      <c r="E224" s="102"/>
      <c r="F224" s="102"/>
      <c r="G224" s="80"/>
      <c r="H224" s="66"/>
      <c r="W224" s="3"/>
      <c r="AC224" s="3"/>
      <c r="AD224" s="3"/>
      <c r="AE224" s="3"/>
      <c r="AF224" s="64"/>
      <c r="AG224" s="71" t="str">
        <f>IF(ISBLANK($B224),"",$B224)</f>
        <v/>
      </c>
      <c r="AH224" s="82" t="str">
        <f>IF(ISNUMBER($AG224),IF(C224=LARGE($C224:$F224,1),$L$3,IF(C224=LARGE($C224:$F224,2),$M$3,IF(C224=LARGE($C224:$F224,3),$N$3,$O$3))),"")</f>
        <v/>
      </c>
      <c r="AI224" s="82" t="str">
        <f>IF(ISNUMBER($AG224),IF(D224=LARGE($C224:$F224,1),$L$3,IF(D224=LARGE($C224:$F224,2),$M$3,IF(D224=LARGE($C224:$F224,3),$N$3,$O$3))),"")</f>
        <v/>
      </c>
      <c r="AJ224" s="82" t="str">
        <f>IF(ISNUMBER($AG224),IF(E224=LARGE($C224:$F224,1),$L$3,IF(E224=LARGE($C224:$F224,2),$M$3,IF(E224=LARGE($C224:$F224,3),$N$3,$O$3))),"")</f>
        <v/>
      </c>
      <c r="AK224" s="82" t="str">
        <f>IF(ISNUMBER($AG224),IF(F224=LARGE($C224:$F224,1),$L$3,IF(F224=LARGE($C224:$F224,2),$M$3,IF(F224=LARGE($C224:$F224,3),$N$3,$O$3))),"")</f>
        <v/>
      </c>
      <c r="AL224" s="80" t="str">
        <f>IF(ISBLANK($G224),"",$G224)</f>
        <v/>
      </c>
      <c r="AM224" s="66"/>
    </row>
    <row r="225" spans="1:39" ht="21.2" hidden="1" customHeight="1">
      <c r="A225" s="64"/>
      <c r="B225" s="71"/>
      <c r="C225" s="102"/>
      <c r="D225" s="102"/>
      <c r="E225" s="102"/>
      <c r="F225" s="102"/>
      <c r="G225" s="80"/>
      <c r="H225" s="66"/>
      <c r="W225" s="3"/>
      <c r="AC225" s="3"/>
      <c r="AD225" s="3"/>
      <c r="AE225" s="3"/>
      <c r="AF225" s="64"/>
      <c r="AG225" s="71" t="str">
        <f>IF(ISBLANK($B225),"",$B225)</f>
        <v/>
      </c>
      <c r="AH225" s="82" t="str">
        <f>IF(ISNUMBER($AG225),IF(C225=LARGE($C225:$F225,1),$L$3,IF(C225=LARGE($C225:$F225,2),$M$3,IF(C225=LARGE($C225:$F225,3),$N$3,$O$3))),"")</f>
        <v/>
      </c>
      <c r="AI225" s="82" t="str">
        <f>IF(ISNUMBER($AG225),IF(D225=LARGE($C225:$F225,1),$L$3,IF(D225=LARGE($C225:$F225,2),$M$3,IF(D225=LARGE($C225:$F225,3),$N$3,$O$3))),"")</f>
        <v/>
      </c>
      <c r="AJ225" s="82" t="str">
        <f>IF(ISNUMBER($AG225),IF(E225=LARGE($C225:$F225,1),$L$3,IF(E225=LARGE($C225:$F225,2),$M$3,IF(E225=LARGE($C225:$F225,3),$N$3,$O$3))),"")</f>
        <v/>
      </c>
      <c r="AK225" s="82" t="str">
        <f>IF(ISNUMBER($AG225),IF(F225=LARGE($C225:$F225,1),$L$3,IF(F225=LARGE($C225:$F225,2),$M$3,IF(F225=LARGE($C225:$F225,3),$N$3,$O$3))),"")</f>
        <v/>
      </c>
      <c r="AL225" s="80" t="str">
        <f>IF(ISBLANK($G225),"",$G225)</f>
        <v/>
      </c>
      <c r="AM225" s="66"/>
    </row>
    <row r="226" spans="1:39" ht="21.2" hidden="1" customHeight="1">
      <c r="A226" s="64"/>
      <c r="B226" s="71"/>
      <c r="C226" s="102"/>
      <c r="D226" s="102"/>
      <c r="E226" s="102"/>
      <c r="F226" s="102"/>
      <c r="G226" s="80"/>
      <c r="H226" s="66"/>
      <c r="W226" s="3"/>
      <c r="AC226" s="3"/>
      <c r="AD226" s="3"/>
      <c r="AE226" s="3"/>
      <c r="AF226" s="64"/>
      <c r="AG226" s="71" t="str">
        <f>IF(ISBLANK($B226),"",$B226)</f>
        <v/>
      </c>
      <c r="AH226" s="82" t="str">
        <f>IF(ISNUMBER($AG226),IF(C226=LARGE($C226:$F226,1),$L$3,IF(C226=LARGE($C226:$F226,2),$M$3,IF(C226=LARGE($C226:$F226,3),$N$3,$O$3))),"")</f>
        <v/>
      </c>
      <c r="AI226" s="82" t="str">
        <f>IF(ISNUMBER($AG226),IF(D226=LARGE($C226:$F226,1),$L$3,IF(D226=LARGE($C226:$F226,2),$M$3,IF(D226=LARGE($C226:$F226,3),$N$3,$O$3))),"")</f>
        <v/>
      </c>
      <c r="AJ226" s="82" t="str">
        <f>IF(ISNUMBER($AG226),IF(E226=LARGE($C226:$F226,1),$L$3,IF(E226=LARGE($C226:$F226,2),$M$3,IF(E226=LARGE($C226:$F226,3),$N$3,$O$3))),"")</f>
        <v/>
      </c>
      <c r="AK226" s="82" t="str">
        <f>IF(ISNUMBER($AG226),IF(F226=LARGE($C226:$F226,1),$L$3,IF(F226=LARGE($C226:$F226,2),$M$3,IF(F226=LARGE($C226:$F226,3),$N$3,$O$3))),"")</f>
        <v/>
      </c>
      <c r="AL226" s="80" t="str">
        <f>IF(ISBLANK($G226),"",$G226)</f>
        <v/>
      </c>
      <c r="AM226" s="66"/>
    </row>
    <row r="227" spans="1:39" ht="21.2" hidden="1" customHeight="1">
      <c r="A227" s="64"/>
      <c r="B227" s="71"/>
      <c r="C227" s="102"/>
      <c r="D227" s="102"/>
      <c r="E227" s="102"/>
      <c r="F227" s="102"/>
      <c r="G227" s="80"/>
      <c r="H227" s="66"/>
      <c r="W227" s="3"/>
      <c r="AC227" s="3"/>
      <c r="AD227" s="3"/>
      <c r="AE227" s="3"/>
      <c r="AF227" s="64"/>
      <c r="AG227" s="71" t="str">
        <f>IF(ISBLANK($B227),"",$B227)</f>
        <v/>
      </c>
      <c r="AH227" s="82" t="str">
        <f>IF(ISNUMBER($AG227),IF(C227=LARGE($C227:$F227,1),$L$3,IF(C227=LARGE($C227:$F227,2),$M$3,IF(C227=LARGE($C227:$F227,3),$N$3,$O$3))),"")</f>
        <v/>
      </c>
      <c r="AI227" s="82" t="str">
        <f>IF(ISNUMBER($AG227),IF(D227=LARGE($C227:$F227,1),$L$3,IF(D227=LARGE($C227:$F227,2),$M$3,IF(D227=LARGE($C227:$F227,3),$N$3,$O$3))),"")</f>
        <v/>
      </c>
      <c r="AJ227" s="82" t="str">
        <f>IF(ISNUMBER($AG227),IF(E227=LARGE($C227:$F227,1),$L$3,IF(E227=LARGE($C227:$F227,2),$M$3,IF(E227=LARGE($C227:$F227,3),$N$3,$O$3))),"")</f>
        <v/>
      </c>
      <c r="AK227" s="82" t="str">
        <f>IF(ISNUMBER($AG227),IF(F227=LARGE($C227:$F227,1),$L$3,IF(F227=LARGE($C227:$F227,2),$M$3,IF(F227=LARGE($C227:$F227,3),$N$3,$O$3))),"")</f>
        <v/>
      </c>
      <c r="AL227" s="80" t="str">
        <f>IF(ISBLANK($G227),"",$G227)</f>
        <v/>
      </c>
      <c r="AM227" s="66"/>
    </row>
    <row r="228" spans="1:39" ht="21.2" hidden="1" customHeight="1">
      <c r="A228" s="64"/>
      <c r="B228" s="71"/>
      <c r="C228" s="102"/>
      <c r="D228" s="102"/>
      <c r="E228" s="102"/>
      <c r="F228" s="102"/>
      <c r="G228" s="80"/>
      <c r="H228" s="66"/>
      <c r="W228" s="3"/>
      <c r="AC228" s="3"/>
      <c r="AD228" s="3"/>
      <c r="AE228" s="3"/>
      <c r="AF228" s="64"/>
      <c r="AG228" s="71" t="str">
        <f>IF(ISBLANK($B228),"",$B228)</f>
        <v/>
      </c>
      <c r="AH228" s="82" t="str">
        <f>IF(ISNUMBER($AG228),IF(C228=LARGE($C228:$F228,1),$L$3,IF(C228=LARGE($C228:$F228,2),$M$3,IF(C228=LARGE($C228:$F228,3),$N$3,$O$3))),"")</f>
        <v/>
      </c>
      <c r="AI228" s="82" t="str">
        <f>IF(ISNUMBER($AG228),IF(D228=LARGE($C228:$F228,1),$L$3,IF(D228=LARGE($C228:$F228,2),$M$3,IF(D228=LARGE($C228:$F228,3),$N$3,$O$3))),"")</f>
        <v/>
      </c>
      <c r="AJ228" s="82" t="str">
        <f>IF(ISNUMBER($AG228),IF(E228=LARGE($C228:$F228,1),$L$3,IF(E228=LARGE($C228:$F228,2),$M$3,IF(E228=LARGE($C228:$F228,3),$N$3,$O$3))),"")</f>
        <v/>
      </c>
      <c r="AK228" s="82" t="str">
        <f>IF(ISNUMBER($AG228),IF(F228=LARGE($C228:$F228,1),$L$3,IF(F228=LARGE($C228:$F228,2),$M$3,IF(F228=LARGE($C228:$F228,3),$N$3,$O$3))),"")</f>
        <v/>
      </c>
      <c r="AL228" s="80" t="str">
        <f>IF(ISBLANK($G228),"",$G228)</f>
        <v/>
      </c>
      <c r="AM228" s="66"/>
    </row>
    <row r="229" spans="1:39" ht="21.2" hidden="1" customHeight="1">
      <c r="A229" s="64"/>
      <c r="B229" s="71"/>
      <c r="C229" s="102"/>
      <c r="D229" s="102"/>
      <c r="E229" s="102"/>
      <c r="F229" s="102"/>
      <c r="G229" s="80"/>
      <c r="H229" s="66"/>
      <c r="W229" s="3"/>
      <c r="AC229" s="3"/>
      <c r="AD229" s="3"/>
      <c r="AE229" s="3"/>
      <c r="AF229" s="64"/>
      <c r="AG229" s="71" t="str">
        <f>IF(ISBLANK($B229),"",$B229)</f>
        <v/>
      </c>
      <c r="AH229" s="82" t="str">
        <f>IF(ISNUMBER($AG229),IF(C229=LARGE($C229:$F229,1),$L$3,IF(C229=LARGE($C229:$F229,2),$M$3,IF(C229=LARGE($C229:$F229,3),$N$3,$O$3))),"")</f>
        <v/>
      </c>
      <c r="AI229" s="82" t="str">
        <f>IF(ISNUMBER($AG229),IF(D229=LARGE($C229:$F229,1),$L$3,IF(D229=LARGE($C229:$F229,2),$M$3,IF(D229=LARGE($C229:$F229,3),$N$3,$O$3))),"")</f>
        <v/>
      </c>
      <c r="AJ229" s="82" t="str">
        <f>IF(ISNUMBER($AG229),IF(E229=LARGE($C229:$F229,1),$L$3,IF(E229=LARGE($C229:$F229,2),$M$3,IF(E229=LARGE($C229:$F229,3),$N$3,$O$3))),"")</f>
        <v/>
      </c>
      <c r="AK229" s="82" t="str">
        <f>IF(ISNUMBER($AG229),IF(F229=LARGE($C229:$F229,1),$L$3,IF(F229=LARGE($C229:$F229,2),$M$3,IF(F229=LARGE($C229:$F229,3),$N$3,$O$3))),"")</f>
        <v/>
      </c>
      <c r="AL229" s="80" t="str">
        <f>IF(ISBLANK($G229),"",$G229)</f>
        <v/>
      </c>
      <c r="AM229" s="66"/>
    </row>
    <row r="230" spans="1:39" ht="21.2" hidden="1" customHeight="1">
      <c r="A230" s="64"/>
      <c r="B230" s="71"/>
      <c r="C230" s="102"/>
      <c r="D230" s="102"/>
      <c r="E230" s="102"/>
      <c r="F230" s="102"/>
      <c r="G230" s="80"/>
      <c r="H230" s="66"/>
      <c r="W230" s="3"/>
      <c r="AC230" s="3"/>
      <c r="AD230" s="3"/>
      <c r="AE230" s="3"/>
      <c r="AF230" s="64"/>
      <c r="AG230" s="71" t="str">
        <f>IF(ISBLANK($B230),"",$B230)</f>
        <v/>
      </c>
      <c r="AH230" s="82" t="str">
        <f>IF(ISNUMBER($AG230),IF(C230=LARGE($C230:$F230,1),$L$3,IF(C230=LARGE($C230:$F230,2),$M$3,IF(C230=LARGE($C230:$F230,3),$N$3,$O$3))),"")</f>
        <v/>
      </c>
      <c r="AI230" s="82" t="str">
        <f>IF(ISNUMBER($AG230),IF(D230=LARGE($C230:$F230,1),$L$3,IF(D230=LARGE($C230:$F230,2),$M$3,IF(D230=LARGE($C230:$F230,3),$N$3,$O$3))),"")</f>
        <v/>
      </c>
      <c r="AJ230" s="82" t="str">
        <f>IF(ISNUMBER($AG230),IF(E230=LARGE($C230:$F230,1),$L$3,IF(E230=LARGE($C230:$F230,2),$M$3,IF(E230=LARGE($C230:$F230,3),$N$3,$O$3))),"")</f>
        <v/>
      </c>
      <c r="AK230" s="82" t="str">
        <f>IF(ISNUMBER($AG230),IF(F230=LARGE($C230:$F230,1),$L$3,IF(F230=LARGE($C230:$F230,2),$M$3,IF(F230=LARGE($C230:$F230,3),$N$3,$O$3))),"")</f>
        <v/>
      </c>
      <c r="AL230" s="80" t="str">
        <f>IF(ISBLANK($G230),"",$G230)</f>
        <v/>
      </c>
      <c r="AM230" s="66"/>
    </row>
    <row r="231" spans="1:39" ht="21.2" hidden="1" customHeight="1">
      <c r="A231" s="64"/>
      <c r="B231" s="71"/>
      <c r="C231" s="102"/>
      <c r="D231" s="102"/>
      <c r="E231" s="102"/>
      <c r="F231" s="102"/>
      <c r="G231" s="80"/>
      <c r="H231" s="66"/>
      <c r="W231" s="3"/>
      <c r="AC231" s="3"/>
      <c r="AD231" s="3"/>
      <c r="AE231" s="3"/>
      <c r="AF231" s="64"/>
      <c r="AG231" s="71" t="str">
        <f>IF(ISBLANK($B231),"",$B231)</f>
        <v/>
      </c>
      <c r="AH231" s="82" t="str">
        <f>IF(ISNUMBER($AG231),IF(C231=LARGE($C231:$F231,1),$L$3,IF(C231=LARGE($C231:$F231,2),$M$3,IF(C231=LARGE($C231:$F231,3),$N$3,$O$3))),"")</f>
        <v/>
      </c>
      <c r="AI231" s="82" t="str">
        <f>IF(ISNUMBER($AG231),IF(D231=LARGE($C231:$F231,1),$L$3,IF(D231=LARGE($C231:$F231,2),$M$3,IF(D231=LARGE($C231:$F231,3),$N$3,$O$3))),"")</f>
        <v/>
      </c>
      <c r="AJ231" s="82" t="str">
        <f>IF(ISNUMBER($AG231),IF(E231=LARGE($C231:$F231,1),$L$3,IF(E231=LARGE($C231:$F231,2),$M$3,IF(E231=LARGE($C231:$F231,3),$N$3,$O$3))),"")</f>
        <v/>
      </c>
      <c r="AK231" s="82" t="str">
        <f>IF(ISNUMBER($AG231),IF(F231=LARGE($C231:$F231,1),$L$3,IF(F231=LARGE($C231:$F231,2),$M$3,IF(F231=LARGE($C231:$F231,3),$N$3,$O$3))),"")</f>
        <v/>
      </c>
      <c r="AL231" s="80" t="str">
        <f>IF(ISBLANK($G231),"",$G231)</f>
        <v/>
      </c>
      <c r="AM231" s="66"/>
    </row>
    <row r="232" spans="1:39" ht="21.2" hidden="1" customHeight="1">
      <c r="A232" s="64"/>
      <c r="B232" s="71"/>
      <c r="C232" s="102"/>
      <c r="D232" s="102"/>
      <c r="E232" s="102"/>
      <c r="F232" s="102"/>
      <c r="G232" s="80"/>
      <c r="H232" s="66"/>
      <c r="W232" s="3"/>
      <c r="AC232" s="3"/>
      <c r="AD232" s="3"/>
      <c r="AE232" s="3"/>
      <c r="AF232" s="64"/>
      <c r="AG232" s="71" t="str">
        <f>IF(ISBLANK($B232),"",$B232)</f>
        <v/>
      </c>
      <c r="AH232" s="82" t="str">
        <f>IF(ISNUMBER($AG232),IF(C232=LARGE($C232:$F232,1),$L$3,IF(C232=LARGE($C232:$F232,2),$M$3,IF(C232=LARGE($C232:$F232,3),$N$3,$O$3))),"")</f>
        <v/>
      </c>
      <c r="AI232" s="82" t="str">
        <f>IF(ISNUMBER($AG232),IF(D232=LARGE($C232:$F232,1),$L$3,IF(D232=LARGE($C232:$F232,2),$M$3,IF(D232=LARGE($C232:$F232,3),$N$3,$O$3))),"")</f>
        <v/>
      </c>
      <c r="AJ232" s="82" t="str">
        <f>IF(ISNUMBER($AG232),IF(E232=LARGE($C232:$F232,1),$L$3,IF(E232=LARGE($C232:$F232,2),$M$3,IF(E232=LARGE($C232:$F232,3),$N$3,$O$3))),"")</f>
        <v/>
      </c>
      <c r="AK232" s="82" t="str">
        <f>IF(ISNUMBER($AG232),IF(F232=LARGE($C232:$F232,1),$L$3,IF(F232=LARGE($C232:$F232,2),$M$3,IF(F232=LARGE($C232:$F232,3),$N$3,$O$3))),"")</f>
        <v/>
      </c>
      <c r="AL232" s="80" t="str">
        <f>IF(ISBLANK($G232),"",$G232)</f>
        <v/>
      </c>
      <c r="AM232" s="66"/>
    </row>
    <row r="233" spans="1:39" ht="21.2" hidden="1" customHeight="1">
      <c r="A233" s="64"/>
      <c r="B233" s="71"/>
      <c r="C233" s="102"/>
      <c r="D233" s="102"/>
      <c r="E233" s="102"/>
      <c r="F233" s="102"/>
      <c r="G233" s="80"/>
      <c r="H233" s="66"/>
      <c r="W233" s="3"/>
      <c r="AC233" s="3"/>
      <c r="AD233" s="3"/>
      <c r="AE233" s="3"/>
      <c r="AF233" s="64"/>
      <c r="AG233" s="71" t="str">
        <f>IF(ISBLANK($B233),"",$B233)</f>
        <v/>
      </c>
      <c r="AH233" s="82" t="str">
        <f>IF(ISNUMBER($AG233),IF(C233=LARGE($C233:$F233,1),$L$3,IF(C233=LARGE($C233:$F233,2),$M$3,IF(C233=LARGE($C233:$F233,3),$N$3,$O$3))),"")</f>
        <v/>
      </c>
      <c r="AI233" s="82" t="str">
        <f>IF(ISNUMBER($AG233),IF(D233=LARGE($C233:$F233,1),$L$3,IF(D233=LARGE($C233:$F233,2),$M$3,IF(D233=LARGE($C233:$F233,3),$N$3,$O$3))),"")</f>
        <v/>
      </c>
      <c r="AJ233" s="82" t="str">
        <f>IF(ISNUMBER($AG233),IF(E233=LARGE($C233:$F233,1),$L$3,IF(E233=LARGE($C233:$F233,2),$M$3,IF(E233=LARGE($C233:$F233,3),$N$3,$O$3))),"")</f>
        <v/>
      </c>
      <c r="AK233" s="82" t="str">
        <f>IF(ISNUMBER($AG233),IF(F233=LARGE($C233:$F233,1),$L$3,IF(F233=LARGE($C233:$F233,2),$M$3,IF(F233=LARGE($C233:$F233,3),$N$3,$O$3))),"")</f>
        <v/>
      </c>
      <c r="AL233" s="80" t="str">
        <f>IF(ISBLANK($G233),"",$G233)</f>
        <v/>
      </c>
      <c r="AM233" s="66"/>
    </row>
    <row r="234" spans="1:39" ht="21.2" hidden="1" customHeight="1">
      <c r="A234" s="64"/>
      <c r="B234" s="71"/>
      <c r="C234" s="102"/>
      <c r="D234" s="102"/>
      <c r="E234" s="102"/>
      <c r="F234" s="102"/>
      <c r="G234" s="80"/>
      <c r="H234" s="66"/>
      <c r="W234" s="3"/>
      <c r="AC234" s="3"/>
      <c r="AD234" s="3"/>
      <c r="AE234" s="3"/>
      <c r="AF234" s="64"/>
      <c r="AG234" s="71" t="str">
        <f>IF(ISBLANK($B234),"",$B234)</f>
        <v/>
      </c>
      <c r="AH234" s="82" t="str">
        <f>IF(ISNUMBER($AG234),IF(C234=LARGE($C234:$F234,1),$L$3,IF(C234=LARGE($C234:$F234,2),$M$3,IF(C234=LARGE($C234:$F234,3),$N$3,$O$3))),"")</f>
        <v/>
      </c>
      <c r="AI234" s="82" t="str">
        <f>IF(ISNUMBER($AG234),IF(D234=LARGE($C234:$F234,1),$L$3,IF(D234=LARGE($C234:$F234,2),$M$3,IF(D234=LARGE($C234:$F234,3),$N$3,$O$3))),"")</f>
        <v/>
      </c>
      <c r="AJ234" s="82" t="str">
        <f>IF(ISNUMBER($AG234),IF(E234=LARGE($C234:$F234,1),$L$3,IF(E234=LARGE($C234:$F234,2),$M$3,IF(E234=LARGE($C234:$F234,3),$N$3,$O$3))),"")</f>
        <v/>
      </c>
      <c r="AK234" s="82" t="str">
        <f>IF(ISNUMBER($AG234),IF(F234=LARGE($C234:$F234,1),$L$3,IF(F234=LARGE($C234:$F234,2),$M$3,IF(F234=LARGE($C234:$F234,3),$N$3,$O$3))),"")</f>
        <v/>
      </c>
      <c r="AL234" s="80" t="str">
        <f>IF(ISBLANK($G234),"",$G234)</f>
        <v/>
      </c>
      <c r="AM234" s="66"/>
    </row>
    <row r="235" spans="1:39" ht="21.2" hidden="1" customHeight="1">
      <c r="A235" s="64"/>
      <c r="B235" s="71"/>
      <c r="C235" s="102"/>
      <c r="D235" s="102"/>
      <c r="E235" s="102"/>
      <c r="F235" s="102"/>
      <c r="G235" s="80"/>
      <c r="H235" s="66"/>
      <c r="W235" s="3"/>
      <c r="AC235" s="3"/>
      <c r="AD235" s="3"/>
      <c r="AE235" s="3"/>
      <c r="AF235" s="64"/>
      <c r="AG235" s="71" t="str">
        <f>IF(ISBLANK($B235),"",$B235)</f>
        <v/>
      </c>
      <c r="AH235" s="82" t="str">
        <f>IF(ISNUMBER($AG235),IF(C235=LARGE($C235:$F235,1),$L$3,IF(C235=LARGE($C235:$F235,2),$M$3,IF(C235=LARGE($C235:$F235,3),$N$3,$O$3))),"")</f>
        <v/>
      </c>
      <c r="AI235" s="82" t="str">
        <f>IF(ISNUMBER($AG235),IF(D235=LARGE($C235:$F235,1),$L$3,IF(D235=LARGE($C235:$F235,2),$M$3,IF(D235=LARGE($C235:$F235,3),$N$3,$O$3))),"")</f>
        <v/>
      </c>
      <c r="AJ235" s="82" t="str">
        <f>IF(ISNUMBER($AG235),IF(E235=LARGE($C235:$F235,1),$L$3,IF(E235=LARGE($C235:$F235,2),$M$3,IF(E235=LARGE($C235:$F235,3),$N$3,$O$3))),"")</f>
        <v/>
      </c>
      <c r="AK235" s="82" t="str">
        <f>IF(ISNUMBER($AG235),IF(F235=LARGE($C235:$F235,1),$L$3,IF(F235=LARGE($C235:$F235,2),$M$3,IF(F235=LARGE($C235:$F235,3),$N$3,$O$3))),"")</f>
        <v/>
      </c>
      <c r="AL235" s="80" t="str">
        <f>IF(ISBLANK($G235),"",$G235)</f>
        <v/>
      </c>
      <c r="AM235" s="66"/>
    </row>
    <row r="236" spans="1:39" ht="21.2" hidden="1" customHeight="1">
      <c r="A236" s="64"/>
      <c r="B236" s="71"/>
      <c r="C236" s="102"/>
      <c r="D236" s="102"/>
      <c r="E236" s="102"/>
      <c r="F236" s="102"/>
      <c r="G236" s="80"/>
      <c r="H236" s="66"/>
      <c r="W236" s="3"/>
      <c r="AC236" s="3"/>
      <c r="AD236" s="3"/>
      <c r="AE236" s="3"/>
      <c r="AF236" s="64"/>
      <c r="AG236" s="71" t="str">
        <f>IF(ISBLANK($B236),"",$B236)</f>
        <v/>
      </c>
      <c r="AH236" s="82" t="str">
        <f>IF(ISNUMBER($AG236),IF(C236=LARGE($C236:$F236,1),$L$3,IF(C236=LARGE($C236:$F236,2),$M$3,IF(C236=LARGE($C236:$F236,3),$N$3,$O$3))),"")</f>
        <v/>
      </c>
      <c r="AI236" s="82" t="str">
        <f>IF(ISNUMBER($AG236),IF(D236=LARGE($C236:$F236,1),$L$3,IF(D236=LARGE($C236:$F236,2),$M$3,IF(D236=LARGE($C236:$F236,3),$N$3,$O$3))),"")</f>
        <v/>
      </c>
      <c r="AJ236" s="82" t="str">
        <f>IF(ISNUMBER($AG236),IF(E236=LARGE($C236:$F236,1),$L$3,IF(E236=LARGE($C236:$F236,2),$M$3,IF(E236=LARGE($C236:$F236,3),$N$3,$O$3))),"")</f>
        <v/>
      </c>
      <c r="AK236" s="82" t="str">
        <f>IF(ISNUMBER($AG236),IF(F236=LARGE($C236:$F236,1),$L$3,IF(F236=LARGE($C236:$F236,2),$M$3,IF(F236=LARGE($C236:$F236,3),$N$3,$O$3))),"")</f>
        <v/>
      </c>
      <c r="AL236" s="80" t="str">
        <f>IF(ISBLANK($G236),"",$G236)</f>
        <v/>
      </c>
      <c r="AM236" s="66"/>
    </row>
    <row r="237" spans="1:39" ht="21.2" hidden="1" customHeight="1">
      <c r="A237" s="64"/>
      <c r="B237" s="71"/>
      <c r="C237" s="102"/>
      <c r="D237" s="102"/>
      <c r="E237" s="102"/>
      <c r="F237" s="102"/>
      <c r="G237" s="80"/>
      <c r="H237" s="66"/>
      <c r="W237" s="3"/>
      <c r="AC237" s="3"/>
      <c r="AD237" s="3"/>
      <c r="AE237" s="3"/>
      <c r="AF237" s="64"/>
      <c r="AG237" s="71" t="str">
        <f>IF(ISBLANK($B237),"",$B237)</f>
        <v/>
      </c>
      <c r="AH237" s="82" t="str">
        <f>IF(ISNUMBER($AG237),IF(C237=LARGE($C237:$F237,1),$L$3,IF(C237=LARGE($C237:$F237,2),$M$3,IF(C237=LARGE($C237:$F237,3),$N$3,$O$3))),"")</f>
        <v/>
      </c>
      <c r="AI237" s="82" t="str">
        <f>IF(ISNUMBER($AG237),IF(D237=LARGE($C237:$F237,1),$L$3,IF(D237=LARGE($C237:$F237,2),$M$3,IF(D237=LARGE($C237:$F237,3),$N$3,$O$3))),"")</f>
        <v/>
      </c>
      <c r="AJ237" s="82" t="str">
        <f>IF(ISNUMBER($AG237),IF(E237=LARGE($C237:$F237,1),$L$3,IF(E237=LARGE($C237:$F237,2),$M$3,IF(E237=LARGE($C237:$F237,3),$N$3,$O$3))),"")</f>
        <v/>
      </c>
      <c r="AK237" s="82" t="str">
        <f>IF(ISNUMBER($AG237),IF(F237=LARGE($C237:$F237,1),$L$3,IF(F237=LARGE($C237:$F237,2),$M$3,IF(F237=LARGE($C237:$F237,3),$N$3,$O$3))),"")</f>
        <v/>
      </c>
      <c r="AL237" s="80" t="str">
        <f>IF(ISBLANK($G237),"",$G237)</f>
        <v/>
      </c>
      <c r="AM237" s="66"/>
    </row>
    <row r="238" spans="1:39" ht="21.2" hidden="1" customHeight="1">
      <c r="A238" s="64"/>
      <c r="B238" s="71"/>
      <c r="C238" s="102"/>
      <c r="D238" s="102"/>
      <c r="E238" s="102"/>
      <c r="F238" s="102"/>
      <c r="G238" s="80"/>
      <c r="H238" s="66"/>
      <c r="W238" s="3"/>
      <c r="AC238" s="3"/>
      <c r="AD238" s="3"/>
      <c r="AE238" s="3"/>
      <c r="AF238" s="64"/>
      <c r="AG238" s="71" t="str">
        <f>IF(ISBLANK($B238),"",$B238)</f>
        <v/>
      </c>
      <c r="AH238" s="82" t="str">
        <f>IF(ISNUMBER($AG238),IF(C238=LARGE($C238:$F238,1),$L$3,IF(C238=LARGE($C238:$F238,2),$M$3,IF(C238=LARGE($C238:$F238,3),$N$3,$O$3))),"")</f>
        <v/>
      </c>
      <c r="AI238" s="82" t="str">
        <f>IF(ISNUMBER($AG238),IF(D238=LARGE($C238:$F238,1),$L$3,IF(D238=LARGE($C238:$F238,2),$M$3,IF(D238=LARGE($C238:$F238,3),$N$3,$O$3))),"")</f>
        <v/>
      </c>
      <c r="AJ238" s="82" t="str">
        <f>IF(ISNUMBER($AG238),IF(E238=LARGE($C238:$F238,1),$L$3,IF(E238=LARGE($C238:$F238,2),$M$3,IF(E238=LARGE($C238:$F238,3),$N$3,$O$3))),"")</f>
        <v/>
      </c>
      <c r="AK238" s="82" t="str">
        <f>IF(ISNUMBER($AG238),IF(F238=LARGE($C238:$F238,1),$L$3,IF(F238=LARGE($C238:$F238,2),$M$3,IF(F238=LARGE($C238:$F238,3),$N$3,$O$3))),"")</f>
        <v/>
      </c>
      <c r="AL238" s="80" t="str">
        <f>IF(ISBLANK($G238),"",$G238)</f>
        <v/>
      </c>
      <c r="AM238" s="66"/>
    </row>
    <row r="239" spans="1:39" ht="21.2" hidden="1" customHeight="1">
      <c r="A239" s="64"/>
      <c r="B239" s="71"/>
      <c r="C239" s="102"/>
      <c r="D239" s="102"/>
      <c r="E239" s="102"/>
      <c r="F239" s="102"/>
      <c r="G239" s="80"/>
      <c r="H239" s="66"/>
      <c r="W239" s="3"/>
      <c r="AC239" s="3"/>
      <c r="AD239" s="3"/>
      <c r="AE239" s="3"/>
      <c r="AF239" s="64"/>
      <c r="AG239" s="71" t="str">
        <f>IF(ISBLANK($B239),"",$B239)</f>
        <v/>
      </c>
      <c r="AH239" s="82" t="str">
        <f>IF(ISNUMBER($AG239),IF(C239=LARGE($C239:$F239,1),$L$3,IF(C239=LARGE($C239:$F239,2),$M$3,IF(C239=LARGE($C239:$F239,3),$N$3,$O$3))),"")</f>
        <v/>
      </c>
      <c r="AI239" s="82" t="str">
        <f>IF(ISNUMBER($AG239),IF(D239=LARGE($C239:$F239,1),$L$3,IF(D239=LARGE($C239:$F239,2),$M$3,IF(D239=LARGE($C239:$F239,3),$N$3,$O$3))),"")</f>
        <v/>
      </c>
      <c r="AJ239" s="82" t="str">
        <f>IF(ISNUMBER($AG239),IF(E239=LARGE($C239:$F239,1),$L$3,IF(E239=LARGE($C239:$F239,2),$M$3,IF(E239=LARGE($C239:$F239,3),$N$3,$O$3))),"")</f>
        <v/>
      </c>
      <c r="AK239" s="82" t="str">
        <f>IF(ISNUMBER($AG239),IF(F239=LARGE($C239:$F239,1),$L$3,IF(F239=LARGE($C239:$F239,2),$M$3,IF(F239=LARGE($C239:$F239,3),$N$3,$O$3))),"")</f>
        <v/>
      </c>
      <c r="AL239" s="80" t="str">
        <f>IF(ISBLANK($G239),"",$G239)</f>
        <v/>
      </c>
      <c r="AM239" s="66"/>
    </row>
    <row r="240" spans="1:39" ht="21.2" hidden="1" customHeight="1">
      <c r="A240" s="64"/>
      <c r="B240" s="71"/>
      <c r="C240" s="102"/>
      <c r="D240" s="102"/>
      <c r="E240" s="102"/>
      <c r="F240" s="102"/>
      <c r="G240" s="80"/>
      <c r="H240" s="66"/>
      <c r="W240" s="3"/>
      <c r="AC240" s="3"/>
      <c r="AD240" s="3"/>
      <c r="AE240" s="3"/>
      <c r="AF240" s="64"/>
      <c r="AG240" s="71" t="str">
        <f>IF(ISBLANK($B240),"",$B240)</f>
        <v/>
      </c>
      <c r="AH240" s="82" t="str">
        <f>IF(ISNUMBER($AG240),IF(C240=LARGE($C240:$F240,1),$L$3,IF(C240=LARGE($C240:$F240,2),$M$3,IF(C240=LARGE($C240:$F240,3),$N$3,$O$3))),"")</f>
        <v/>
      </c>
      <c r="AI240" s="82" t="str">
        <f>IF(ISNUMBER($AG240),IF(D240=LARGE($C240:$F240,1),$L$3,IF(D240=LARGE($C240:$F240,2),$M$3,IF(D240=LARGE($C240:$F240,3),$N$3,$O$3))),"")</f>
        <v/>
      </c>
      <c r="AJ240" s="82" t="str">
        <f>IF(ISNUMBER($AG240),IF(E240=LARGE($C240:$F240,1),$L$3,IF(E240=LARGE($C240:$F240,2),$M$3,IF(E240=LARGE($C240:$F240,3),$N$3,$O$3))),"")</f>
        <v/>
      </c>
      <c r="AK240" s="82" t="str">
        <f>IF(ISNUMBER($AG240),IF(F240=LARGE($C240:$F240,1),$L$3,IF(F240=LARGE($C240:$F240,2),$M$3,IF(F240=LARGE($C240:$F240,3),$N$3,$O$3))),"")</f>
        <v/>
      </c>
      <c r="AL240" s="80" t="str">
        <f>IF(ISBLANK($G240),"",$G240)</f>
        <v/>
      </c>
      <c r="AM240" s="66"/>
    </row>
    <row r="241" spans="1:39" ht="21.2" hidden="1" customHeight="1">
      <c r="A241" s="64"/>
      <c r="B241" s="71"/>
      <c r="C241" s="102"/>
      <c r="D241" s="102"/>
      <c r="E241" s="102"/>
      <c r="F241" s="102"/>
      <c r="G241" s="80"/>
      <c r="H241" s="66"/>
      <c r="W241" s="3"/>
      <c r="AC241" s="3"/>
      <c r="AD241" s="3"/>
      <c r="AE241" s="3"/>
      <c r="AF241" s="64"/>
      <c r="AG241" s="71" t="str">
        <f>IF(ISBLANK($B241),"",$B241)</f>
        <v/>
      </c>
      <c r="AH241" s="82" t="str">
        <f>IF(ISNUMBER($AG241),IF(C241=LARGE($C241:$F241,1),$L$3,IF(C241=LARGE($C241:$F241,2),$M$3,IF(C241=LARGE($C241:$F241,3),$N$3,$O$3))),"")</f>
        <v/>
      </c>
      <c r="AI241" s="82" t="str">
        <f>IF(ISNUMBER($AG241),IF(D241=LARGE($C241:$F241,1),$L$3,IF(D241=LARGE($C241:$F241,2),$M$3,IF(D241=LARGE($C241:$F241,3),$N$3,$O$3))),"")</f>
        <v/>
      </c>
      <c r="AJ241" s="82" t="str">
        <f>IF(ISNUMBER($AG241),IF(E241=LARGE($C241:$F241,1),$L$3,IF(E241=LARGE($C241:$F241,2),$M$3,IF(E241=LARGE($C241:$F241,3),$N$3,$O$3))),"")</f>
        <v/>
      </c>
      <c r="AK241" s="82" t="str">
        <f>IF(ISNUMBER($AG241),IF(F241=LARGE($C241:$F241,1),$L$3,IF(F241=LARGE($C241:$F241,2),$M$3,IF(F241=LARGE($C241:$F241,3),$N$3,$O$3))),"")</f>
        <v/>
      </c>
      <c r="AL241" s="80" t="str">
        <f>IF(ISBLANK($G241),"",$G241)</f>
        <v/>
      </c>
      <c r="AM241" s="66"/>
    </row>
    <row r="242" spans="1:39" ht="21.2" hidden="1" customHeight="1">
      <c r="A242" s="64"/>
      <c r="B242" s="71"/>
      <c r="C242" s="102"/>
      <c r="D242" s="102"/>
      <c r="E242" s="102"/>
      <c r="F242" s="102"/>
      <c r="G242" s="80"/>
      <c r="H242" s="66"/>
      <c r="W242" s="3"/>
      <c r="AC242" s="3"/>
      <c r="AD242" s="3"/>
      <c r="AE242" s="3"/>
      <c r="AF242" s="64"/>
      <c r="AG242" s="71" t="str">
        <f>IF(ISBLANK($B242),"",$B242)</f>
        <v/>
      </c>
      <c r="AH242" s="82" t="str">
        <f>IF(ISNUMBER($AG242),IF(C242=LARGE($C242:$F242,1),$L$3,IF(C242=LARGE($C242:$F242,2),$M$3,IF(C242=LARGE($C242:$F242,3),$N$3,$O$3))),"")</f>
        <v/>
      </c>
      <c r="AI242" s="82" t="str">
        <f>IF(ISNUMBER($AG242),IF(D242=LARGE($C242:$F242,1),$L$3,IF(D242=LARGE($C242:$F242,2),$M$3,IF(D242=LARGE($C242:$F242,3),$N$3,$O$3))),"")</f>
        <v/>
      </c>
      <c r="AJ242" s="82" t="str">
        <f>IF(ISNUMBER($AG242),IF(E242=LARGE($C242:$F242,1),$L$3,IF(E242=LARGE($C242:$F242,2),$M$3,IF(E242=LARGE($C242:$F242,3),$N$3,$O$3))),"")</f>
        <v/>
      </c>
      <c r="AK242" s="82" t="str">
        <f>IF(ISNUMBER($AG242),IF(F242=LARGE($C242:$F242,1),$L$3,IF(F242=LARGE($C242:$F242,2),$M$3,IF(F242=LARGE($C242:$F242,3),$N$3,$O$3))),"")</f>
        <v/>
      </c>
      <c r="AL242" s="80" t="str">
        <f>IF(ISBLANK($G242),"",$G242)</f>
        <v/>
      </c>
      <c r="AM242" s="66"/>
    </row>
    <row r="243" spans="1:39" ht="21.2" hidden="1" customHeight="1">
      <c r="A243" s="64"/>
      <c r="B243" s="71"/>
      <c r="C243" s="102"/>
      <c r="D243" s="102"/>
      <c r="E243" s="102"/>
      <c r="F243" s="102"/>
      <c r="G243" s="80"/>
      <c r="H243" s="66"/>
      <c r="W243" s="3"/>
      <c r="AC243" s="3"/>
      <c r="AD243" s="3"/>
      <c r="AE243" s="3"/>
      <c r="AF243" s="64"/>
      <c r="AG243" s="71" t="str">
        <f>IF(ISBLANK($B243),"",$B243)</f>
        <v/>
      </c>
      <c r="AH243" s="82" t="str">
        <f>IF(ISNUMBER($AG243),IF(C243=LARGE($C243:$F243,1),$L$3,IF(C243=LARGE($C243:$F243,2),$M$3,IF(C243=LARGE($C243:$F243,3),$N$3,$O$3))),"")</f>
        <v/>
      </c>
      <c r="AI243" s="82" t="str">
        <f>IF(ISNUMBER($AG243),IF(D243=LARGE($C243:$F243,1),$L$3,IF(D243=LARGE($C243:$F243,2),$M$3,IF(D243=LARGE($C243:$F243,3),$N$3,$O$3))),"")</f>
        <v/>
      </c>
      <c r="AJ243" s="82" t="str">
        <f>IF(ISNUMBER($AG243),IF(E243=LARGE($C243:$F243,1),$L$3,IF(E243=LARGE($C243:$F243,2),$M$3,IF(E243=LARGE($C243:$F243,3),$N$3,$O$3))),"")</f>
        <v/>
      </c>
      <c r="AK243" s="82" t="str">
        <f>IF(ISNUMBER($AG243),IF(F243=LARGE($C243:$F243,1),$L$3,IF(F243=LARGE($C243:$F243,2),$M$3,IF(F243=LARGE($C243:$F243,3),$N$3,$O$3))),"")</f>
        <v/>
      </c>
      <c r="AL243" s="80" t="str">
        <f>IF(ISBLANK($G243),"",$G243)</f>
        <v/>
      </c>
      <c r="AM243" s="66"/>
    </row>
    <row r="244" spans="1:39" ht="21.2" hidden="1" customHeight="1">
      <c r="A244" s="64"/>
      <c r="B244" s="71"/>
      <c r="C244" s="102"/>
      <c r="D244" s="102"/>
      <c r="E244" s="102"/>
      <c r="F244" s="102"/>
      <c r="G244" s="80"/>
      <c r="H244" s="66"/>
      <c r="W244" s="3"/>
      <c r="AC244" s="3"/>
      <c r="AD244" s="3"/>
      <c r="AE244" s="3"/>
      <c r="AF244" s="64"/>
      <c r="AG244" s="71" t="str">
        <f>IF(ISBLANK($B244),"",$B244)</f>
        <v/>
      </c>
      <c r="AH244" s="82" t="str">
        <f>IF(ISNUMBER($AG244),IF(C244=LARGE($C244:$F244,1),$L$3,IF(C244=LARGE($C244:$F244,2),$M$3,IF(C244=LARGE($C244:$F244,3),$N$3,$O$3))),"")</f>
        <v/>
      </c>
      <c r="AI244" s="82" t="str">
        <f>IF(ISNUMBER($AG244),IF(D244=LARGE($C244:$F244,1),$L$3,IF(D244=LARGE($C244:$F244,2),$M$3,IF(D244=LARGE($C244:$F244,3),$N$3,$O$3))),"")</f>
        <v/>
      </c>
      <c r="AJ244" s="82" t="str">
        <f>IF(ISNUMBER($AG244),IF(E244=LARGE($C244:$F244,1),$L$3,IF(E244=LARGE($C244:$F244,2),$M$3,IF(E244=LARGE($C244:$F244,3),$N$3,$O$3))),"")</f>
        <v/>
      </c>
      <c r="AK244" s="82" t="str">
        <f>IF(ISNUMBER($AG244),IF(F244=LARGE($C244:$F244,1),$L$3,IF(F244=LARGE($C244:$F244,2),$M$3,IF(F244=LARGE($C244:$F244,3),$N$3,$O$3))),"")</f>
        <v/>
      </c>
      <c r="AL244" s="80" t="str">
        <f>IF(ISBLANK($G244),"",$G244)</f>
        <v/>
      </c>
      <c r="AM244" s="66"/>
    </row>
    <row r="245" spans="1:39" ht="21.2" hidden="1" customHeight="1">
      <c r="A245" s="64"/>
      <c r="B245" s="71"/>
      <c r="C245" s="102"/>
      <c r="D245" s="102"/>
      <c r="E245" s="102"/>
      <c r="F245" s="102"/>
      <c r="G245" s="80"/>
      <c r="H245" s="66"/>
      <c r="W245" s="3"/>
      <c r="AC245" s="3"/>
      <c r="AD245" s="3"/>
      <c r="AE245" s="3"/>
      <c r="AF245" s="64"/>
      <c r="AG245" s="71" t="str">
        <f>IF(ISBLANK($B245),"",$B245)</f>
        <v/>
      </c>
      <c r="AH245" s="82" t="str">
        <f>IF(ISNUMBER($AG245),IF(C245=LARGE($C245:$F245,1),$L$3,IF(C245=LARGE($C245:$F245,2),$M$3,IF(C245=LARGE($C245:$F245,3),$N$3,$O$3))),"")</f>
        <v/>
      </c>
      <c r="AI245" s="82" t="str">
        <f>IF(ISNUMBER($AG245),IF(D245=LARGE($C245:$F245,1),$L$3,IF(D245=LARGE($C245:$F245,2),$M$3,IF(D245=LARGE($C245:$F245,3),$N$3,$O$3))),"")</f>
        <v/>
      </c>
      <c r="AJ245" s="82" t="str">
        <f>IF(ISNUMBER($AG245),IF(E245=LARGE($C245:$F245,1),$L$3,IF(E245=LARGE($C245:$F245,2),$M$3,IF(E245=LARGE($C245:$F245,3),$N$3,$O$3))),"")</f>
        <v/>
      </c>
      <c r="AK245" s="82" t="str">
        <f>IF(ISNUMBER($AG245),IF(F245=LARGE($C245:$F245,1),$L$3,IF(F245=LARGE($C245:$F245,2),$M$3,IF(F245=LARGE($C245:$F245,3),$N$3,$O$3))),"")</f>
        <v/>
      </c>
      <c r="AL245" s="80" t="str">
        <f>IF(ISBLANK($G245),"",$G245)</f>
        <v/>
      </c>
      <c r="AM245" s="66"/>
    </row>
    <row r="246" spans="1:39" ht="21.2" hidden="1" customHeight="1">
      <c r="A246" s="64"/>
      <c r="B246" s="71"/>
      <c r="C246" s="102"/>
      <c r="D246" s="102"/>
      <c r="E246" s="102"/>
      <c r="F246" s="102"/>
      <c r="G246" s="80"/>
      <c r="H246" s="66"/>
      <c r="W246" s="3"/>
      <c r="AC246" s="3"/>
      <c r="AD246" s="3"/>
      <c r="AE246" s="3"/>
      <c r="AF246" s="64"/>
      <c r="AG246" s="71" t="str">
        <f>IF(ISBLANK($B246),"",$B246)</f>
        <v/>
      </c>
      <c r="AH246" s="82" t="str">
        <f>IF(ISNUMBER($AG246),IF(C246=LARGE($C246:$F246,1),$L$3,IF(C246=LARGE($C246:$F246,2),$M$3,IF(C246=LARGE($C246:$F246,3),$N$3,$O$3))),"")</f>
        <v/>
      </c>
      <c r="AI246" s="82" t="str">
        <f>IF(ISNUMBER($AG246),IF(D246=LARGE($C246:$F246,1),$L$3,IF(D246=LARGE($C246:$F246,2),$M$3,IF(D246=LARGE($C246:$F246,3),$N$3,$O$3))),"")</f>
        <v/>
      </c>
      <c r="AJ246" s="82" t="str">
        <f>IF(ISNUMBER($AG246),IF(E246=LARGE($C246:$F246,1),$L$3,IF(E246=LARGE($C246:$F246,2),$M$3,IF(E246=LARGE($C246:$F246,3),$N$3,$O$3))),"")</f>
        <v/>
      </c>
      <c r="AK246" s="82" t="str">
        <f>IF(ISNUMBER($AG246),IF(F246=LARGE($C246:$F246,1),$L$3,IF(F246=LARGE($C246:$F246,2),$M$3,IF(F246=LARGE($C246:$F246,3),$N$3,$O$3))),"")</f>
        <v/>
      </c>
      <c r="AL246" s="80" t="str">
        <f>IF(ISBLANK($G246),"",$G246)</f>
        <v/>
      </c>
      <c r="AM246" s="66"/>
    </row>
    <row r="247" spans="1:39" ht="21.2" hidden="1" customHeight="1">
      <c r="A247" s="64"/>
      <c r="B247" s="71"/>
      <c r="C247" s="102"/>
      <c r="D247" s="102"/>
      <c r="E247" s="102"/>
      <c r="F247" s="102"/>
      <c r="G247" s="80"/>
      <c r="H247" s="66"/>
      <c r="W247" s="3"/>
      <c r="AC247" s="3"/>
      <c r="AD247" s="3"/>
      <c r="AE247" s="3"/>
      <c r="AF247" s="64"/>
      <c r="AG247" s="71" t="str">
        <f>IF(ISBLANK($B247),"",$B247)</f>
        <v/>
      </c>
      <c r="AH247" s="82" t="str">
        <f>IF(ISNUMBER($AG247),IF(C247=LARGE($C247:$F247,1),$L$3,IF(C247=LARGE($C247:$F247,2),$M$3,IF(C247=LARGE($C247:$F247,3),$N$3,$O$3))),"")</f>
        <v/>
      </c>
      <c r="AI247" s="82" t="str">
        <f>IF(ISNUMBER($AG247),IF(D247=LARGE($C247:$F247,1),$L$3,IF(D247=LARGE($C247:$F247,2),$M$3,IF(D247=LARGE($C247:$F247,3),$N$3,$O$3))),"")</f>
        <v/>
      </c>
      <c r="AJ247" s="82" t="str">
        <f>IF(ISNUMBER($AG247),IF(E247=LARGE($C247:$F247,1),$L$3,IF(E247=LARGE($C247:$F247,2),$M$3,IF(E247=LARGE($C247:$F247,3),$N$3,$O$3))),"")</f>
        <v/>
      </c>
      <c r="AK247" s="82" t="str">
        <f>IF(ISNUMBER($AG247),IF(F247=LARGE($C247:$F247,1),$L$3,IF(F247=LARGE($C247:$F247,2),$M$3,IF(F247=LARGE($C247:$F247,3),$N$3,$O$3))),"")</f>
        <v/>
      </c>
      <c r="AL247" s="80" t="str">
        <f>IF(ISBLANK($G247),"",$G247)</f>
        <v/>
      </c>
      <c r="AM247" s="66"/>
    </row>
    <row r="248" spans="1:39" ht="21.2" hidden="1" customHeight="1">
      <c r="A248" s="64"/>
      <c r="B248" s="71"/>
      <c r="C248" s="102"/>
      <c r="D248" s="102"/>
      <c r="E248" s="102"/>
      <c r="F248" s="102"/>
      <c r="G248" s="80"/>
      <c r="H248" s="66"/>
      <c r="W248" s="3"/>
      <c r="AC248" s="3"/>
      <c r="AD248" s="3"/>
      <c r="AE248" s="3"/>
      <c r="AF248" s="64"/>
      <c r="AG248" s="71" t="str">
        <f>IF(ISBLANK($B248),"",$B248)</f>
        <v/>
      </c>
      <c r="AH248" s="82" t="str">
        <f>IF(ISNUMBER($AG248),IF(C248=LARGE($C248:$F248,1),$L$3,IF(C248=LARGE($C248:$F248,2),$M$3,IF(C248=LARGE($C248:$F248,3),$N$3,$O$3))),"")</f>
        <v/>
      </c>
      <c r="AI248" s="82" t="str">
        <f>IF(ISNUMBER($AG248),IF(D248=LARGE($C248:$F248,1),$L$3,IF(D248=LARGE($C248:$F248,2),$M$3,IF(D248=LARGE($C248:$F248,3),$N$3,$O$3))),"")</f>
        <v/>
      </c>
      <c r="AJ248" s="82" t="str">
        <f>IF(ISNUMBER($AG248),IF(E248=LARGE($C248:$F248,1),$L$3,IF(E248=LARGE($C248:$F248,2),$M$3,IF(E248=LARGE($C248:$F248,3),$N$3,$O$3))),"")</f>
        <v/>
      </c>
      <c r="AK248" s="82" t="str">
        <f>IF(ISNUMBER($AG248),IF(F248=LARGE($C248:$F248,1),$L$3,IF(F248=LARGE($C248:$F248,2),$M$3,IF(F248=LARGE($C248:$F248,3),$N$3,$O$3))),"")</f>
        <v/>
      </c>
      <c r="AL248" s="80" t="str">
        <f>IF(ISBLANK($G248),"",$G248)</f>
        <v/>
      </c>
      <c r="AM248" s="66"/>
    </row>
    <row r="249" spans="1:39" ht="21.2" hidden="1" customHeight="1">
      <c r="A249" s="64"/>
      <c r="B249" s="71"/>
      <c r="C249" s="102"/>
      <c r="D249" s="102"/>
      <c r="E249" s="102"/>
      <c r="F249" s="102"/>
      <c r="G249" s="80"/>
      <c r="H249" s="66"/>
      <c r="W249" s="3"/>
      <c r="AC249" s="3"/>
      <c r="AD249" s="3"/>
      <c r="AE249" s="3"/>
      <c r="AF249" s="64"/>
      <c r="AG249" s="71" t="str">
        <f>IF(ISBLANK($B249),"",$B249)</f>
        <v/>
      </c>
      <c r="AH249" s="82" t="str">
        <f>IF(ISNUMBER($AG249),IF(C249=LARGE($C249:$F249,1),$L$3,IF(C249=LARGE($C249:$F249,2),$M$3,IF(C249=LARGE($C249:$F249,3),$N$3,$O$3))),"")</f>
        <v/>
      </c>
      <c r="AI249" s="82" t="str">
        <f>IF(ISNUMBER($AG249),IF(D249=LARGE($C249:$F249,1),$L$3,IF(D249=LARGE($C249:$F249,2),$M$3,IF(D249=LARGE($C249:$F249,3),$N$3,$O$3))),"")</f>
        <v/>
      </c>
      <c r="AJ249" s="82" t="str">
        <f>IF(ISNUMBER($AG249),IF(E249=LARGE($C249:$F249,1),$L$3,IF(E249=LARGE($C249:$F249,2),$M$3,IF(E249=LARGE($C249:$F249,3),$N$3,$O$3))),"")</f>
        <v/>
      </c>
      <c r="AK249" s="82" t="str">
        <f>IF(ISNUMBER($AG249),IF(F249=LARGE($C249:$F249,1),$L$3,IF(F249=LARGE($C249:$F249,2),$M$3,IF(F249=LARGE($C249:$F249,3),$N$3,$O$3))),"")</f>
        <v/>
      </c>
      <c r="AL249" s="80" t="str">
        <f>IF(ISBLANK($G249),"",$G249)</f>
        <v/>
      </c>
      <c r="AM249" s="66"/>
    </row>
    <row r="250" spans="1:39" ht="21.2" hidden="1" customHeight="1">
      <c r="A250" s="64"/>
      <c r="B250" s="71"/>
      <c r="C250" s="102"/>
      <c r="D250" s="102"/>
      <c r="E250" s="102"/>
      <c r="F250" s="102"/>
      <c r="G250" s="80"/>
      <c r="H250" s="66"/>
      <c r="W250" s="3"/>
      <c r="AC250" s="3"/>
      <c r="AD250" s="3"/>
      <c r="AE250" s="3"/>
      <c r="AF250" s="64"/>
      <c r="AG250" s="71" t="str">
        <f>IF(ISBLANK($B250),"",$B250)</f>
        <v/>
      </c>
      <c r="AH250" s="82" t="str">
        <f>IF(ISNUMBER($AG250),IF(C250=LARGE($C250:$F250,1),$L$3,IF(C250=LARGE($C250:$F250,2),$M$3,IF(C250=LARGE($C250:$F250,3),$N$3,$O$3))),"")</f>
        <v/>
      </c>
      <c r="AI250" s="82" t="str">
        <f>IF(ISNUMBER($AG250),IF(D250=LARGE($C250:$F250,1),$L$3,IF(D250=LARGE($C250:$F250,2),$M$3,IF(D250=LARGE($C250:$F250,3),$N$3,$O$3))),"")</f>
        <v/>
      </c>
      <c r="AJ250" s="82" t="str">
        <f>IF(ISNUMBER($AG250),IF(E250=LARGE($C250:$F250,1),$L$3,IF(E250=LARGE($C250:$F250,2),$M$3,IF(E250=LARGE($C250:$F250,3),$N$3,$O$3))),"")</f>
        <v/>
      </c>
      <c r="AK250" s="82" t="str">
        <f>IF(ISNUMBER($AG250),IF(F250=LARGE($C250:$F250,1),$L$3,IF(F250=LARGE($C250:$F250,2),$M$3,IF(F250=LARGE($C250:$F250,3),$N$3,$O$3))),"")</f>
        <v/>
      </c>
      <c r="AL250" s="80" t="str">
        <f>IF(ISBLANK($G250),"",$G250)</f>
        <v/>
      </c>
      <c r="AM250" s="66"/>
    </row>
    <row r="251" spans="1:39" ht="21.2" hidden="1" customHeight="1">
      <c r="A251" s="64"/>
      <c r="B251" s="71"/>
      <c r="C251" s="102"/>
      <c r="D251" s="102"/>
      <c r="E251" s="102"/>
      <c r="F251" s="102"/>
      <c r="G251" s="80"/>
      <c r="H251" s="66"/>
      <c r="W251" s="3"/>
      <c r="AC251" s="3"/>
      <c r="AD251" s="3"/>
      <c r="AE251" s="3"/>
      <c r="AF251" s="64"/>
      <c r="AG251" s="71" t="str">
        <f>IF(ISBLANK($B251),"",$B251)</f>
        <v/>
      </c>
      <c r="AH251" s="82" t="str">
        <f>IF(ISNUMBER($AG251),IF(C251=LARGE($C251:$F251,1),$L$3,IF(C251=LARGE($C251:$F251,2),$M$3,IF(C251=LARGE($C251:$F251,3),$N$3,$O$3))),"")</f>
        <v/>
      </c>
      <c r="AI251" s="82" t="str">
        <f>IF(ISNUMBER($AG251),IF(D251=LARGE($C251:$F251,1),$L$3,IF(D251=LARGE($C251:$F251,2),$M$3,IF(D251=LARGE($C251:$F251,3),$N$3,$O$3))),"")</f>
        <v/>
      </c>
      <c r="AJ251" s="82" t="str">
        <f>IF(ISNUMBER($AG251),IF(E251=LARGE($C251:$F251,1),$L$3,IF(E251=LARGE($C251:$F251,2),$M$3,IF(E251=LARGE($C251:$F251,3),$N$3,$O$3))),"")</f>
        <v/>
      </c>
      <c r="AK251" s="82" t="str">
        <f>IF(ISNUMBER($AG251),IF(F251=LARGE($C251:$F251,1),$L$3,IF(F251=LARGE($C251:$F251,2),$M$3,IF(F251=LARGE($C251:$F251,3),$N$3,$O$3))),"")</f>
        <v/>
      </c>
      <c r="AL251" s="80" t="str">
        <f>IF(ISBLANK($G251),"",$G251)</f>
        <v/>
      </c>
      <c r="AM251" s="66"/>
    </row>
    <row r="252" spans="1:39" ht="21.2" hidden="1" customHeight="1">
      <c r="A252" s="64"/>
      <c r="B252" s="71"/>
      <c r="C252" s="102"/>
      <c r="D252" s="102"/>
      <c r="E252" s="102"/>
      <c r="F252" s="102"/>
      <c r="G252" s="80"/>
      <c r="H252" s="66"/>
      <c r="W252" s="3"/>
      <c r="AC252" s="3"/>
      <c r="AD252" s="3"/>
      <c r="AE252" s="3"/>
      <c r="AF252" s="64"/>
      <c r="AG252" s="71" t="str">
        <f>IF(ISBLANK($B252),"",$B252)</f>
        <v/>
      </c>
      <c r="AH252" s="82" t="str">
        <f>IF(ISNUMBER($AG252),IF(C252=LARGE($C252:$F252,1),$L$3,IF(C252=LARGE($C252:$F252,2),$M$3,IF(C252=LARGE($C252:$F252,3),$N$3,$O$3))),"")</f>
        <v/>
      </c>
      <c r="AI252" s="82" t="str">
        <f>IF(ISNUMBER($AG252),IF(D252=LARGE($C252:$F252,1),$L$3,IF(D252=LARGE($C252:$F252,2),$M$3,IF(D252=LARGE($C252:$F252,3),$N$3,$O$3))),"")</f>
        <v/>
      </c>
      <c r="AJ252" s="82" t="str">
        <f>IF(ISNUMBER($AG252),IF(E252=LARGE($C252:$F252,1),$L$3,IF(E252=LARGE($C252:$F252,2),$M$3,IF(E252=LARGE($C252:$F252,3),$N$3,$O$3))),"")</f>
        <v/>
      </c>
      <c r="AK252" s="82" t="str">
        <f>IF(ISNUMBER($AG252),IF(F252=LARGE($C252:$F252,1),$L$3,IF(F252=LARGE($C252:$F252,2),$M$3,IF(F252=LARGE($C252:$F252,3),$N$3,$O$3))),"")</f>
        <v/>
      </c>
      <c r="AL252" s="80" t="str">
        <f>IF(ISBLANK($G252),"",$G252)</f>
        <v/>
      </c>
      <c r="AM252" s="66"/>
    </row>
    <row r="253" spans="1:39" ht="21.2" hidden="1" customHeight="1">
      <c r="A253" s="64"/>
      <c r="B253" s="71"/>
      <c r="C253" s="102"/>
      <c r="D253" s="102"/>
      <c r="E253" s="102"/>
      <c r="F253" s="102"/>
      <c r="G253" s="80"/>
      <c r="H253" s="66"/>
      <c r="W253" s="3"/>
      <c r="AC253" s="3"/>
      <c r="AD253" s="3"/>
      <c r="AE253" s="3"/>
      <c r="AF253" s="64"/>
      <c r="AG253" s="71" t="str">
        <f>IF(ISBLANK($B253),"",$B253)</f>
        <v/>
      </c>
      <c r="AH253" s="82" t="str">
        <f>IF(ISNUMBER($AG253),IF(C253=LARGE($C253:$F253,1),$L$3,IF(C253=LARGE($C253:$F253,2),$M$3,IF(C253=LARGE($C253:$F253,3),$N$3,$O$3))),"")</f>
        <v/>
      </c>
      <c r="AI253" s="82" t="str">
        <f>IF(ISNUMBER($AG253),IF(D253=LARGE($C253:$F253,1),$L$3,IF(D253=LARGE($C253:$F253,2),$M$3,IF(D253=LARGE($C253:$F253,3),$N$3,$O$3))),"")</f>
        <v/>
      </c>
      <c r="AJ253" s="82" t="str">
        <f>IF(ISNUMBER($AG253),IF(E253=LARGE($C253:$F253,1),$L$3,IF(E253=LARGE($C253:$F253,2),$M$3,IF(E253=LARGE($C253:$F253,3),$N$3,$O$3))),"")</f>
        <v/>
      </c>
      <c r="AK253" s="82" t="str">
        <f>IF(ISNUMBER($AG253),IF(F253=LARGE($C253:$F253,1),$L$3,IF(F253=LARGE($C253:$F253,2),$M$3,IF(F253=LARGE($C253:$F253,3),$N$3,$O$3))),"")</f>
        <v/>
      </c>
      <c r="AL253" s="80" t="str">
        <f>IF(ISBLANK($G253),"",$G253)</f>
        <v/>
      </c>
      <c r="AM253" s="66"/>
    </row>
    <row r="254" spans="1:39" ht="21.2" hidden="1" customHeight="1">
      <c r="A254" s="64"/>
      <c r="B254" s="71"/>
      <c r="C254" s="102"/>
      <c r="D254" s="102"/>
      <c r="E254" s="102"/>
      <c r="F254" s="102"/>
      <c r="G254" s="80"/>
      <c r="H254" s="66"/>
      <c r="W254" s="3"/>
      <c r="AC254" s="3"/>
      <c r="AD254" s="3"/>
      <c r="AE254" s="3"/>
      <c r="AF254" s="64"/>
      <c r="AG254" s="71" t="str">
        <f>IF(ISBLANK($B254),"",$B254)</f>
        <v/>
      </c>
      <c r="AH254" s="82" t="str">
        <f>IF(ISNUMBER($AG254),IF(C254=LARGE($C254:$F254,1),$L$3,IF(C254=LARGE($C254:$F254,2),$M$3,IF(C254=LARGE($C254:$F254,3),$N$3,$O$3))),"")</f>
        <v/>
      </c>
      <c r="AI254" s="82" t="str">
        <f>IF(ISNUMBER($AG254),IF(D254=LARGE($C254:$F254,1),$L$3,IF(D254=LARGE($C254:$F254,2),$M$3,IF(D254=LARGE($C254:$F254,3),$N$3,$O$3))),"")</f>
        <v/>
      </c>
      <c r="AJ254" s="82" t="str">
        <f>IF(ISNUMBER($AG254),IF(E254=LARGE($C254:$F254,1),$L$3,IF(E254=LARGE($C254:$F254,2),$M$3,IF(E254=LARGE($C254:$F254,3),$N$3,$O$3))),"")</f>
        <v/>
      </c>
      <c r="AK254" s="82" t="str">
        <f>IF(ISNUMBER($AG254),IF(F254=LARGE($C254:$F254,1),$L$3,IF(F254=LARGE($C254:$F254,2),$M$3,IF(F254=LARGE($C254:$F254,3),$N$3,$O$3))),"")</f>
        <v/>
      </c>
      <c r="AL254" s="80" t="str">
        <f>IF(ISBLANK($G254),"",$G254)</f>
        <v/>
      </c>
      <c r="AM254" s="66"/>
    </row>
    <row r="255" spans="1:39" ht="21.2" hidden="1" customHeight="1">
      <c r="A255" s="64"/>
      <c r="B255" s="71"/>
      <c r="C255" s="102"/>
      <c r="D255" s="102"/>
      <c r="E255" s="102"/>
      <c r="F255" s="102"/>
      <c r="G255" s="80"/>
      <c r="H255" s="66"/>
      <c r="W255" s="3"/>
      <c r="AC255" s="3"/>
      <c r="AD255" s="3"/>
      <c r="AE255" s="3"/>
      <c r="AF255" s="64"/>
      <c r="AG255" s="71" t="str">
        <f>IF(ISBLANK($B255),"",$B255)</f>
        <v/>
      </c>
      <c r="AH255" s="82" t="str">
        <f>IF(ISNUMBER($AG255),IF(C255=LARGE($C255:$F255,1),$L$3,IF(C255=LARGE($C255:$F255,2),$M$3,IF(C255=LARGE($C255:$F255,3),$N$3,$O$3))),"")</f>
        <v/>
      </c>
      <c r="AI255" s="82" t="str">
        <f>IF(ISNUMBER($AG255),IF(D255=LARGE($C255:$F255,1),$L$3,IF(D255=LARGE($C255:$F255,2),$M$3,IF(D255=LARGE($C255:$F255,3),$N$3,$O$3))),"")</f>
        <v/>
      </c>
      <c r="AJ255" s="82" t="str">
        <f>IF(ISNUMBER($AG255),IF(E255=LARGE($C255:$F255,1),$L$3,IF(E255=LARGE($C255:$F255,2),$M$3,IF(E255=LARGE($C255:$F255,3),$N$3,$O$3))),"")</f>
        <v/>
      </c>
      <c r="AK255" s="82" t="str">
        <f>IF(ISNUMBER($AG255),IF(F255=LARGE($C255:$F255,1),$L$3,IF(F255=LARGE($C255:$F255,2),$M$3,IF(F255=LARGE($C255:$F255,3),$N$3,$O$3))),"")</f>
        <v/>
      </c>
      <c r="AL255" s="80" t="str">
        <f>IF(ISBLANK($G255),"",$G255)</f>
        <v/>
      </c>
      <c r="AM255" s="66"/>
    </row>
    <row r="256" spans="1:39" ht="21.2" hidden="1" customHeight="1">
      <c r="A256" s="64"/>
      <c r="B256" s="71"/>
      <c r="C256" s="102"/>
      <c r="D256" s="102"/>
      <c r="E256" s="102"/>
      <c r="F256" s="102"/>
      <c r="G256" s="80"/>
      <c r="H256" s="66"/>
      <c r="W256" s="3"/>
      <c r="AC256" s="3"/>
      <c r="AD256" s="3"/>
      <c r="AE256" s="3"/>
      <c r="AF256" s="64"/>
      <c r="AG256" s="71" t="str">
        <f>IF(ISBLANK($B256),"",$B256)</f>
        <v/>
      </c>
      <c r="AH256" s="82" t="str">
        <f>IF(ISNUMBER($AG256),IF(C256=LARGE($C256:$F256,1),$L$3,IF(C256=LARGE($C256:$F256,2),$M$3,IF(C256=LARGE($C256:$F256,3),$N$3,$O$3))),"")</f>
        <v/>
      </c>
      <c r="AI256" s="82" t="str">
        <f>IF(ISNUMBER($AG256),IF(D256=LARGE($C256:$F256,1),$L$3,IF(D256=LARGE($C256:$F256,2),$M$3,IF(D256=LARGE($C256:$F256,3),$N$3,$O$3))),"")</f>
        <v/>
      </c>
      <c r="AJ256" s="82" t="str">
        <f>IF(ISNUMBER($AG256),IF(E256=LARGE($C256:$F256,1),$L$3,IF(E256=LARGE($C256:$F256,2),$M$3,IF(E256=LARGE($C256:$F256,3),$N$3,$O$3))),"")</f>
        <v/>
      </c>
      <c r="AK256" s="82" t="str">
        <f>IF(ISNUMBER($AG256),IF(F256=LARGE($C256:$F256,1),$L$3,IF(F256=LARGE($C256:$F256,2),$M$3,IF(F256=LARGE($C256:$F256,3),$N$3,$O$3))),"")</f>
        <v/>
      </c>
      <c r="AL256" s="80" t="str">
        <f>IF(ISBLANK($G256),"",$G256)</f>
        <v/>
      </c>
      <c r="AM256" s="66"/>
    </row>
    <row r="257" spans="1:39" ht="21.2" hidden="1" customHeight="1">
      <c r="A257" s="64"/>
      <c r="B257" s="71"/>
      <c r="C257" s="102"/>
      <c r="D257" s="102"/>
      <c r="E257" s="102"/>
      <c r="F257" s="102"/>
      <c r="G257" s="80"/>
      <c r="H257" s="66"/>
      <c r="W257" s="3"/>
      <c r="AC257" s="3"/>
      <c r="AD257" s="3"/>
      <c r="AE257" s="3"/>
      <c r="AF257" s="64"/>
      <c r="AG257" s="71" t="str">
        <f>IF(ISBLANK($B257),"",$B257)</f>
        <v/>
      </c>
      <c r="AH257" s="82" t="str">
        <f>IF(ISNUMBER($AG257),IF(C257=LARGE($C257:$F257,1),$L$3,IF(C257=LARGE($C257:$F257,2),$M$3,IF(C257=LARGE($C257:$F257,3),$N$3,$O$3))),"")</f>
        <v/>
      </c>
      <c r="AI257" s="82" t="str">
        <f>IF(ISNUMBER($AG257),IF(D257=LARGE($C257:$F257,1),$L$3,IF(D257=LARGE($C257:$F257,2),$M$3,IF(D257=LARGE($C257:$F257,3),$N$3,$O$3))),"")</f>
        <v/>
      </c>
      <c r="AJ257" s="82" t="str">
        <f>IF(ISNUMBER($AG257),IF(E257=LARGE($C257:$F257,1),$L$3,IF(E257=LARGE($C257:$F257,2),$M$3,IF(E257=LARGE($C257:$F257,3),$N$3,$O$3))),"")</f>
        <v/>
      </c>
      <c r="AK257" s="82" t="str">
        <f>IF(ISNUMBER($AG257),IF(F257=LARGE($C257:$F257,1),$L$3,IF(F257=LARGE($C257:$F257,2),$M$3,IF(F257=LARGE($C257:$F257,3),$N$3,$O$3))),"")</f>
        <v/>
      </c>
      <c r="AL257" s="80" t="str">
        <f>IF(ISBLANK($G257),"",$G257)</f>
        <v/>
      </c>
      <c r="AM257" s="66"/>
    </row>
    <row r="258" spans="1:39" ht="21.2" hidden="1" customHeight="1">
      <c r="A258" s="64"/>
      <c r="B258" s="71"/>
      <c r="C258" s="102"/>
      <c r="D258" s="102"/>
      <c r="E258" s="102"/>
      <c r="F258" s="102"/>
      <c r="G258" s="80"/>
      <c r="H258" s="66"/>
      <c r="W258" s="3"/>
      <c r="AC258" s="3"/>
      <c r="AD258" s="3"/>
      <c r="AE258" s="3"/>
      <c r="AF258" s="64"/>
      <c r="AG258" s="71" t="str">
        <f>IF(ISBLANK($B258),"",$B258)</f>
        <v/>
      </c>
      <c r="AH258" s="82" t="str">
        <f>IF(ISNUMBER($AG258),IF(C258=LARGE($C258:$F258,1),$L$3,IF(C258=LARGE($C258:$F258,2),$M$3,IF(C258=LARGE($C258:$F258,3),$N$3,$O$3))),"")</f>
        <v/>
      </c>
      <c r="AI258" s="82" t="str">
        <f>IF(ISNUMBER($AG258),IF(D258=LARGE($C258:$F258,1),$L$3,IF(D258=LARGE($C258:$F258,2),$M$3,IF(D258=LARGE($C258:$F258,3),$N$3,$O$3))),"")</f>
        <v/>
      </c>
      <c r="AJ258" s="82" t="str">
        <f>IF(ISNUMBER($AG258),IF(E258=LARGE($C258:$F258,1),$L$3,IF(E258=LARGE($C258:$F258,2),$M$3,IF(E258=LARGE($C258:$F258,3),$N$3,$O$3))),"")</f>
        <v/>
      </c>
      <c r="AK258" s="82" t="str">
        <f>IF(ISNUMBER($AG258),IF(F258=LARGE($C258:$F258,1),$L$3,IF(F258=LARGE($C258:$F258,2),$M$3,IF(F258=LARGE($C258:$F258,3),$N$3,$O$3))),"")</f>
        <v/>
      </c>
      <c r="AL258" s="80" t="str">
        <f>IF(ISBLANK($G258),"",$G258)</f>
        <v/>
      </c>
      <c r="AM258" s="66"/>
    </row>
    <row r="259" spans="1:39" ht="21.2" hidden="1" customHeight="1">
      <c r="A259" s="64"/>
      <c r="B259" s="71"/>
      <c r="C259" s="102"/>
      <c r="D259" s="102"/>
      <c r="E259" s="102"/>
      <c r="F259" s="102"/>
      <c r="G259" s="80"/>
      <c r="H259" s="66"/>
      <c r="W259" s="3"/>
      <c r="AC259" s="3"/>
      <c r="AD259" s="3"/>
      <c r="AE259" s="3"/>
      <c r="AF259" s="64"/>
      <c r="AG259" s="71" t="str">
        <f>IF(ISBLANK($B259),"",$B259)</f>
        <v/>
      </c>
      <c r="AH259" s="82" t="str">
        <f>IF(ISNUMBER($AG259),IF(C259=LARGE($C259:$F259,1),$L$3,IF(C259=LARGE($C259:$F259,2),$M$3,IF(C259=LARGE($C259:$F259,3),$N$3,$O$3))),"")</f>
        <v/>
      </c>
      <c r="AI259" s="82" t="str">
        <f>IF(ISNUMBER($AG259),IF(D259=LARGE($C259:$F259,1),$L$3,IF(D259=LARGE($C259:$F259,2),$M$3,IF(D259=LARGE($C259:$F259,3),$N$3,$O$3))),"")</f>
        <v/>
      </c>
      <c r="AJ259" s="82" t="str">
        <f>IF(ISNUMBER($AG259),IF(E259=LARGE($C259:$F259,1),$L$3,IF(E259=LARGE($C259:$F259,2),$M$3,IF(E259=LARGE($C259:$F259,3),$N$3,$O$3))),"")</f>
        <v/>
      </c>
      <c r="AK259" s="82" t="str">
        <f>IF(ISNUMBER($AG259),IF(F259=LARGE($C259:$F259,1),$L$3,IF(F259=LARGE($C259:$F259,2),$M$3,IF(F259=LARGE($C259:$F259,3),$N$3,$O$3))),"")</f>
        <v/>
      </c>
      <c r="AL259" s="80" t="str">
        <f>IF(ISBLANK($G259),"",$G259)</f>
        <v/>
      </c>
      <c r="AM259" s="66"/>
    </row>
    <row r="260" spans="1:39" ht="21.2" hidden="1" customHeight="1">
      <c r="A260" s="64"/>
      <c r="B260" s="71"/>
      <c r="C260" s="102"/>
      <c r="D260" s="102"/>
      <c r="E260" s="102"/>
      <c r="F260" s="102"/>
      <c r="G260" s="80"/>
      <c r="H260" s="66"/>
      <c r="W260" s="3"/>
      <c r="AC260" s="3"/>
      <c r="AD260" s="3"/>
      <c r="AE260" s="3"/>
      <c r="AF260" s="64"/>
      <c r="AG260" s="71" t="str">
        <f>IF(ISBLANK($B260),"",$B260)</f>
        <v/>
      </c>
      <c r="AH260" s="82" t="str">
        <f>IF(ISNUMBER($AG260),IF(C260=LARGE($C260:$F260,1),$L$3,IF(C260=LARGE($C260:$F260,2),$M$3,IF(C260=LARGE($C260:$F260,3),$N$3,$O$3))),"")</f>
        <v/>
      </c>
      <c r="AI260" s="82" t="str">
        <f>IF(ISNUMBER($AG260),IF(D260=LARGE($C260:$F260,1),$L$3,IF(D260=LARGE($C260:$F260,2),$M$3,IF(D260=LARGE($C260:$F260,3),$N$3,$O$3))),"")</f>
        <v/>
      </c>
      <c r="AJ260" s="82" t="str">
        <f>IF(ISNUMBER($AG260),IF(E260=LARGE($C260:$F260,1),$L$3,IF(E260=LARGE($C260:$F260,2),$M$3,IF(E260=LARGE($C260:$F260,3),$N$3,$O$3))),"")</f>
        <v/>
      </c>
      <c r="AK260" s="82" t="str">
        <f>IF(ISNUMBER($AG260),IF(F260=LARGE($C260:$F260,1),$L$3,IF(F260=LARGE($C260:$F260,2),$M$3,IF(F260=LARGE($C260:$F260,3),$N$3,$O$3))),"")</f>
        <v/>
      </c>
      <c r="AL260" s="80" t="str">
        <f>IF(ISBLANK($G260),"",$G260)</f>
        <v/>
      </c>
      <c r="AM260" s="66"/>
    </row>
    <row r="261" spans="1:39" ht="21.2" hidden="1" customHeight="1">
      <c r="A261" s="64"/>
      <c r="B261" s="71"/>
      <c r="C261" s="102"/>
      <c r="D261" s="102"/>
      <c r="E261" s="102"/>
      <c r="F261" s="102"/>
      <c r="G261" s="80"/>
      <c r="H261" s="66"/>
      <c r="W261" s="3"/>
      <c r="AC261" s="3"/>
      <c r="AD261" s="3"/>
      <c r="AE261" s="3"/>
      <c r="AF261" s="64"/>
      <c r="AG261" s="71" t="str">
        <f>IF(ISBLANK($B261),"",$B261)</f>
        <v/>
      </c>
      <c r="AH261" s="82" t="str">
        <f>IF(ISNUMBER($AG261),IF(C261=LARGE($C261:$F261,1),$L$3,IF(C261=LARGE($C261:$F261,2),$M$3,IF(C261=LARGE($C261:$F261,3),$N$3,$O$3))),"")</f>
        <v/>
      </c>
      <c r="AI261" s="82" t="str">
        <f>IF(ISNUMBER($AG261),IF(D261=LARGE($C261:$F261,1),$L$3,IF(D261=LARGE($C261:$F261,2),$M$3,IF(D261=LARGE($C261:$F261,3),$N$3,$O$3))),"")</f>
        <v/>
      </c>
      <c r="AJ261" s="82" t="str">
        <f>IF(ISNUMBER($AG261),IF(E261=LARGE($C261:$F261,1),$L$3,IF(E261=LARGE($C261:$F261,2),$M$3,IF(E261=LARGE($C261:$F261,3),$N$3,$O$3))),"")</f>
        <v/>
      </c>
      <c r="AK261" s="82" t="str">
        <f>IF(ISNUMBER($AG261),IF(F261=LARGE($C261:$F261,1),$L$3,IF(F261=LARGE($C261:$F261,2),$M$3,IF(F261=LARGE($C261:$F261,3),$N$3,$O$3))),"")</f>
        <v/>
      </c>
      <c r="AL261" s="80" t="str">
        <f>IF(ISBLANK($G261),"",$G261)</f>
        <v/>
      </c>
      <c r="AM261" s="66"/>
    </row>
    <row r="262" spans="1:39" ht="21.2" hidden="1" customHeight="1">
      <c r="A262" s="64"/>
      <c r="B262" s="71"/>
      <c r="C262" s="102"/>
      <c r="D262" s="102"/>
      <c r="E262" s="102"/>
      <c r="F262" s="102"/>
      <c r="G262" s="80"/>
      <c r="H262" s="66"/>
      <c r="W262" s="3"/>
      <c r="AC262" s="3"/>
      <c r="AD262" s="3"/>
      <c r="AE262" s="3"/>
      <c r="AF262" s="64"/>
      <c r="AG262" s="71" t="str">
        <f>IF(ISBLANK($B262),"",$B262)</f>
        <v/>
      </c>
      <c r="AH262" s="82" t="str">
        <f>IF(ISNUMBER($AG262),IF(C262=LARGE($C262:$F262,1),$L$3,IF(C262=LARGE($C262:$F262,2),$M$3,IF(C262=LARGE($C262:$F262,3),$N$3,$O$3))),"")</f>
        <v/>
      </c>
      <c r="AI262" s="82" t="str">
        <f>IF(ISNUMBER($AG262),IF(D262=LARGE($C262:$F262,1),$L$3,IF(D262=LARGE($C262:$F262,2),$M$3,IF(D262=LARGE($C262:$F262,3),$N$3,$O$3))),"")</f>
        <v/>
      </c>
      <c r="AJ262" s="82" t="str">
        <f>IF(ISNUMBER($AG262),IF(E262=LARGE($C262:$F262,1),$L$3,IF(E262=LARGE($C262:$F262,2),$M$3,IF(E262=LARGE($C262:$F262,3),$N$3,$O$3))),"")</f>
        <v/>
      </c>
      <c r="AK262" s="82" t="str">
        <f>IF(ISNUMBER($AG262),IF(F262=LARGE($C262:$F262,1),$L$3,IF(F262=LARGE($C262:$F262,2),$M$3,IF(F262=LARGE($C262:$F262,3),$N$3,$O$3))),"")</f>
        <v/>
      </c>
      <c r="AL262" s="80" t="str">
        <f>IF(ISBLANK($G262),"",$G262)</f>
        <v/>
      </c>
      <c r="AM262" s="66"/>
    </row>
    <row r="263" spans="1:39" ht="21.2" hidden="1" customHeight="1">
      <c r="A263" s="64"/>
      <c r="B263" s="71"/>
      <c r="C263" s="102"/>
      <c r="D263" s="102"/>
      <c r="E263" s="102"/>
      <c r="F263" s="102"/>
      <c r="G263" s="80"/>
      <c r="H263" s="66"/>
      <c r="W263" s="3"/>
      <c r="AC263" s="3"/>
      <c r="AD263" s="3"/>
      <c r="AE263" s="3"/>
      <c r="AF263" s="64"/>
      <c r="AG263" s="71" t="str">
        <f>IF(ISBLANK($B263),"",$B263)</f>
        <v/>
      </c>
      <c r="AH263" s="82" t="str">
        <f>IF(ISNUMBER($AG263),IF(C263=LARGE($C263:$F263,1),$L$3,IF(C263=LARGE($C263:$F263,2),$M$3,IF(C263=LARGE($C263:$F263,3),$N$3,$O$3))),"")</f>
        <v/>
      </c>
      <c r="AI263" s="82" t="str">
        <f>IF(ISNUMBER($AG263),IF(D263=LARGE($C263:$F263,1),$L$3,IF(D263=LARGE($C263:$F263,2),$M$3,IF(D263=LARGE($C263:$F263,3),$N$3,$O$3))),"")</f>
        <v/>
      </c>
      <c r="AJ263" s="82" t="str">
        <f>IF(ISNUMBER($AG263),IF(E263=LARGE($C263:$F263,1),$L$3,IF(E263=LARGE($C263:$F263,2),$M$3,IF(E263=LARGE($C263:$F263,3),$N$3,$O$3))),"")</f>
        <v/>
      </c>
      <c r="AK263" s="82" t="str">
        <f>IF(ISNUMBER($AG263),IF(F263=LARGE($C263:$F263,1),$L$3,IF(F263=LARGE($C263:$F263,2),$M$3,IF(F263=LARGE($C263:$F263,3),$N$3,$O$3))),"")</f>
        <v/>
      </c>
      <c r="AL263" s="80" t="str">
        <f>IF(ISBLANK($G263),"",$G263)</f>
        <v/>
      </c>
      <c r="AM263" s="66"/>
    </row>
    <row r="264" spans="1:39" ht="21.2" hidden="1" customHeight="1">
      <c r="A264" s="64"/>
      <c r="B264" s="71"/>
      <c r="C264" s="102"/>
      <c r="D264" s="102"/>
      <c r="E264" s="102"/>
      <c r="F264" s="102"/>
      <c r="G264" s="80"/>
      <c r="H264" s="66"/>
      <c r="W264" s="3"/>
      <c r="AC264" s="3"/>
      <c r="AD264" s="3"/>
      <c r="AE264" s="3"/>
      <c r="AF264" s="64"/>
      <c r="AG264" s="71" t="str">
        <f>IF(ISBLANK($B264),"",$B264)</f>
        <v/>
      </c>
      <c r="AH264" s="82" t="str">
        <f>IF(ISNUMBER($AG264),IF(C264=LARGE($C264:$F264,1),$L$3,IF(C264=LARGE($C264:$F264,2),$M$3,IF(C264=LARGE($C264:$F264,3),$N$3,$O$3))),"")</f>
        <v/>
      </c>
      <c r="AI264" s="82" t="str">
        <f>IF(ISNUMBER($AG264),IF(D264=LARGE($C264:$F264,1),$L$3,IF(D264=LARGE($C264:$F264,2),$M$3,IF(D264=LARGE($C264:$F264,3),$N$3,$O$3))),"")</f>
        <v/>
      </c>
      <c r="AJ264" s="82" t="str">
        <f>IF(ISNUMBER($AG264),IF(E264=LARGE($C264:$F264,1),$L$3,IF(E264=LARGE($C264:$F264,2),$M$3,IF(E264=LARGE($C264:$F264,3),$N$3,$O$3))),"")</f>
        <v/>
      </c>
      <c r="AK264" s="82" t="str">
        <f>IF(ISNUMBER($AG264),IF(F264=LARGE($C264:$F264,1),$L$3,IF(F264=LARGE($C264:$F264,2),$M$3,IF(F264=LARGE($C264:$F264,3),$N$3,$O$3))),"")</f>
        <v/>
      </c>
      <c r="AL264" s="80" t="str">
        <f>IF(ISBLANK($G264),"",$G264)</f>
        <v/>
      </c>
      <c r="AM264" s="66"/>
    </row>
    <row r="265" spans="1:39" ht="21.2" hidden="1" customHeight="1">
      <c r="A265" s="64"/>
      <c r="B265" s="71"/>
      <c r="C265" s="102"/>
      <c r="D265" s="102"/>
      <c r="E265" s="102"/>
      <c r="F265" s="102"/>
      <c r="G265" s="80"/>
      <c r="H265" s="66"/>
      <c r="W265" s="3"/>
      <c r="AC265" s="3"/>
      <c r="AD265" s="3"/>
      <c r="AE265" s="3"/>
      <c r="AF265" s="64"/>
      <c r="AG265" s="71" t="str">
        <f>IF(ISBLANK($B265),"",$B265)</f>
        <v/>
      </c>
      <c r="AH265" s="82" t="str">
        <f>IF(ISNUMBER($AG265),IF(C265=LARGE($C265:$F265,1),$L$3,IF(C265=LARGE($C265:$F265,2),$M$3,IF(C265=LARGE($C265:$F265,3),$N$3,$O$3))),"")</f>
        <v/>
      </c>
      <c r="AI265" s="82" t="str">
        <f>IF(ISNUMBER($AG265),IF(D265=LARGE($C265:$F265,1),$L$3,IF(D265=LARGE($C265:$F265,2),$M$3,IF(D265=LARGE($C265:$F265,3),$N$3,$O$3))),"")</f>
        <v/>
      </c>
      <c r="AJ265" s="82" t="str">
        <f>IF(ISNUMBER($AG265),IF(E265=LARGE($C265:$F265,1),$L$3,IF(E265=LARGE($C265:$F265,2),$M$3,IF(E265=LARGE($C265:$F265,3),$N$3,$O$3))),"")</f>
        <v/>
      </c>
      <c r="AK265" s="82" t="str">
        <f>IF(ISNUMBER($AG265),IF(F265=LARGE($C265:$F265,1),$L$3,IF(F265=LARGE($C265:$F265,2),$M$3,IF(F265=LARGE($C265:$F265,3),$N$3,$O$3))),"")</f>
        <v/>
      </c>
      <c r="AL265" s="80" t="str">
        <f>IF(ISBLANK($G265),"",$G265)</f>
        <v/>
      </c>
      <c r="AM265" s="66"/>
    </row>
    <row r="266" spans="1:39" ht="21.2" hidden="1" customHeight="1">
      <c r="A266" s="64"/>
      <c r="B266" s="71"/>
      <c r="C266" s="102"/>
      <c r="D266" s="102"/>
      <c r="E266" s="102"/>
      <c r="F266" s="102"/>
      <c r="G266" s="80"/>
      <c r="H266" s="66"/>
      <c r="W266" s="3"/>
      <c r="AC266" s="3"/>
      <c r="AD266" s="3"/>
      <c r="AE266" s="3"/>
      <c r="AF266" s="64"/>
      <c r="AG266" s="71" t="str">
        <f>IF(ISBLANK($B266),"",$B266)</f>
        <v/>
      </c>
      <c r="AH266" s="82" t="str">
        <f>IF(ISNUMBER($AG266),IF(C266=LARGE($C266:$F266,1),$L$3,IF(C266=LARGE($C266:$F266,2),$M$3,IF(C266=LARGE($C266:$F266,3),$N$3,$O$3))),"")</f>
        <v/>
      </c>
      <c r="AI266" s="82" t="str">
        <f>IF(ISNUMBER($AG266),IF(D266=LARGE($C266:$F266,1),$L$3,IF(D266=LARGE($C266:$F266,2),$M$3,IF(D266=LARGE($C266:$F266,3),$N$3,$O$3))),"")</f>
        <v/>
      </c>
      <c r="AJ266" s="82" t="str">
        <f>IF(ISNUMBER($AG266),IF(E266=LARGE($C266:$F266,1),$L$3,IF(E266=LARGE($C266:$F266,2),$M$3,IF(E266=LARGE($C266:$F266,3),$N$3,$O$3))),"")</f>
        <v/>
      </c>
      <c r="AK266" s="82" t="str">
        <f>IF(ISNUMBER($AG266),IF(F266=LARGE($C266:$F266,1),$L$3,IF(F266=LARGE($C266:$F266,2),$M$3,IF(F266=LARGE($C266:$F266,3),$N$3,$O$3))),"")</f>
        <v/>
      </c>
      <c r="AL266" s="80" t="str">
        <f>IF(ISBLANK($G266),"",$G266)</f>
        <v/>
      </c>
      <c r="AM266" s="66"/>
    </row>
    <row r="267" spans="1:39" ht="21.2" hidden="1" customHeight="1">
      <c r="A267" s="64"/>
      <c r="B267" s="71"/>
      <c r="C267" s="102"/>
      <c r="D267" s="102"/>
      <c r="E267" s="102"/>
      <c r="F267" s="102"/>
      <c r="G267" s="80"/>
      <c r="H267" s="66"/>
      <c r="W267" s="3"/>
      <c r="AC267" s="3"/>
      <c r="AD267" s="3"/>
      <c r="AE267" s="3"/>
      <c r="AF267" s="64"/>
      <c r="AG267" s="71" t="str">
        <f>IF(ISBLANK($B267),"",$B267)</f>
        <v/>
      </c>
      <c r="AH267" s="82" t="str">
        <f>IF(ISNUMBER($AG267),IF(C267=LARGE($C267:$F267,1),$L$3,IF(C267=LARGE($C267:$F267,2),$M$3,IF(C267=LARGE($C267:$F267,3),$N$3,$O$3))),"")</f>
        <v/>
      </c>
      <c r="AI267" s="82" t="str">
        <f>IF(ISNUMBER($AG267),IF(D267=LARGE($C267:$F267,1),$L$3,IF(D267=LARGE($C267:$F267,2),$M$3,IF(D267=LARGE($C267:$F267,3),$N$3,$O$3))),"")</f>
        <v/>
      </c>
      <c r="AJ267" s="82" t="str">
        <f>IF(ISNUMBER($AG267),IF(E267=LARGE($C267:$F267,1),$L$3,IF(E267=LARGE($C267:$F267,2),$M$3,IF(E267=LARGE($C267:$F267,3),$N$3,$O$3))),"")</f>
        <v/>
      </c>
      <c r="AK267" s="82" t="str">
        <f>IF(ISNUMBER($AG267),IF(F267=LARGE($C267:$F267,1),$L$3,IF(F267=LARGE($C267:$F267,2),$M$3,IF(F267=LARGE($C267:$F267,3),$N$3,$O$3))),"")</f>
        <v/>
      </c>
      <c r="AL267" s="80" t="str">
        <f>IF(ISBLANK($G267),"",$G267)</f>
        <v/>
      </c>
      <c r="AM267" s="66"/>
    </row>
    <row r="268" spans="1:39" ht="21.2" hidden="1" customHeight="1">
      <c r="A268" s="64"/>
      <c r="B268" s="71"/>
      <c r="C268" s="102"/>
      <c r="D268" s="102"/>
      <c r="E268" s="102"/>
      <c r="F268" s="102"/>
      <c r="G268" s="80"/>
      <c r="H268" s="66"/>
      <c r="W268" s="3"/>
      <c r="AC268" s="3"/>
      <c r="AD268" s="3"/>
      <c r="AE268" s="3"/>
      <c r="AF268" s="64"/>
      <c r="AG268" s="71" t="str">
        <f>IF(ISBLANK($B268),"",$B268)</f>
        <v/>
      </c>
      <c r="AH268" s="82" t="str">
        <f>IF(ISNUMBER($AG268),IF(C268=LARGE($C268:$F268,1),$L$3,IF(C268=LARGE($C268:$F268,2),$M$3,IF(C268=LARGE($C268:$F268,3),$N$3,$O$3))),"")</f>
        <v/>
      </c>
      <c r="AI268" s="82" t="str">
        <f>IF(ISNUMBER($AG268),IF(D268=LARGE($C268:$F268,1),$L$3,IF(D268=LARGE($C268:$F268,2),$M$3,IF(D268=LARGE($C268:$F268,3),$N$3,$O$3))),"")</f>
        <v/>
      </c>
      <c r="AJ268" s="82" t="str">
        <f>IF(ISNUMBER($AG268),IF(E268=LARGE($C268:$F268,1),$L$3,IF(E268=LARGE($C268:$F268,2),$M$3,IF(E268=LARGE($C268:$F268,3),$N$3,$O$3))),"")</f>
        <v/>
      </c>
      <c r="AK268" s="82" t="str">
        <f>IF(ISNUMBER($AG268),IF(F268=LARGE($C268:$F268,1),$L$3,IF(F268=LARGE($C268:$F268,2),$M$3,IF(F268=LARGE($C268:$F268,3),$N$3,$O$3))),"")</f>
        <v/>
      </c>
      <c r="AL268" s="80" t="str">
        <f>IF(ISBLANK($G268),"",$G268)</f>
        <v/>
      </c>
      <c r="AM268" s="66"/>
    </row>
    <row r="269" spans="1:39" ht="21.2" hidden="1" customHeight="1">
      <c r="A269" s="64"/>
      <c r="B269" s="71"/>
      <c r="C269" s="102"/>
      <c r="D269" s="102"/>
      <c r="E269" s="102"/>
      <c r="F269" s="102"/>
      <c r="G269" s="80"/>
      <c r="H269" s="66"/>
      <c r="W269" s="3"/>
      <c r="AC269" s="3"/>
      <c r="AD269" s="3"/>
      <c r="AE269" s="3"/>
      <c r="AF269" s="64"/>
      <c r="AG269" s="71" t="str">
        <f>IF(ISBLANK($B269),"",$B269)</f>
        <v/>
      </c>
      <c r="AH269" s="82" t="str">
        <f>IF(ISNUMBER($AG269),IF(C269=LARGE($C269:$F269,1),$L$3,IF(C269=LARGE($C269:$F269,2),$M$3,IF(C269=LARGE($C269:$F269,3),$N$3,$O$3))),"")</f>
        <v/>
      </c>
      <c r="AI269" s="82" t="str">
        <f>IF(ISNUMBER($AG269),IF(D269=LARGE($C269:$F269,1),$L$3,IF(D269=LARGE($C269:$F269,2),$M$3,IF(D269=LARGE($C269:$F269,3),$N$3,$O$3))),"")</f>
        <v/>
      </c>
      <c r="AJ269" s="82" t="str">
        <f>IF(ISNUMBER($AG269),IF(E269=LARGE($C269:$F269,1),$L$3,IF(E269=LARGE($C269:$F269,2),$M$3,IF(E269=LARGE($C269:$F269,3),$N$3,$O$3))),"")</f>
        <v/>
      </c>
      <c r="AK269" s="82" t="str">
        <f>IF(ISNUMBER($AG269),IF(F269=LARGE($C269:$F269,1),$L$3,IF(F269=LARGE($C269:$F269,2),$M$3,IF(F269=LARGE($C269:$F269,3),$N$3,$O$3))),"")</f>
        <v/>
      </c>
      <c r="AL269" s="80" t="str">
        <f>IF(ISBLANK($G269),"",$G269)</f>
        <v/>
      </c>
      <c r="AM269" s="66"/>
    </row>
    <row r="270" spans="1:39" ht="21.2" hidden="1" customHeight="1">
      <c r="A270" s="64"/>
      <c r="B270" s="71"/>
      <c r="C270" s="102"/>
      <c r="D270" s="102"/>
      <c r="E270" s="102"/>
      <c r="F270" s="102"/>
      <c r="G270" s="80"/>
      <c r="H270" s="66"/>
      <c r="W270" s="3"/>
      <c r="AC270" s="3"/>
      <c r="AD270" s="3"/>
      <c r="AE270" s="3"/>
      <c r="AF270" s="64"/>
      <c r="AG270" s="71" t="str">
        <f>IF(ISBLANK($B270),"",$B270)</f>
        <v/>
      </c>
      <c r="AH270" s="82" t="str">
        <f>IF(ISNUMBER($AG270),IF(C270=LARGE($C270:$F270,1),$L$3,IF(C270=LARGE($C270:$F270,2),$M$3,IF(C270=LARGE($C270:$F270,3),$N$3,$O$3))),"")</f>
        <v/>
      </c>
      <c r="AI270" s="82" t="str">
        <f>IF(ISNUMBER($AG270),IF(D270=LARGE($C270:$F270,1),$L$3,IF(D270=LARGE($C270:$F270,2),$M$3,IF(D270=LARGE($C270:$F270,3),$N$3,$O$3))),"")</f>
        <v/>
      </c>
      <c r="AJ270" s="82" t="str">
        <f>IF(ISNUMBER($AG270),IF(E270=LARGE($C270:$F270,1),$L$3,IF(E270=LARGE($C270:$F270,2),$M$3,IF(E270=LARGE($C270:$F270,3),$N$3,$O$3))),"")</f>
        <v/>
      </c>
      <c r="AK270" s="82" t="str">
        <f>IF(ISNUMBER($AG270),IF(F270=LARGE($C270:$F270,1),$L$3,IF(F270=LARGE($C270:$F270,2),$M$3,IF(F270=LARGE($C270:$F270,3),$N$3,$O$3))),"")</f>
        <v/>
      </c>
      <c r="AL270" s="80" t="str">
        <f>IF(ISBLANK($G270),"",$G270)</f>
        <v/>
      </c>
      <c r="AM270" s="66"/>
    </row>
    <row r="271" spans="1:39" ht="21.2" hidden="1" customHeight="1">
      <c r="A271" s="64"/>
      <c r="B271" s="71"/>
      <c r="C271" s="102"/>
      <c r="D271" s="102"/>
      <c r="E271" s="102"/>
      <c r="F271" s="102"/>
      <c r="G271" s="80"/>
      <c r="H271" s="66"/>
      <c r="W271" s="3"/>
      <c r="AC271" s="3"/>
      <c r="AD271" s="3"/>
      <c r="AE271" s="3"/>
      <c r="AF271" s="64"/>
      <c r="AG271" s="71" t="str">
        <f>IF(ISBLANK($B271),"",$B271)</f>
        <v/>
      </c>
      <c r="AH271" s="82" t="str">
        <f>IF(ISNUMBER($AG271),IF(C271=LARGE($C271:$F271,1),$L$3,IF(C271=LARGE($C271:$F271,2),$M$3,IF(C271=LARGE($C271:$F271,3),$N$3,$O$3))),"")</f>
        <v/>
      </c>
      <c r="AI271" s="82" t="str">
        <f>IF(ISNUMBER($AG271),IF(D271=LARGE($C271:$F271,1),$L$3,IF(D271=LARGE($C271:$F271,2),$M$3,IF(D271=LARGE($C271:$F271,3),$N$3,$O$3))),"")</f>
        <v/>
      </c>
      <c r="AJ271" s="82" t="str">
        <f>IF(ISNUMBER($AG271),IF(E271=LARGE($C271:$F271,1),$L$3,IF(E271=LARGE($C271:$F271,2),$M$3,IF(E271=LARGE($C271:$F271,3),$N$3,$O$3))),"")</f>
        <v/>
      </c>
      <c r="AK271" s="82" t="str">
        <f>IF(ISNUMBER($AG271),IF(F271=LARGE($C271:$F271,1),$L$3,IF(F271=LARGE($C271:$F271,2),$M$3,IF(F271=LARGE($C271:$F271,3),$N$3,$O$3))),"")</f>
        <v/>
      </c>
      <c r="AL271" s="80" t="str">
        <f>IF(ISBLANK($G271),"",$G271)</f>
        <v/>
      </c>
      <c r="AM271" s="66"/>
    </row>
    <row r="272" spans="1:39" ht="21.2" hidden="1" customHeight="1">
      <c r="A272" s="64"/>
      <c r="B272" s="71"/>
      <c r="C272" s="102"/>
      <c r="D272" s="102"/>
      <c r="E272" s="102"/>
      <c r="F272" s="102"/>
      <c r="G272" s="80"/>
      <c r="H272" s="66"/>
      <c r="W272" s="3"/>
      <c r="AC272" s="3"/>
      <c r="AD272" s="3"/>
      <c r="AE272" s="3"/>
      <c r="AF272" s="64"/>
      <c r="AG272" s="71" t="str">
        <f>IF(ISBLANK($B272),"",$B272)</f>
        <v/>
      </c>
      <c r="AH272" s="82" t="str">
        <f>IF(ISNUMBER($AG272),IF(C272=LARGE($C272:$F272,1),$L$3,IF(C272=LARGE($C272:$F272,2),$M$3,IF(C272=LARGE($C272:$F272,3),$N$3,$O$3))),"")</f>
        <v/>
      </c>
      <c r="AI272" s="82" t="str">
        <f>IF(ISNUMBER($AG272),IF(D272=LARGE($C272:$F272,1),$L$3,IF(D272=LARGE($C272:$F272,2),$M$3,IF(D272=LARGE($C272:$F272,3),$N$3,$O$3))),"")</f>
        <v/>
      </c>
      <c r="AJ272" s="82" t="str">
        <f>IF(ISNUMBER($AG272),IF(E272=LARGE($C272:$F272,1),$L$3,IF(E272=LARGE($C272:$F272,2),$M$3,IF(E272=LARGE($C272:$F272,3),$N$3,$O$3))),"")</f>
        <v/>
      </c>
      <c r="AK272" s="82" t="str">
        <f>IF(ISNUMBER($AG272),IF(F272=LARGE($C272:$F272,1),$L$3,IF(F272=LARGE($C272:$F272,2),$M$3,IF(F272=LARGE($C272:$F272,3),$N$3,$O$3))),"")</f>
        <v/>
      </c>
      <c r="AL272" s="80" t="str">
        <f>IF(ISBLANK($G272),"",$G272)</f>
        <v/>
      </c>
      <c r="AM272" s="66"/>
    </row>
    <row r="273" spans="1:39" ht="21.2" hidden="1" customHeight="1">
      <c r="A273" s="64"/>
      <c r="B273" s="71"/>
      <c r="C273" s="102"/>
      <c r="D273" s="102"/>
      <c r="E273" s="102"/>
      <c r="F273" s="102"/>
      <c r="G273" s="80"/>
      <c r="H273" s="66"/>
      <c r="W273" s="3"/>
      <c r="AC273" s="3"/>
      <c r="AD273" s="3"/>
      <c r="AE273" s="3"/>
      <c r="AF273" s="64"/>
      <c r="AG273" s="71" t="str">
        <f>IF(ISBLANK($B273),"",$B273)</f>
        <v/>
      </c>
      <c r="AH273" s="82" t="str">
        <f>IF(ISNUMBER($AG273),IF(C273=LARGE($C273:$F273,1),$L$3,IF(C273=LARGE($C273:$F273,2),$M$3,IF(C273=LARGE($C273:$F273,3),$N$3,$O$3))),"")</f>
        <v/>
      </c>
      <c r="AI273" s="82" t="str">
        <f>IF(ISNUMBER($AG273),IF(D273=LARGE($C273:$F273,1),$L$3,IF(D273=LARGE($C273:$F273,2),$M$3,IF(D273=LARGE($C273:$F273,3),$N$3,$O$3))),"")</f>
        <v/>
      </c>
      <c r="AJ273" s="82" t="str">
        <f>IF(ISNUMBER($AG273),IF(E273=LARGE($C273:$F273,1),$L$3,IF(E273=LARGE($C273:$F273,2),$M$3,IF(E273=LARGE($C273:$F273,3),$N$3,$O$3))),"")</f>
        <v/>
      </c>
      <c r="AK273" s="82" t="str">
        <f>IF(ISNUMBER($AG273),IF(F273=LARGE($C273:$F273,1),$L$3,IF(F273=LARGE($C273:$F273,2),$M$3,IF(F273=LARGE($C273:$F273,3),$N$3,$O$3))),"")</f>
        <v/>
      </c>
      <c r="AL273" s="80" t="str">
        <f>IF(ISBLANK($G273),"",$G273)</f>
        <v/>
      </c>
      <c r="AM273" s="66"/>
    </row>
    <row r="274" spans="1:39" ht="21.2" hidden="1" customHeight="1">
      <c r="A274" s="64"/>
      <c r="B274" s="71"/>
      <c r="C274" s="102"/>
      <c r="D274" s="102"/>
      <c r="E274" s="102"/>
      <c r="F274" s="102"/>
      <c r="G274" s="80"/>
      <c r="H274" s="66"/>
      <c r="W274" s="3"/>
      <c r="AC274" s="3"/>
      <c r="AD274" s="3"/>
      <c r="AE274" s="3"/>
      <c r="AF274" s="64"/>
      <c r="AG274" s="71" t="str">
        <f>IF(ISBLANK($B274),"",$B274)</f>
        <v/>
      </c>
      <c r="AH274" s="82" t="str">
        <f>IF(ISNUMBER($AG274),IF(C274=LARGE($C274:$F274,1),$L$3,IF(C274=LARGE($C274:$F274,2),$M$3,IF(C274=LARGE($C274:$F274,3),$N$3,$O$3))),"")</f>
        <v/>
      </c>
      <c r="AI274" s="82" t="str">
        <f>IF(ISNUMBER($AG274),IF(D274=LARGE($C274:$F274,1),$L$3,IF(D274=LARGE($C274:$F274,2),$M$3,IF(D274=LARGE($C274:$F274,3),$N$3,$O$3))),"")</f>
        <v/>
      </c>
      <c r="AJ274" s="82" t="str">
        <f>IF(ISNUMBER($AG274),IF(E274=LARGE($C274:$F274,1),$L$3,IF(E274=LARGE($C274:$F274,2),$M$3,IF(E274=LARGE($C274:$F274,3),$N$3,$O$3))),"")</f>
        <v/>
      </c>
      <c r="AK274" s="82" t="str">
        <f>IF(ISNUMBER($AG274),IF(F274=LARGE($C274:$F274,1),$L$3,IF(F274=LARGE($C274:$F274,2),$M$3,IF(F274=LARGE($C274:$F274,3),$N$3,$O$3))),"")</f>
        <v/>
      </c>
      <c r="AL274" s="80" t="str">
        <f>IF(ISBLANK($G274),"",$G274)</f>
        <v/>
      </c>
      <c r="AM274" s="66"/>
    </row>
    <row r="275" spans="1:39" ht="21.2" hidden="1" customHeight="1">
      <c r="A275" s="64"/>
      <c r="B275" s="71"/>
      <c r="C275" s="102"/>
      <c r="D275" s="102"/>
      <c r="E275" s="102"/>
      <c r="F275" s="102"/>
      <c r="G275" s="80"/>
      <c r="H275" s="66"/>
      <c r="W275" s="3"/>
      <c r="AC275" s="3"/>
      <c r="AD275" s="3"/>
      <c r="AE275" s="3"/>
      <c r="AF275" s="64"/>
      <c r="AG275" s="71" t="str">
        <f>IF(ISBLANK($B275),"",$B275)</f>
        <v/>
      </c>
      <c r="AH275" s="82" t="str">
        <f>IF(ISNUMBER($AG275),IF(C275=LARGE($C275:$F275,1),$L$3,IF(C275=LARGE($C275:$F275,2),$M$3,IF(C275=LARGE($C275:$F275,3),$N$3,$O$3))),"")</f>
        <v/>
      </c>
      <c r="AI275" s="82" t="str">
        <f>IF(ISNUMBER($AG275),IF(D275=LARGE($C275:$F275,1),$L$3,IF(D275=LARGE($C275:$F275,2),$M$3,IF(D275=LARGE($C275:$F275,3),$N$3,$O$3))),"")</f>
        <v/>
      </c>
      <c r="AJ275" s="82" t="str">
        <f>IF(ISNUMBER($AG275),IF(E275=LARGE($C275:$F275,1),$L$3,IF(E275=LARGE($C275:$F275,2),$M$3,IF(E275=LARGE($C275:$F275,3),$N$3,$O$3))),"")</f>
        <v/>
      </c>
      <c r="AK275" s="82" t="str">
        <f>IF(ISNUMBER($AG275),IF(F275=LARGE($C275:$F275,1),$L$3,IF(F275=LARGE($C275:$F275,2),$M$3,IF(F275=LARGE($C275:$F275,3),$N$3,$O$3))),"")</f>
        <v/>
      </c>
      <c r="AL275" s="80" t="str">
        <f>IF(ISBLANK($G275),"",$G275)</f>
        <v/>
      </c>
      <c r="AM275" s="66"/>
    </row>
    <row r="276" spans="1:39" ht="21.2" hidden="1" customHeight="1">
      <c r="A276" s="64"/>
      <c r="B276" s="71"/>
      <c r="C276" s="102"/>
      <c r="D276" s="102"/>
      <c r="E276" s="102"/>
      <c r="F276" s="102"/>
      <c r="G276" s="80"/>
      <c r="H276" s="66"/>
      <c r="W276" s="3"/>
      <c r="AC276" s="3"/>
      <c r="AD276" s="3"/>
      <c r="AE276" s="3"/>
      <c r="AF276" s="64"/>
      <c r="AG276" s="71" t="str">
        <f>IF(ISBLANK($B276),"",$B276)</f>
        <v/>
      </c>
      <c r="AH276" s="82" t="str">
        <f>IF(ISNUMBER($AG276),IF(C276=LARGE($C276:$F276,1),$L$3,IF(C276=LARGE($C276:$F276,2),$M$3,IF(C276=LARGE($C276:$F276,3),$N$3,$O$3))),"")</f>
        <v/>
      </c>
      <c r="AI276" s="82" t="str">
        <f>IF(ISNUMBER($AG276),IF(D276=LARGE($C276:$F276,1),$L$3,IF(D276=LARGE($C276:$F276,2),$M$3,IF(D276=LARGE($C276:$F276,3),$N$3,$O$3))),"")</f>
        <v/>
      </c>
      <c r="AJ276" s="82" t="str">
        <f>IF(ISNUMBER($AG276),IF(E276=LARGE($C276:$F276,1),$L$3,IF(E276=LARGE($C276:$F276,2),$M$3,IF(E276=LARGE($C276:$F276,3),$N$3,$O$3))),"")</f>
        <v/>
      </c>
      <c r="AK276" s="82" t="str">
        <f>IF(ISNUMBER($AG276),IF(F276=LARGE($C276:$F276,1),$L$3,IF(F276=LARGE($C276:$F276,2),$M$3,IF(F276=LARGE($C276:$F276,3),$N$3,$O$3))),"")</f>
        <v/>
      </c>
      <c r="AL276" s="80" t="str">
        <f>IF(ISBLANK($G276),"",$G276)</f>
        <v/>
      </c>
      <c r="AM276" s="66"/>
    </row>
    <row r="277" spans="1:39" ht="21.2" hidden="1" customHeight="1">
      <c r="A277" s="64"/>
      <c r="B277" s="71"/>
      <c r="C277" s="102"/>
      <c r="D277" s="102"/>
      <c r="E277" s="102"/>
      <c r="F277" s="102"/>
      <c r="G277" s="80"/>
      <c r="H277" s="66"/>
      <c r="W277" s="3"/>
      <c r="AC277" s="3"/>
      <c r="AD277" s="3"/>
      <c r="AE277" s="3"/>
      <c r="AF277" s="64"/>
      <c r="AG277" s="71" t="str">
        <f>IF(ISBLANK($B277),"",$B277)</f>
        <v/>
      </c>
      <c r="AH277" s="82" t="str">
        <f>IF(ISNUMBER($AG277),IF(C277=LARGE($C277:$F277,1),$L$3,IF(C277=LARGE($C277:$F277,2),$M$3,IF(C277=LARGE($C277:$F277,3),$N$3,$O$3))),"")</f>
        <v/>
      </c>
      <c r="AI277" s="82" t="str">
        <f>IF(ISNUMBER($AG277),IF(D277=LARGE($C277:$F277,1),$L$3,IF(D277=LARGE($C277:$F277,2),$M$3,IF(D277=LARGE($C277:$F277,3),$N$3,$O$3))),"")</f>
        <v/>
      </c>
      <c r="AJ277" s="82" t="str">
        <f>IF(ISNUMBER($AG277),IF(E277=LARGE($C277:$F277,1),$L$3,IF(E277=LARGE($C277:$F277,2),$M$3,IF(E277=LARGE($C277:$F277,3),$N$3,$O$3))),"")</f>
        <v/>
      </c>
      <c r="AK277" s="82" t="str">
        <f>IF(ISNUMBER($AG277),IF(F277=LARGE($C277:$F277,1),$L$3,IF(F277=LARGE($C277:$F277,2),$M$3,IF(F277=LARGE($C277:$F277,3),$N$3,$O$3))),"")</f>
        <v/>
      </c>
      <c r="AL277" s="80" t="str">
        <f>IF(ISBLANK($G277),"",$G277)</f>
        <v/>
      </c>
      <c r="AM277" s="66"/>
    </row>
    <row r="278" spans="1:39" ht="21.2" hidden="1" customHeight="1">
      <c r="A278" s="64"/>
      <c r="B278" s="71"/>
      <c r="C278" s="102"/>
      <c r="D278" s="102"/>
      <c r="E278" s="102"/>
      <c r="F278" s="102"/>
      <c r="G278" s="80"/>
      <c r="H278" s="66"/>
      <c r="W278" s="3"/>
      <c r="AC278" s="3"/>
      <c r="AD278" s="3"/>
      <c r="AE278" s="3"/>
      <c r="AF278" s="64"/>
      <c r="AG278" s="71" t="str">
        <f>IF(ISBLANK($B278),"",$B278)</f>
        <v/>
      </c>
      <c r="AH278" s="82" t="str">
        <f>IF(ISNUMBER($AG278),IF(C278=LARGE($C278:$F278,1),$L$3,IF(C278=LARGE($C278:$F278,2),$M$3,IF(C278=LARGE($C278:$F278,3),$N$3,$O$3))),"")</f>
        <v/>
      </c>
      <c r="AI278" s="82" t="str">
        <f>IF(ISNUMBER($AG278),IF(D278=LARGE($C278:$F278,1),$L$3,IF(D278=LARGE($C278:$F278,2),$M$3,IF(D278=LARGE($C278:$F278,3),$N$3,$O$3))),"")</f>
        <v/>
      </c>
      <c r="AJ278" s="82" t="str">
        <f>IF(ISNUMBER($AG278),IF(E278=LARGE($C278:$F278,1),$L$3,IF(E278=LARGE($C278:$F278,2),$M$3,IF(E278=LARGE($C278:$F278,3),$N$3,$O$3))),"")</f>
        <v/>
      </c>
      <c r="AK278" s="82" t="str">
        <f>IF(ISNUMBER($AG278),IF(F278=LARGE($C278:$F278,1),$L$3,IF(F278=LARGE($C278:$F278,2),$M$3,IF(F278=LARGE($C278:$F278,3),$N$3,$O$3))),"")</f>
        <v/>
      </c>
      <c r="AL278" s="80" t="str">
        <f>IF(ISBLANK($G278),"",$G278)</f>
        <v/>
      </c>
      <c r="AM278" s="66"/>
    </row>
    <row r="279" spans="1:39" ht="21.2" hidden="1" customHeight="1">
      <c r="A279" s="64"/>
      <c r="B279" s="71"/>
      <c r="C279" s="102"/>
      <c r="D279" s="102"/>
      <c r="E279" s="102"/>
      <c r="F279" s="102"/>
      <c r="G279" s="80"/>
      <c r="H279" s="66"/>
      <c r="W279" s="3"/>
      <c r="AC279" s="3"/>
      <c r="AD279" s="3"/>
      <c r="AE279" s="3"/>
      <c r="AF279" s="64"/>
      <c r="AG279" s="71" t="str">
        <f>IF(ISBLANK($B279),"",$B279)</f>
        <v/>
      </c>
      <c r="AH279" s="82" t="str">
        <f>IF(ISNUMBER($AG279),IF(C279=LARGE($C279:$F279,1),$L$3,IF(C279=LARGE($C279:$F279,2),$M$3,IF(C279=LARGE($C279:$F279,3),$N$3,$O$3))),"")</f>
        <v/>
      </c>
      <c r="AI279" s="82" t="str">
        <f>IF(ISNUMBER($AG279),IF(D279=LARGE($C279:$F279,1),$L$3,IF(D279=LARGE($C279:$F279,2),$M$3,IF(D279=LARGE($C279:$F279,3),$N$3,$O$3))),"")</f>
        <v/>
      </c>
      <c r="AJ279" s="82" t="str">
        <f>IF(ISNUMBER($AG279),IF(E279=LARGE($C279:$F279,1),$L$3,IF(E279=LARGE($C279:$F279,2),$M$3,IF(E279=LARGE($C279:$F279,3),$N$3,$O$3))),"")</f>
        <v/>
      </c>
      <c r="AK279" s="82" t="str">
        <f>IF(ISNUMBER($AG279),IF(F279=LARGE($C279:$F279,1),$L$3,IF(F279=LARGE($C279:$F279,2),$M$3,IF(F279=LARGE($C279:$F279,3),$N$3,$O$3))),"")</f>
        <v/>
      </c>
      <c r="AL279" s="80" t="str">
        <f>IF(ISBLANK($G279),"",$G279)</f>
        <v/>
      </c>
      <c r="AM279" s="66"/>
    </row>
    <row r="280" spans="1:39" ht="21.2" hidden="1" customHeight="1">
      <c r="A280" s="64"/>
      <c r="B280" s="71"/>
      <c r="C280" s="102"/>
      <c r="D280" s="102"/>
      <c r="E280" s="102"/>
      <c r="F280" s="102"/>
      <c r="G280" s="80"/>
      <c r="H280" s="66"/>
      <c r="W280" s="3"/>
      <c r="AC280" s="3"/>
      <c r="AD280" s="3"/>
      <c r="AE280" s="3"/>
      <c r="AF280" s="64"/>
      <c r="AG280" s="71" t="str">
        <f>IF(ISBLANK($B280),"",$B280)</f>
        <v/>
      </c>
      <c r="AH280" s="82" t="str">
        <f>IF(ISNUMBER($AG280),IF(C280=LARGE($C280:$F280,1),$L$3,IF(C280=LARGE($C280:$F280,2),$M$3,IF(C280=LARGE($C280:$F280,3),$N$3,$O$3))),"")</f>
        <v/>
      </c>
      <c r="AI280" s="82" t="str">
        <f>IF(ISNUMBER($AG280),IF(D280=LARGE($C280:$F280,1),$L$3,IF(D280=LARGE($C280:$F280,2),$M$3,IF(D280=LARGE($C280:$F280,3),$N$3,$O$3))),"")</f>
        <v/>
      </c>
      <c r="AJ280" s="82" t="str">
        <f>IF(ISNUMBER($AG280),IF(E280=LARGE($C280:$F280,1),$L$3,IF(E280=LARGE($C280:$F280,2),$M$3,IF(E280=LARGE($C280:$F280,3),$N$3,$O$3))),"")</f>
        <v/>
      </c>
      <c r="AK280" s="82" t="str">
        <f>IF(ISNUMBER($AG280),IF(F280=LARGE($C280:$F280,1),$L$3,IF(F280=LARGE($C280:$F280,2),$M$3,IF(F280=LARGE($C280:$F280,3),$N$3,$O$3))),"")</f>
        <v/>
      </c>
      <c r="AL280" s="80" t="str">
        <f>IF(ISBLANK($G280),"",$G280)</f>
        <v/>
      </c>
      <c r="AM280" s="66"/>
    </row>
    <row r="281" spans="1:39" ht="21.2" hidden="1" customHeight="1">
      <c r="A281" s="64"/>
      <c r="B281" s="71"/>
      <c r="C281" s="102"/>
      <c r="D281" s="102"/>
      <c r="E281" s="102"/>
      <c r="F281" s="102"/>
      <c r="G281" s="80"/>
      <c r="H281" s="66"/>
      <c r="W281" s="3"/>
      <c r="AC281" s="3"/>
      <c r="AD281" s="3"/>
      <c r="AE281" s="3"/>
      <c r="AF281" s="64"/>
      <c r="AG281" s="71" t="str">
        <f>IF(ISBLANK($B281),"",$B281)</f>
        <v/>
      </c>
      <c r="AH281" s="82" t="str">
        <f>IF(ISNUMBER($AG281),IF(C281=LARGE($C281:$F281,1),$L$3,IF(C281=LARGE($C281:$F281,2),$M$3,IF(C281=LARGE($C281:$F281,3),$N$3,$O$3))),"")</f>
        <v/>
      </c>
      <c r="AI281" s="82" t="str">
        <f>IF(ISNUMBER($AG281),IF(D281=LARGE($C281:$F281,1),$L$3,IF(D281=LARGE($C281:$F281,2),$M$3,IF(D281=LARGE($C281:$F281,3),$N$3,$O$3))),"")</f>
        <v/>
      </c>
      <c r="AJ281" s="82" t="str">
        <f>IF(ISNUMBER($AG281),IF(E281=LARGE($C281:$F281,1),$L$3,IF(E281=LARGE($C281:$F281,2),$M$3,IF(E281=LARGE($C281:$F281,3),$N$3,$O$3))),"")</f>
        <v/>
      </c>
      <c r="AK281" s="82" t="str">
        <f>IF(ISNUMBER($AG281),IF(F281=LARGE($C281:$F281,1),$L$3,IF(F281=LARGE($C281:$F281,2),$M$3,IF(F281=LARGE($C281:$F281,3),$N$3,$O$3))),"")</f>
        <v/>
      </c>
      <c r="AL281" s="80" t="str">
        <f>IF(ISBLANK($G281),"",$G281)</f>
        <v/>
      </c>
      <c r="AM281" s="66"/>
    </row>
    <row r="282" spans="1:39" ht="21.2" hidden="1" customHeight="1">
      <c r="A282" s="64"/>
      <c r="B282" s="71"/>
      <c r="C282" s="102"/>
      <c r="D282" s="102"/>
      <c r="E282" s="102"/>
      <c r="F282" s="102"/>
      <c r="G282" s="80"/>
      <c r="H282" s="66"/>
      <c r="W282" s="3"/>
      <c r="AC282" s="3"/>
      <c r="AD282" s="3"/>
      <c r="AE282" s="3"/>
      <c r="AF282" s="64"/>
      <c r="AG282" s="71" t="str">
        <f>IF(ISBLANK($B282),"",$B282)</f>
        <v/>
      </c>
      <c r="AH282" s="82" t="str">
        <f>IF(ISNUMBER($AG282),IF(C282=LARGE($C282:$F282,1),$L$3,IF(C282=LARGE($C282:$F282,2),$M$3,IF(C282=LARGE($C282:$F282,3),$N$3,$O$3))),"")</f>
        <v/>
      </c>
      <c r="AI282" s="82" t="str">
        <f>IF(ISNUMBER($AG282),IF(D282=LARGE($C282:$F282,1),$L$3,IF(D282=LARGE($C282:$F282,2),$M$3,IF(D282=LARGE($C282:$F282,3),$N$3,$O$3))),"")</f>
        <v/>
      </c>
      <c r="AJ282" s="82" t="str">
        <f>IF(ISNUMBER($AG282),IF(E282=LARGE($C282:$F282,1),$L$3,IF(E282=LARGE($C282:$F282,2),$M$3,IF(E282=LARGE($C282:$F282,3),$N$3,$O$3))),"")</f>
        <v/>
      </c>
      <c r="AK282" s="82" t="str">
        <f>IF(ISNUMBER($AG282),IF(F282=LARGE($C282:$F282,1),$L$3,IF(F282=LARGE($C282:$F282,2),$M$3,IF(F282=LARGE($C282:$F282,3),$N$3,$O$3))),"")</f>
        <v/>
      </c>
      <c r="AL282" s="80" t="str">
        <f>IF(ISBLANK($G282),"",$G282)</f>
        <v/>
      </c>
      <c r="AM282" s="66"/>
    </row>
    <row r="283" spans="1:39" ht="21.2" hidden="1" customHeight="1">
      <c r="A283" s="64"/>
      <c r="B283" s="71"/>
      <c r="C283" s="102"/>
      <c r="D283" s="102"/>
      <c r="E283" s="102"/>
      <c r="F283" s="102"/>
      <c r="G283" s="80"/>
      <c r="H283" s="66"/>
      <c r="W283" s="3"/>
      <c r="AC283" s="3"/>
      <c r="AD283" s="3"/>
      <c r="AE283" s="3"/>
      <c r="AF283" s="64"/>
      <c r="AG283" s="71" t="str">
        <f>IF(ISBLANK($B283),"",$B283)</f>
        <v/>
      </c>
      <c r="AH283" s="82" t="str">
        <f>IF(ISNUMBER($AG283),IF(C283=LARGE($C283:$F283,1),$L$3,IF(C283=LARGE($C283:$F283,2),$M$3,IF(C283=LARGE($C283:$F283,3),$N$3,$O$3))),"")</f>
        <v/>
      </c>
      <c r="AI283" s="82" t="str">
        <f>IF(ISNUMBER($AG283),IF(D283=LARGE($C283:$F283,1),$L$3,IF(D283=LARGE($C283:$F283,2),$M$3,IF(D283=LARGE($C283:$F283,3),$N$3,$O$3))),"")</f>
        <v/>
      </c>
      <c r="AJ283" s="82" t="str">
        <f>IF(ISNUMBER($AG283),IF(E283=LARGE($C283:$F283,1),$L$3,IF(E283=LARGE($C283:$F283,2),$M$3,IF(E283=LARGE($C283:$F283,3),$N$3,$O$3))),"")</f>
        <v/>
      </c>
      <c r="AK283" s="82" t="str">
        <f>IF(ISNUMBER($AG283),IF(F283=LARGE($C283:$F283,1),$L$3,IF(F283=LARGE($C283:$F283,2),$M$3,IF(F283=LARGE($C283:$F283,3),$N$3,$O$3))),"")</f>
        <v/>
      </c>
      <c r="AL283" s="80" t="str">
        <f>IF(ISBLANK($G283),"",$G283)</f>
        <v/>
      </c>
      <c r="AM283" s="66"/>
    </row>
    <row r="284" spans="1:39" ht="21.2" hidden="1" customHeight="1">
      <c r="A284" s="64"/>
      <c r="B284" s="71"/>
      <c r="C284" s="102"/>
      <c r="D284" s="102"/>
      <c r="E284" s="102"/>
      <c r="F284" s="102"/>
      <c r="G284" s="80"/>
      <c r="H284" s="66"/>
      <c r="W284" s="3"/>
      <c r="AC284" s="3"/>
      <c r="AD284" s="3"/>
      <c r="AE284" s="3"/>
      <c r="AF284" s="64"/>
      <c r="AG284" s="71" t="str">
        <f>IF(ISBLANK($B284),"",$B284)</f>
        <v/>
      </c>
      <c r="AH284" s="82" t="str">
        <f>IF(ISNUMBER($AG284),IF(C284=LARGE($C284:$F284,1),$L$3,IF(C284=LARGE($C284:$F284,2),$M$3,IF(C284=LARGE($C284:$F284,3),$N$3,$O$3))),"")</f>
        <v/>
      </c>
      <c r="AI284" s="82" t="str">
        <f>IF(ISNUMBER($AG284),IF(D284=LARGE($C284:$F284,1),$L$3,IF(D284=LARGE($C284:$F284,2),$M$3,IF(D284=LARGE($C284:$F284,3),$N$3,$O$3))),"")</f>
        <v/>
      </c>
      <c r="AJ284" s="82" t="str">
        <f>IF(ISNUMBER($AG284),IF(E284=LARGE($C284:$F284,1),$L$3,IF(E284=LARGE($C284:$F284,2),$M$3,IF(E284=LARGE($C284:$F284,3),$N$3,$O$3))),"")</f>
        <v/>
      </c>
      <c r="AK284" s="82" t="str">
        <f>IF(ISNUMBER($AG284),IF(F284=LARGE($C284:$F284,1),$L$3,IF(F284=LARGE($C284:$F284,2),$M$3,IF(F284=LARGE($C284:$F284,3),$N$3,$O$3))),"")</f>
        <v/>
      </c>
      <c r="AL284" s="80" t="str">
        <f>IF(ISBLANK($G284),"",$G284)</f>
        <v/>
      </c>
      <c r="AM284" s="66"/>
    </row>
    <row r="285" spans="1:39" ht="21.2" hidden="1" customHeight="1">
      <c r="A285" s="64"/>
      <c r="B285" s="71"/>
      <c r="C285" s="102"/>
      <c r="D285" s="102"/>
      <c r="E285" s="102"/>
      <c r="F285" s="102"/>
      <c r="G285" s="80"/>
      <c r="H285" s="66"/>
      <c r="W285" s="3"/>
      <c r="AC285" s="3"/>
      <c r="AD285" s="3"/>
      <c r="AE285" s="3"/>
      <c r="AF285" s="64"/>
      <c r="AG285" s="71" t="str">
        <f>IF(ISBLANK($B285),"",$B285)</f>
        <v/>
      </c>
      <c r="AH285" s="82" t="str">
        <f>IF(ISNUMBER($AG285),IF(C285=LARGE($C285:$F285,1),$L$3,IF(C285=LARGE($C285:$F285,2),$M$3,IF(C285=LARGE($C285:$F285,3),$N$3,$O$3))),"")</f>
        <v/>
      </c>
      <c r="AI285" s="82" t="str">
        <f>IF(ISNUMBER($AG285),IF(D285=LARGE($C285:$F285,1),$L$3,IF(D285=LARGE($C285:$F285,2),$M$3,IF(D285=LARGE($C285:$F285,3),$N$3,$O$3))),"")</f>
        <v/>
      </c>
      <c r="AJ285" s="82" t="str">
        <f>IF(ISNUMBER($AG285),IF(E285=LARGE($C285:$F285,1),$L$3,IF(E285=LARGE($C285:$F285,2),$M$3,IF(E285=LARGE($C285:$F285,3),$N$3,$O$3))),"")</f>
        <v/>
      </c>
      <c r="AK285" s="82" t="str">
        <f>IF(ISNUMBER($AG285),IF(F285=LARGE($C285:$F285,1),$L$3,IF(F285=LARGE($C285:$F285,2),$M$3,IF(F285=LARGE($C285:$F285,3),$N$3,$O$3))),"")</f>
        <v/>
      </c>
      <c r="AL285" s="80" t="str">
        <f>IF(ISBLANK($G285),"",$G285)</f>
        <v/>
      </c>
      <c r="AM285" s="66"/>
    </row>
    <row r="286" spans="1:39" ht="21.2" hidden="1" customHeight="1">
      <c r="A286" s="64"/>
      <c r="B286" s="71"/>
      <c r="C286" s="102"/>
      <c r="D286" s="102"/>
      <c r="E286" s="102"/>
      <c r="F286" s="102"/>
      <c r="G286" s="80"/>
      <c r="H286" s="66"/>
      <c r="W286" s="3"/>
      <c r="AC286" s="3"/>
      <c r="AD286" s="3"/>
      <c r="AE286" s="3"/>
      <c r="AF286" s="64"/>
      <c r="AG286" s="71" t="str">
        <f>IF(ISBLANK($B286),"",$B286)</f>
        <v/>
      </c>
      <c r="AH286" s="82" t="str">
        <f>IF(ISNUMBER($AG286),IF(C286=LARGE($C286:$F286,1),$L$3,IF(C286=LARGE($C286:$F286,2),$M$3,IF(C286=LARGE($C286:$F286,3),$N$3,$O$3))),"")</f>
        <v/>
      </c>
      <c r="AI286" s="82" t="str">
        <f>IF(ISNUMBER($AG286),IF(D286=LARGE($C286:$F286,1),$L$3,IF(D286=LARGE($C286:$F286,2),$M$3,IF(D286=LARGE($C286:$F286,3),$N$3,$O$3))),"")</f>
        <v/>
      </c>
      <c r="AJ286" s="82" t="str">
        <f>IF(ISNUMBER($AG286),IF(E286=LARGE($C286:$F286,1),$L$3,IF(E286=LARGE($C286:$F286,2),$M$3,IF(E286=LARGE($C286:$F286,3),$N$3,$O$3))),"")</f>
        <v/>
      </c>
      <c r="AK286" s="82" t="str">
        <f>IF(ISNUMBER($AG286),IF(F286=LARGE($C286:$F286,1),$L$3,IF(F286=LARGE($C286:$F286,2),$M$3,IF(F286=LARGE($C286:$F286,3),$N$3,$O$3))),"")</f>
        <v/>
      </c>
      <c r="AL286" s="80" t="str">
        <f>IF(ISBLANK($G286),"",$G286)</f>
        <v/>
      </c>
      <c r="AM286" s="66"/>
    </row>
    <row r="287" spans="1:39" ht="21.2" hidden="1" customHeight="1">
      <c r="A287" s="64"/>
      <c r="B287" s="71"/>
      <c r="C287" s="102"/>
      <c r="D287" s="102"/>
      <c r="E287" s="102"/>
      <c r="F287" s="102"/>
      <c r="G287" s="80"/>
      <c r="H287" s="66"/>
      <c r="W287" s="3"/>
      <c r="AC287" s="3"/>
      <c r="AD287" s="3"/>
      <c r="AE287" s="3"/>
      <c r="AF287" s="64"/>
      <c r="AG287" s="71" t="str">
        <f>IF(ISBLANK($B287),"",$B287)</f>
        <v/>
      </c>
      <c r="AH287" s="82" t="str">
        <f>IF(ISNUMBER($AG287),IF(C287=LARGE($C287:$F287,1),$L$3,IF(C287=LARGE($C287:$F287,2),$M$3,IF(C287=LARGE($C287:$F287,3),$N$3,$O$3))),"")</f>
        <v/>
      </c>
      <c r="AI287" s="82" t="str">
        <f>IF(ISNUMBER($AG287),IF(D287=LARGE($C287:$F287,1),$L$3,IF(D287=LARGE($C287:$F287,2),$M$3,IF(D287=LARGE($C287:$F287,3),$N$3,$O$3))),"")</f>
        <v/>
      </c>
      <c r="AJ287" s="82" t="str">
        <f>IF(ISNUMBER($AG287),IF(E287=LARGE($C287:$F287,1),$L$3,IF(E287=LARGE($C287:$F287,2),$M$3,IF(E287=LARGE($C287:$F287,3),$N$3,$O$3))),"")</f>
        <v/>
      </c>
      <c r="AK287" s="82" t="str">
        <f>IF(ISNUMBER($AG287),IF(F287=LARGE($C287:$F287,1),$L$3,IF(F287=LARGE($C287:$F287,2),$M$3,IF(F287=LARGE($C287:$F287,3),$N$3,$O$3))),"")</f>
        <v/>
      </c>
      <c r="AL287" s="80" t="str">
        <f>IF(ISBLANK($G287),"",$G287)</f>
        <v/>
      </c>
      <c r="AM287" s="66"/>
    </row>
    <row r="288" spans="1:39" ht="21.2" hidden="1" customHeight="1">
      <c r="A288" s="64"/>
      <c r="B288" s="71"/>
      <c r="C288" s="102"/>
      <c r="D288" s="102"/>
      <c r="E288" s="102"/>
      <c r="F288" s="102"/>
      <c r="G288" s="80"/>
      <c r="H288" s="66"/>
      <c r="W288" s="3"/>
      <c r="AC288" s="3"/>
      <c r="AD288" s="3"/>
      <c r="AE288" s="3"/>
      <c r="AF288" s="64"/>
      <c r="AG288" s="71" t="str">
        <f>IF(ISBLANK($B288),"",$B288)</f>
        <v/>
      </c>
      <c r="AH288" s="82" t="str">
        <f>IF(ISNUMBER($AG288),IF(C288=LARGE($C288:$F288,1),$L$3,IF(C288=LARGE($C288:$F288,2),$M$3,IF(C288=LARGE($C288:$F288,3),$N$3,$O$3))),"")</f>
        <v/>
      </c>
      <c r="AI288" s="82" t="str">
        <f>IF(ISNUMBER($AG288),IF(D288=LARGE($C288:$F288,1),$L$3,IF(D288=LARGE($C288:$F288,2),$M$3,IF(D288=LARGE($C288:$F288,3),$N$3,$O$3))),"")</f>
        <v/>
      </c>
      <c r="AJ288" s="82" t="str">
        <f>IF(ISNUMBER($AG288),IF(E288=LARGE($C288:$F288,1),$L$3,IF(E288=LARGE($C288:$F288,2),$M$3,IF(E288=LARGE($C288:$F288,3),$N$3,$O$3))),"")</f>
        <v/>
      </c>
      <c r="AK288" s="82" t="str">
        <f>IF(ISNUMBER($AG288),IF(F288=LARGE($C288:$F288,1),$L$3,IF(F288=LARGE($C288:$F288,2),$M$3,IF(F288=LARGE($C288:$F288,3),$N$3,$O$3))),"")</f>
        <v/>
      </c>
      <c r="AL288" s="80" t="str">
        <f>IF(ISBLANK($G288),"",$G288)</f>
        <v/>
      </c>
      <c r="AM288" s="66"/>
    </row>
    <row r="289" spans="1:39" ht="21.2" hidden="1" customHeight="1">
      <c r="A289" s="64"/>
      <c r="B289" s="71"/>
      <c r="C289" s="102"/>
      <c r="D289" s="102"/>
      <c r="E289" s="102"/>
      <c r="F289" s="102"/>
      <c r="G289" s="80"/>
      <c r="H289" s="66"/>
      <c r="W289" s="3"/>
      <c r="AC289" s="3"/>
      <c r="AD289" s="3"/>
      <c r="AE289" s="3"/>
      <c r="AF289" s="64"/>
      <c r="AG289" s="71" t="str">
        <f>IF(ISBLANK($B289),"",$B289)</f>
        <v/>
      </c>
      <c r="AH289" s="82" t="str">
        <f>IF(ISNUMBER($AG289),IF(C289=LARGE($C289:$F289,1),$L$3,IF(C289=LARGE($C289:$F289,2),$M$3,IF(C289=LARGE($C289:$F289,3),$N$3,$O$3))),"")</f>
        <v/>
      </c>
      <c r="AI289" s="82" t="str">
        <f>IF(ISNUMBER($AG289),IF(D289=LARGE($C289:$F289,1),$L$3,IF(D289=LARGE($C289:$F289,2),$M$3,IF(D289=LARGE($C289:$F289,3),$N$3,$O$3))),"")</f>
        <v/>
      </c>
      <c r="AJ289" s="82" t="str">
        <f>IF(ISNUMBER($AG289),IF(E289=LARGE($C289:$F289,1),$L$3,IF(E289=LARGE($C289:$F289,2),$M$3,IF(E289=LARGE($C289:$F289,3),$N$3,$O$3))),"")</f>
        <v/>
      </c>
      <c r="AK289" s="82" t="str">
        <f>IF(ISNUMBER($AG289),IF(F289=LARGE($C289:$F289,1),$L$3,IF(F289=LARGE($C289:$F289,2),$M$3,IF(F289=LARGE($C289:$F289,3),$N$3,$O$3))),"")</f>
        <v/>
      </c>
      <c r="AL289" s="80" t="str">
        <f>IF(ISBLANK($G289),"",$G289)</f>
        <v/>
      </c>
      <c r="AM289" s="66"/>
    </row>
    <row r="290" spans="1:39" ht="21.2" hidden="1" customHeight="1">
      <c r="A290" s="64"/>
      <c r="B290" s="71"/>
      <c r="C290" s="102"/>
      <c r="D290" s="102"/>
      <c r="E290" s="102"/>
      <c r="F290" s="102"/>
      <c r="G290" s="80"/>
      <c r="H290" s="66"/>
      <c r="W290" s="3"/>
      <c r="AC290" s="3"/>
      <c r="AD290" s="3"/>
      <c r="AE290" s="3"/>
      <c r="AF290" s="64"/>
      <c r="AG290" s="71" t="str">
        <f>IF(ISBLANK($B290),"",$B290)</f>
        <v/>
      </c>
      <c r="AH290" s="82" t="str">
        <f>IF(ISNUMBER($AG290),IF(C290=LARGE($C290:$F290,1),$L$3,IF(C290=LARGE($C290:$F290,2),$M$3,IF(C290=LARGE($C290:$F290,3),$N$3,$O$3))),"")</f>
        <v/>
      </c>
      <c r="AI290" s="82" t="str">
        <f>IF(ISNUMBER($AG290),IF(D290=LARGE($C290:$F290,1),$L$3,IF(D290=LARGE($C290:$F290,2),$M$3,IF(D290=LARGE($C290:$F290,3),$N$3,$O$3))),"")</f>
        <v/>
      </c>
      <c r="AJ290" s="82" t="str">
        <f>IF(ISNUMBER($AG290),IF(E290=LARGE($C290:$F290,1),$L$3,IF(E290=LARGE($C290:$F290,2),$M$3,IF(E290=LARGE($C290:$F290,3),$N$3,$O$3))),"")</f>
        <v/>
      </c>
      <c r="AK290" s="82" t="str">
        <f>IF(ISNUMBER($AG290),IF(F290=LARGE($C290:$F290,1),$L$3,IF(F290=LARGE($C290:$F290,2),$M$3,IF(F290=LARGE($C290:$F290,3),$N$3,$O$3))),"")</f>
        <v/>
      </c>
      <c r="AL290" s="80" t="str">
        <f>IF(ISBLANK($G290),"",$G290)</f>
        <v/>
      </c>
      <c r="AM290" s="66"/>
    </row>
    <row r="291" spans="1:39" ht="21.2" hidden="1" customHeight="1">
      <c r="A291" s="64"/>
      <c r="B291" s="71"/>
      <c r="C291" s="102"/>
      <c r="D291" s="102"/>
      <c r="E291" s="102"/>
      <c r="F291" s="102"/>
      <c r="G291" s="80"/>
      <c r="H291" s="66"/>
      <c r="W291" s="3"/>
      <c r="AC291" s="3"/>
      <c r="AD291" s="3"/>
      <c r="AE291" s="3"/>
      <c r="AF291" s="64"/>
      <c r="AG291" s="71" t="str">
        <f>IF(ISBLANK($B291),"",$B291)</f>
        <v/>
      </c>
      <c r="AH291" s="82" t="str">
        <f>IF(ISNUMBER($AG291),IF(C291=LARGE($C291:$F291,1),$L$3,IF(C291=LARGE($C291:$F291,2),$M$3,IF(C291=LARGE($C291:$F291,3),$N$3,$O$3))),"")</f>
        <v/>
      </c>
      <c r="AI291" s="82" t="str">
        <f>IF(ISNUMBER($AG291),IF(D291=LARGE($C291:$F291,1),$L$3,IF(D291=LARGE($C291:$F291,2),$M$3,IF(D291=LARGE($C291:$F291,3),$N$3,$O$3))),"")</f>
        <v/>
      </c>
      <c r="AJ291" s="82" t="str">
        <f>IF(ISNUMBER($AG291),IF(E291=LARGE($C291:$F291,1),$L$3,IF(E291=LARGE($C291:$F291,2),$M$3,IF(E291=LARGE($C291:$F291,3),$N$3,$O$3))),"")</f>
        <v/>
      </c>
      <c r="AK291" s="82" t="str">
        <f>IF(ISNUMBER($AG291),IF(F291=LARGE($C291:$F291,1),$L$3,IF(F291=LARGE($C291:$F291,2),$M$3,IF(F291=LARGE($C291:$F291,3),$N$3,$O$3))),"")</f>
        <v/>
      </c>
      <c r="AL291" s="80" t="str">
        <f>IF(ISBLANK($G291),"",$G291)</f>
        <v/>
      </c>
      <c r="AM291" s="66"/>
    </row>
    <row r="292" spans="1:39" ht="21.2" hidden="1" customHeight="1">
      <c r="A292" s="64"/>
      <c r="B292" s="71"/>
      <c r="C292" s="102"/>
      <c r="D292" s="102"/>
      <c r="E292" s="102"/>
      <c r="F292" s="102"/>
      <c r="G292" s="80"/>
      <c r="H292" s="66"/>
      <c r="W292" s="3"/>
      <c r="AC292" s="3"/>
      <c r="AD292" s="3"/>
      <c r="AE292" s="3"/>
      <c r="AF292" s="64"/>
      <c r="AG292" s="71" t="str">
        <f>IF(ISBLANK($B292),"",$B292)</f>
        <v/>
      </c>
      <c r="AH292" s="82" t="str">
        <f>IF(ISNUMBER($AG292),IF(C292=LARGE($C292:$F292,1),$L$3,IF(C292=LARGE($C292:$F292,2),$M$3,IF(C292=LARGE($C292:$F292,3),$N$3,$O$3))),"")</f>
        <v/>
      </c>
      <c r="AI292" s="82" t="str">
        <f>IF(ISNUMBER($AG292),IF(D292=LARGE($C292:$F292,1),$L$3,IF(D292=LARGE($C292:$F292,2),$M$3,IF(D292=LARGE($C292:$F292,3),$N$3,$O$3))),"")</f>
        <v/>
      </c>
      <c r="AJ292" s="82" t="str">
        <f>IF(ISNUMBER($AG292),IF(E292=LARGE($C292:$F292,1),$L$3,IF(E292=LARGE($C292:$F292,2),$M$3,IF(E292=LARGE($C292:$F292,3),$N$3,$O$3))),"")</f>
        <v/>
      </c>
      <c r="AK292" s="82" t="str">
        <f>IF(ISNUMBER($AG292),IF(F292=LARGE($C292:$F292,1),$L$3,IF(F292=LARGE($C292:$F292,2),$M$3,IF(F292=LARGE($C292:$F292,3),$N$3,$O$3))),"")</f>
        <v/>
      </c>
      <c r="AL292" s="80" t="str">
        <f>IF(ISBLANK($G292),"",$G292)</f>
        <v/>
      </c>
      <c r="AM292" s="66"/>
    </row>
    <row r="293" spans="1:39" ht="21.2" hidden="1" customHeight="1">
      <c r="A293" s="64"/>
      <c r="B293" s="71"/>
      <c r="C293" s="102"/>
      <c r="D293" s="102"/>
      <c r="E293" s="102"/>
      <c r="F293" s="102"/>
      <c r="G293" s="80"/>
      <c r="H293" s="66"/>
      <c r="W293" s="3"/>
      <c r="AC293" s="3"/>
      <c r="AD293" s="3"/>
      <c r="AE293" s="3"/>
      <c r="AF293" s="64"/>
      <c r="AG293" s="71" t="str">
        <f>IF(ISBLANK($B293),"",$B293)</f>
        <v/>
      </c>
      <c r="AH293" s="82" t="str">
        <f>IF(ISNUMBER($AG293),IF(C293=LARGE($C293:$F293,1),$L$3,IF(C293=LARGE($C293:$F293,2),$M$3,IF(C293=LARGE($C293:$F293,3),$N$3,$O$3))),"")</f>
        <v/>
      </c>
      <c r="AI293" s="82" t="str">
        <f>IF(ISNUMBER($AG293),IF(D293=LARGE($C293:$F293,1),$L$3,IF(D293=LARGE($C293:$F293,2),$M$3,IF(D293=LARGE($C293:$F293,3),$N$3,$O$3))),"")</f>
        <v/>
      </c>
      <c r="AJ293" s="82" t="str">
        <f>IF(ISNUMBER($AG293),IF(E293=LARGE($C293:$F293,1),$L$3,IF(E293=LARGE($C293:$F293,2),$M$3,IF(E293=LARGE($C293:$F293,3),$N$3,$O$3))),"")</f>
        <v/>
      </c>
      <c r="AK293" s="82" t="str">
        <f>IF(ISNUMBER($AG293),IF(F293=LARGE($C293:$F293,1),$L$3,IF(F293=LARGE($C293:$F293,2),$M$3,IF(F293=LARGE($C293:$F293,3),$N$3,$O$3))),"")</f>
        <v/>
      </c>
      <c r="AL293" s="80" t="str">
        <f>IF(ISBLANK($G293),"",$G293)</f>
        <v/>
      </c>
      <c r="AM293" s="66"/>
    </row>
    <row r="294" spans="1:39" ht="21.2" hidden="1" customHeight="1">
      <c r="A294" s="64"/>
      <c r="B294" s="71"/>
      <c r="C294" s="102"/>
      <c r="D294" s="102"/>
      <c r="E294" s="102"/>
      <c r="F294" s="102"/>
      <c r="G294" s="80"/>
      <c r="H294" s="66"/>
      <c r="W294" s="3"/>
      <c r="AC294" s="3"/>
      <c r="AD294" s="3"/>
      <c r="AE294" s="3"/>
      <c r="AF294" s="64"/>
      <c r="AG294" s="71" t="str">
        <f>IF(ISBLANK($B294),"",$B294)</f>
        <v/>
      </c>
      <c r="AH294" s="82" t="str">
        <f>IF(ISNUMBER($AG294),IF(C294=LARGE($C294:$F294,1),$L$3,IF(C294=LARGE($C294:$F294,2),$M$3,IF(C294=LARGE($C294:$F294,3),$N$3,$O$3))),"")</f>
        <v/>
      </c>
      <c r="AI294" s="82" t="str">
        <f>IF(ISNUMBER($AG294),IF(D294=LARGE($C294:$F294,1),$L$3,IF(D294=LARGE($C294:$F294,2),$M$3,IF(D294=LARGE($C294:$F294,3),$N$3,$O$3))),"")</f>
        <v/>
      </c>
      <c r="AJ294" s="82" t="str">
        <f>IF(ISNUMBER($AG294),IF(E294=LARGE($C294:$F294,1),$L$3,IF(E294=LARGE($C294:$F294,2),$M$3,IF(E294=LARGE($C294:$F294,3),$N$3,$O$3))),"")</f>
        <v/>
      </c>
      <c r="AK294" s="82" t="str">
        <f>IF(ISNUMBER($AG294),IF(F294=LARGE($C294:$F294,1),$L$3,IF(F294=LARGE($C294:$F294,2),$M$3,IF(F294=LARGE($C294:$F294,3),$N$3,$O$3))),"")</f>
        <v/>
      </c>
      <c r="AL294" s="80" t="str">
        <f>IF(ISBLANK($G294),"",$G294)</f>
        <v/>
      </c>
      <c r="AM294" s="66"/>
    </row>
    <row r="295" spans="1:39" ht="21.2" hidden="1" customHeight="1">
      <c r="A295" s="64"/>
      <c r="B295" s="71"/>
      <c r="C295" s="102"/>
      <c r="D295" s="102"/>
      <c r="E295" s="102"/>
      <c r="F295" s="102"/>
      <c r="G295" s="80"/>
      <c r="H295" s="66"/>
      <c r="W295" s="3"/>
      <c r="AC295" s="3"/>
      <c r="AD295" s="3"/>
      <c r="AE295" s="3"/>
      <c r="AF295" s="64"/>
      <c r="AG295" s="71" t="str">
        <f>IF(ISBLANK($B295),"",$B295)</f>
        <v/>
      </c>
      <c r="AH295" s="82" t="str">
        <f>IF(ISNUMBER($AG295),IF(C295=LARGE($C295:$F295,1),$L$3,IF(C295=LARGE($C295:$F295,2),$M$3,IF(C295=LARGE($C295:$F295,3),$N$3,$O$3))),"")</f>
        <v/>
      </c>
      <c r="AI295" s="82" t="str">
        <f>IF(ISNUMBER($AG295),IF(D295=LARGE($C295:$F295,1),$L$3,IF(D295=LARGE($C295:$F295,2),$M$3,IF(D295=LARGE($C295:$F295,3),$N$3,$O$3))),"")</f>
        <v/>
      </c>
      <c r="AJ295" s="82" t="str">
        <f>IF(ISNUMBER($AG295),IF(E295=LARGE($C295:$F295,1),$L$3,IF(E295=LARGE($C295:$F295,2),$M$3,IF(E295=LARGE($C295:$F295,3),$N$3,$O$3))),"")</f>
        <v/>
      </c>
      <c r="AK295" s="82" t="str">
        <f>IF(ISNUMBER($AG295),IF(F295=LARGE($C295:$F295,1),$L$3,IF(F295=LARGE($C295:$F295,2),$M$3,IF(F295=LARGE($C295:$F295,3),$N$3,$O$3))),"")</f>
        <v/>
      </c>
      <c r="AL295" s="80" t="str">
        <f>IF(ISBLANK($G295),"",$G295)</f>
        <v/>
      </c>
      <c r="AM295" s="66"/>
    </row>
    <row r="296" spans="1:39" ht="21.2" hidden="1" customHeight="1">
      <c r="A296" s="64"/>
      <c r="B296" s="71"/>
      <c r="C296" s="102"/>
      <c r="D296" s="102"/>
      <c r="E296" s="102"/>
      <c r="F296" s="102"/>
      <c r="G296" s="80"/>
      <c r="H296" s="66"/>
      <c r="W296" s="3"/>
      <c r="AC296" s="3"/>
      <c r="AD296" s="3"/>
      <c r="AE296" s="3"/>
      <c r="AF296" s="64"/>
      <c r="AG296" s="71" t="str">
        <f>IF(ISBLANK($B296),"",$B296)</f>
        <v/>
      </c>
      <c r="AH296" s="82" t="str">
        <f>IF(ISNUMBER($AG296),IF(C296=LARGE($C296:$F296,1),$L$3,IF(C296=LARGE($C296:$F296,2),$M$3,IF(C296=LARGE($C296:$F296,3),$N$3,$O$3))),"")</f>
        <v/>
      </c>
      <c r="AI296" s="82" t="str">
        <f>IF(ISNUMBER($AG296),IF(D296=LARGE($C296:$F296,1),$L$3,IF(D296=LARGE($C296:$F296,2),$M$3,IF(D296=LARGE($C296:$F296,3),$N$3,$O$3))),"")</f>
        <v/>
      </c>
      <c r="AJ296" s="82" t="str">
        <f>IF(ISNUMBER($AG296),IF(E296=LARGE($C296:$F296,1),$L$3,IF(E296=LARGE($C296:$F296,2),$M$3,IF(E296=LARGE($C296:$F296,3),$N$3,$O$3))),"")</f>
        <v/>
      </c>
      <c r="AK296" s="82" t="str">
        <f>IF(ISNUMBER($AG296),IF(F296=LARGE($C296:$F296,1),$L$3,IF(F296=LARGE($C296:$F296,2),$M$3,IF(F296=LARGE($C296:$F296,3),$N$3,$O$3))),"")</f>
        <v/>
      </c>
      <c r="AL296" s="80" t="str">
        <f>IF(ISBLANK($G296),"",$G296)</f>
        <v/>
      </c>
      <c r="AM296" s="66"/>
    </row>
    <row r="297" spans="1:39" ht="21.2" hidden="1" customHeight="1">
      <c r="A297" s="64"/>
      <c r="B297" s="71"/>
      <c r="C297" s="102"/>
      <c r="D297" s="102"/>
      <c r="E297" s="102"/>
      <c r="F297" s="102"/>
      <c r="G297" s="80"/>
      <c r="H297" s="66"/>
      <c r="W297" s="3"/>
      <c r="AC297" s="3"/>
      <c r="AD297" s="3"/>
      <c r="AE297" s="3"/>
      <c r="AF297" s="64"/>
      <c r="AG297" s="71" t="str">
        <f>IF(ISBLANK($B297),"",$B297)</f>
        <v/>
      </c>
      <c r="AH297" s="82" t="str">
        <f>IF(ISNUMBER($AG297),IF(C297=LARGE($C297:$F297,1),$L$3,IF(C297=LARGE($C297:$F297,2),$M$3,IF(C297=LARGE($C297:$F297,3),$N$3,$O$3))),"")</f>
        <v/>
      </c>
      <c r="AI297" s="82" t="str">
        <f>IF(ISNUMBER($AG297),IF(D297=LARGE($C297:$F297,1),$L$3,IF(D297=LARGE($C297:$F297,2),$M$3,IF(D297=LARGE($C297:$F297,3),$N$3,$O$3))),"")</f>
        <v/>
      </c>
      <c r="AJ297" s="82" t="str">
        <f>IF(ISNUMBER($AG297),IF(E297=LARGE($C297:$F297,1),$L$3,IF(E297=LARGE($C297:$F297,2),$M$3,IF(E297=LARGE($C297:$F297,3),$N$3,$O$3))),"")</f>
        <v/>
      </c>
      <c r="AK297" s="82" t="str">
        <f>IF(ISNUMBER($AG297),IF(F297=LARGE($C297:$F297,1),$L$3,IF(F297=LARGE($C297:$F297,2),$M$3,IF(F297=LARGE($C297:$F297,3),$N$3,$O$3))),"")</f>
        <v/>
      </c>
      <c r="AL297" s="80" t="str">
        <f>IF(ISBLANK($G297),"",$G297)</f>
        <v/>
      </c>
      <c r="AM297" s="66"/>
    </row>
    <row r="298" spans="1:39" ht="21.2" hidden="1" customHeight="1">
      <c r="A298" s="64"/>
      <c r="B298" s="71"/>
      <c r="C298" s="102"/>
      <c r="D298" s="102"/>
      <c r="E298" s="102"/>
      <c r="F298" s="102"/>
      <c r="G298" s="80"/>
      <c r="H298" s="66"/>
      <c r="W298" s="3"/>
      <c r="AC298" s="3"/>
      <c r="AD298" s="3"/>
      <c r="AE298" s="3"/>
      <c r="AF298" s="64"/>
      <c r="AG298" s="71" t="str">
        <f>IF(ISBLANK($B298),"",$B298)</f>
        <v/>
      </c>
      <c r="AH298" s="82" t="str">
        <f>IF(ISNUMBER($AG298),IF(C298=LARGE($C298:$F298,1),$L$3,IF(C298=LARGE($C298:$F298,2),$M$3,IF(C298=LARGE($C298:$F298,3),$N$3,$O$3))),"")</f>
        <v/>
      </c>
      <c r="AI298" s="82" t="str">
        <f>IF(ISNUMBER($AG298),IF(D298=LARGE($C298:$F298,1),$L$3,IF(D298=LARGE($C298:$F298,2),$M$3,IF(D298=LARGE($C298:$F298,3),$N$3,$O$3))),"")</f>
        <v/>
      </c>
      <c r="AJ298" s="82" t="str">
        <f>IF(ISNUMBER($AG298),IF(E298=LARGE($C298:$F298,1),$L$3,IF(E298=LARGE($C298:$F298,2),$M$3,IF(E298=LARGE($C298:$F298,3),$N$3,$O$3))),"")</f>
        <v/>
      </c>
      <c r="AK298" s="82" t="str">
        <f>IF(ISNUMBER($AG298),IF(F298=LARGE($C298:$F298,1),$L$3,IF(F298=LARGE($C298:$F298,2),$M$3,IF(F298=LARGE($C298:$F298,3),$N$3,$O$3))),"")</f>
        <v/>
      </c>
      <c r="AL298" s="80" t="str">
        <f>IF(ISBLANK($G298),"",$G298)</f>
        <v/>
      </c>
      <c r="AM298" s="66"/>
    </row>
    <row r="299" spans="1:39" ht="21.2" hidden="1" customHeight="1">
      <c r="A299" s="64"/>
      <c r="B299" s="71"/>
      <c r="C299" s="102"/>
      <c r="D299" s="102"/>
      <c r="E299" s="102"/>
      <c r="F299" s="102"/>
      <c r="G299" s="80"/>
      <c r="H299" s="66"/>
      <c r="W299" s="3"/>
      <c r="AC299" s="3"/>
      <c r="AD299" s="3"/>
      <c r="AE299" s="3"/>
      <c r="AF299" s="64"/>
      <c r="AG299" s="71" t="str">
        <f>IF(ISBLANK($B299),"",$B299)</f>
        <v/>
      </c>
      <c r="AH299" s="82" t="str">
        <f>IF(ISNUMBER($AG299),IF(C299=LARGE($C299:$F299,1),$L$3,IF(C299=LARGE($C299:$F299,2),$M$3,IF(C299=LARGE($C299:$F299,3),$N$3,$O$3))),"")</f>
        <v/>
      </c>
      <c r="AI299" s="82" t="str">
        <f>IF(ISNUMBER($AG299),IF(D299=LARGE($C299:$F299,1),$L$3,IF(D299=LARGE($C299:$F299,2),$M$3,IF(D299=LARGE($C299:$F299,3),$N$3,$O$3))),"")</f>
        <v/>
      </c>
      <c r="AJ299" s="82" t="str">
        <f>IF(ISNUMBER($AG299),IF(E299=LARGE($C299:$F299,1),$L$3,IF(E299=LARGE($C299:$F299,2),$M$3,IF(E299=LARGE($C299:$F299,3),$N$3,$O$3))),"")</f>
        <v/>
      </c>
      <c r="AK299" s="82" t="str">
        <f>IF(ISNUMBER($AG299),IF(F299=LARGE($C299:$F299,1),$L$3,IF(F299=LARGE($C299:$F299,2),$M$3,IF(F299=LARGE($C299:$F299,3),$N$3,$O$3))),"")</f>
        <v/>
      </c>
      <c r="AL299" s="80" t="str">
        <f>IF(ISBLANK($G299),"",$G299)</f>
        <v/>
      </c>
      <c r="AM299" s="66"/>
    </row>
    <row r="300" spans="1:39" ht="21.2" hidden="1" customHeight="1">
      <c r="A300" s="64"/>
      <c r="B300" s="71"/>
      <c r="C300" s="102"/>
      <c r="D300" s="102"/>
      <c r="E300" s="102"/>
      <c r="F300" s="102"/>
      <c r="G300" s="80"/>
      <c r="H300" s="66"/>
      <c r="W300" s="3"/>
      <c r="AC300" s="3"/>
      <c r="AD300" s="3"/>
      <c r="AE300" s="3"/>
      <c r="AF300" s="64"/>
      <c r="AG300" s="71" t="str">
        <f>IF(ISBLANK($B300),"",$B300)</f>
        <v/>
      </c>
      <c r="AH300" s="82" t="str">
        <f>IF(ISNUMBER($AG300),IF(C300=LARGE($C300:$F300,1),$L$3,IF(C300=LARGE($C300:$F300,2),$M$3,IF(C300=LARGE($C300:$F300,3),$N$3,$O$3))),"")</f>
        <v/>
      </c>
      <c r="AI300" s="82" t="str">
        <f>IF(ISNUMBER($AG300),IF(D300=LARGE($C300:$F300,1),$L$3,IF(D300=LARGE($C300:$F300,2),$M$3,IF(D300=LARGE($C300:$F300,3),$N$3,$O$3))),"")</f>
        <v/>
      </c>
      <c r="AJ300" s="82" t="str">
        <f>IF(ISNUMBER($AG300),IF(E300=LARGE($C300:$F300,1),$L$3,IF(E300=LARGE($C300:$F300,2),$M$3,IF(E300=LARGE($C300:$F300,3),$N$3,$O$3))),"")</f>
        <v/>
      </c>
      <c r="AK300" s="82" t="str">
        <f>IF(ISNUMBER($AG300),IF(F300=LARGE($C300:$F300,1),$L$3,IF(F300=LARGE($C300:$F300,2),$M$3,IF(F300=LARGE($C300:$F300,3),$N$3,$O$3))),"")</f>
        <v/>
      </c>
      <c r="AL300" s="80" t="str">
        <f>IF(ISBLANK($G300),"",$G300)</f>
        <v/>
      </c>
      <c r="AM300" s="66"/>
    </row>
    <row r="301" spans="1:39" ht="21.2" hidden="1" customHeight="1">
      <c r="A301" s="64"/>
      <c r="B301" s="71"/>
      <c r="C301" s="102"/>
      <c r="D301" s="102"/>
      <c r="E301" s="102"/>
      <c r="F301" s="102"/>
      <c r="G301" s="80"/>
      <c r="H301" s="66"/>
      <c r="W301" s="3"/>
      <c r="AC301" s="3"/>
      <c r="AD301" s="3"/>
      <c r="AE301" s="3"/>
      <c r="AF301" s="64"/>
      <c r="AG301" s="71" t="str">
        <f>IF(ISBLANK($B301),"",$B301)</f>
        <v/>
      </c>
      <c r="AH301" s="82" t="str">
        <f>IF(ISNUMBER($AG301),IF(C301=LARGE($C301:$F301,1),$L$3,IF(C301=LARGE($C301:$F301,2),$M$3,IF(C301=LARGE($C301:$F301,3),$N$3,$O$3))),"")</f>
        <v/>
      </c>
      <c r="AI301" s="82" t="str">
        <f>IF(ISNUMBER($AG301),IF(D301=LARGE($C301:$F301,1),$L$3,IF(D301=LARGE($C301:$F301,2),$M$3,IF(D301=LARGE($C301:$F301,3),$N$3,$O$3))),"")</f>
        <v/>
      </c>
      <c r="AJ301" s="82" t="str">
        <f>IF(ISNUMBER($AG301),IF(E301=LARGE($C301:$F301,1),$L$3,IF(E301=LARGE($C301:$F301,2),$M$3,IF(E301=LARGE($C301:$F301,3),$N$3,$O$3))),"")</f>
        <v/>
      </c>
      <c r="AK301" s="82" t="str">
        <f>IF(ISNUMBER($AG301),IF(F301=LARGE($C301:$F301,1),$L$3,IF(F301=LARGE($C301:$F301,2),$M$3,IF(F301=LARGE($C301:$F301,3),$N$3,$O$3))),"")</f>
        <v/>
      </c>
      <c r="AL301" s="80" t="str">
        <f>IF(ISBLANK($G301),"",$G301)</f>
        <v/>
      </c>
      <c r="AM301" s="66"/>
    </row>
    <row r="302" spans="1:39" ht="21.2" hidden="1" customHeight="1">
      <c r="A302" s="64"/>
      <c r="B302" s="71"/>
      <c r="C302" s="102"/>
      <c r="D302" s="102"/>
      <c r="E302" s="102"/>
      <c r="F302" s="102"/>
      <c r="G302" s="80"/>
      <c r="H302" s="66"/>
      <c r="W302" s="3"/>
      <c r="AC302" s="3"/>
      <c r="AD302" s="3"/>
      <c r="AE302" s="3"/>
      <c r="AF302" s="64"/>
      <c r="AG302" s="71" t="str">
        <f>IF(ISBLANK($B302),"",$B302)</f>
        <v/>
      </c>
      <c r="AH302" s="82" t="str">
        <f>IF(ISNUMBER($AG302),IF(C302=LARGE($C302:$F302,1),$L$3,IF(C302=LARGE($C302:$F302,2),$M$3,IF(C302=LARGE($C302:$F302,3),$N$3,$O$3))),"")</f>
        <v/>
      </c>
      <c r="AI302" s="82" t="str">
        <f>IF(ISNUMBER($AG302),IF(D302=LARGE($C302:$F302,1),$L$3,IF(D302=LARGE($C302:$F302,2),$M$3,IF(D302=LARGE($C302:$F302,3),$N$3,$O$3))),"")</f>
        <v/>
      </c>
      <c r="AJ302" s="82" t="str">
        <f>IF(ISNUMBER($AG302),IF(E302=LARGE($C302:$F302,1),$L$3,IF(E302=LARGE($C302:$F302,2),$M$3,IF(E302=LARGE($C302:$F302,3),$N$3,$O$3))),"")</f>
        <v/>
      </c>
      <c r="AK302" s="82" t="str">
        <f>IF(ISNUMBER($AG302),IF(F302=LARGE($C302:$F302,1),$L$3,IF(F302=LARGE($C302:$F302,2),$M$3,IF(F302=LARGE($C302:$F302,3),$N$3,$O$3))),"")</f>
        <v/>
      </c>
      <c r="AL302" s="80" t="str">
        <f>IF(ISBLANK($G302),"",$G302)</f>
        <v/>
      </c>
      <c r="AM302" s="66"/>
    </row>
    <row r="303" spans="1:39" ht="21.2" hidden="1" customHeight="1">
      <c r="A303" s="64"/>
      <c r="B303" s="71"/>
      <c r="C303" s="102"/>
      <c r="D303" s="102"/>
      <c r="E303" s="102"/>
      <c r="F303" s="102"/>
      <c r="G303" s="80"/>
      <c r="H303" s="66"/>
      <c r="W303" s="3"/>
      <c r="AC303" s="3"/>
      <c r="AD303" s="3"/>
      <c r="AE303" s="3"/>
      <c r="AF303" s="64"/>
      <c r="AG303" s="71" t="str">
        <f>IF(ISBLANK($B303),"",$B303)</f>
        <v/>
      </c>
      <c r="AH303" s="82" t="str">
        <f>IF(ISNUMBER($AG303),IF(C303=LARGE($C303:$F303,1),$L$3,IF(C303=LARGE($C303:$F303,2),$M$3,IF(C303=LARGE($C303:$F303,3),$N$3,$O$3))),"")</f>
        <v/>
      </c>
      <c r="AI303" s="82" t="str">
        <f>IF(ISNUMBER($AG303),IF(D303=LARGE($C303:$F303,1),$L$3,IF(D303=LARGE($C303:$F303,2),$M$3,IF(D303=LARGE($C303:$F303,3),$N$3,$O$3))),"")</f>
        <v/>
      </c>
      <c r="AJ303" s="82" t="str">
        <f>IF(ISNUMBER($AG303),IF(E303=LARGE($C303:$F303,1),$L$3,IF(E303=LARGE($C303:$F303,2),$M$3,IF(E303=LARGE($C303:$F303,3),$N$3,$O$3))),"")</f>
        <v/>
      </c>
      <c r="AK303" s="82" t="str">
        <f>IF(ISNUMBER($AG303),IF(F303=LARGE($C303:$F303,1),$L$3,IF(F303=LARGE($C303:$F303,2),$M$3,IF(F303=LARGE($C303:$F303,3),$N$3,$O$3))),"")</f>
        <v/>
      </c>
      <c r="AL303" s="80" t="str">
        <f>IF(ISBLANK($G303),"",$G303)</f>
        <v/>
      </c>
      <c r="AM303" s="66"/>
    </row>
    <row r="304" spans="1:39" ht="21" customHeight="1">
      <c r="A304" s="64"/>
      <c r="B304" s="71"/>
      <c r="C304" s="104"/>
      <c r="D304" s="104"/>
      <c r="E304" s="104"/>
      <c r="F304" s="104"/>
      <c r="G304" s="70"/>
      <c r="H304" s="66"/>
      <c r="W304" s="3"/>
      <c r="AC304" s="3"/>
      <c r="AD304" s="3"/>
      <c r="AE304" s="3"/>
      <c r="AF304" s="64"/>
      <c r="AG304" s="140" t="s">
        <v>30</v>
      </c>
      <c r="AH304" s="140">
        <f>SUM(IF(ISNA(AH9:AH302),"",AH9:AH302))</f>
        <v>730</v>
      </c>
      <c r="AI304" s="140">
        <f>SUM(IF(ISNA(AI9:AI302),"",AI9:AI302))</f>
        <v>717.5</v>
      </c>
      <c r="AJ304" s="140">
        <f>SUM(IF(ISNA(AJ9:AJ302),"",AJ9:AJ302))</f>
        <v>1142.5</v>
      </c>
      <c r="AK304" s="140">
        <f>SUM(IF(ISNA(AK9:AK302),"",AK9:AK302))</f>
        <v>910</v>
      </c>
      <c r="AL304" s="139" t="str">
        <f>IF(ISBLANK($G304),"",$G304)</f>
        <v/>
      </c>
      <c r="AM304" s="66"/>
    </row>
    <row r="305" spans="1:39" ht="21" customHeight="1">
      <c r="A305" s="64"/>
      <c r="B305" s="105"/>
      <c r="C305" s="71" t="s">
        <v>0</v>
      </c>
      <c r="D305" s="71" t="s">
        <v>1</v>
      </c>
      <c r="E305" s="71" t="s">
        <v>2</v>
      </c>
      <c r="F305" s="71" t="s">
        <v>3</v>
      </c>
      <c r="G305" s="70"/>
      <c r="H305" s="66"/>
      <c r="T305" s="142"/>
      <c r="U305" s="142"/>
      <c r="V305" s="142"/>
      <c r="W305" s="142"/>
      <c r="X305" s="142"/>
      <c r="Y305" s="142"/>
      <c r="Z305" s="142"/>
      <c r="AC305" s="3"/>
      <c r="AD305" s="3"/>
      <c r="AE305" s="3"/>
      <c r="AF305" s="64"/>
      <c r="AG305" s="140"/>
      <c r="AH305" s="140" t="s">
        <v>0</v>
      </c>
      <c r="AI305" s="140" t="s">
        <v>1</v>
      </c>
      <c r="AJ305" s="140" t="s">
        <v>2</v>
      </c>
      <c r="AK305" s="140" t="s">
        <v>3</v>
      </c>
      <c r="AL305" s="139" t="str">
        <f>IF(ISBLANK($G305),"",$G305)</f>
        <v/>
      </c>
      <c r="AM305" s="66"/>
    </row>
    <row r="306" spans="1:39" ht="21" customHeight="1">
      <c r="A306" s="64"/>
      <c r="B306" s="65"/>
      <c r="C306" s="64"/>
      <c r="D306" s="64"/>
      <c r="E306" s="64"/>
      <c r="F306" s="64"/>
      <c r="G306" s="64"/>
      <c r="H306" s="66"/>
      <c r="W306" s="3"/>
      <c r="AC306" s="3"/>
      <c r="AD306" s="3"/>
      <c r="AE306" s="3"/>
      <c r="AF306" s="64"/>
      <c r="AG306" s="65"/>
      <c r="AH306" s="64"/>
      <c r="AI306" s="64"/>
      <c r="AJ306" s="64"/>
      <c r="AK306" s="64"/>
      <c r="AL306" s="64"/>
      <c r="AM306" s="66"/>
    </row>
    <row r="307" spans="1:39" ht="21" customHeight="1">
      <c r="B307" s="3"/>
      <c r="C307" s="3"/>
      <c r="D307" s="3"/>
      <c r="E307" s="3"/>
      <c r="F307" s="3"/>
      <c r="G307" s="3"/>
      <c r="W307" s="3"/>
      <c r="AC307" s="3"/>
      <c r="AD307" s="3"/>
      <c r="AE307" s="3"/>
      <c r="AF307" s="142"/>
      <c r="AG307" s="142"/>
      <c r="AH307" s="142"/>
      <c r="AI307" s="142"/>
      <c r="AJ307" s="142"/>
      <c r="AK307" s="142"/>
      <c r="AL307" s="142"/>
      <c r="AM307" s="142"/>
    </row>
    <row r="308" spans="1:39" ht="21" customHeight="1">
      <c r="B308" s="3"/>
      <c r="C308" s="3"/>
      <c r="D308" s="3"/>
      <c r="E308" s="3"/>
      <c r="F308" s="3"/>
      <c r="G308" s="3"/>
      <c r="W308" s="3"/>
      <c r="AC308" s="3"/>
      <c r="AD308" s="3"/>
      <c r="AE308" s="3"/>
      <c r="AF308" s="142"/>
      <c r="AG308" s="142"/>
      <c r="AH308" s="142"/>
      <c r="AI308" s="142"/>
      <c r="AJ308" s="142"/>
      <c r="AK308" s="142"/>
      <c r="AL308" s="142"/>
      <c r="AM308" s="142"/>
    </row>
    <row r="309" spans="1:39" ht="21" customHeight="1">
      <c r="B309" s="3"/>
      <c r="C309" s="3"/>
      <c r="D309" s="3"/>
      <c r="E309" s="3"/>
      <c r="F309" s="3"/>
      <c r="G309" s="3"/>
      <c r="W309" s="3"/>
      <c r="AC309" s="3"/>
      <c r="AD309" s="3"/>
      <c r="AE309" s="3"/>
      <c r="AF309" s="142"/>
      <c r="AG309" s="142"/>
      <c r="AH309" s="142"/>
      <c r="AI309" s="142"/>
      <c r="AJ309" s="142"/>
      <c r="AK309" s="142"/>
      <c r="AL309" s="142"/>
      <c r="AM309" s="142"/>
    </row>
    <row r="310" spans="1:39">
      <c r="B310" s="3"/>
      <c r="C310" s="3"/>
      <c r="D310" s="3"/>
      <c r="E310" s="3"/>
      <c r="F310" s="3"/>
      <c r="G310" s="3"/>
      <c r="W310" s="3"/>
      <c r="AC310" s="3"/>
      <c r="AD310" s="3"/>
      <c r="AE310" s="3"/>
      <c r="AF310" s="142"/>
      <c r="AG310" s="142"/>
      <c r="AH310" s="142"/>
      <c r="AI310" s="142"/>
      <c r="AJ310" s="142"/>
      <c r="AK310" s="142"/>
      <c r="AL310" s="142"/>
      <c r="AM310" s="142"/>
    </row>
    <row r="313" spans="1:39">
      <c r="B313" s="3"/>
      <c r="C313" s="3"/>
      <c r="D313" s="3"/>
      <c r="E313" s="3"/>
      <c r="F313" s="3"/>
      <c r="G313" s="3"/>
      <c r="W313" s="3"/>
      <c r="AC313" s="3"/>
      <c r="AD313" s="3"/>
      <c r="AE313" s="3"/>
      <c r="AF313" s="3"/>
      <c r="AG313" s="142"/>
      <c r="AH313" s="142"/>
      <c r="AI313" s="142"/>
      <c r="AJ313" s="142"/>
      <c r="AK313" s="142"/>
      <c r="AL313" s="3"/>
      <c r="AM313" s="3"/>
    </row>
    <row r="314" spans="1:39">
      <c r="B314" s="3"/>
      <c r="C314" s="3"/>
      <c r="D314" s="3"/>
      <c r="E314" s="3"/>
      <c r="F314" s="3"/>
      <c r="G314" s="3"/>
      <c r="W314" s="3"/>
      <c r="AC314" s="3"/>
      <c r="AD314" s="3"/>
      <c r="AE314" s="3"/>
      <c r="AF314" s="3"/>
      <c r="AG314" s="142"/>
      <c r="AH314" s="142"/>
      <c r="AI314" s="142"/>
      <c r="AJ314" s="142"/>
      <c r="AK314" s="142"/>
      <c r="AL314" s="3"/>
      <c r="AM314" s="3"/>
    </row>
    <row r="315" spans="1:39">
      <c r="B315" s="3"/>
      <c r="C315" s="3"/>
      <c r="D315" s="3"/>
      <c r="E315" s="3"/>
      <c r="F315" s="3"/>
      <c r="G315" s="3"/>
      <c r="W315" s="3"/>
      <c r="AC315" s="3"/>
      <c r="AD315" s="3"/>
      <c r="AE315" s="3"/>
      <c r="AF315" s="3"/>
      <c r="AG315" s="142"/>
      <c r="AH315" s="142"/>
      <c r="AI315" s="142"/>
      <c r="AJ315" s="142"/>
      <c r="AK315" s="142"/>
      <c r="AL315" s="3"/>
      <c r="AM315" s="3"/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 xr:uid="{00000000-0002-0000-0000-000000000000}">
          <x14:formula1>
            <xm:f>DatosGraph!$C$9:$F$9</xm:f>
          </x14:formula1>
          <x14:formula2>
            <xm:f>0</xm:f>
          </x14:formula2>
          <xm:sqref>X22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5"/>
  <sheetViews>
    <sheetView topLeftCell="F1" zoomScaleNormal="100" workbookViewId="0" xr3:uid="{958C4451-9541-5A59-BF78-D2F731DF1C81}">
      <selection activeCell="Q4" sqref="Q4"/>
    </sheetView>
  </sheetViews>
  <sheetFormatPr defaultRowHeight="13.9"/>
  <cols>
    <col min="1" max="1" width="10.5" style="2" customWidth="1"/>
    <col min="2" max="2" width="14.125" style="2" customWidth="1"/>
    <col min="3" max="6" width="10.5" style="2" customWidth="1"/>
    <col min="7" max="7" width="12.625" style="2" customWidth="1"/>
    <col min="8" max="8" width="15.75" style="2" customWidth="1"/>
    <col min="9" max="9" width="12.75" style="2" customWidth="1"/>
    <col min="10" max="13" width="10.5" style="2" customWidth="1"/>
    <col min="14" max="14" width="12.875" style="2" customWidth="1"/>
    <col min="15" max="19" width="10.5" style="2" customWidth="1"/>
    <col min="20" max="20" width="10.375" style="2" customWidth="1"/>
    <col min="21" max="25" width="8.875" style="2" customWidth="1"/>
    <col min="26" max="26" width="21.5" style="2" customWidth="1"/>
    <col min="27" max="31" width="8.875" style="2" customWidth="1"/>
    <col min="32" max="32" width="14.125" style="2" customWidth="1"/>
    <col min="33" max="37" width="8.875" style="2" customWidth="1"/>
    <col min="38" max="38" width="10.125" style="2" customWidth="1"/>
    <col min="39" max="1025" width="8.875" style="2" customWidth="1"/>
  </cols>
  <sheetData>
    <row r="1" spans="1:50">
      <c r="A1" s="5"/>
      <c r="B1" s="5"/>
      <c r="C1" s="5"/>
      <c r="D1" s="5"/>
      <c r="E1" s="5"/>
      <c r="F1" s="5"/>
      <c r="G1" s="6"/>
      <c r="H1" s="5"/>
      <c r="I1" s="5"/>
      <c r="J1" s="5"/>
      <c r="K1" s="106"/>
      <c r="L1" s="106"/>
      <c r="M1" s="106"/>
      <c r="N1" s="106"/>
      <c r="O1" s="106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>
      <c r="A2" s="5"/>
      <c r="B2" s="107" t="s">
        <v>4</v>
      </c>
      <c r="C2" s="5"/>
      <c r="D2" s="108">
        <v>1</v>
      </c>
      <c r="E2" s="109">
        <v>2</v>
      </c>
      <c r="F2" s="109">
        <v>3</v>
      </c>
      <c r="G2" s="110">
        <v>4</v>
      </c>
      <c r="H2" s="19"/>
      <c r="I2" s="5"/>
      <c r="J2" s="5"/>
      <c r="K2" s="106"/>
      <c r="L2" s="111" t="s">
        <v>31</v>
      </c>
      <c r="M2" s="112"/>
      <c r="N2" s="113"/>
      <c r="O2" s="113"/>
      <c r="P2" s="106"/>
      <c r="Q2" s="106"/>
      <c r="R2" s="106"/>
      <c r="S2" s="106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>
      <c r="A3" s="5"/>
      <c r="B3" s="114"/>
      <c r="C3" s="5"/>
      <c r="D3" s="115">
        <f>Liga_Pocha!L3</f>
        <v>5</v>
      </c>
      <c r="E3" s="116">
        <f>Liga_Pocha!M3</f>
        <v>15</v>
      </c>
      <c r="F3" s="116">
        <f>Liga_Pocha!N3</f>
        <v>30</v>
      </c>
      <c r="G3" s="117">
        <f>Liga_Pocha!O3</f>
        <v>50</v>
      </c>
      <c r="H3" s="5"/>
      <c r="I3" s="5"/>
      <c r="J3" s="5"/>
      <c r="K3" s="106"/>
      <c r="L3" s="118" t="s">
        <v>32</v>
      </c>
      <c r="M3" s="119" t="s">
        <v>33</v>
      </c>
      <c r="N3" s="120" t="s">
        <v>34</v>
      </c>
      <c r="O3" s="113"/>
      <c r="P3" s="88"/>
      <c r="Q3" s="89"/>
      <c r="R3" s="90"/>
      <c r="S3" s="106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>
      <c r="A4" s="5"/>
      <c r="B4" s="5"/>
      <c r="C4" s="5"/>
      <c r="D4" s="5"/>
      <c r="E4" s="5"/>
      <c r="F4" s="5"/>
      <c r="G4" s="5"/>
      <c r="H4" s="5"/>
      <c r="I4" s="5"/>
      <c r="J4" s="5"/>
      <c r="K4" s="106"/>
      <c r="L4" s="121" t="s">
        <v>35</v>
      </c>
      <c r="M4" s="122" t="s">
        <v>36</v>
      </c>
      <c r="N4" s="113"/>
      <c r="O4" s="113"/>
      <c r="P4" s="91"/>
      <c r="Q4" s="92" t="e">
        <f ca="1">COLORSCORES()</f>
        <v>#NAME?</v>
      </c>
      <c r="R4" s="93"/>
      <c r="S4" s="10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>
      <c r="A5" s="5"/>
      <c r="B5" s="107" t="s">
        <v>20</v>
      </c>
      <c r="C5" s="5"/>
      <c r="D5" s="108">
        <v>2</v>
      </c>
      <c r="E5" s="110">
        <v>3</v>
      </c>
      <c r="F5" s="5"/>
      <c r="G5" s="107" t="s">
        <v>21</v>
      </c>
      <c r="H5" s="5"/>
      <c r="I5" s="123">
        <v>2</v>
      </c>
      <c r="J5" s="5"/>
      <c r="K5" s="106"/>
      <c r="L5" s="124" t="s">
        <v>37</v>
      </c>
      <c r="M5" s="112"/>
      <c r="N5" s="113"/>
      <c r="O5" s="113"/>
      <c r="P5" s="94"/>
      <c r="Q5" s="95"/>
      <c r="R5" s="96"/>
      <c r="S5" s="106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>
      <c r="A6" s="5"/>
      <c r="B6" s="125"/>
      <c r="C6" s="5"/>
      <c r="D6" s="115">
        <f>AVERAGE(E3,F3)</f>
        <v>22.5</v>
      </c>
      <c r="E6" s="117">
        <f>AVERAGE(F3,G3)</f>
        <v>40</v>
      </c>
      <c r="F6" s="5"/>
      <c r="G6" s="125"/>
      <c r="H6" s="5"/>
      <c r="I6" s="126">
        <f>Liga_Pocha!Q6</f>
        <v>31.666666666666668</v>
      </c>
      <c r="J6" s="5"/>
      <c r="K6" s="106"/>
      <c r="L6" s="106"/>
      <c r="M6" s="106"/>
      <c r="N6" s="113"/>
      <c r="O6" s="113"/>
      <c r="P6" s="106"/>
      <c r="Q6" s="106"/>
      <c r="R6" s="106"/>
      <c r="S6" s="10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>
      <c r="A7" s="5"/>
      <c r="B7" s="5"/>
      <c r="C7" s="5"/>
      <c r="D7" s="5"/>
      <c r="E7" s="5"/>
      <c r="F7" s="5"/>
      <c r="G7" s="5"/>
      <c r="H7" s="5"/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>
      <c r="A8" s="64"/>
      <c r="B8" s="65"/>
      <c r="C8" s="64"/>
      <c r="D8" s="64"/>
      <c r="E8" s="64"/>
      <c r="F8" s="64"/>
      <c r="G8" s="64"/>
      <c r="H8" s="127" t="s">
        <v>38</v>
      </c>
      <c r="I8" s="64"/>
      <c r="J8" s="64"/>
      <c r="K8" s="64"/>
      <c r="L8" s="64"/>
      <c r="M8" s="64"/>
      <c r="N8" s="65"/>
      <c r="O8" s="64"/>
      <c r="P8" s="64"/>
      <c r="Q8" s="64"/>
      <c r="R8" s="64"/>
      <c r="S8" s="64"/>
      <c r="T8" s="65"/>
      <c r="U8" s="64"/>
      <c r="V8" s="64"/>
      <c r="W8" s="64"/>
      <c r="X8" s="64"/>
      <c r="Y8" s="64"/>
      <c r="Z8" s="65"/>
      <c r="AA8" s="64"/>
      <c r="AB8" s="64"/>
      <c r="AC8" s="64"/>
      <c r="AD8" s="64"/>
      <c r="AE8" s="64"/>
      <c r="AF8" s="65"/>
      <c r="AG8" s="64"/>
      <c r="AH8" s="64"/>
      <c r="AI8" s="64"/>
      <c r="AJ8" s="64"/>
      <c r="AK8" s="64"/>
      <c r="AL8" s="65"/>
      <c r="AM8" s="64"/>
      <c r="AN8" s="64"/>
      <c r="AO8" s="64"/>
      <c r="AP8" s="64"/>
      <c r="AQ8" s="64"/>
      <c r="AR8" s="3"/>
      <c r="AS8" s="3"/>
      <c r="AT8" s="3"/>
      <c r="AU8" s="3"/>
      <c r="AV8" s="3"/>
      <c r="AW8" s="3"/>
      <c r="AX8" s="3"/>
    </row>
    <row r="9" spans="1:50">
      <c r="A9" s="64"/>
      <c r="B9" s="128" t="s">
        <v>39</v>
      </c>
      <c r="C9" s="128" t="s">
        <v>0</v>
      </c>
      <c r="D9" s="128" t="s">
        <v>1</v>
      </c>
      <c r="E9" s="128" t="s">
        <v>2</v>
      </c>
      <c r="F9" s="128" t="s">
        <v>3</v>
      </c>
      <c r="G9" s="140" t="str">
        <f>Liga_Pocha!$X$22</f>
        <v>Richardo</v>
      </c>
      <c r="H9" s="129"/>
      <c r="I9" s="128" t="s">
        <v>0</v>
      </c>
      <c r="J9" s="128" t="s">
        <v>1</v>
      </c>
      <c r="K9" s="128" t="s">
        <v>2</v>
      </c>
      <c r="L9" s="128" t="s">
        <v>3</v>
      </c>
      <c r="M9" s="64"/>
      <c r="N9" s="128" t="s">
        <v>40</v>
      </c>
      <c r="O9" s="128" t="s">
        <v>0</v>
      </c>
      <c r="P9" s="128" t="s">
        <v>1</v>
      </c>
      <c r="Q9" s="128" t="s">
        <v>2</v>
      </c>
      <c r="R9" s="128" t="s">
        <v>3</v>
      </c>
      <c r="S9" s="64"/>
      <c r="T9" s="128" t="s">
        <v>41</v>
      </c>
      <c r="U9" s="128" t="s">
        <v>0</v>
      </c>
      <c r="V9" s="128" t="s">
        <v>1</v>
      </c>
      <c r="W9" s="128" t="s">
        <v>2</v>
      </c>
      <c r="X9" s="128" t="s">
        <v>3</v>
      </c>
      <c r="Y9" s="140" t="str">
        <f>Liga_Pocha!$X$22</f>
        <v>Richardo</v>
      </c>
      <c r="Z9" s="128" t="s">
        <v>42</v>
      </c>
      <c r="AA9" s="128" t="s">
        <v>0</v>
      </c>
      <c r="AB9" s="128" t="s">
        <v>1</v>
      </c>
      <c r="AC9" s="128" t="s">
        <v>2</v>
      </c>
      <c r="AD9" s="128" t="s">
        <v>3</v>
      </c>
      <c r="AE9" s="64"/>
      <c r="AF9" s="128" t="s">
        <v>43</v>
      </c>
      <c r="AG9" s="128" t="s">
        <v>0</v>
      </c>
      <c r="AH9" s="128" t="s">
        <v>1</v>
      </c>
      <c r="AI9" s="128" t="s">
        <v>2</v>
      </c>
      <c r="AJ9" s="128" t="s">
        <v>3</v>
      </c>
      <c r="AK9" s="64"/>
      <c r="AL9" s="128" t="s">
        <v>44</v>
      </c>
      <c r="AM9" s="128" t="s">
        <v>0</v>
      </c>
      <c r="AN9" s="128" t="s">
        <v>1</v>
      </c>
      <c r="AO9" s="128" t="s">
        <v>2</v>
      </c>
      <c r="AP9" s="128" t="s">
        <v>3</v>
      </c>
      <c r="AQ9" s="64"/>
      <c r="AR9" s="3"/>
      <c r="AS9" s="140"/>
      <c r="AT9" s="140"/>
      <c r="AU9" s="140"/>
      <c r="AV9" s="140"/>
      <c r="AW9" s="3"/>
      <c r="AX9" s="142"/>
    </row>
    <row r="10" spans="1:50">
      <c r="A10" s="64"/>
      <c r="B10" s="130">
        <f>IF(ISBLANK(Liga_Pocha!$B10),"",Liga_Pocha!$B10)</f>
        <v>1</v>
      </c>
      <c r="C10" s="141">
        <f>IF(ISTEXT(B10),"",_xlfn.SWITCH(Liga_Pocha!AH10,$D$3,$D$2,$E$3,$E$2,$F$3,$F$2,$G$3,$G$2,$D$6,$D$5,$E$6,$E$5,$I$6,$I$5))</f>
        <v>1</v>
      </c>
      <c r="D10" s="141">
        <f>IF(ISTEXT(C10),"",_xlfn.SWITCH(Liga_Pocha!AI10,$D$3,$D$2,$E$3,$E$2,$F$3,$F$2,$G$3,$G$2,$D$6,$D$5,$E$6,$E$5,$I$6,$I$5))</f>
        <v>4</v>
      </c>
      <c r="E10" s="141">
        <f>IF(ISTEXT(D10),"",_xlfn.SWITCH(Liga_Pocha!AJ10,$D$3,$D$2,$E$3,$E$2,$F$3,$F$2,$G$3,$G$2,$D$6,$D$5,$E$6,$E$5,$I$6,$I$5))</f>
        <v>2</v>
      </c>
      <c r="F10" s="141">
        <f>IF(ISTEXT(E10),"",_xlfn.SWITCH(Liga_Pocha!AK10,$D$3,$D$2,$E$3,$E$2,$F$3,$F$2,$G$3,$G$2,$D$6,$D$5,$E$6,$E$5,$I$6,$I$5))</f>
        <v>3</v>
      </c>
      <c r="G10" s="140">
        <f>HLOOKUP(G$9,$B$9:$F$303,ROWS(A$1:A2),0)</f>
        <v>1</v>
      </c>
      <c r="H10" s="129"/>
      <c r="I10" s="141">
        <f>Liga_Pocha!AH10</f>
        <v>5</v>
      </c>
      <c r="J10" s="141">
        <f>Liga_Pocha!AI10</f>
        <v>50</v>
      </c>
      <c r="K10" s="141">
        <f>Liga_Pocha!AJ10</f>
        <v>15</v>
      </c>
      <c r="L10" s="141">
        <f>Liga_Pocha!AK10</f>
        <v>30</v>
      </c>
      <c r="M10" s="64"/>
      <c r="N10" s="129"/>
      <c r="O10" s="131">
        <f>IF(ISNUMBER($B10),I10/SUM($I10:$L10),"")</f>
        <v>0.05</v>
      </c>
      <c r="P10" s="131">
        <f>IF(ISNUMBER($B10),J10/SUM($I10:$L10),"")</f>
        <v>0.5</v>
      </c>
      <c r="Q10" s="131">
        <f>IF(ISNUMBER($B10),K10/SUM($I10:$L10),"")</f>
        <v>0.15</v>
      </c>
      <c r="R10" s="131">
        <f>IF(ISNUMBER($B10),L10/SUM($I10:$L10),"")</f>
        <v>0.3</v>
      </c>
      <c r="S10" s="64"/>
      <c r="T10" s="129"/>
      <c r="U10" s="141">
        <f>IF(ISNUMBER(Liga_Pocha!C10),Liga_Pocha!C10,"")</f>
        <v>215</v>
      </c>
      <c r="V10" s="141">
        <f>IF(ISNUMBER(Liga_Pocha!D10),Liga_Pocha!D10,"")</f>
        <v>55</v>
      </c>
      <c r="W10" s="141">
        <f>IF(ISNUMBER(Liga_Pocha!E10),Liga_Pocha!E10,"")</f>
        <v>200</v>
      </c>
      <c r="X10" s="141">
        <f>IF(ISNUMBER(Liga_Pocha!F10),Liga_Pocha!F10,"")</f>
        <v>120</v>
      </c>
      <c r="Y10" s="140">
        <f>IF(ISNUMBER($B10),HLOOKUP(Y$9,$U$9:$X$303,ROWS(S$1:S2),0),"")</f>
        <v>215</v>
      </c>
      <c r="Z10" s="129"/>
      <c r="AA10" s="141">
        <f>U10</f>
        <v>215</v>
      </c>
      <c r="AB10" s="141">
        <f>V10</f>
        <v>55</v>
      </c>
      <c r="AC10" s="141">
        <f>W10</f>
        <v>200</v>
      </c>
      <c r="AD10" s="141">
        <f>X10</f>
        <v>120</v>
      </c>
      <c r="AE10" s="64"/>
      <c r="AF10" s="129"/>
      <c r="AG10" s="141">
        <f>IF(ISNUMBER($B10),AA10/COUNTA(AA$10:AA10),"")</f>
        <v>215</v>
      </c>
      <c r="AH10" s="141">
        <f>IF(ISNUMBER($B10),AB10/COUNTA(AB$10:AB10),"")</f>
        <v>55</v>
      </c>
      <c r="AI10" s="141">
        <f>IF(ISNUMBER($B10),AC10/COUNTA(AC$10:AC10),"")</f>
        <v>200</v>
      </c>
      <c r="AJ10" s="141">
        <f>IF(ISNUMBER($B10),AD10/COUNTA(AD$10:AD10),"")</f>
        <v>120</v>
      </c>
      <c r="AK10" s="64"/>
      <c r="AL10" s="129"/>
      <c r="AM10" s="132"/>
      <c r="AN10" s="132"/>
      <c r="AO10" s="132"/>
      <c r="AP10" s="132"/>
      <c r="AQ10" s="64"/>
      <c r="AR10" s="3"/>
      <c r="AS10" s="141"/>
      <c r="AT10" s="141"/>
      <c r="AU10" s="141"/>
      <c r="AV10" s="141"/>
      <c r="AW10" s="139"/>
      <c r="AX10" s="142"/>
    </row>
    <row r="11" spans="1:50">
      <c r="A11" s="64"/>
      <c r="B11" s="130">
        <f>IF(ISBLANK(Liga_Pocha!$B11),"",Liga_Pocha!$B11)</f>
        <v>2</v>
      </c>
      <c r="C11" s="141">
        <f>IF(ISTEXT(B11),"",_xlfn.SWITCH(Liga_Pocha!AH11,$D$3,$D$2,$E$3,$E$2,$F$3,$F$2,$G$3,$G$2,$D$6,$D$5,$E$6,$E$5,$I$6,$I$5))</f>
        <v>1</v>
      </c>
      <c r="D11" s="141">
        <f>IF(ISTEXT(C11),"",_xlfn.SWITCH(Liga_Pocha!AI11,$D$3,$D$2,$E$3,$E$2,$F$3,$F$2,$G$3,$G$2,$D$6,$D$5,$E$6,$E$5,$I$6,$I$5))</f>
        <v>2</v>
      </c>
      <c r="E11" s="141">
        <f>IF(ISTEXT(D11),"",_xlfn.SWITCH(Liga_Pocha!AJ11,$D$3,$D$2,$E$3,$E$2,$F$3,$F$2,$G$3,$G$2,$D$6,$D$5,$E$6,$E$5,$I$6,$I$5))</f>
        <v>2</v>
      </c>
      <c r="F11" s="141">
        <f>IF(ISTEXT(E11),"",_xlfn.SWITCH(Liga_Pocha!AK11,$D$3,$D$2,$E$3,$E$2,$F$3,$F$2,$G$3,$G$2,$D$6,$D$5,$E$6,$E$5,$I$6,$I$5))</f>
        <v>4</v>
      </c>
      <c r="G11" s="140">
        <f>HLOOKUP(G$9,$B$9:$F$303,ROWS(A$1:A3),0)</f>
        <v>1</v>
      </c>
      <c r="H11" s="129"/>
      <c r="I11" s="141">
        <f>IF(ISNUMBER($B11),I10+Liga_Pocha!AH11,"")</f>
        <v>10</v>
      </c>
      <c r="J11" s="141">
        <f>IF(ISNUMBER($B11),J10+Liga_Pocha!AI11,"")</f>
        <v>72.5</v>
      </c>
      <c r="K11" s="141">
        <f>IF(ISNUMBER($B11),K10+Liga_Pocha!AJ11,"")</f>
        <v>37.5</v>
      </c>
      <c r="L11" s="141">
        <f>IF(ISNUMBER($B11),L10+Liga_Pocha!AK11,"")</f>
        <v>80</v>
      </c>
      <c r="M11" s="64"/>
      <c r="N11" s="129"/>
      <c r="O11" s="131">
        <f>IF(ISNUMBER($B11),I11/SUM($I11:$L11),"")</f>
        <v>0.05</v>
      </c>
      <c r="P11" s="131">
        <f>IF(ISNUMBER($B11),J11/SUM($I11:$L11),"")</f>
        <v>0.36249999999999999</v>
      </c>
      <c r="Q11" s="131">
        <f>IF(ISNUMBER($B11),K11/SUM($I11:$L11),"")</f>
        <v>0.1875</v>
      </c>
      <c r="R11" s="131">
        <f>IF(ISNUMBER($B11),L11/SUM($I11:$L11),"")</f>
        <v>0.4</v>
      </c>
      <c r="S11" s="64"/>
      <c r="T11" s="129"/>
      <c r="U11" s="141">
        <f>IF(ISNUMBER(Liga_Pocha!C11),Liga_Pocha!C11,"")</f>
        <v>190</v>
      </c>
      <c r="V11" s="141">
        <f>IF(ISNUMBER(Liga_Pocha!D11),Liga_Pocha!D11,"")</f>
        <v>145</v>
      </c>
      <c r="W11" s="141">
        <f>IF(ISNUMBER(Liga_Pocha!E11),Liga_Pocha!E11,"")</f>
        <v>145</v>
      </c>
      <c r="X11" s="141">
        <f>IF(ISNUMBER(Liga_Pocha!F11),Liga_Pocha!F11,"")</f>
        <v>95</v>
      </c>
      <c r="Y11" s="140">
        <f>IF(ISNUMBER($B11),HLOOKUP(Y$9,$U$9:$X$303,ROWS(S$1:S3),0),"")</f>
        <v>190</v>
      </c>
      <c r="Z11" s="129"/>
      <c r="AA11" s="141">
        <f>IF(ISNUMBER($B11),U11+AA10,"")</f>
        <v>405</v>
      </c>
      <c r="AB11" s="141">
        <f>IF(ISNUMBER($B11),V11+AB10,"")</f>
        <v>200</v>
      </c>
      <c r="AC11" s="141">
        <f>IF(ISNUMBER($B11),W11+AC10,"")</f>
        <v>345</v>
      </c>
      <c r="AD11" s="141">
        <f>IF(ISNUMBER($B11),X11+AD10,"")</f>
        <v>215</v>
      </c>
      <c r="AE11" s="64"/>
      <c r="AF11" s="129"/>
      <c r="AG11" s="141">
        <f>IF(ISNUMBER($B11),AA11/COUNTA(AA$10:AA11),"")</f>
        <v>202.5</v>
      </c>
      <c r="AH11" s="141">
        <f>IF(ISNUMBER($B11),AB11/COUNTA(AB$10:AB11),"")</f>
        <v>100</v>
      </c>
      <c r="AI11" s="141">
        <f>IF(ISNUMBER($B11),AC11/COUNTA(AC$10:AC11),"")</f>
        <v>172.5</v>
      </c>
      <c r="AJ11" s="141">
        <f>IF(ISNUMBER($B11),AD11/COUNTA(AD$10:AD11),"")</f>
        <v>107.5</v>
      </c>
      <c r="AK11" s="64"/>
      <c r="AL11" s="129"/>
      <c r="AM11" s="141">
        <f>IF(ISNUMBER($B11),SQRT(VAR(U$10:U11)),"")</f>
        <v>17.677669529663689</v>
      </c>
      <c r="AN11" s="141">
        <f>IF(ISNUMBER($B11),SQRT(VAR(V$10:V11)),"")</f>
        <v>63.63961030678928</v>
      </c>
      <c r="AO11" s="141">
        <f>IF(ISNUMBER($B11),SQRT(VAR(W$10:W11)),"")</f>
        <v>38.890872965260115</v>
      </c>
      <c r="AP11" s="141">
        <f>IF(ISNUMBER($B11),SQRT(VAR(X$10:X11)),"")</f>
        <v>17.677669529663689</v>
      </c>
      <c r="AQ11" s="64"/>
      <c r="AR11" s="3"/>
      <c r="AS11" s="141"/>
      <c r="AT11" s="141"/>
      <c r="AU11" s="141"/>
      <c r="AV11" s="141"/>
      <c r="AW11" s="139"/>
      <c r="AX11" s="142"/>
    </row>
    <row r="12" spans="1:50">
      <c r="A12" s="64"/>
      <c r="B12" s="130">
        <f>IF(ISBLANK(Liga_Pocha!$B12),"",Liga_Pocha!$B12)</f>
        <v>3</v>
      </c>
      <c r="C12" s="141">
        <f>IF(ISTEXT(B12),"",_xlfn.SWITCH(Liga_Pocha!AH12,$D$3,$D$2,$E$3,$E$2,$F$3,$F$2,$G$3,$G$2,$D$6,$D$5,$E$6,$E$5,$I$6,$I$5))</f>
        <v>2</v>
      </c>
      <c r="D12" s="141">
        <f>IF(ISTEXT(C12),"",_xlfn.SWITCH(Liga_Pocha!AI12,$D$3,$D$2,$E$3,$E$2,$F$3,$F$2,$G$3,$G$2,$D$6,$D$5,$E$6,$E$5,$I$6,$I$5))</f>
        <v>1</v>
      </c>
      <c r="E12" s="141">
        <f>IF(ISTEXT(D12),"",_xlfn.SWITCH(Liga_Pocha!AJ12,$D$3,$D$2,$E$3,$E$2,$F$3,$F$2,$G$3,$G$2,$D$6,$D$5,$E$6,$E$5,$I$6,$I$5))</f>
        <v>4</v>
      </c>
      <c r="F12" s="141">
        <f>IF(ISTEXT(E12),"",_xlfn.SWITCH(Liga_Pocha!AK12,$D$3,$D$2,$E$3,$E$2,$F$3,$F$2,$G$3,$G$2,$D$6,$D$5,$E$6,$E$5,$I$6,$I$5))</f>
        <v>3</v>
      </c>
      <c r="G12" s="140">
        <f>HLOOKUP(G$9,$B$9:$F$303,ROWS(A$1:A4),0)</f>
        <v>2</v>
      </c>
      <c r="H12" s="129"/>
      <c r="I12" s="141">
        <f>IF(ISNUMBER($B12),I11+Liga_Pocha!AH12,"")</f>
        <v>25</v>
      </c>
      <c r="J12" s="141">
        <f>IF(ISNUMBER($B12),J11+Liga_Pocha!AI12,"")</f>
        <v>77.5</v>
      </c>
      <c r="K12" s="141">
        <f>IF(ISNUMBER($B12),K11+Liga_Pocha!AJ12,"")</f>
        <v>87.5</v>
      </c>
      <c r="L12" s="141">
        <f>IF(ISNUMBER($B12),L11+Liga_Pocha!AK12,"")</f>
        <v>110</v>
      </c>
      <c r="M12" s="64"/>
      <c r="N12" s="129"/>
      <c r="O12" s="131">
        <f>IF(ISNUMBER($B12),I12/SUM($I12:$L12),"")</f>
        <v>8.3333333333333329E-2</v>
      </c>
      <c r="P12" s="131">
        <f>IF(ISNUMBER($B12),J12/SUM($I12:$L12),"")</f>
        <v>0.25833333333333336</v>
      </c>
      <c r="Q12" s="131">
        <f>IF(ISNUMBER($B12),K12/SUM($I12:$L12),"")</f>
        <v>0.29166666666666669</v>
      </c>
      <c r="R12" s="131">
        <f>IF(ISNUMBER($B12),L12/SUM($I12:$L12),"")</f>
        <v>0.36666666666666664</v>
      </c>
      <c r="S12" s="64"/>
      <c r="T12" s="129"/>
      <c r="U12" s="141">
        <f>IF(ISNUMBER(Liga_Pocha!C12),Liga_Pocha!C12,"")</f>
        <v>180</v>
      </c>
      <c r="V12" s="141">
        <f>IF(ISNUMBER(Liga_Pocha!D12),Liga_Pocha!D12,"")</f>
        <v>205</v>
      </c>
      <c r="W12" s="141">
        <f>IF(ISNUMBER(Liga_Pocha!E12),Liga_Pocha!E12,"")</f>
        <v>75</v>
      </c>
      <c r="X12" s="141">
        <f>IF(ISNUMBER(Liga_Pocha!F12),Liga_Pocha!F12,"")</f>
        <v>95</v>
      </c>
      <c r="Y12" s="140">
        <f>IF(ISNUMBER($B12),HLOOKUP(Y$9,$U$9:$X$303,ROWS(S$1:S4),0),"")</f>
        <v>180</v>
      </c>
      <c r="Z12" s="129"/>
      <c r="AA12" s="141">
        <f>IF(ISNUMBER($B12),U12+AA11,"")</f>
        <v>585</v>
      </c>
      <c r="AB12" s="141">
        <f>IF(ISNUMBER($B12),V12+AB11,"")</f>
        <v>405</v>
      </c>
      <c r="AC12" s="141">
        <f>IF(ISNUMBER($B12),W12+AC11,"")</f>
        <v>420</v>
      </c>
      <c r="AD12" s="141">
        <f>IF(ISNUMBER($B12),X12+AD11,"")</f>
        <v>310</v>
      </c>
      <c r="AE12" s="64"/>
      <c r="AF12" s="129"/>
      <c r="AG12" s="141">
        <f>IF(ISNUMBER($B12),AA12/COUNTA(AA$10:AA12),"")</f>
        <v>195</v>
      </c>
      <c r="AH12" s="141">
        <f>IF(ISNUMBER($B12),AB12/COUNTA(AB$10:AB12),"")</f>
        <v>135</v>
      </c>
      <c r="AI12" s="141">
        <f>IF(ISNUMBER($B12),AC12/COUNTA(AC$10:AC12),"")</f>
        <v>140</v>
      </c>
      <c r="AJ12" s="141">
        <f>IF(ISNUMBER($B12),AD12/COUNTA(AD$10:AD12),"")</f>
        <v>103.33333333333333</v>
      </c>
      <c r="AK12" s="64"/>
      <c r="AL12" s="129"/>
      <c r="AM12" s="141">
        <f>IF(ISNUMBER($B12),SQRT(VAR(U$10:U12)),"")</f>
        <v>18.027756377319946</v>
      </c>
      <c r="AN12" s="141">
        <f>IF(ISNUMBER($B12),SQRT(VAR(V$10:V12)),"")</f>
        <v>75.498344352707491</v>
      </c>
      <c r="AO12" s="141">
        <f>IF(ISNUMBER($B12),SQRT(VAR(W$10:W12)),"")</f>
        <v>62.649820430708338</v>
      </c>
      <c r="AP12" s="141">
        <f>IF(ISNUMBER($B12),SQRT(VAR(X$10:X12)),"")</f>
        <v>14.433756729740665</v>
      </c>
      <c r="AQ12" s="64"/>
      <c r="AR12" s="3"/>
      <c r="AS12" s="141"/>
      <c r="AT12" s="141"/>
      <c r="AU12" s="141"/>
      <c r="AV12" s="141"/>
      <c r="AW12" s="139"/>
      <c r="AX12" s="142"/>
    </row>
    <row r="13" spans="1:50">
      <c r="A13" s="64"/>
      <c r="B13" s="130">
        <f>IF(ISBLANK(Liga_Pocha!$B13),"",Liga_Pocha!$B13)</f>
        <v>4</v>
      </c>
      <c r="C13" s="141">
        <f>IF(ISTEXT(B13),"",_xlfn.SWITCH(Liga_Pocha!AH13,$D$3,$D$2,$E$3,$E$2,$F$3,$F$2,$G$3,$G$2,$D$6,$D$5,$E$6,$E$5,$I$6,$I$5))</f>
        <v>2</v>
      </c>
      <c r="D13" s="141">
        <f>IF(ISTEXT(C13),"",_xlfn.SWITCH(Liga_Pocha!AI13,$D$3,$D$2,$E$3,$E$2,$F$3,$F$2,$G$3,$G$2,$D$6,$D$5,$E$6,$E$5,$I$6,$I$5))</f>
        <v>2</v>
      </c>
      <c r="E13" s="141">
        <f>IF(ISTEXT(D13),"",_xlfn.SWITCH(Liga_Pocha!AJ13,$D$3,$D$2,$E$3,$E$2,$F$3,$F$2,$G$3,$G$2,$D$6,$D$5,$E$6,$E$5,$I$6,$I$5))</f>
        <v>4</v>
      </c>
      <c r="F13" s="141">
        <f>IF(ISTEXT(E13),"",_xlfn.SWITCH(Liga_Pocha!AK13,$D$3,$D$2,$E$3,$E$2,$F$3,$F$2,$G$3,$G$2,$D$6,$D$5,$E$6,$E$5,$I$6,$I$5))</f>
        <v>1</v>
      </c>
      <c r="G13" s="140">
        <f>HLOOKUP(G$9,$B$9:$F$303,ROWS(A$1:A5),0)</f>
        <v>2</v>
      </c>
      <c r="H13" s="129"/>
      <c r="I13" s="141">
        <f>IF(ISNUMBER($B13),I12+Liga_Pocha!AH13,"")</f>
        <v>47.5</v>
      </c>
      <c r="J13" s="141">
        <f>IF(ISNUMBER($B13),J12+Liga_Pocha!AI13,"")</f>
        <v>100</v>
      </c>
      <c r="K13" s="141">
        <f>IF(ISNUMBER($B13),K12+Liga_Pocha!AJ13,"")</f>
        <v>137.5</v>
      </c>
      <c r="L13" s="141">
        <f>IF(ISNUMBER($B13),L12+Liga_Pocha!AK13,"")</f>
        <v>115</v>
      </c>
      <c r="M13" s="133"/>
      <c r="N13" s="129"/>
      <c r="O13" s="131">
        <f>IF(ISNUMBER($B13),I13/SUM($I13:$L13),"")</f>
        <v>0.11874999999999999</v>
      </c>
      <c r="P13" s="131">
        <f>IF(ISNUMBER($B13),J13/SUM($I13:$L13),"")</f>
        <v>0.25</v>
      </c>
      <c r="Q13" s="131">
        <f>IF(ISNUMBER($B13),K13/SUM($I13:$L13),"")</f>
        <v>0.34375</v>
      </c>
      <c r="R13" s="131">
        <f>IF(ISNUMBER($B13),L13/SUM($I13:$L13),"")</f>
        <v>0.28749999999999998</v>
      </c>
      <c r="S13" s="133"/>
      <c r="T13" s="129"/>
      <c r="U13" s="141">
        <f>IF(ISNUMBER(Liga_Pocha!C13),Liga_Pocha!C13,"")</f>
        <v>205</v>
      </c>
      <c r="V13" s="141">
        <f>IF(ISNUMBER(Liga_Pocha!D13),Liga_Pocha!D13,"")</f>
        <v>205</v>
      </c>
      <c r="W13" s="141">
        <f>IF(ISNUMBER(Liga_Pocha!E13),Liga_Pocha!E13,"")</f>
        <v>190</v>
      </c>
      <c r="X13" s="141">
        <f>IF(ISNUMBER(Liga_Pocha!F13),Liga_Pocha!F13,"")</f>
        <v>240</v>
      </c>
      <c r="Y13" s="140">
        <f>IF(ISNUMBER($B13),HLOOKUP(Y$9,$U$9:$X$303,ROWS(S$1:S5),0),"")</f>
        <v>205</v>
      </c>
      <c r="Z13" s="129"/>
      <c r="AA13" s="141">
        <f>IF(ISNUMBER($B13),U13+AA12,"")</f>
        <v>790</v>
      </c>
      <c r="AB13" s="141">
        <f>IF(ISNUMBER($B13),V13+AB12,"")</f>
        <v>610</v>
      </c>
      <c r="AC13" s="141">
        <f>IF(ISNUMBER($B13),W13+AC12,"")</f>
        <v>610</v>
      </c>
      <c r="AD13" s="141">
        <f>IF(ISNUMBER($B13),X13+AD12,"")</f>
        <v>550</v>
      </c>
      <c r="AE13" s="133"/>
      <c r="AF13" s="129"/>
      <c r="AG13" s="141">
        <f>IF(ISNUMBER($B13),AA13/COUNTA(AA$10:AA13),"")</f>
        <v>197.5</v>
      </c>
      <c r="AH13" s="141">
        <f>IF(ISNUMBER($B13),AB13/COUNTA(AB$10:AB13),"")</f>
        <v>152.5</v>
      </c>
      <c r="AI13" s="141">
        <f>IF(ISNUMBER($B13),AC13/COUNTA(AC$10:AC13),"")</f>
        <v>152.5</v>
      </c>
      <c r="AJ13" s="141">
        <f>IF(ISNUMBER($B13),AD13/COUNTA(AD$10:AD13),"")</f>
        <v>137.5</v>
      </c>
      <c r="AK13" s="133"/>
      <c r="AL13" s="129"/>
      <c r="AM13" s="141">
        <f>IF(ISNUMBER($B13),SQRT(VAR(U$10:U13)),"")</f>
        <v>15.545631755148024</v>
      </c>
      <c r="AN13" s="141">
        <f>IF(ISNUMBER($B13),SQRT(VAR(V$10:V13)),"")</f>
        <v>70.887234393789129</v>
      </c>
      <c r="AO13" s="141">
        <f>IF(ISNUMBER($B13),SQRT(VAR(W$10:W13)),"")</f>
        <v>56.935636175129076</v>
      </c>
      <c r="AP13" s="141">
        <f>IF(ISNUMBER($B13),SQRT(VAR(X$10:X13)),"")</f>
        <v>69.342146875715727</v>
      </c>
      <c r="AQ13" s="133"/>
      <c r="AR13" s="3"/>
      <c r="AS13" s="141"/>
      <c r="AT13" s="141"/>
      <c r="AU13" s="141"/>
      <c r="AV13" s="141"/>
      <c r="AW13" s="139"/>
      <c r="AX13" s="142"/>
    </row>
    <row r="14" spans="1:50">
      <c r="A14" s="64"/>
      <c r="B14" s="130">
        <f>IF(ISBLANK(Liga_Pocha!$B14),"",Liga_Pocha!$B14)</f>
        <v>5</v>
      </c>
      <c r="C14" s="141">
        <f>IF(ISTEXT(B14),"",_xlfn.SWITCH(Liga_Pocha!AH14,$D$3,$D$2,$E$3,$E$2,$F$3,$F$2,$G$3,$G$2,$D$6,$D$5,$E$6,$E$5,$I$6,$I$5))</f>
        <v>1</v>
      </c>
      <c r="D14" s="141">
        <f>IF(ISTEXT(C14),"",_xlfn.SWITCH(Liga_Pocha!AI14,$D$3,$D$2,$E$3,$E$2,$F$3,$F$2,$G$3,$G$2,$D$6,$D$5,$E$6,$E$5,$I$6,$I$5))</f>
        <v>4</v>
      </c>
      <c r="E14" s="141">
        <f>IF(ISTEXT(D14),"",_xlfn.SWITCH(Liga_Pocha!AJ14,$D$3,$D$2,$E$3,$E$2,$F$3,$F$2,$G$3,$G$2,$D$6,$D$5,$E$6,$E$5,$I$6,$I$5))</f>
        <v>3</v>
      </c>
      <c r="F14" s="141">
        <f>IF(ISTEXT(E14),"",_xlfn.SWITCH(Liga_Pocha!AK14,$D$3,$D$2,$E$3,$E$2,$F$3,$F$2,$G$3,$G$2,$D$6,$D$5,$E$6,$E$5,$I$6,$I$5))</f>
        <v>2</v>
      </c>
      <c r="G14" s="140">
        <f>HLOOKUP(G$9,$B$9:$F$303,ROWS(A$1:A6),0)</f>
        <v>1</v>
      </c>
      <c r="H14" s="129"/>
      <c r="I14" s="141">
        <f>IF(ISNUMBER($B14),I13+Liga_Pocha!AH14,"")</f>
        <v>52.5</v>
      </c>
      <c r="J14" s="141">
        <f>IF(ISNUMBER($B14),J13+Liga_Pocha!AI14,"")</f>
        <v>150</v>
      </c>
      <c r="K14" s="141">
        <f>IF(ISNUMBER($B14),K13+Liga_Pocha!AJ14,"")</f>
        <v>167.5</v>
      </c>
      <c r="L14" s="141">
        <f>IF(ISNUMBER($B14),L13+Liga_Pocha!AK14,"")</f>
        <v>130</v>
      </c>
      <c r="M14" s="133"/>
      <c r="N14" s="129"/>
      <c r="O14" s="131">
        <f>IF(ISNUMBER($B14),I14/SUM($I14:$L14),"")</f>
        <v>0.105</v>
      </c>
      <c r="P14" s="131">
        <f>IF(ISNUMBER($B14),J14/SUM($I14:$L14),"")</f>
        <v>0.3</v>
      </c>
      <c r="Q14" s="131">
        <f>IF(ISNUMBER($B14),K14/SUM($I14:$L14),"")</f>
        <v>0.33500000000000002</v>
      </c>
      <c r="R14" s="131">
        <f>IF(ISNUMBER($B14),L14/SUM($I14:$L14),"")</f>
        <v>0.26</v>
      </c>
      <c r="S14" s="133"/>
      <c r="T14" s="129"/>
      <c r="U14" s="141">
        <f>IF(ISNUMBER(Liga_Pocha!C14),Liga_Pocha!C14,"")</f>
        <v>205</v>
      </c>
      <c r="V14" s="141">
        <f>IF(ISNUMBER(Liga_Pocha!D14),Liga_Pocha!D14,"")</f>
        <v>75</v>
      </c>
      <c r="W14" s="141">
        <f>IF(ISNUMBER(Liga_Pocha!E14),Liga_Pocha!E14,"")</f>
        <v>160</v>
      </c>
      <c r="X14" s="141">
        <f>IF(ISNUMBER(Liga_Pocha!F14),Liga_Pocha!F14,"")</f>
        <v>185</v>
      </c>
      <c r="Y14" s="140">
        <f>IF(ISNUMBER($B14),HLOOKUP(Y$9,$U$9:$X$303,ROWS(S$1:S6),0),"")</f>
        <v>205</v>
      </c>
      <c r="Z14" s="129"/>
      <c r="AA14" s="141">
        <f>IF(ISNUMBER($B14),U14+AA13,"")</f>
        <v>995</v>
      </c>
      <c r="AB14" s="141">
        <f>IF(ISNUMBER($B14),V14+AB13,"")</f>
        <v>685</v>
      </c>
      <c r="AC14" s="141">
        <f>IF(ISNUMBER($B14),W14+AC13,"")</f>
        <v>770</v>
      </c>
      <c r="AD14" s="141">
        <f>IF(ISNUMBER($B14),X14+AD13,"")</f>
        <v>735</v>
      </c>
      <c r="AE14" s="133"/>
      <c r="AF14" s="129"/>
      <c r="AG14" s="141">
        <f>IF(ISNUMBER($B14),AA14/COUNTA(AA$10:AA14),"")</f>
        <v>199</v>
      </c>
      <c r="AH14" s="141">
        <f>IF(ISNUMBER($B14),AB14/COUNTA(AB$10:AB14),"")</f>
        <v>137</v>
      </c>
      <c r="AI14" s="141">
        <f>IF(ISNUMBER($B14),AC14/COUNTA(AC$10:AC14),"")</f>
        <v>154</v>
      </c>
      <c r="AJ14" s="141">
        <f>IF(ISNUMBER($B14),AD14/COUNTA(AD$10:AD14),"")</f>
        <v>147</v>
      </c>
      <c r="AK14" s="133"/>
      <c r="AL14" s="129"/>
      <c r="AM14" s="141">
        <f>IF(ISNUMBER($B14),SQRT(VAR(U$10:U14)),"")</f>
        <v>13.874436925511608</v>
      </c>
      <c r="AN14" s="141">
        <f>IF(ISNUMBER($B14),SQRT(VAR(V$10:V14)),"")</f>
        <v>70.498226928058273</v>
      </c>
      <c r="AO14" s="141">
        <f>IF(ISNUMBER($B14),SQRT(VAR(W$10:W14)),"")</f>
        <v>49.421655172606272</v>
      </c>
      <c r="AP14" s="141">
        <f>IF(ISNUMBER($B14),SQRT(VAR(X$10:X14)),"")</f>
        <v>63.698508616764336</v>
      </c>
      <c r="AQ14" s="133"/>
      <c r="AR14" s="3"/>
      <c r="AS14" s="141"/>
      <c r="AT14" s="141"/>
      <c r="AU14" s="141"/>
      <c r="AV14" s="141"/>
      <c r="AW14" s="139"/>
      <c r="AX14" s="142"/>
    </row>
    <row r="15" spans="1:50">
      <c r="A15" s="64"/>
      <c r="B15" s="130">
        <f>IF(ISBLANK(Liga_Pocha!$B15),"",Liga_Pocha!$B15)</f>
        <v>6</v>
      </c>
      <c r="C15" s="141">
        <f>IF(ISTEXT(B15),"",_xlfn.SWITCH(Liga_Pocha!AH15,$D$3,$D$2,$E$3,$E$2,$F$3,$F$2,$G$3,$G$2,$D$6,$D$5,$E$6,$E$5,$I$6,$I$5))</f>
        <v>2</v>
      </c>
      <c r="D15" s="141">
        <f>IF(ISTEXT(C15),"",_xlfn.SWITCH(Liga_Pocha!AI15,$D$3,$D$2,$E$3,$E$2,$F$3,$F$2,$G$3,$G$2,$D$6,$D$5,$E$6,$E$5,$I$6,$I$5))</f>
        <v>4</v>
      </c>
      <c r="E15" s="141">
        <f>IF(ISTEXT(D15),"",_xlfn.SWITCH(Liga_Pocha!AJ15,$D$3,$D$2,$E$3,$E$2,$F$3,$F$2,$G$3,$G$2,$D$6,$D$5,$E$6,$E$5,$I$6,$I$5))</f>
        <v>1</v>
      </c>
      <c r="F15" s="141">
        <f>IF(ISTEXT(E15),"",_xlfn.SWITCH(Liga_Pocha!AK15,$D$3,$D$2,$E$3,$E$2,$F$3,$F$2,$G$3,$G$2,$D$6,$D$5,$E$6,$E$5,$I$6,$I$5))</f>
        <v>3</v>
      </c>
      <c r="G15" s="140">
        <f>HLOOKUP(G$9,$B$9:$F$303,ROWS(A$1:A7),0)</f>
        <v>2</v>
      </c>
      <c r="H15" s="129"/>
      <c r="I15" s="141">
        <f>IF(ISNUMBER($B15),I14+Liga_Pocha!AH15,"")</f>
        <v>67.5</v>
      </c>
      <c r="J15" s="141">
        <f>IF(ISNUMBER($B15),J14+Liga_Pocha!AI15,"")</f>
        <v>200</v>
      </c>
      <c r="K15" s="141">
        <f>IF(ISNUMBER($B15),K14+Liga_Pocha!AJ15,"")</f>
        <v>172.5</v>
      </c>
      <c r="L15" s="141">
        <f>IF(ISNUMBER($B15),L14+Liga_Pocha!AK15,"")</f>
        <v>160</v>
      </c>
      <c r="M15" s="133"/>
      <c r="N15" s="129"/>
      <c r="O15" s="131">
        <f>IF(ISNUMBER($B15),I15/SUM($I15:$L15),"")</f>
        <v>0.1125</v>
      </c>
      <c r="P15" s="131">
        <f>IF(ISNUMBER($B15),J15/SUM($I15:$L15),"")</f>
        <v>0.33333333333333331</v>
      </c>
      <c r="Q15" s="131">
        <f>IF(ISNUMBER($B15),K15/SUM($I15:$L15),"")</f>
        <v>0.28749999999999998</v>
      </c>
      <c r="R15" s="131">
        <f>IF(ISNUMBER($B15),L15/SUM($I15:$L15),"")</f>
        <v>0.26666666666666666</v>
      </c>
      <c r="S15" s="133"/>
      <c r="T15" s="129"/>
      <c r="U15" s="141">
        <f>IF(ISNUMBER(Liga_Pocha!C15),Liga_Pocha!C15,"")</f>
        <v>200</v>
      </c>
      <c r="V15" s="141">
        <f>IF(ISNUMBER(Liga_Pocha!D15),Liga_Pocha!D15,"")</f>
        <v>175</v>
      </c>
      <c r="W15" s="141">
        <f>IF(ISNUMBER(Liga_Pocha!E15),Liga_Pocha!E15,"")</f>
        <v>225</v>
      </c>
      <c r="X15" s="141">
        <f>IF(ISNUMBER(Liga_Pocha!F15),Liga_Pocha!F15,"")</f>
        <v>190</v>
      </c>
      <c r="Y15" s="140">
        <f>IF(ISNUMBER($B15),HLOOKUP(Y$9,$U$9:$X$303,ROWS(S$1:S7),0),"")</f>
        <v>200</v>
      </c>
      <c r="Z15" s="129"/>
      <c r="AA15" s="141">
        <f>IF(ISNUMBER($B15),U15+AA14,"")</f>
        <v>1195</v>
      </c>
      <c r="AB15" s="141">
        <f>IF(ISNUMBER($B15),V15+AB14,"")</f>
        <v>860</v>
      </c>
      <c r="AC15" s="141">
        <f>IF(ISNUMBER($B15),W15+AC14,"")</f>
        <v>995</v>
      </c>
      <c r="AD15" s="141">
        <f>IF(ISNUMBER($B15),X15+AD14,"")</f>
        <v>925</v>
      </c>
      <c r="AE15" s="133"/>
      <c r="AF15" s="134"/>
      <c r="AG15" s="141">
        <f>IF(ISNUMBER($B15),AA15/COUNTA(AA$10:AA15),"")</f>
        <v>199.16666666666666</v>
      </c>
      <c r="AH15" s="141">
        <f>IF(ISNUMBER($B15),AB15/COUNTA(AB$10:AB15),"")</f>
        <v>143.33333333333334</v>
      </c>
      <c r="AI15" s="141">
        <f>IF(ISNUMBER($B15),AC15/COUNTA(AC$10:AC15),"")</f>
        <v>165.83333333333334</v>
      </c>
      <c r="AJ15" s="141">
        <f>IF(ISNUMBER($B15),AD15/COUNTA(AD$10:AD15),"")</f>
        <v>154.16666666666666</v>
      </c>
      <c r="AK15" s="133"/>
      <c r="AL15" s="134"/>
      <c r="AM15" s="141">
        <f>IF(ISNUMBER($B15),SQRT(VAR(U$10:U15)),"")</f>
        <v>12.416387021459448</v>
      </c>
      <c r="AN15" s="141">
        <f>IF(ISNUMBER($B15),SQRT(VAR(V$10:V15)),"")</f>
        <v>64.935865795927185</v>
      </c>
      <c r="AO15" s="141">
        <f>IF(ISNUMBER($B15),SQRT(VAR(W$10:W15)),"")</f>
        <v>52.859877664128859</v>
      </c>
      <c r="AP15" s="141">
        <f>IF(ISNUMBER($B15),SQRT(VAR(X$10:X15)),"")</f>
        <v>59.616832075066426</v>
      </c>
      <c r="AQ15" s="133"/>
      <c r="AR15" s="3"/>
      <c r="AS15" s="141"/>
      <c r="AT15" s="141"/>
      <c r="AU15" s="141"/>
      <c r="AV15" s="141"/>
      <c r="AW15" s="139"/>
      <c r="AX15" s="142"/>
    </row>
    <row r="16" spans="1:50">
      <c r="A16" s="64"/>
      <c r="B16" s="130">
        <f>IF(ISBLANK(Liga_Pocha!$B16),"",Liga_Pocha!$B16)</f>
        <v>7</v>
      </c>
      <c r="C16" s="141">
        <f>IF(ISTEXT(B16),"",_xlfn.SWITCH(Liga_Pocha!AH16,$D$3,$D$2,$E$3,$E$2,$F$3,$F$2,$G$3,$G$2,$D$6,$D$5,$E$6,$E$5,$I$6,$I$5))</f>
        <v>1</v>
      </c>
      <c r="D16" s="141">
        <f>IF(ISTEXT(C16),"",_xlfn.SWITCH(Liga_Pocha!AI16,$D$3,$D$2,$E$3,$E$2,$F$3,$F$2,$G$3,$G$2,$D$6,$D$5,$E$6,$E$5,$I$6,$I$5))</f>
        <v>2</v>
      </c>
      <c r="E16" s="141">
        <f>IF(ISTEXT(D16),"",_xlfn.SWITCH(Liga_Pocha!AJ16,$D$3,$D$2,$E$3,$E$2,$F$3,$F$2,$G$3,$G$2,$D$6,$D$5,$E$6,$E$5,$I$6,$I$5))</f>
        <v>4</v>
      </c>
      <c r="F16" s="141">
        <f>IF(ISTEXT(E16),"",_xlfn.SWITCH(Liga_Pocha!AK16,$D$3,$D$2,$E$3,$E$2,$F$3,$F$2,$G$3,$G$2,$D$6,$D$5,$E$6,$E$5,$I$6,$I$5))</f>
        <v>3</v>
      </c>
      <c r="G16" s="140">
        <f>HLOOKUP(G$9,$B$9:$F$303,ROWS(A$1:A8),0)</f>
        <v>1</v>
      </c>
      <c r="H16" s="129"/>
      <c r="I16" s="141">
        <f>IF(ISNUMBER($B16),I15+Liga_Pocha!AH16,"")</f>
        <v>72.5</v>
      </c>
      <c r="J16" s="141">
        <f>IF(ISNUMBER($B16),J15+Liga_Pocha!AI16,"")</f>
        <v>215</v>
      </c>
      <c r="K16" s="141">
        <f>IF(ISNUMBER($B16),K15+Liga_Pocha!AJ16,"")</f>
        <v>222.5</v>
      </c>
      <c r="L16" s="141">
        <f>IF(ISNUMBER($B16),L15+Liga_Pocha!AK16,"")</f>
        <v>190</v>
      </c>
      <c r="M16" s="133"/>
      <c r="N16" s="129"/>
      <c r="O16" s="131">
        <f>IF(ISNUMBER($B16),I16/SUM($I16:$L16),"")</f>
        <v>0.10357142857142858</v>
      </c>
      <c r="P16" s="131">
        <f>IF(ISNUMBER($B16),J16/SUM($I16:$L16),"")</f>
        <v>0.30714285714285716</v>
      </c>
      <c r="Q16" s="131">
        <f>IF(ISNUMBER($B16),K16/SUM($I16:$L16),"")</f>
        <v>0.31785714285714284</v>
      </c>
      <c r="R16" s="131">
        <f>IF(ISNUMBER($B16),L16/SUM($I16:$L16),"")</f>
        <v>0.27142857142857141</v>
      </c>
      <c r="S16" s="133"/>
      <c r="T16" s="129"/>
      <c r="U16" s="141">
        <f>IF(ISNUMBER(Liga_Pocha!C16),Liga_Pocha!C16,"")</f>
        <v>320</v>
      </c>
      <c r="V16" s="141">
        <f>IF(ISNUMBER(Liga_Pocha!D16),Liga_Pocha!D16,"")</f>
        <v>175</v>
      </c>
      <c r="W16" s="141">
        <f>IF(ISNUMBER(Liga_Pocha!E16),Liga_Pocha!E16,"")</f>
        <v>55</v>
      </c>
      <c r="X16" s="141">
        <f>IF(ISNUMBER(Liga_Pocha!F16),Liga_Pocha!F16,"")</f>
        <v>155</v>
      </c>
      <c r="Y16" s="140">
        <f>IF(ISNUMBER($B16),HLOOKUP(Y$9,$U$9:$X$303,ROWS(S$1:S8),0),"")</f>
        <v>320</v>
      </c>
      <c r="Z16" s="129"/>
      <c r="AA16" s="141">
        <f>IF(ISNUMBER($B16),U16+AA15,"")</f>
        <v>1515</v>
      </c>
      <c r="AB16" s="141">
        <f>IF(ISNUMBER($B16),V16+AB15,"")</f>
        <v>1035</v>
      </c>
      <c r="AC16" s="141">
        <f>IF(ISNUMBER($B16),W16+AC15,"")</f>
        <v>1050</v>
      </c>
      <c r="AD16" s="141">
        <f>IF(ISNUMBER($B16),X16+AD15,"")</f>
        <v>1080</v>
      </c>
      <c r="AE16" s="133"/>
      <c r="AF16" s="134"/>
      <c r="AG16" s="141">
        <f>IF(ISNUMBER($B16),AA16/COUNTA(AA$10:AA16),"")</f>
        <v>216.42857142857142</v>
      </c>
      <c r="AH16" s="141">
        <f>IF(ISNUMBER($B16),AB16/COUNTA(AB$10:AB16),"")</f>
        <v>147.85714285714286</v>
      </c>
      <c r="AI16" s="141">
        <f>IF(ISNUMBER($B16),AC16/COUNTA(AC$10:AC16),"")</f>
        <v>150</v>
      </c>
      <c r="AJ16" s="141">
        <f>IF(ISNUMBER($B16),AD16/COUNTA(AD$10:AD16),"")</f>
        <v>154.28571428571428</v>
      </c>
      <c r="AK16" s="133"/>
      <c r="AL16" s="134"/>
      <c r="AM16" s="141">
        <f>IF(ISNUMBER($B16),SQRT(VAR(U$10:U16)),"")</f>
        <v>47.05619740571597</v>
      </c>
      <c r="AN16" s="141">
        <f>IF(ISNUMBER($B16),SQRT(VAR(V$10:V16)),"")</f>
        <v>60.474315681476341</v>
      </c>
      <c r="AO16" s="141">
        <f>IF(ISNUMBER($B16),SQRT(VAR(W$10:W16)),"")</f>
        <v>63.900965042269384</v>
      </c>
      <c r="AP16" s="141">
        <f>IF(ISNUMBER($B16),SQRT(VAR(X$10:X16)),"")</f>
        <v>54.423384329759969</v>
      </c>
      <c r="AQ16" s="133"/>
      <c r="AR16" s="3"/>
      <c r="AS16" s="141"/>
      <c r="AT16" s="141"/>
      <c r="AU16" s="141"/>
      <c r="AV16" s="141"/>
      <c r="AW16" s="139"/>
      <c r="AX16" s="142"/>
    </row>
    <row r="17" spans="1:50">
      <c r="A17" s="64"/>
      <c r="B17" s="135">
        <f>IF(ISBLANK(Liga_Pocha!$B17),"",Liga_Pocha!$B17)</f>
        <v>8</v>
      </c>
      <c r="C17" s="136">
        <f>IF(ISTEXT(B17),"",_xlfn.SWITCH(Liga_Pocha!AH17,$D$3,$D$2,$E$3,$E$2,$F$3,$F$2,$G$3,$G$2,$D$6,$D$5,$E$6,$E$5,$I$6,$I$5))</f>
        <v>3</v>
      </c>
      <c r="D17" s="136">
        <f>IF(ISTEXT(C17),"",_xlfn.SWITCH(Liga_Pocha!AI17,$D$3,$D$2,$E$3,$E$2,$F$3,$F$2,$G$3,$G$2,$D$6,$D$5,$E$6,$E$5,$I$6,$I$5))</f>
        <v>2</v>
      </c>
      <c r="E17" s="136">
        <f>IF(ISTEXT(D17),"",_xlfn.SWITCH(Liga_Pocha!AJ17,$D$3,$D$2,$E$3,$E$2,$F$3,$F$2,$G$3,$G$2,$D$6,$D$5,$E$6,$E$5,$I$6,$I$5))</f>
        <v>4</v>
      </c>
      <c r="F17" s="136">
        <f>IF(ISTEXT(E17),"",_xlfn.SWITCH(Liga_Pocha!AK17,$D$3,$D$2,$E$3,$E$2,$F$3,$F$2,$G$3,$G$2,$D$6,$D$5,$E$6,$E$5,$I$6,$I$5))</f>
        <v>1</v>
      </c>
      <c r="G17" s="140">
        <f>HLOOKUP(G$9,$B$9:$F$303,ROWS(A$1:A9),0)</f>
        <v>3</v>
      </c>
      <c r="H17" s="129"/>
      <c r="I17" s="141">
        <f>IF(ISNUMBER($B17),I16+Liga_Pocha!AH17,"")</f>
        <v>102.5</v>
      </c>
      <c r="J17" s="141">
        <f>IF(ISNUMBER($B17),J16+Liga_Pocha!AI17,"")</f>
        <v>230</v>
      </c>
      <c r="K17" s="141">
        <f>IF(ISNUMBER($B17),K16+Liga_Pocha!AJ17,"")</f>
        <v>272.5</v>
      </c>
      <c r="L17" s="141">
        <f>IF(ISNUMBER($B17),L16+Liga_Pocha!AK17,"")</f>
        <v>195</v>
      </c>
      <c r="M17" s="133"/>
      <c r="N17" s="129"/>
      <c r="O17" s="131">
        <f>IF(ISNUMBER($B17),I17/SUM($I17:$L17),"")</f>
        <v>0.12812499999999999</v>
      </c>
      <c r="P17" s="131">
        <f>IF(ISNUMBER($B17),J17/SUM($I17:$L17),"")</f>
        <v>0.28749999999999998</v>
      </c>
      <c r="Q17" s="131">
        <f>IF(ISNUMBER($B17),K17/SUM($I17:$L17),"")</f>
        <v>0.34062500000000001</v>
      </c>
      <c r="R17" s="131">
        <f>IF(ISNUMBER($B17),L17/SUM($I17:$L17),"")</f>
        <v>0.24374999999999999</v>
      </c>
      <c r="S17" s="133"/>
      <c r="T17" s="129"/>
      <c r="U17" s="141">
        <f>IF(ISNUMBER(Liga_Pocha!C17),Liga_Pocha!C17,"")</f>
        <v>205</v>
      </c>
      <c r="V17" s="141">
        <f>IF(ISNUMBER(Liga_Pocha!D17),Liga_Pocha!D17,"")</f>
        <v>230</v>
      </c>
      <c r="W17" s="141">
        <f>IF(ISNUMBER(Liga_Pocha!E17),Liga_Pocha!E17,"")</f>
        <v>20</v>
      </c>
      <c r="X17" s="141">
        <f>IF(ISNUMBER(Liga_Pocha!F17),Liga_Pocha!F17,"")</f>
        <v>255</v>
      </c>
      <c r="Y17" s="140">
        <f>IF(ISNUMBER($B17),HLOOKUP(Y$9,$U$9:$X$303,ROWS(S$1:S9),0),"")</f>
        <v>205</v>
      </c>
      <c r="Z17" s="129"/>
      <c r="AA17" s="141">
        <f>IF(ISNUMBER($B17),U17+AA16,"")</f>
        <v>1720</v>
      </c>
      <c r="AB17" s="141">
        <f>IF(ISNUMBER($B17),V17+AB16,"")</f>
        <v>1265</v>
      </c>
      <c r="AC17" s="141">
        <f>IF(ISNUMBER($B17),W17+AC16,"")</f>
        <v>1070</v>
      </c>
      <c r="AD17" s="141">
        <f>IF(ISNUMBER($B17),X17+AD16,"")</f>
        <v>1335</v>
      </c>
      <c r="AE17" s="133"/>
      <c r="AF17" s="137"/>
      <c r="AG17" s="141">
        <f>IF(ISNUMBER($B17),AA17/COUNTA(AA$10:AA17),"")</f>
        <v>215</v>
      </c>
      <c r="AH17" s="141">
        <f>IF(ISNUMBER($B17),AB17/COUNTA(AB$10:AB17),"")</f>
        <v>158.125</v>
      </c>
      <c r="AI17" s="141">
        <f>IF(ISNUMBER($B17),AC17/COUNTA(AC$10:AC17),"")</f>
        <v>133.75</v>
      </c>
      <c r="AJ17" s="141">
        <f>IF(ISNUMBER($B17),AD17/COUNTA(AD$10:AD17),"")</f>
        <v>166.875</v>
      </c>
      <c r="AK17" s="133"/>
      <c r="AL17" s="137"/>
      <c r="AM17" s="141">
        <f>IF(ISNUMBER($B17),SQRT(VAR(U$10:U17)),"")</f>
        <v>43.752550946038724</v>
      </c>
      <c r="AN17" s="141">
        <f>IF(ISNUMBER($B17),SQRT(VAR(V$10:V17)),"")</f>
        <v>63.072379057714322</v>
      </c>
      <c r="AO17" s="141">
        <f>IF(ISNUMBER($B17),SQRT(VAR(W$10:W17)),"")</f>
        <v>74.916620318858492</v>
      </c>
      <c r="AP17" s="141">
        <f>IF(ISNUMBER($B17),SQRT(VAR(X$10:X17)),"")</f>
        <v>61.698431329908452</v>
      </c>
      <c r="AQ17" s="133"/>
      <c r="AR17" s="3"/>
      <c r="AS17" s="141"/>
      <c r="AT17" s="141"/>
      <c r="AU17" s="141"/>
      <c r="AV17" s="141"/>
      <c r="AW17" s="139"/>
      <c r="AX17" s="142"/>
    </row>
    <row r="18" spans="1:50">
      <c r="A18" s="64"/>
      <c r="B18" s="135">
        <f>IF(ISBLANK(Liga_Pocha!$B18),"",Liga_Pocha!$B18)</f>
        <v>9</v>
      </c>
      <c r="C18" s="136">
        <f>IF(ISTEXT(B18),"",_xlfn.SWITCH(Liga_Pocha!AH18,$D$3,$D$2,$E$3,$E$2,$F$3,$F$2,$G$3,$G$2,$D$6,$D$5,$E$6,$E$5,$I$6,$I$5))</f>
        <v>1</v>
      </c>
      <c r="D18" s="136">
        <f>IF(ISTEXT(C18),"",_xlfn.SWITCH(Liga_Pocha!AI18,$D$3,$D$2,$E$3,$E$2,$F$3,$F$2,$G$3,$G$2,$D$6,$D$5,$E$6,$E$5,$I$6,$I$5))</f>
        <v>4</v>
      </c>
      <c r="E18" s="136">
        <f>IF(ISTEXT(D18),"",_xlfn.SWITCH(Liga_Pocha!AJ18,$D$3,$D$2,$E$3,$E$2,$F$3,$F$2,$G$3,$G$2,$D$6,$D$5,$E$6,$E$5,$I$6,$I$5))</f>
        <v>2</v>
      </c>
      <c r="F18" s="136">
        <f>IF(ISTEXT(E18),"",_xlfn.SWITCH(Liga_Pocha!AK18,$D$3,$D$2,$E$3,$E$2,$F$3,$F$2,$G$3,$G$2,$D$6,$D$5,$E$6,$E$5,$I$6,$I$5))</f>
        <v>3</v>
      </c>
      <c r="G18" s="140">
        <f>HLOOKUP(G$9,$B$9:$F$303,ROWS(A$1:A10),0)</f>
        <v>1</v>
      </c>
      <c r="H18" s="129"/>
      <c r="I18" s="141">
        <f>IF(ISNUMBER($B18),I17+Liga_Pocha!AH18,"")</f>
        <v>107.5</v>
      </c>
      <c r="J18" s="141">
        <f>IF(ISNUMBER($B18),J17+Liga_Pocha!AI18,"")</f>
        <v>280</v>
      </c>
      <c r="K18" s="141">
        <f>IF(ISNUMBER($B18),K17+Liga_Pocha!AJ18,"")</f>
        <v>287.5</v>
      </c>
      <c r="L18" s="141">
        <f>IF(ISNUMBER($B18),L17+Liga_Pocha!AK18,"")</f>
        <v>225</v>
      </c>
      <c r="M18" s="133"/>
      <c r="N18" s="129"/>
      <c r="O18" s="131">
        <f>IF(ISNUMBER($B18),I18/SUM($I18:$L18),"")</f>
        <v>0.11944444444444445</v>
      </c>
      <c r="P18" s="131">
        <f>IF(ISNUMBER($B18),J18/SUM($I18:$L18),"")</f>
        <v>0.31111111111111112</v>
      </c>
      <c r="Q18" s="131">
        <f>IF(ISNUMBER($B18),K18/SUM($I18:$L18),"")</f>
        <v>0.31944444444444442</v>
      </c>
      <c r="R18" s="131">
        <f>IF(ISNUMBER($B18),L18/SUM($I18:$L18),"")</f>
        <v>0.25</v>
      </c>
      <c r="S18" s="133"/>
      <c r="T18" s="129"/>
      <c r="U18" s="141">
        <f>IF(ISNUMBER(Liga_Pocha!C18),Liga_Pocha!C18,"")</f>
        <v>150</v>
      </c>
      <c r="V18" s="141">
        <f>IF(ISNUMBER(Liga_Pocha!D18),Liga_Pocha!D18,"")</f>
        <v>45</v>
      </c>
      <c r="W18" s="141">
        <f>IF(ISNUMBER(Liga_Pocha!E18),Liga_Pocha!E18,"")</f>
        <v>140</v>
      </c>
      <c r="X18" s="141">
        <f>IF(ISNUMBER(Liga_Pocha!F18),Liga_Pocha!F18,"")</f>
        <v>125</v>
      </c>
      <c r="Y18" s="140">
        <f>IF(ISNUMBER($B18),HLOOKUP(Y$9,$U$9:$X$303,ROWS(S$1:S10),0),"")</f>
        <v>150</v>
      </c>
      <c r="Z18" s="129"/>
      <c r="AA18" s="141">
        <f>IF(ISNUMBER($B18),U18+AA17,"")</f>
        <v>1870</v>
      </c>
      <c r="AB18" s="141">
        <f>IF(ISNUMBER($B18),V18+AB17,"")</f>
        <v>1310</v>
      </c>
      <c r="AC18" s="141">
        <f>IF(ISNUMBER($B18),W18+AC17,"")</f>
        <v>1210</v>
      </c>
      <c r="AD18" s="141">
        <f>IF(ISNUMBER($B18),X18+AD17,"")</f>
        <v>1460</v>
      </c>
      <c r="AE18" s="133"/>
      <c r="AF18" s="137"/>
      <c r="AG18" s="141">
        <f>IF(ISNUMBER($B18),AA18/COUNTA(AA$10:AA18),"")</f>
        <v>207.77777777777777</v>
      </c>
      <c r="AH18" s="141">
        <f>IF(ISNUMBER($B18),AB18/COUNTA(AB$10:AB18),"")</f>
        <v>145.55555555555554</v>
      </c>
      <c r="AI18" s="141">
        <f>IF(ISNUMBER($B18),AC18/COUNTA(AC$10:AC18),"")</f>
        <v>134.44444444444446</v>
      </c>
      <c r="AJ18" s="141">
        <f>IF(ISNUMBER($B18),AD18/COUNTA(AD$10:AD18),"")</f>
        <v>162.22222222222223</v>
      </c>
      <c r="AK18" s="133"/>
      <c r="AL18" s="137"/>
      <c r="AM18" s="141">
        <f>IF(ISNUMBER($B18),SQRT(VAR(U$10:U18)),"")</f>
        <v>46.308146631499355</v>
      </c>
      <c r="AN18" s="141">
        <f>IF(ISNUMBER($B18),SQRT(VAR(V$10:V18)),"")</f>
        <v>70.019838458666683</v>
      </c>
      <c r="AO18" s="141">
        <f>IF(ISNUMBER($B18),SQRT(VAR(W$10:W18)),"")</f>
        <v>70.109042054344016</v>
      </c>
      <c r="AP18" s="141">
        <f>IF(ISNUMBER($B18),SQRT(VAR(X$10:X18)),"")</f>
        <v>59.377558424411873</v>
      </c>
      <c r="AQ18" s="133"/>
      <c r="AR18" s="3"/>
      <c r="AS18" s="141"/>
      <c r="AT18" s="141"/>
      <c r="AU18" s="141"/>
      <c r="AV18" s="141"/>
      <c r="AW18" s="139"/>
      <c r="AX18" s="142"/>
    </row>
    <row r="19" spans="1:50">
      <c r="A19" s="64"/>
      <c r="B19" s="135">
        <f>IF(ISBLANK(Liga_Pocha!$B19),"",Liga_Pocha!$B19)</f>
        <v>10</v>
      </c>
      <c r="C19" s="136">
        <f>IF(ISTEXT(B19),"",_xlfn.SWITCH(Liga_Pocha!AH19,$D$3,$D$2,$E$3,$E$2,$F$3,$F$2,$G$3,$G$2,$D$6,$D$5,$E$6,$E$5,$I$6,$I$5))</f>
        <v>2</v>
      </c>
      <c r="D19" s="136">
        <f>IF(ISTEXT(C19),"",_xlfn.SWITCH(Liga_Pocha!AI19,$D$3,$D$2,$E$3,$E$2,$F$3,$F$2,$G$3,$G$2,$D$6,$D$5,$E$6,$E$5,$I$6,$I$5))</f>
        <v>1</v>
      </c>
      <c r="E19" s="136">
        <f>IF(ISTEXT(D19),"",_xlfn.SWITCH(Liga_Pocha!AJ19,$D$3,$D$2,$E$3,$E$2,$F$3,$F$2,$G$3,$G$2,$D$6,$D$5,$E$6,$E$5,$I$6,$I$5))</f>
        <v>3</v>
      </c>
      <c r="F19" s="136">
        <f>IF(ISTEXT(E19),"",_xlfn.SWITCH(Liga_Pocha!AK19,$D$3,$D$2,$E$3,$E$2,$F$3,$F$2,$G$3,$G$2,$D$6,$D$5,$E$6,$E$5,$I$6,$I$5))</f>
        <v>4</v>
      </c>
      <c r="G19" s="140">
        <f>HLOOKUP(G$9,$B$9:$F$303,ROWS(A$1:A11),0)</f>
        <v>2</v>
      </c>
      <c r="H19" s="129"/>
      <c r="I19" s="141">
        <f>IF(ISNUMBER($B19),I18+Liga_Pocha!AH19,"")</f>
        <v>122.5</v>
      </c>
      <c r="J19" s="141">
        <f>IF(ISNUMBER($B19),J18+Liga_Pocha!AI19,"")</f>
        <v>285</v>
      </c>
      <c r="K19" s="141">
        <f>IF(ISNUMBER($B19),K18+Liga_Pocha!AJ19,"")</f>
        <v>317.5</v>
      </c>
      <c r="L19" s="141">
        <f>IF(ISNUMBER($B19),L18+Liga_Pocha!AK19,"")</f>
        <v>275</v>
      </c>
      <c r="M19" s="133"/>
      <c r="N19" s="129"/>
      <c r="O19" s="131">
        <f>IF(ISNUMBER($B19),I19/SUM($I19:$L19),"")</f>
        <v>0.1225</v>
      </c>
      <c r="P19" s="131">
        <f>IF(ISNUMBER($B19),J19/SUM($I19:$L19),"")</f>
        <v>0.28499999999999998</v>
      </c>
      <c r="Q19" s="131">
        <f>IF(ISNUMBER($B19),K19/SUM($I19:$L19),"")</f>
        <v>0.3175</v>
      </c>
      <c r="R19" s="131">
        <f>IF(ISNUMBER($B19),L19/SUM($I19:$L19),"")</f>
        <v>0.27500000000000002</v>
      </c>
      <c r="S19" s="133"/>
      <c r="T19" s="129"/>
      <c r="U19" s="141">
        <f>IF(ISNUMBER(Liga_Pocha!C19),Liga_Pocha!C19,"")</f>
        <v>155</v>
      </c>
      <c r="V19" s="141">
        <f>IF(ISNUMBER(Liga_Pocha!D19),Liga_Pocha!D19,"")</f>
        <v>215</v>
      </c>
      <c r="W19" s="141">
        <f>IF(ISNUMBER(Liga_Pocha!E19),Liga_Pocha!E19,"")</f>
        <v>140</v>
      </c>
      <c r="X19" s="141">
        <f>IF(ISNUMBER(Liga_Pocha!F19),Liga_Pocha!F19,"")</f>
        <v>135</v>
      </c>
      <c r="Y19" s="140">
        <f>IF(ISNUMBER($B19),HLOOKUP(Y$9,$U$9:$X$303,ROWS(S$1:S11),0),"")</f>
        <v>155</v>
      </c>
      <c r="Z19" s="129"/>
      <c r="AA19" s="141">
        <f>IF(ISNUMBER($B19),U19+AA18,"")</f>
        <v>2025</v>
      </c>
      <c r="AB19" s="141">
        <f>IF(ISNUMBER($B19),V19+AB18,"")</f>
        <v>1525</v>
      </c>
      <c r="AC19" s="141">
        <f>IF(ISNUMBER($B19),W19+AC18,"")</f>
        <v>1350</v>
      </c>
      <c r="AD19" s="141">
        <f>IF(ISNUMBER($B19),X19+AD18,"")</f>
        <v>1595</v>
      </c>
      <c r="AE19" s="133"/>
      <c r="AF19" s="137"/>
      <c r="AG19" s="141">
        <f>IF(ISNUMBER($B19),AA19/COUNTA(AA$10:AA19),"")</f>
        <v>202.5</v>
      </c>
      <c r="AH19" s="141">
        <f>IF(ISNUMBER($B19),AB19/COUNTA(AB$10:AB19),"")</f>
        <v>152.5</v>
      </c>
      <c r="AI19" s="141">
        <f>IF(ISNUMBER($B19),AC19/COUNTA(AC$10:AC19),"")</f>
        <v>135</v>
      </c>
      <c r="AJ19" s="141">
        <f>IF(ISNUMBER($B19),AD19/COUNTA(AD$10:AD19),"")</f>
        <v>159.5</v>
      </c>
      <c r="AK19" s="133"/>
      <c r="AL19" s="137"/>
      <c r="AM19" s="141">
        <f>IF(ISNUMBER($B19),SQRT(VAR(U$10:U19)),"")</f>
        <v>46.741012207933863</v>
      </c>
      <c r="AN19" s="141">
        <f>IF(ISNUMBER($B19),SQRT(VAR(V$10:V19)),"")</f>
        <v>69.572104882472672</v>
      </c>
      <c r="AO19" s="141">
        <f>IF(ISNUMBER($B19),SQRT(VAR(W$10:W19)),"")</f>
        <v>66.122781416257908</v>
      </c>
      <c r="AP19" s="141">
        <f>IF(ISNUMBER($B19),SQRT(VAR(X$10:X19)),"")</f>
        <v>56.639699465618243</v>
      </c>
      <c r="AQ19" s="133"/>
      <c r="AR19" s="3"/>
      <c r="AS19" s="141"/>
      <c r="AT19" s="141"/>
      <c r="AU19" s="141"/>
      <c r="AV19" s="141"/>
      <c r="AW19" s="139"/>
      <c r="AX19" s="142"/>
    </row>
    <row r="20" spans="1:50">
      <c r="A20" s="64"/>
      <c r="B20" s="135">
        <f>IF(ISBLANK(Liga_Pocha!$B20),"",Liga_Pocha!$B20)</f>
        <v>11</v>
      </c>
      <c r="C20" s="136">
        <f>IF(ISTEXT(B20),"",_xlfn.SWITCH(Liga_Pocha!AH20,$D$3,$D$2,$E$3,$E$2,$F$3,$F$2,$G$3,$G$2,$D$6,$D$5,$E$6,$E$5,$I$6,$I$5))</f>
        <v>4</v>
      </c>
      <c r="D20" s="136">
        <f>IF(ISTEXT(C20),"",_xlfn.SWITCH(Liga_Pocha!AI20,$D$3,$D$2,$E$3,$E$2,$F$3,$F$2,$G$3,$G$2,$D$6,$D$5,$E$6,$E$5,$I$6,$I$5))</f>
        <v>1</v>
      </c>
      <c r="E20" s="136">
        <f>IF(ISTEXT(D20),"",_xlfn.SWITCH(Liga_Pocha!AJ20,$D$3,$D$2,$E$3,$E$2,$F$3,$F$2,$G$3,$G$2,$D$6,$D$5,$E$6,$E$5,$I$6,$I$5))</f>
        <v>3</v>
      </c>
      <c r="F20" s="136">
        <f>IF(ISTEXT(E20),"",_xlfn.SWITCH(Liga_Pocha!AK20,$D$3,$D$2,$E$3,$E$2,$F$3,$F$2,$G$3,$G$2,$D$6,$D$5,$E$6,$E$5,$I$6,$I$5))</f>
        <v>2</v>
      </c>
      <c r="G20" s="140">
        <f>HLOOKUP(G$9,$B$9:$F$303,ROWS(A$1:A12),0)</f>
        <v>4</v>
      </c>
      <c r="H20" s="129"/>
      <c r="I20" s="141">
        <f>IF(ISNUMBER($B20),I19+Liga_Pocha!AH20,"")</f>
        <v>172.5</v>
      </c>
      <c r="J20" s="141">
        <f>IF(ISNUMBER($B20),J19+Liga_Pocha!AI20,"")</f>
        <v>290</v>
      </c>
      <c r="K20" s="141">
        <f>IF(ISNUMBER($B20),K19+Liga_Pocha!AJ20,"")</f>
        <v>347.5</v>
      </c>
      <c r="L20" s="141">
        <f>IF(ISNUMBER($B20),L19+Liga_Pocha!AK20,"")</f>
        <v>290</v>
      </c>
      <c r="M20" s="133"/>
      <c r="N20" s="129"/>
      <c r="O20" s="131">
        <f>IF(ISNUMBER($B20),I20/SUM($I20:$L20),"")</f>
        <v>0.15681818181818183</v>
      </c>
      <c r="P20" s="131">
        <f>IF(ISNUMBER($B20),J20/SUM($I20:$L20),"")</f>
        <v>0.26363636363636361</v>
      </c>
      <c r="Q20" s="131">
        <f>IF(ISNUMBER($B20),K20/SUM($I20:$L20),"")</f>
        <v>0.31590909090909092</v>
      </c>
      <c r="R20" s="131">
        <f>IF(ISNUMBER($B20),L20/SUM($I20:$L20),"")</f>
        <v>0.26363636363636361</v>
      </c>
      <c r="S20" s="133"/>
      <c r="T20" s="129"/>
      <c r="U20" s="141">
        <f>IF(ISNUMBER(Liga_Pocha!C20),Liga_Pocha!C20,"")</f>
        <v>120</v>
      </c>
      <c r="V20" s="141">
        <f>IF(ISNUMBER(Liga_Pocha!D20),Liga_Pocha!D20,"")</f>
        <v>220</v>
      </c>
      <c r="W20" s="141">
        <f>IF(ISNUMBER(Liga_Pocha!E20),Liga_Pocha!E20,"")</f>
        <v>210</v>
      </c>
      <c r="X20" s="141">
        <f>IF(ISNUMBER(Liga_Pocha!F20),Liga_Pocha!F20,"")</f>
        <v>215</v>
      </c>
      <c r="Y20" s="140">
        <f>IF(ISNUMBER($B20),HLOOKUP(Y$9,$U$9:$X$303,ROWS(S$1:S12),0),"")</f>
        <v>120</v>
      </c>
      <c r="Z20" s="129"/>
      <c r="AA20" s="141">
        <f>IF(ISNUMBER($B20),U20+AA19,"")</f>
        <v>2145</v>
      </c>
      <c r="AB20" s="141">
        <f>IF(ISNUMBER($B20),V20+AB19,"")</f>
        <v>1745</v>
      </c>
      <c r="AC20" s="141">
        <f>IF(ISNUMBER($B20),W20+AC19,"")</f>
        <v>1560</v>
      </c>
      <c r="AD20" s="141">
        <f>IF(ISNUMBER($B20),X20+AD19,"")</f>
        <v>1810</v>
      </c>
      <c r="AE20" s="133"/>
      <c r="AF20" s="137"/>
      <c r="AG20" s="141">
        <f>IF(ISNUMBER($B20),AA20/COUNTA(AA$10:AA20),"")</f>
        <v>195</v>
      </c>
      <c r="AH20" s="141">
        <f>IF(ISNUMBER($B20),AB20/COUNTA(AB$10:AB20),"")</f>
        <v>158.63636363636363</v>
      </c>
      <c r="AI20" s="141">
        <f>IF(ISNUMBER($B20),AC20/COUNTA(AC$10:AC20),"")</f>
        <v>141.81818181818181</v>
      </c>
      <c r="AJ20" s="141">
        <f>IF(ISNUMBER($B20),AD20/COUNTA(AD$10:AD20),"")</f>
        <v>164.54545454545453</v>
      </c>
      <c r="AK20" s="133"/>
      <c r="AL20" s="137"/>
      <c r="AM20" s="141">
        <f>IF(ISNUMBER($B20),SQRT(VAR(U$10:U20)),"")</f>
        <v>50.842895275544642</v>
      </c>
      <c r="AN20" s="141">
        <f>IF(ISNUMBER($B20),SQRT(VAR(V$10:V20)),"")</f>
        <v>69.068477219745816</v>
      </c>
      <c r="AO20" s="141">
        <f>IF(ISNUMBER($B20),SQRT(VAR(W$10:W20)),"")</f>
        <v>66.681059052504821</v>
      </c>
      <c r="AP20" s="141">
        <f>IF(ISNUMBER($B20),SQRT(VAR(X$10:X20)),"")</f>
        <v>56.278528119281241</v>
      </c>
      <c r="AQ20" s="133"/>
      <c r="AR20" s="3"/>
      <c r="AS20" s="141"/>
      <c r="AT20" s="141"/>
      <c r="AU20" s="141"/>
      <c r="AV20" s="141"/>
      <c r="AW20" s="139"/>
      <c r="AX20" s="142"/>
    </row>
    <row r="21" spans="1:50">
      <c r="A21" s="64"/>
      <c r="B21" s="135">
        <f>IF(ISBLANK(Liga_Pocha!$B21),"",Liga_Pocha!$B21)</f>
        <v>12</v>
      </c>
      <c r="C21" s="136">
        <f>IF(ISTEXT(B21),"",_xlfn.SWITCH(Liga_Pocha!AH21,$D$3,$D$2,$E$3,$E$2,$F$3,$F$2,$G$3,$G$2,$D$6,$D$5,$E$6,$E$5,$I$6,$I$5))</f>
        <v>2</v>
      </c>
      <c r="D21" s="136">
        <f>IF(ISTEXT(C21),"",_xlfn.SWITCH(Liga_Pocha!AI21,$D$3,$D$2,$E$3,$E$2,$F$3,$F$2,$G$3,$G$2,$D$6,$D$5,$E$6,$E$5,$I$6,$I$5))</f>
        <v>1</v>
      </c>
      <c r="E21" s="136">
        <f>IF(ISTEXT(D21),"",_xlfn.SWITCH(Liga_Pocha!AJ21,$D$3,$D$2,$E$3,$E$2,$F$3,$F$2,$G$3,$G$2,$D$6,$D$5,$E$6,$E$5,$I$6,$I$5))</f>
        <v>3</v>
      </c>
      <c r="F21" s="136">
        <f>IF(ISTEXT(E21),"",_xlfn.SWITCH(Liga_Pocha!AK21,$D$3,$D$2,$E$3,$E$2,$F$3,$F$2,$G$3,$G$2,$D$6,$D$5,$E$6,$E$5,$I$6,$I$5))</f>
        <v>4</v>
      </c>
      <c r="G21" s="140">
        <f>HLOOKUP(G$9,$B$9:$F$303,ROWS(A$1:A13),0)</f>
        <v>2</v>
      </c>
      <c r="H21" s="129"/>
      <c r="I21" s="141">
        <f>IF(ISNUMBER($B21),I20+Liga_Pocha!AH21,"")</f>
        <v>187.5</v>
      </c>
      <c r="J21" s="141">
        <f>IF(ISNUMBER($B21),J20+Liga_Pocha!AI21,"")</f>
        <v>295</v>
      </c>
      <c r="K21" s="141">
        <f>IF(ISNUMBER($B21),K20+Liga_Pocha!AJ21,"")</f>
        <v>377.5</v>
      </c>
      <c r="L21" s="141">
        <f>IF(ISNUMBER($B21),L20+Liga_Pocha!AK21,"")</f>
        <v>340</v>
      </c>
      <c r="M21" s="133"/>
      <c r="N21" s="129"/>
      <c r="O21" s="131">
        <f>IF(ISNUMBER($B21),I21/SUM($I21:$L21),"")</f>
        <v>0.15625</v>
      </c>
      <c r="P21" s="131">
        <f>IF(ISNUMBER($B21),J21/SUM($I21:$L21),"")</f>
        <v>0.24583333333333332</v>
      </c>
      <c r="Q21" s="131">
        <f>IF(ISNUMBER($B21),K21/SUM($I21:$L21),"")</f>
        <v>0.31458333333333333</v>
      </c>
      <c r="R21" s="131">
        <f>IF(ISNUMBER($B21),L21/SUM($I21:$L21),"")</f>
        <v>0.28333333333333333</v>
      </c>
      <c r="S21" s="133"/>
      <c r="T21" s="129"/>
      <c r="U21" s="141">
        <f>IF(ISNUMBER(Liga_Pocha!C21),Liga_Pocha!C21,"")</f>
        <v>185</v>
      </c>
      <c r="V21" s="141">
        <f>IF(ISNUMBER(Liga_Pocha!D21),Liga_Pocha!D21,"")</f>
        <v>270</v>
      </c>
      <c r="W21" s="141">
        <f>IF(ISNUMBER(Liga_Pocha!E21),Liga_Pocha!E21,"")</f>
        <v>155</v>
      </c>
      <c r="X21" s="141">
        <f>IF(ISNUMBER(Liga_Pocha!F21),Liga_Pocha!F21,"")</f>
        <v>60</v>
      </c>
      <c r="Y21" s="140">
        <f>IF(ISNUMBER($B21),HLOOKUP(Y$9,$U$9:$X$303,ROWS(S$1:S13),0),"")</f>
        <v>185</v>
      </c>
      <c r="Z21" s="129"/>
      <c r="AA21" s="141">
        <f>IF(ISNUMBER($B21),U21+AA20,"")</f>
        <v>2330</v>
      </c>
      <c r="AB21" s="141">
        <f>IF(ISNUMBER($B21),V21+AB20,"")</f>
        <v>2015</v>
      </c>
      <c r="AC21" s="141">
        <f>IF(ISNUMBER($B21),W21+AC20,"")</f>
        <v>1715</v>
      </c>
      <c r="AD21" s="141">
        <f>IF(ISNUMBER($B21),X21+AD20,"")</f>
        <v>1870</v>
      </c>
      <c r="AE21" s="133"/>
      <c r="AF21" s="137"/>
      <c r="AG21" s="141">
        <f>IF(ISNUMBER($B21),AA21/COUNTA(AA$10:AA21),"")</f>
        <v>194.16666666666666</v>
      </c>
      <c r="AH21" s="141">
        <f>IF(ISNUMBER($B21),AB21/COUNTA(AB$10:AB21),"")</f>
        <v>167.91666666666666</v>
      </c>
      <c r="AI21" s="141">
        <f>IF(ISNUMBER($B21),AC21/COUNTA(AC$10:AC21),"")</f>
        <v>142.91666666666666</v>
      </c>
      <c r="AJ21" s="141">
        <f>IF(ISNUMBER($B21),AD21/COUNTA(AD$10:AD21),"")</f>
        <v>155.83333333333334</v>
      </c>
      <c r="AK21" s="133"/>
      <c r="AL21" s="137"/>
      <c r="AM21" s="141">
        <f>IF(ISNUMBER($B21),SQRT(VAR(U$10:U21)),"")</f>
        <v>48.562674281111569</v>
      </c>
      <c r="AN21" s="141">
        <f>IF(ISNUMBER($B21),SQRT(VAR(V$10:V21)),"")</f>
        <v>73.282092979903027</v>
      </c>
      <c r="AO21" s="141">
        <f>IF(ISNUMBER($B21),SQRT(VAR(W$10:W21)),"")</f>
        <v>63.691669689832963</v>
      </c>
      <c r="AP21" s="141">
        <f>IF(ISNUMBER($B21),SQRT(VAR(X$10:X21)),"")</f>
        <v>61.564206444585288</v>
      </c>
      <c r="AQ21" s="133"/>
      <c r="AR21" s="3"/>
      <c r="AS21" s="141"/>
      <c r="AT21" s="141"/>
      <c r="AU21" s="141"/>
      <c r="AV21" s="141"/>
      <c r="AW21" s="139"/>
      <c r="AX21" s="142"/>
    </row>
    <row r="22" spans="1:50">
      <c r="A22" s="64"/>
      <c r="B22" s="135">
        <f>IF(ISBLANK(Liga_Pocha!$B22),"",Liga_Pocha!$B22)</f>
        <v>13</v>
      </c>
      <c r="C22" s="136">
        <f>IF(ISTEXT(B22),"",_xlfn.SWITCH(Liga_Pocha!AH22,$D$3,$D$2,$E$3,$E$2,$F$3,$F$2,$G$3,$G$2,$D$6,$D$5,$E$6,$E$5,$I$6,$I$5))</f>
        <v>4</v>
      </c>
      <c r="D22" s="136">
        <f>IF(ISTEXT(C22),"",_xlfn.SWITCH(Liga_Pocha!AI22,$D$3,$D$2,$E$3,$E$2,$F$3,$F$2,$G$3,$G$2,$D$6,$D$5,$E$6,$E$5,$I$6,$I$5))</f>
        <v>3</v>
      </c>
      <c r="E22" s="136">
        <f>IF(ISTEXT(D22),"",_xlfn.SWITCH(Liga_Pocha!AJ22,$D$3,$D$2,$E$3,$E$2,$F$3,$F$2,$G$3,$G$2,$D$6,$D$5,$E$6,$E$5,$I$6,$I$5))</f>
        <v>1</v>
      </c>
      <c r="F22" s="136">
        <f>IF(ISTEXT(E22),"",_xlfn.SWITCH(Liga_Pocha!AK22,$D$3,$D$2,$E$3,$E$2,$F$3,$F$2,$G$3,$G$2,$D$6,$D$5,$E$6,$E$5,$I$6,$I$5))</f>
        <v>2</v>
      </c>
      <c r="G22" s="140">
        <f>HLOOKUP(G$9,$B$9:$F$303,ROWS(A$1:A14),0)</f>
        <v>4</v>
      </c>
      <c r="H22" s="129"/>
      <c r="I22" s="141">
        <f>IF(ISNUMBER($B22),I21+Liga_Pocha!AH22,"")</f>
        <v>237.5</v>
      </c>
      <c r="J22" s="141">
        <f>IF(ISNUMBER($B22),J21+Liga_Pocha!AI22,"")</f>
        <v>325</v>
      </c>
      <c r="K22" s="141">
        <f>IF(ISNUMBER($B22),K21+Liga_Pocha!AJ22,"")</f>
        <v>382.5</v>
      </c>
      <c r="L22" s="141">
        <f>IF(ISNUMBER($B22),L21+Liga_Pocha!AK22,"")</f>
        <v>355</v>
      </c>
      <c r="M22" s="133"/>
      <c r="N22" s="129"/>
      <c r="O22" s="131">
        <f>IF(ISNUMBER($B22),I22/SUM($I22:$L22),"")</f>
        <v>0.18269230769230768</v>
      </c>
      <c r="P22" s="131">
        <f>IF(ISNUMBER($B22),J22/SUM($I22:$L22),"")</f>
        <v>0.25</v>
      </c>
      <c r="Q22" s="131">
        <f>IF(ISNUMBER($B22),K22/SUM($I22:$L22),"")</f>
        <v>0.29423076923076924</v>
      </c>
      <c r="R22" s="131">
        <f>IF(ISNUMBER($B22),L22/SUM($I22:$L22),"")</f>
        <v>0.27307692307692305</v>
      </c>
      <c r="S22" s="133"/>
      <c r="T22" s="129"/>
      <c r="U22" s="141">
        <f>IF(ISNUMBER(Liga_Pocha!C22),Liga_Pocha!C22,"")</f>
        <v>160</v>
      </c>
      <c r="V22" s="141">
        <f>IF(ISNUMBER(Liga_Pocha!D22),Liga_Pocha!D22,"")</f>
        <v>170</v>
      </c>
      <c r="W22" s="141">
        <f>IF(ISNUMBER(Liga_Pocha!E22),Liga_Pocha!E22,"")</f>
        <v>280</v>
      </c>
      <c r="X22" s="141">
        <f>IF(ISNUMBER(Liga_Pocha!F22),Liga_Pocha!F22,"")</f>
        <v>275</v>
      </c>
      <c r="Y22" s="140">
        <f>IF(ISNUMBER($B22),HLOOKUP(Y$9,$U$9:$X$303,ROWS(S$1:S14),0),"")</f>
        <v>160</v>
      </c>
      <c r="Z22" s="129"/>
      <c r="AA22" s="141">
        <f>IF(ISNUMBER($B22),U22+AA21,"")</f>
        <v>2490</v>
      </c>
      <c r="AB22" s="141">
        <f>IF(ISNUMBER($B22),V22+AB21,"")</f>
        <v>2185</v>
      </c>
      <c r="AC22" s="141">
        <f>IF(ISNUMBER($B22),W22+AC21,"")</f>
        <v>1995</v>
      </c>
      <c r="AD22" s="141">
        <f>IF(ISNUMBER($B22),X22+AD21,"")</f>
        <v>2145</v>
      </c>
      <c r="AE22" s="133"/>
      <c r="AF22" s="137"/>
      <c r="AG22" s="141">
        <f>IF(ISNUMBER($B22),AA22/COUNTA(AA$10:AA22),"")</f>
        <v>191.53846153846155</v>
      </c>
      <c r="AH22" s="141">
        <f>IF(ISNUMBER($B22),AB22/COUNTA(AB$10:AB22),"")</f>
        <v>168.07692307692307</v>
      </c>
      <c r="AI22" s="141">
        <f>IF(ISNUMBER($B22),AC22/COUNTA(AC$10:AC22),"")</f>
        <v>153.46153846153845</v>
      </c>
      <c r="AJ22" s="141">
        <f>IF(ISNUMBER($B22),AD22/COUNTA(AD$10:AD22),"")</f>
        <v>165</v>
      </c>
      <c r="AK22" s="133"/>
      <c r="AL22" s="137"/>
      <c r="AM22" s="141">
        <f>IF(ISNUMBER($B22),SQRT(VAR(U$10:U22)),"")</f>
        <v>47.451054404539448</v>
      </c>
      <c r="AN22" s="141">
        <f>IF(ISNUMBER($B22),SQRT(VAR(V$10:V22)),"")</f>
        <v>70.164641544562329</v>
      </c>
      <c r="AO22" s="141">
        <f>IF(ISNUMBER($B22),SQRT(VAR(W$10:W22)),"")</f>
        <v>71.861690517984357</v>
      </c>
      <c r="AP22" s="141">
        <f>IF(ISNUMBER($B22),SQRT(VAR(X$10:X22)),"")</f>
        <v>67.577116442377644</v>
      </c>
      <c r="AQ22" s="133"/>
      <c r="AR22" s="3"/>
      <c r="AS22" s="141"/>
      <c r="AT22" s="141"/>
      <c r="AU22" s="141"/>
      <c r="AV22" s="141"/>
      <c r="AW22" s="139"/>
      <c r="AX22" s="142"/>
    </row>
    <row r="23" spans="1:50">
      <c r="A23" s="64"/>
      <c r="B23" s="135">
        <f>IF(ISBLANK(Liga_Pocha!$B23),"",Liga_Pocha!$B23)</f>
        <v>14</v>
      </c>
      <c r="C23" s="136">
        <f>IF(ISTEXT(B23),"",_xlfn.SWITCH(Liga_Pocha!AH23,$D$3,$D$2,$E$3,$E$2,$F$3,$F$2,$G$3,$G$2,$D$6,$D$5,$E$6,$E$5,$I$6,$I$5))</f>
        <v>2</v>
      </c>
      <c r="D23" s="136">
        <f>IF(ISTEXT(C23),"",_xlfn.SWITCH(Liga_Pocha!AI23,$D$3,$D$2,$E$3,$E$2,$F$3,$F$2,$G$3,$G$2,$D$6,$D$5,$E$6,$E$5,$I$6,$I$5))</f>
        <v>1</v>
      </c>
      <c r="E23" s="136">
        <f>IF(ISTEXT(D23),"",_xlfn.SWITCH(Liga_Pocha!AJ23,$D$3,$D$2,$E$3,$E$2,$F$3,$F$2,$G$3,$G$2,$D$6,$D$5,$E$6,$E$5,$I$6,$I$5))</f>
        <v>3</v>
      </c>
      <c r="F23" s="136">
        <f>IF(ISTEXT(E23),"",_xlfn.SWITCH(Liga_Pocha!AK23,$D$3,$D$2,$E$3,$E$2,$F$3,$F$2,$G$3,$G$2,$D$6,$D$5,$E$6,$E$5,$I$6,$I$5))</f>
        <v>4</v>
      </c>
      <c r="G23" s="140">
        <f>HLOOKUP(G$9,$B$9:$F$303,ROWS(A$1:A15),0)</f>
        <v>2</v>
      </c>
      <c r="H23" s="129"/>
      <c r="I23" s="141">
        <f>IF(ISNUMBER($B23),I22+Liga_Pocha!AH23,"")</f>
        <v>252.5</v>
      </c>
      <c r="J23" s="141">
        <f>IF(ISNUMBER($B23),J22+Liga_Pocha!AI23,"")</f>
        <v>330</v>
      </c>
      <c r="K23" s="141">
        <f>IF(ISNUMBER($B23),K22+Liga_Pocha!AJ23,"")</f>
        <v>412.5</v>
      </c>
      <c r="L23" s="141">
        <f>IF(ISNUMBER($B23),L22+Liga_Pocha!AK23,"")</f>
        <v>405</v>
      </c>
      <c r="M23" s="133"/>
      <c r="N23" s="129"/>
      <c r="O23" s="131">
        <f>IF(ISNUMBER($B23),I23/SUM($I23:$L23),"")</f>
        <v>0.18035714285714285</v>
      </c>
      <c r="P23" s="131">
        <f>IF(ISNUMBER($B23),J23/SUM($I23:$L23),"")</f>
        <v>0.23571428571428571</v>
      </c>
      <c r="Q23" s="131">
        <f>IF(ISNUMBER($B23),K23/SUM($I23:$L23),"")</f>
        <v>0.29464285714285715</v>
      </c>
      <c r="R23" s="131">
        <f>IF(ISNUMBER($B23),L23/SUM($I23:$L23),"")</f>
        <v>0.28928571428571431</v>
      </c>
      <c r="S23" s="133"/>
      <c r="T23" s="129"/>
      <c r="U23" s="141">
        <f>IF(ISNUMBER(Liga_Pocha!C23),Liga_Pocha!C23,"")</f>
        <v>225</v>
      </c>
      <c r="V23" s="141">
        <f>IF(ISNUMBER(Liga_Pocha!D23),Liga_Pocha!D23,"")</f>
        <v>255</v>
      </c>
      <c r="W23" s="141">
        <f>IF(ISNUMBER(Liga_Pocha!E23),Liga_Pocha!E23,"")</f>
        <v>160</v>
      </c>
      <c r="X23" s="141">
        <f>IF(ISNUMBER(Liga_Pocha!F23),Liga_Pocha!F23,"")</f>
        <v>155</v>
      </c>
      <c r="Y23" s="140">
        <f>IF(ISNUMBER($B23),HLOOKUP(Y$9,$U$9:$X$303,ROWS(S$1:S15),0),"")</f>
        <v>225</v>
      </c>
      <c r="Z23" s="129"/>
      <c r="AA23" s="141">
        <f>IF(ISNUMBER($B23),U23+AA22,"")</f>
        <v>2715</v>
      </c>
      <c r="AB23" s="141">
        <f>IF(ISNUMBER($B23),V23+AB22,"")</f>
        <v>2440</v>
      </c>
      <c r="AC23" s="141">
        <f>IF(ISNUMBER($B23),W23+AC22,"")</f>
        <v>2155</v>
      </c>
      <c r="AD23" s="141">
        <f>IF(ISNUMBER($B23),X23+AD22,"")</f>
        <v>2300</v>
      </c>
      <c r="AE23" s="133"/>
      <c r="AF23" s="137"/>
      <c r="AG23" s="141">
        <f>IF(ISNUMBER($B23),AA23/COUNTA(AA$10:AA23),"")</f>
        <v>193.92857142857142</v>
      </c>
      <c r="AH23" s="141">
        <f>IF(ISNUMBER($B23),AB23/COUNTA(AB$10:AB23),"")</f>
        <v>174.28571428571428</v>
      </c>
      <c r="AI23" s="141">
        <f>IF(ISNUMBER($B23),AC23/COUNTA(AC$10:AC23),"")</f>
        <v>153.92857142857142</v>
      </c>
      <c r="AJ23" s="141">
        <f>IF(ISNUMBER($B23),AD23/COUNTA(AD$10:AD23),"")</f>
        <v>164.28571428571428</v>
      </c>
      <c r="AK23" s="133"/>
      <c r="AL23" s="137"/>
      <c r="AM23" s="141">
        <f>IF(ISNUMBER($B23),SQRT(VAR(U$10:U23)),"")</f>
        <v>46.458358998990882</v>
      </c>
      <c r="AN23" s="141">
        <f>IF(ISNUMBER($B23),SQRT(VAR(V$10:V23)),"")</f>
        <v>71.302636235036459</v>
      </c>
      <c r="AO23" s="141">
        <f>IF(ISNUMBER($B23),SQRT(VAR(W$10:W23)),"")</f>
        <v>69.064589931582034</v>
      </c>
      <c r="AP23" s="141">
        <f>IF(ISNUMBER($B23),SQRT(VAR(X$10:X23)),"")</f>
        <v>64.980977774480081</v>
      </c>
      <c r="AQ23" s="133"/>
      <c r="AR23" s="3"/>
      <c r="AS23" s="141"/>
      <c r="AT23" s="141"/>
      <c r="AU23" s="141"/>
      <c r="AV23" s="141"/>
      <c r="AW23" s="139"/>
      <c r="AX23" s="142"/>
    </row>
    <row r="24" spans="1:50">
      <c r="A24" s="64"/>
      <c r="B24" s="135">
        <f>IF(ISBLANK(Liga_Pocha!$B24),"",Liga_Pocha!$B24)</f>
        <v>15</v>
      </c>
      <c r="C24" s="136">
        <f>IF(ISTEXT(B24),"",_xlfn.SWITCH(Liga_Pocha!AH24,$D$3,$D$2,$E$3,$E$2,$F$3,$F$2,$G$3,$G$2,$D$6,$D$5,$E$6,$E$5,$I$6,$I$5))</f>
        <v>1</v>
      </c>
      <c r="D24" s="136">
        <f>IF(ISTEXT(C24),"",_xlfn.SWITCH(Liga_Pocha!AI24,$D$3,$D$2,$E$3,$E$2,$F$3,$F$2,$G$3,$G$2,$D$6,$D$5,$E$6,$E$5,$I$6,$I$5))</f>
        <v>3</v>
      </c>
      <c r="E24" s="136">
        <f>IF(ISTEXT(D24),"",_xlfn.SWITCH(Liga_Pocha!AJ24,$D$3,$D$2,$E$3,$E$2,$F$3,$F$2,$G$3,$G$2,$D$6,$D$5,$E$6,$E$5,$I$6,$I$5))</f>
        <v>2</v>
      </c>
      <c r="F24" s="136">
        <f>IF(ISTEXT(E24),"",_xlfn.SWITCH(Liga_Pocha!AK24,$D$3,$D$2,$E$3,$E$2,$F$3,$F$2,$G$3,$G$2,$D$6,$D$5,$E$6,$E$5,$I$6,$I$5))</f>
        <v>4</v>
      </c>
      <c r="G24" s="140">
        <f>HLOOKUP(G$9,$B$9:$F$303,ROWS(A$1:A16),0)</f>
        <v>1</v>
      </c>
      <c r="H24" s="129"/>
      <c r="I24" s="141">
        <f>IF(ISNUMBER($B24),I23+Liga_Pocha!AH24,"")</f>
        <v>257.5</v>
      </c>
      <c r="J24" s="141">
        <f>IF(ISNUMBER($B24),J23+Liga_Pocha!AI24,"")</f>
        <v>360</v>
      </c>
      <c r="K24" s="141">
        <f>IF(ISNUMBER($B24),K23+Liga_Pocha!AJ24,"")</f>
        <v>427.5</v>
      </c>
      <c r="L24" s="141">
        <f>IF(ISNUMBER($B24),L23+Liga_Pocha!AK24,"")</f>
        <v>455</v>
      </c>
      <c r="M24" s="133"/>
      <c r="N24" s="129"/>
      <c r="O24" s="131">
        <f>IF(ISNUMBER($B24),I24/SUM($I24:$L24),"")</f>
        <v>0.17166666666666666</v>
      </c>
      <c r="P24" s="131">
        <f>IF(ISNUMBER($B24),J24/SUM($I24:$L24),"")</f>
        <v>0.24</v>
      </c>
      <c r="Q24" s="131">
        <f>IF(ISNUMBER($B24),K24/SUM($I24:$L24),"")</f>
        <v>0.28499999999999998</v>
      </c>
      <c r="R24" s="131">
        <f>IF(ISNUMBER($B24),L24/SUM($I24:$L24),"")</f>
        <v>0.30333333333333334</v>
      </c>
      <c r="S24" s="133"/>
      <c r="T24" s="129"/>
      <c r="U24" s="141">
        <f>IF(ISNUMBER(Liga_Pocha!C24),Liga_Pocha!C24,"")</f>
        <v>220</v>
      </c>
      <c r="V24" s="141">
        <f>IF(ISNUMBER(Liga_Pocha!D24),Liga_Pocha!D24,"")</f>
        <v>150</v>
      </c>
      <c r="W24" s="141">
        <f>IF(ISNUMBER(Liga_Pocha!E24),Liga_Pocha!E24,"")</f>
        <v>160</v>
      </c>
      <c r="X24" s="141">
        <f>IF(ISNUMBER(Liga_Pocha!F24),Liga_Pocha!F24,"")</f>
        <v>50</v>
      </c>
      <c r="Y24" s="140">
        <f>IF(ISNUMBER($B24),HLOOKUP(Y$9,$U$9:$X$303,ROWS(S$1:S16),0),"")</f>
        <v>220</v>
      </c>
      <c r="Z24" s="129"/>
      <c r="AA24" s="141">
        <f>IF(ISNUMBER($B24),U24+AA23,"")</f>
        <v>2935</v>
      </c>
      <c r="AB24" s="141">
        <f>IF(ISNUMBER($B24),V24+AB23,"")</f>
        <v>2590</v>
      </c>
      <c r="AC24" s="141">
        <f>IF(ISNUMBER($B24),W24+AC23,"")</f>
        <v>2315</v>
      </c>
      <c r="AD24" s="141">
        <f>IF(ISNUMBER($B24),X24+AD23,"")</f>
        <v>2350</v>
      </c>
      <c r="AE24" s="133"/>
      <c r="AF24" s="137"/>
      <c r="AG24" s="141">
        <f>IF(ISNUMBER($B24),AA24/COUNTA(AA$10:AA24),"")</f>
        <v>195.66666666666666</v>
      </c>
      <c r="AH24" s="141">
        <f>IF(ISNUMBER($B24),AB24/COUNTA(AB$10:AB24),"")</f>
        <v>172.66666666666666</v>
      </c>
      <c r="AI24" s="141">
        <f>IF(ISNUMBER($B24),AC24/COUNTA(AC$10:AC24),"")</f>
        <v>154.33333333333334</v>
      </c>
      <c r="AJ24" s="141">
        <f>IF(ISNUMBER($B24),AD24/COUNTA(AD$10:AD24),"")</f>
        <v>156.66666666666666</v>
      </c>
      <c r="AK24" s="133"/>
      <c r="AL24" s="137"/>
      <c r="AM24" s="141">
        <f>IF(ISNUMBER($B24),SQRT(VAR(U$10:U24)),"")</f>
        <v>45.271666741172808</v>
      </c>
      <c r="AN24" s="141">
        <f>IF(ISNUMBER($B24),SQRT(VAR(V$10:V24)),"")</f>
        <v>68.994478730099075</v>
      </c>
      <c r="AO24" s="141">
        <f>IF(ISNUMBER($B24),SQRT(VAR(W$10:W24)),"")</f>
        <v>66.570764353931409</v>
      </c>
      <c r="AP24" s="141">
        <f>IF(ISNUMBER($B24),SQRT(VAR(X$10:X24)),"")</f>
        <v>69.22186552431728</v>
      </c>
      <c r="AQ24" s="133"/>
      <c r="AR24" s="3"/>
      <c r="AS24" s="141"/>
      <c r="AT24" s="141"/>
      <c r="AU24" s="141"/>
      <c r="AV24" s="141"/>
      <c r="AW24" s="139"/>
      <c r="AX24" s="142"/>
    </row>
    <row r="25" spans="1:50">
      <c r="A25" s="64"/>
      <c r="B25" s="135">
        <f>IF(ISBLANK(Liga_Pocha!$B25),"",Liga_Pocha!$B25)</f>
        <v>16</v>
      </c>
      <c r="C25" s="136">
        <f>IF(ISTEXT(B25),"",_xlfn.SWITCH(Liga_Pocha!AH25,$D$3,$D$2,$E$3,$E$2,$F$3,$F$2,$G$3,$G$2,$D$6,$D$5,$E$6,$E$5,$I$6,$I$5))</f>
        <v>1</v>
      </c>
      <c r="D25" s="136">
        <f>IF(ISTEXT(C25),"",_xlfn.SWITCH(Liga_Pocha!AI25,$D$3,$D$2,$E$3,$E$2,$F$3,$F$2,$G$3,$G$2,$D$6,$D$5,$E$6,$E$5,$I$6,$I$5))</f>
        <v>3</v>
      </c>
      <c r="E25" s="136">
        <f>IF(ISTEXT(D25),"",_xlfn.SWITCH(Liga_Pocha!AJ25,$D$3,$D$2,$E$3,$E$2,$F$3,$F$2,$G$3,$G$2,$D$6,$D$5,$E$6,$E$5,$I$6,$I$5))</f>
        <v>4</v>
      </c>
      <c r="F25" s="136">
        <f>IF(ISTEXT(E25),"",_xlfn.SWITCH(Liga_Pocha!AK25,$D$3,$D$2,$E$3,$E$2,$F$3,$F$2,$G$3,$G$2,$D$6,$D$5,$E$6,$E$5,$I$6,$I$5))</f>
        <v>2</v>
      </c>
      <c r="G25" s="140">
        <f>HLOOKUP(G$9,$B$9:$F$303,ROWS(A$1:A17),0)</f>
        <v>1</v>
      </c>
      <c r="H25" s="129"/>
      <c r="I25" s="141">
        <f>IF(ISNUMBER($B25),I24+Liga_Pocha!AH25,"")</f>
        <v>262.5</v>
      </c>
      <c r="J25" s="141">
        <f>IF(ISNUMBER($B25),J24+Liga_Pocha!AI25,"")</f>
        <v>390</v>
      </c>
      <c r="K25" s="141">
        <f>IF(ISNUMBER($B25),K24+Liga_Pocha!AJ25,"")</f>
        <v>477.5</v>
      </c>
      <c r="L25" s="141">
        <f>IF(ISNUMBER($B25),L24+Liga_Pocha!AK25,"")</f>
        <v>470</v>
      </c>
      <c r="M25" s="133"/>
      <c r="N25" s="129"/>
      <c r="O25" s="131">
        <f>IF(ISNUMBER($B25),I25/SUM($I25:$L25),"")</f>
        <v>0.1640625</v>
      </c>
      <c r="P25" s="131">
        <f>IF(ISNUMBER($B25),J25/SUM($I25:$L25),"")</f>
        <v>0.24374999999999999</v>
      </c>
      <c r="Q25" s="131">
        <f>IF(ISNUMBER($B25),K25/SUM($I25:$L25),"")</f>
        <v>0.29843750000000002</v>
      </c>
      <c r="R25" s="131">
        <f>IF(ISNUMBER($B25),L25/SUM($I25:$L25),"")</f>
        <v>0.29375000000000001</v>
      </c>
      <c r="S25" s="133"/>
      <c r="T25" s="129"/>
      <c r="U25" s="141">
        <f>IF(ISNUMBER(Liga_Pocha!C25),Liga_Pocha!C25,"")</f>
        <v>185</v>
      </c>
      <c r="V25" s="141">
        <f>IF(ISNUMBER(Liga_Pocha!D25),Liga_Pocha!D25,"")</f>
        <v>95</v>
      </c>
      <c r="W25" s="141">
        <f>IF(ISNUMBER(Liga_Pocha!E25),Liga_Pocha!E25,"")</f>
        <v>90</v>
      </c>
      <c r="X25" s="141">
        <f>IF(ISNUMBER(Liga_Pocha!F25),Liga_Pocha!F25,"")</f>
        <v>180</v>
      </c>
      <c r="Y25" s="140">
        <f>IF(ISNUMBER($B25),HLOOKUP(Y$9,$U$9:$X$303,ROWS(S$1:S17),0),"")</f>
        <v>185</v>
      </c>
      <c r="Z25" s="129"/>
      <c r="AA25" s="141">
        <f>IF(ISNUMBER($B25),U25+AA24,"")</f>
        <v>3120</v>
      </c>
      <c r="AB25" s="141">
        <f>IF(ISNUMBER($B25),V25+AB24,"")</f>
        <v>2685</v>
      </c>
      <c r="AC25" s="141">
        <f>IF(ISNUMBER($B25),W25+AC24,"")</f>
        <v>2405</v>
      </c>
      <c r="AD25" s="141">
        <f>IF(ISNUMBER($B25),X25+AD24,"")</f>
        <v>2530</v>
      </c>
      <c r="AE25" s="133"/>
      <c r="AF25" s="137"/>
      <c r="AG25" s="141">
        <f>IF(ISNUMBER($B25),AA25/COUNTA(AA$10:AA25),"")</f>
        <v>195</v>
      </c>
      <c r="AH25" s="141">
        <f>IF(ISNUMBER($B25),AB25/COUNTA(AB$10:AB25),"")</f>
        <v>167.8125</v>
      </c>
      <c r="AI25" s="141">
        <f>IF(ISNUMBER($B25),AC25/COUNTA(AC$10:AC25),"")</f>
        <v>150.3125</v>
      </c>
      <c r="AJ25" s="141">
        <f>IF(ISNUMBER($B25),AD25/COUNTA(AD$10:AD25),"")</f>
        <v>158.125</v>
      </c>
      <c r="AK25" s="133"/>
      <c r="AL25" s="137"/>
      <c r="AM25" s="141">
        <f>IF(ISNUMBER($B25),SQRT(VAR(U$10:U25)),"")</f>
        <v>43.81780460041329</v>
      </c>
      <c r="AN25" s="141">
        <f>IF(ISNUMBER($B25),SQRT(VAR(V$10:V25)),"")</f>
        <v>69.425469629908392</v>
      </c>
      <c r="AO25" s="141">
        <f>IF(ISNUMBER($B25),SQRT(VAR(W$10:W25)),"")</f>
        <v>66.294010538911678</v>
      </c>
      <c r="AP25" s="141">
        <f>IF(ISNUMBER($B25),SQRT(VAR(X$10:X25)),"")</f>
        <v>67.128607910487759</v>
      </c>
      <c r="AQ25" s="133"/>
      <c r="AR25" s="3"/>
      <c r="AS25" s="141"/>
      <c r="AT25" s="141"/>
      <c r="AU25" s="141"/>
      <c r="AV25" s="141"/>
      <c r="AW25" s="139"/>
      <c r="AX25" s="142"/>
    </row>
    <row r="26" spans="1:50">
      <c r="A26" s="64"/>
      <c r="B26" s="135">
        <f>IF(ISBLANK(Liga_Pocha!$B26),"",Liga_Pocha!$B26)</f>
        <v>17</v>
      </c>
      <c r="C26" s="136">
        <f>IF(ISTEXT(B26),"",_xlfn.SWITCH(Liga_Pocha!AH26,$D$3,$D$2,$E$3,$E$2,$F$3,$F$2,$G$3,$G$2,$D$6,$D$5,$E$6,$E$5,$I$6,$I$5))</f>
        <v>2</v>
      </c>
      <c r="D26" s="136">
        <f>IF(ISTEXT(C26),"",_xlfn.SWITCH(Liga_Pocha!AI26,$D$3,$D$2,$E$3,$E$2,$F$3,$F$2,$G$3,$G$2,$D$6,$D$5,$E$6,$E$5,$I$6,$I$5))</f>
        <v>1</v>
      </c>
      <c r="E26" s="136">
        <f>IF(ISTEXT(D26),"",_xlfn.SWITCH(Liga_Pocha!AJ26,$D$3,$D$2,$E$3,$E$2,$F$3,$F$2,$G$3,$G$2,$D$6,$D$5,$E$6,$E$5,$I$6,$I$5))</f>
        <v>4</v>
      </c>
      <c r="F26" s="136">
        <f>IF(ISTEXT(E26),"",_xlfn.SWITCH(Liga_Pocha!AK26,$D$3,$D$2,$E$3,$E$2,$F$3,$F$2,$G$3,$G$2,$D$6,$D$5,$E$6,$E$5,$I$6,$I$5))</f>
        <v>2</v>
      </c>
      <c r="G26" s="140">
        <f>HLOOKUP(G$9,$B$9:$F$303,ROWS(A$1:A18),0)</f>
        <v>2</v>
      </c>
      <c r="H26" s="129"/>
      <c r="I26" s="141">
        <f>IF(ISNUMBER($B26),I25+Liga_Pocha!AH26,"")</f>
        <v>285</v>
      </c>
      <c r="J26" s="141">
        <f>IF(ISNUMBER($B26),J25+Liga_Pocha!AI26,"")</f>
        <v>395</v>
      </c>
      <c r="K26" s="141">
        <f>IF(ISNUMBER($B26),K25+Liga_Pocha!AJ26,"")</f>
        <v>527.5</v>
      </c>
      <c r="L26" s="141">
        <f>IF(ISNUMBER($B26),L25+Liga_Pocha!AK26,"")</f>
        <v>492.5</v>
      </c>
      <c r="M26" s="133"/>
      <c r="N26" s="129"/>
      <c r="O26" s="131">
        <f>IF(ISNUMBER($B26),I26/SUM($I26:$L26),"")</f>
        <v>0.1676470588235294</v>
      </c>
      <c r="P26" s="131">
        <f>IF(ISNUMBER($B26),J26/SUM($I26:$L26),"")</f>
        <v>0.2323529411764706</v>
      </c>
      <c r="Q26" s="131">
        <f>IF(ISNUMBER($B26),K26/SUM($I26:$L26),"")</f>
        <v>0.31029411764705883</v>
      </c>
      <c r="R26" s="131">
        <f>IF(ISNUMBER($B26),L26/SUM($I26:$L26),"")</f>
        <v>0.2897058823529412</v>
      </c>
      <c r="S26" s="133"/>
      <c r="T26" s="129"/>
      <c r="U26" s="141">
        <f>IF(ISNUMBER(Liga_Pocha!C26),Liga_Pocha!C26,"")</f>
        <v>225</v>
      </c>
      <c r="V26" s="141">
        <f>IF(ISNUMBER(Liga_Pocha!D26),Liga_Pocha!D26,"")</f>
        <v>230</v>
      </c>
      <c r="W26" s="141">
        <f>IF(ISNUMBER(Liga_Pocha!E26),Liga_Pocha!E26,"")</f>
        <v>175</v>
      </c>
      <c r="X26" s="141">
        <f>IF(ISNUMBER(Liga_Pocha!F26),Liga_Pocha!F26,"")</f>
        <v>225</v>
      </c>
      <c r="Y26" s="140">
        <f>IF(ISNUMBER($B26),HLOOKUP(Y$9,$U$9:$X$303,ROWS(S$1:S18),0),"")</f>
        <v>225</v>
      </c>
      <c r="Z26" s="129"/>
      <c r="AA26" s="141">
        <f>IF(ISNUMBER($B26),U26+AA25,"")</f>
        <v>3345</v>
      </c>
      <c r="AB26" s="141">
        <f>IF(ISNUMBER($B26),V26+AB25,"")</f>
        <v>2915</v>
      </c>
      <c r="AC26" s="141">
        <f>IF(ISNUMBER($B26),W26+AC25,"")</f>
        <v>2580</v>
      </c>
      <c r="AD26" s="141">
        <f>IF(ISNUMBER($B26),X26+AD25,"")</f>
        <v>2755</v>
      </c>
      <c r="AE26" s="133"/>
      <c r="AF26" s="137"/>
      <c r="AG26" s="141">
        <f>IF(ISNUMBER($B26),AA26/COUNTA(AA$10:AA26),"")</f>
        <v>196.76470588235293</v>
      </c>
      <c r="AH26" s="141">
        <f>IF(ISNUMBER($B26),AB26/COUNTA(AB$10:AB26),"")</f>
        <v>171.47058823529412</v>
      </c>
      <c r="AI26" s="141">
        <f>IF(ISNUMBER($B26),AC26/COUNTA(AC$10:AC26),"")</f>
        <v>151.76470588235293</v>
      </c>
      <c r="AJ26" s="141">
        <f>IF(ISNUMBER($B26),AD26/COUNTA(AD$10:AD26),"")</f>
        <v>162.05882352941177</v>
      </c>
      <c r="AK26" s="133"/>
      <c r="AL26" s="137"/>
      <c r="AM26" s="141">
        <f>IF(ISNUMBER($B26),SQRT(VAR(U$10:U26)),"")</f>
        <v>43.045803238766347</v>
      </c>
      <c r="AN26" s="141">
        <f>IF(ISNUMBER($B26),SQRT(VAR(V$10:V26)),"")</f>
        <v>68.892232551154507</v>
      </c>
      <c r="AO26" s="141">
        <f>IF(ISNUMBER($B26),SQRT(VAR(W$10:W26)),"")</f>
        <v>64.467559101230037</v>
      </c>
      <c r="AP26" s="141">
        <f>IF(ISNUMBER($B26),SQRT(VAR(X$10:X26)),"")</f>
        <v>66.990177067458276</v>
      </c>
      <c r="AQ26" s="133"/>
      <c r="AR26" s="3"/>
      <c r="AS26" s="132"/>
      <c r="AT26" s="141"/>
      <c r="AU26" s="141"/>
      <c r="AV26" s="132"/>
      <c r="AW26" s="139"/>
      <c r="AX26" s="142"/>
    </row>
    <row r="27" spans="1:50">
      <c r="A27" s="64"/>
      <c r="B27" s="135">
        <f>IF(ISBLANK(Liga_Pocha!$B27),"",Liga_Pocha!$B27)</f>
        <v>18</v>
      </c>
      <c r="C27" s="136">
        <f>IF(ISTEXT(B27),"",_xlfn.SWITCH(Liga_Pocha!AH27,$D$3,$D$2,$E$3,$E$2,$F$3,$F$2,$G$3,$G$2,$D$6,$D$5,$E$6,$E$5,$I$6,$I$5))</f>
        <v>4</v>
      </c>
      <c r="D27" s="136">
        <f>IF(ISTEXT(C27),"",_xlfn.SWITCH(Liga_Pocha!AI27,$D$3,$D$2,$E$3,$E$2,$F$3,$F$2,$G$3,$G$2,$D$6,$D$5,$E$6,$E$5,$I$6,$I$5))</f>
        <v>2</v>
      </c>
      <c r="E27" s="136">
        <f>IF(ISTEXT(D27),"",_xlfn.SWITCH(Liga_Pocha!AJ27,$D$3,$D$2,$E$3,$E$2,$F$3,$F$2,$G$3,$G$2,$D$6,$D$5,$E$6,$E$5,$I$6,$I$5))</f>
        <v>3</v>
      </c>
      <c r="F27" s="136">
        <f>IF(ISTEXT(E27),"",_xlfn.SWITCH(Liga_Pocha!AK27,$D$3,$D$2,$E$3,$E$2,$F$3,$F$2,$G$3,$G$2,$D$6,$D$5,$E$6,$E$5,$I$6,$I$5))</f>
        <v>1</v>
      </c>
      <c r="G27" s="140">
        <f>HLOOKUP(G$9,$B$9:$F$303,ROWS(A$1:A19),0)</f>
        <v>4</v>
      </c>
      <c r="H27" s="129"/>
      <c r="I27" s="141">
        <f>IF(ISNUMBER($B27),I26+Liga_Pocha!AH27,"")</f>
        <v>335</v>
      </c>
      <c r="J27" s="141">
        <f>IF(ISNUMBER($B27),J26+Liga_Pocha!AI27,"")</f>
        <v>410</v>
      </c>
      <c r="K27" s="141">
        <f>IF(ISNUMBER($B27),K26+Liga_Pocha!AJ27,"")</f>
        <v>557.5</v>
      </c>
      <c r="L27" s="141">
        <f>IF(ISNUMBER($B27),L26+Liga_Pocha!AK27,"")</f>
        <v>497.5</v>
      </c>
      <c r="M27" s="133"/>
      <c r="N27" s="129"/>
      <c r="O27" s="131">
        <f>IF(ISNUMBER($B27),I27/SUM($I27:$L27),"")</f>
        <v>0.18611111111111112</v>
      </c>
      <c r="P27" s="131">
        <f>IF(ISNUMBER($B27),J27/SUM($I27:$L27),"")</f>
        <v>0.22777777777777777</v>
      </c>
      <c r="Q27" s="131">
        <f>IF(ISNUMBER($B27),K27/SUM($I27:$L27),"")</f>
        <v>0.30972222222222223</v>
      </c>
      <c r="R27" s="131">
        <f>IF(ISNUMBER($B27),L27/SUM($I27:$L27),"")</f>
        <v>0.27638888888888891</v>
      </c>
      <c r="S27" s="133"/>
      <c r="T27" s="129"/>
      <c r="U27" s="141">
        <f>IF(ISNUMBER(Liga_Pocha!C27),Liga_Pocha!C27,"")</f>
        <v>115</v>
      </c>
      <c r="V27" s="141">
        <f>IF(ISNUMBER(Liga_Pocha!D27),Liga_Pocha!D27,"")</f>
        <v>215</v>
      </c>
      <c r="W27" s="141">
        <f>IF(ISNUMBER(Liga_Pocha!E27),Liga_Pocha!E27,"")</f>
        <v>180</v>
      </c>
      <c r="X27" s="141">
        <f>IF(ISNUMBER(Liga_Pocha!F27),Liga_Pocha!F27,"")</f>
        <v>265</v>
      </c>
      <c r="Y27" s="140">
        <f>IF(ISNUMBER($B27),HLOOKUP(Y$9,$U$9:$X$303,ROWS(S$1:S19),0),"")</f>
        <v>115</v>
      </c>
      <c r="Z27" s="129"/>
      <c r="AA27" s="141">
        <f>IF(ISNUMBER($B27),U27+AA26,"")</f>
        <v>3460</v>
      </c>
      <c r="AB27" s="141">
        <f>IF(ISNUMBER($B27),V27+AB26,"")</f>
        <v>3130</v>
      </c>
      <c r="AC27" s="141">
        <f>IF(ISNUMBER($B27),W27+AC26,"")</f>
        <v>2760</v>
      </c>
      <c r="AD27" s="141">
        <f>IF(ISNUMBER($B27),X27+AD26,"")</f>
        <v>3020</v>
      </c>
      <c r="AE27" s="133"/>
      <c r="AF27" s="137"/>
      <c r="AG27" s="141">
        <f>IF(ISNUMBER($B27),AA27/COUNTA(AA$10:AA27),"")</f>
        <v>192.22222222222223</v>
      </c>
      <c r="AH27" s="141">
        <f>IF(ISNUMBER($B27),AB27/COUNTA(AB$10:AB27),"")</f>
        <v>173.88888888888889</v>
      </c>
      <c r="AI27" s="141">
        <f>IF(ISNUMBER($B27),AC27/COUNTA(AC$10:AC27),"")</f>
        <v>153.33333333333334</v>
      </c>
      <c r="AJ27" s="141">
        <f>IF(ISNUMBER($B27),AD27/COUNTA(AD$10:AD27),"")</f>
        <v>167.77777777777777</v>
      </c>
      <c r="AK27" s="133"/>
      <c r="AL27" s="137"/>
      <c r="AM27" s="141">
        <f>IF(ISNUMBER($B27),SQRT(VAR(U$10:U27)),"")</f>
        <v>45.993037267875494</v>
      </c>
      <c r="AN27" s="141">
        <f>IF(ISNUMBER($B27),SQRT(VAR(V$10:V27)),"")</f>
        <v>67.618209250335966</v>
      </c>
      <c r="AO27" s="141">
        <f>IF(ISNUMBER($B27),SQRT(VAR(W$10:W27)),"")</f>
        <v>62.895805527405216</v>
      </c>
      <c r="AP27" s="141">
        <f>IF(ISNUMBER($B27),SQRT(VAR(X$10:X27)),"")</f>
        <v>69.37159577704405</v>
      </c>
      <c r="AQ27" s="133"/>
      <c r="AR27" s="3"/>
      <c r="AS27" s="141"/>
      <c r="AT27" s="141"/>
      <c r="AU27" s="141"/>
      <c r="AV27" s="141"/>
      <c r="AW27" s="139"/>
      <c r="AX27" s="142"/>
    </row>
    <row r="28" spans="1:50">
      <c r="A28" s="64"/>
      <c r="B28" s="135">
        <f>IF(ISBLANK(Liga_Pocha!$B28),"",Liga_Pocha!$B28)</f>
        <v>19</v>
      </c>
      <c r="C28" s="136">
        <f>IF(ISTEXT(B28),"",_xlfn.SWITCH(Liga_Pocha!AH28,$D$3,$D$2,$E$3,$E$2,$F$3,$F$2,$G$3,$G$2,$D$6,$D$5,$E$6,$E$5,$I$6,$I$5))</f>
        <v>1</v>
      </c>
      <c r="D28" s="136">
        <f>IF(ISTEXT(C28),"",_xlfn.SWITCH(Liga_Pocha!AI28,$D$3,$D$2,$E$3,$E$2,$F$3,$F$2,$G$3,$G$2,$D$6,$D$5,$E$6,$E$5,$I$6,$I$5))</f>
        <v>2</v>
      </c>
      <c r="E28" s="136">
        <f>IF(ISTEXT(D28),"",_xlfn.SWITCH(Liga_Pocha!AJ28,$D$3,$D$2,$E$3,$E$2,$F$3,$F$2,$G$3,$G$2,$D$6,$D$5,$E$6,$E$5,$I$6,$I$5))</f>
        <v>4</v>
      </c>
      <c r="F28" s="136">
        <f>IF(ISTEXT(E28),"",_xlfn.SWITCH(Liga_Pocha!AK28,$D$3,$D$2,$E$3,$E$2,$F$3,$F$2,$G$3,$G$2,$D$6,$D$5,$E$6,$E$5,$I$6,$I$5))</f>
        <v>2</v>
      </c>
      <c r="G28" s="140">
        <f>HLOOKUP(G$9,$B$9:$F$303,ROWS(A$1:A20),0)</f>
        <v>1</v>
      </c>
      <c r="H28" s="129"/>
      <c r="I28" s="141">
        <f>IF(ISNUMBER($B28),I27+Liga_Pocha!AH28,"")</f>
        <v>340</v>
      </c>
      <c r="J28" s="141">
        <f>IF(ISNUMBER($B28),J27+Liga_Pocha!AI28,"")</f>
        <v>432.5</v>
      </c>
      <c r="K28" s="141">
        <f>IF(ISNUMBER($B28),K27+Liga_Pocha!AJ28,"")</f>
        <v>607.5</v>
      </c>
      <c r="L28" s="141">
        <f>IF(ISNUMBER($B28),L27+Liga_Pocha!AK28,"")</f>
        <v>520</v>
      </c>
      <c r="M28" s="133"/>
      <c r="N28" s="129"/>
      <c r="O28" s="131">
        <f>IF(ISNUMBER($B28),I28/SUM($I28:$L28),"")</f>
        <v>0.17894736842105263</v>
      </c>
      <c r="P28" s="131">
        <f>IF(ISNUMBER($B28),J28/SUM($I28:$L28),"")</f>
        <v>0.22763157894736843</v>
      </c>
      <c r="Q28" s="131">
        <f>IF(ISNUMBER($B28),K28/SUM($I28:$L28),"")</f>
        <v>0.31973684210526315</v>
      </c>
      <c r="R28" s="131">
        <f>IF(ISNUMBER($B28),L28/SUM($I28:$L28),"")</f>
        <v>0.27368421052631581</v>
      </c>
      <c r="S28" s="133"/>
      <c r="T28" s="129"/>
      <c r="U28" s="141">
        <f>IF(ISNUMBER(Liga_Pocha!C28),Liga_Pocha!C28,"")</f>
        <v>180</v>
      </c>
      <c r="V28" s="141">
        <f>IF(ISNUMBER(Liga_Pocha!D28),Liga_Pocha!D28,"")</f>
        <v>115</v>
      </c>
      <c r="W28" s="141">
        <f>IF(ISNUMBER(Liga_Pocha!E28),Liga_Pocha!E28,"")</f>
        <v>35</v>
      </c>
      <c r="X28" s="141">
        <f>IF(ISNUMBER(Liga_Pocha!F28),Liga_Pocha!F28,"")</f>
        <v>115</v>
      </c>
      <c r="Y28" s="140">
        <f>IF(ISNUMBER($B28),HLOOKUP(Y$9,$U$9:$X$303,ROWS(S$1:S20),0),"")</f>
        <v>180</v>
      </c>
      <c r="Z28" s="129"/>
      <c r="AA28" s="141">
        <f>IF(ISNUMBER($B28),U28+AA27,"")</f>
        <v>3640</v>
      </c>
      <c r="AB28" s="141">
        <f>IF(ISNUMBER($B28),V28+AB27,"")</f>
        <v>3245</v>
      </c>
      <c r="AC28" s="141">
        <f>IF(ISNUMBER($B28),W28+AC27,"")</f>
        <v>2795</v>
      </c>
      <c r="AD28" s="141">
        <f>IF(ISNUMBER($B28),X28+AD27,"")</f>
        <v>3135</v>
      </c>
      <c r="AE28" s="133"/>
      <c r="AF28" s="137"/>
      <c r="AG28" s="141">
        <f>IF(ISNUMBER($B28),AA28/COUNTA(AA$10:AA28),"")</f>
        <v>191.57894736842104</v>
      </c>
      <c r="AH28" s="141">
        <f>IF(ISNUMBER($B28),AB28/COUNTA(AB$10:AB28),"")</f>
        <v>170.78947368421052</v>
      </c>
      <c r="AI28" s="141">
        <f>IF(ISNUMBER($B28),AC28/COUNTA(AC$10:AC28),"")</f>
        <v>147.10526315789474</v>
      </c>
      <c r="AJ28" s="141">
        <f>IF(ISNUMBER($B28),AD28/COUNTA(AD$10:AD28),"")</f>
        <v>165</v>
      </c>
      <c r="AK28" s="133"/>
      <c r="AL28" s="137"/>
      <c r="AM28" s="141">
        <f>IF(ISNUMBER($B28),SQRT(VAR(U$10:U28)),"")</f>
        <v>44.785061732523801</v>
      </c>
      <c r="AN28" s="141">
        <f>IF(ISNUMBER($B28),SQRT(VAR(V$10:V28)),"")</f>
        <v>67.087487612460549</v>
      </c>
      <c r="AO28" s="141">
        <f>IF(ISNUMBER($B28),SQRT(VAR(W$10:W28)),"")</f>
        <v>66.88123365492504</v>
      </c>
      <c r="AP28" s="141">
        <f>IF(ISNUMBER($B28),SQRT(VAR(X$10:X28)),"")</f>
        <v>68.495741960115055</v>
      </c>
      <c r="AQ28" s="133"/>
      <c r="AR28" s="3"/>
      <c r="AS28" s="141"/>
      <c r="AT28" s="141"/>
      <c r="AU28" s="141"/>
      <c r="AV28" s="141"/>
      <c r="AW28" s="139"/>
      <c r="AX28" s="142"/>
    </row>
    <row r="29" spans="1:50">
      <c r="A29" s="64"/>
      <c r="B29" s="135">
        <f>IF(ISBLANK(Liga_Pocha!$B29),"",Liga_Pocha!$B29)</f>
        <v>20</v>
      </c>
      <c r="C29" s="136">
        <f>IF(ISTEXT(B29),"",_xlfn.SWITCH(Liga_Pocha!AH29,$D$3,$D$2,$E$3,$E$2,$F$3,$F$2,$G$3,$G$2,$D$6,$D$5,$E$6,$E$5,$I$6,$I$5))</f>
        <v>4</v>
      </c>
      <c r="D29" s="136">
        <f>IF(ISTEXT(C29),"",_xlfn.SWITCH(Liga_Pocha!AI29,$D$3,$D$2,$E$3,$E$2,$F$3,$F$2,$G$3,$G$2,$D$6,$D$5,$E$6,$E$5,$I$6,$I$5))</f>
        <v>1</v>
      </c>
      <c r="E29" s="136">
        <f>IF(ISTEXT(D29),"",_xlfn.SWITCH(Liga_Pocha!AJ29,$D$3,$D$2,$E$3,$E$2,$F$3,$F$2,$G$3,$G$2,$D$6,$D$5,$E$6,$E$5,$I$6,$I$5))</f>
        <v>3</v>
      </c>
      <c r="F29" s="136">
        <f>IF(ISTEXT(E29),"",_xlfn.SWITCH(Liga_Pocha!AK29,$D$3,$D$2,$E$3,$E$2,$F$3,$F$2,$G$3,$G$2,$D$6,$D$5,$E$6,$E$5,$I$6,$I$5))</f>
        <v>2</v>
      </c>
      <c r="G29" s="140">
        <f>HLOOKUP(G$9,$B$9:$F$303,ROWS(A$1:A21),0)</f>
        <v>4</v>
      </c>
      <c r="H29" s="129"/>
      <c r="I29" s="141">
        <f>IF(ISNUMBER($B29),I28+Liga_Pocha!AH29,"")</f>
        <v>390</v>
      </c>
      <c r="J29" s="141">
        <f>IF(ISNUMBER($B29),J28+Liga_Pocha!AI29,"")</f>
        <v>437.5</v>
      </c>
      <c r="K29" s="141">
        <f>IF(ISNUMBER($B29),K28+Liga_Pocha!AJ29,"")</f>
        <v>637.5</v>
      </c>
      <c r="L29" s="141">
        <f>IF(ISNUMBER($B29),L28+Liga_Pocha!AK29,"")</f>
        <v>535</v>
      </c>
      <c r="M29" s="133"/>
      <c r="N29" s="129"/>
      <c r="O29" s="131">
        <f>IF(ISNUMBER($B29),I29/SUM($I29:$L29),"")</f>
        <v>0.19500000000000001</v>
      </c>
      <c r="P29" s="131">
        <f>IF(ISNUMBER($B29),J29/SUM($I29:$L29),"")</f>
        <v>0.21875</v>
      </c>
      <c r="Q29" s="131">
        <f>IF(ISNUMBER($B29),K29/SUM($I29:$L29),"")</f>
        <v>0.31874999999999998</v>
      </c>
      <c r="R29" s="131">
        <f>IF(ISNUMBER($B29),L29/SUM($I29:$L29),"")</f>
        <v>0.26750000000000002</v>
      </c>
      <c r="S29" s="133"/>
      <c r="T29" s="129"/>
      <c r="U29" s="141">
        <f>IF(ISNUMBER(Liga_Pocha!C29),Liga_Pocha!C29,"")</f>
        <v>75</v>
      </c>
      <c r="V29" s="141">
        <f>IF(ISNUMBER(Liga_Pocha!D29),Liga_Pocha!D29,"")</f>
        <v>205</v>
      </c>
      <c r="W29" s="141">
        <f>IF(ISNUMBER(Liga_Pocha!E29),Liga_Pocha!E29,"")</f>
        <v>175</v>
      </c>
      <c r="X29" s="141">
        <f>IF(ISNUMBER(Liga_Pocha!F29),Liga_Pocha!F29,"")</f>
        <v>190</v>
      </c>
      <c r="Y29" s="140">
        <f>IF(ISNUMBER($B29),HLOOKUP(Y$9,$U$9:$X$303,ROWS(S$1:S21),0),"")</f>
        <v>75</v>
      </c>
      <c r="Z29" s="129"/>
      <c r="AA29" s="141">
        <f>IF(ISNUMBER($B29),U29+AA28,"")</f>
        <v>3715</v>
      </c>
      <c r="AB29" s="141">
        <f>IF(ISNUMBER($B29),V29+AB28,"")</f>
        <v>3450</v>
      </c>
      <c r="AC29" s="141">
        <f>IF(ISNUMBER($B29),W29+AC28,"")</f>
        <v>2970</v>
      </c>
      <c r="AD29" s="141">
        <f>IF(ISNUMBER($B29),X29+AD28,"")</f>
        <v>3325</v>
      </c>
      <c r="AE29" s="133"/>
      <c r="AF29" s="137"/>
      <c r="AG29" s="141">
        <f>IF(ISNUMBER($B29),AA29/COUNTA(AA$10:AA29),"")</f>
        <v>185.75</v>
      </c>
      <c r="AH29" s="141">
        <f>IF(ISNUMBER($B29),AB29/COUNTA(AB$10:AB29),"")</f>
        <v>172.5</v>
      </c>
      <c r="AI29" s="141">
        <f>IF(ISNUMBER($B29),AC29/COUNTA(AC$10:AC29),"")</f>
        <v>148.5</v>
      </c>
      <c r="AJ29" s="141">
        <f>IF(ISNUMBER($B29),AD29/COUNTA(AD$10:AD29),"")</f>
        <v>166.25</v>
      </c>
      <c r="AK29" s="133"/>
      <c r="AL29" s="137"/>
      <c r="AM29" s="141">
        <f>IF(ISNUMBER($B29),SQRT(VAR(U$10:U29)),"")</f>
        <v>50.790462221086145</v>
      </c>
      <c r="AN29" s="141">
        <f>IF(ISNUMBER($B29),SQRT(VAR(V$10:V29)),"")</f>
        <v>65.744721621226986</v>
      </c>
      <c r="AO29" s="141">
        <f>IF(ISNUMBER($B29),SQRT(VAR(W$10:W29)),"")</f>
        <v>65.395557550711501</v>
      </c>
      <c r="AP29" s="141">
        <f>IF(ISNUMBER($B29),SQRT(VAR(X$10:X29)),"")</f>
        <v>66.902816398902544</v>
      </c>
      <c r="AQ29" s="133"/>
      <c r="AR29" s="3"/>
      <c r="AS29" s="141"/>
      <c r="AT29" s="141"/>
      <c r="AU29" s="141"/>
      <c r="AV29" s="141"/>
      <c r="AW29" s="139"/>
      <c r="AX29" s="142"/>
    </row>
    <row r="30" spans="1:50">
      <c r="A30" s="64"/>
      <c r="B30" s="135">
        <f>IF(ISBLANK(Liga_Pocha!$B30),"",Liga_Pocha!$B30)</f>
        <v>21</v>
      </c>
      <c r="C30" s="136">
        <f>IF(ISTEXT(B30),"",_xlfn.SWITCH(Liga_Pocha!AH30,$D$3,$D$2,$E$3,$E$2,$F$3,$F$2,$G$3,$G$2,$D$6,$D$5,$E$6,$E$5,$I$6,$I$5))</f>
        <v>4</v>
      </c>
      <c r="D30" s="136">
        <f>IF(ISTEXT(C30),"",_xlfn.SWITCH(Liga_Pocha!AI30,$D$3,$D$2,$E$3,$E$2,$F$3,$F$2,$G$3,$G$2,$D$6,$D$5,$E$6,$E$5,$I$6,$I$5))</f>
        <v>2</v>
      </c>
      <c r="E30" s="136">
        <f>IF(ISTEXT(D30),"",_xlfn.SWITCH(Liga_Pocha!AJ30,$D$3,$D$2,$E$3,$E$2,$F$3,$F$2,$G$3,$G$2,$D$6,$D$5,$E$6,$E$5,$I$6,$I$5))</f>
        <v>1</v>
      </c>
      <c r="F30" s="136">
        <f>IF(ISTEXT(E30),"",_xlfn.SWITCH(Liga_Pocha!AK30,$D$3,$D$2,$E$3,$E$2,$F$3,$F$2,$G$3,$G$2,$D$6,$D$5,$E$6,$E$5,$I$6,$I$5))</f>
        <v>3</v>
      </c>
      <c r="G30" s="140">
        <f>HLOOKUP(G$9,$B$9:$F$303,ROWS(A$1:A22),0)</f>
        <v>4</v>
      </c>
      <c r="H30" s="129"/>
      <c r="I30" s="141">
        <f>IF(ISNUMBER($B30),I29+Liga_Pocha!AH30,"")</f>
        <v>440</v>
      </c>
      <c r="J30" s="141">
        <f>IF(ISNUMBER($B30),J29+Liga_Pocha!AI30,"")</f>
        <v>452.5</v>
      </c>
      <c r="K30" s="141">
        <f>IF(ISNUMBER($B30),K29+Liga_Pocha!AJ30,"")</f>
        <v>642.5</v>
      </c>
      <c r="L30" s="141">
        <f>IF(ISNUMBER($B30),L29+Liga_Pocha!AK30,"")</f>
        <v>565</v>
      </c>
      <c r="M30" s="133"/>
      <c r="N30" s="129"/>
      <c r="O30" s="131">
        <f>IF(ISNUMBER($B30),I30/SUM($I30:$L30),"")</f>
        <v>0.20952380952380953</v>
      </c>
      <c r="P30" s="131">
        <f>IF(ISNUMBER($B30),J30/SUM($I30:$L30),"")</f>
        <v>0.21547619047619049</v>
      </c>
      <c r="Q30" s="131">
        <f>IF(ISNUMBER($B30),K30/SUM($I30:$L30),"")</f>
        <v>0.30595238095238098</v>
      </c>
      <c r="R30" s="131">
        <f>IF(ISNUMBER($B30),L30/SUM($I30:$L30),"")</f>
        <v>0.26904761904761904</v>
      </c>
      <c r="S30" s="133"/>
      <c r="T30" s="129"/>
      <c r="U30" s="141">
        <f>IF(ISNUMBER(Liga_Pocha!C30),Liga_Pocha!C30,"")</f>
        <v>105</v>
      </c>
      <c r="V30" s="141">
        <f>IF(ISNUMBER(Liga_Pocha!D30),Liga_Pocha!D30,"")</f>
        <v>190</v>
      </c>
      <c r="W30" s="141">
        <f>IF(ISNUMBER(Liga_Pocha!E30),Liga_Pocha!E30,"")</f>
        <v>225</v>
      </c>
      <c r="X30" s="141">
        <f>IF(ISNUMBER(Liga_Pocha!F30),Liga_Pocha!F30,"")</f>
        <v>150</v>
      </c>
      <c r="Y30" s="140">
        <f>IF(ISNUMBER($B30),HLOOKUP(Y$9,$U$9:$X$303,ROWS(S$1:S22),0),"")</f>
        <v>105</v>
      </c>
      <c r="Z30" s="129"/>
      <c r="AA30" s="141">
        <f>IF(ISNUMBER($B30),U30+AA29,"")</f>
        <v>3820</v>
      </c>
      <c r="AB30" s="141">
        <f>IF(ISNUMBER($B30),V30+AB29,"")</f>
        <v>3640</v>
      </c>
      <c r="AC30" s="141">
        <f>IF(ISNUMBER($B30),W30+AC29,"")</f>
        <v>3195</v>
      </c>
      <c r="AD30" s="141">
        <f>IF(ISNUMBER($B30),X30+AD29,"")</f>
        <v>3475</v>
      </c>
      <c r="AE30" s="133"/>
      <c r="AF30" s="137"/>
      <c r="AG30" s="141">
        <f>IF(ISNUMBER($B30),AA30/COUNTA(AA$10:AA30),"")</f>
        <v>181.9047619047619</v>
      </c>
      <c r="AH30" s="141">
        <f>IF(ISNUMBER($B30),AB30/COUNTA(AB$10:AB30),"")</f>
        <v>173.33333333333334</v>
      </c>
      <c r="AI30" s="141">
        <f>IF(ISNUMBER($B30),AC30/COUNTA(AC$10:AC30),"")</f>
        <v>152.14285714285714</v>
      </c>
      <c r="AJ30" s="141">
        <f>IF(ISNUMBER($B30),AD30/COUNTA(AD$10:AD30),"")</f>
        <v>165.47619047619048</v>
      </c>
      <c r="AK30" s="133"/>
      <c r="AL30" s="137"/>
      <c r="AM30" s="141">
        <f>IF(ISNUMBER($B30),SQRT(VAR(U$10:U30)),"")</f>
        <v>52.547031088259146</v>
      </c>
      <c r="AN30" s="141">
        <f>IF(ISNUMBER($B30),SQRT(VAR(V$10:V30)),"")</f>
        <v>64.193717241902505</v>
      </c>
      <c r="AO30" s="141">
        <f>IF(ISNUMBER($B30),SQRT(VAR(W$10:W30)),"")</f>
        <v>65.88951791771261</v>
      </c>
      <c r="AP30" s="141">
        <f>IF(ISNUMBER($B30),SQRT(VAR(X$10:X30)),"")</f>
        <v>65.305144550501581</v>
      </c>
      <c r="AQ30" s="133"/>
      <c r="AR30" s="3"/>
      <c r="AS30" s="141"/>
      <c r="AT30" s="141"/>
      <c r="AU30" s="141"/>
      <c r="AV30" s="141"/>
      <c r="AW30" s="139"/>
      <c r="AX30" s="142"/>
    </row>
    <row r="31" spans="1:50">
      <c r="A31" s="64"/>
      <c r="B31" s="135">
        <f>IF(ISBLANK(Liga_Pocha!$B31),"",Liga_Pocha!$B31)</f>
        <v>22</v>
      </c>
      <c r="C31" s="136">
        <f>IF(ISTEXT(B31),"",_xlfn.SWITCH(Liga_Pocha!AH31,$D$3,$D$2,$E$3,$E$2,$F$3,$F$2,$G$3,$G$2,$D$6,$D$5,$E$6,$E$5,$I$6,$I$5))</f>
        <v>3</v>
      </c>
      <c r="D31" s="136">
        <f>IF(ISTEXT(C31),"",_xlfn.SWITCH(Liga_Pocha!AI31,$D$3,$D$2,$E$3,$E$2,$F$3,$F$2,$G$3,$G$2,$D$6,$D$5,$E$6,$E$5,$I$6,$I$5))</f>
        <v>1</v>
      </c>
      <c r="E31" s="136">
        <f>IF(ISTEXT(D31),"",_xlfn.SWITCH(Liga_Pocha!AJ31,$D$3,$D$2,$E$3,$E$2,$F$3,$F$2,$G$3,$G$2,$D$6,$D$5,$E$6,$E$5,$I$6,$I$5))</f>
        <v>4</v>
      </c>
      <c r="F31" s="136">
        <f>IF(ISTEXT(E31),"",_xlfn.SWITCH(Liga_Pocha!AK31,$D$3,$D$2,$E$3,$E$2,$F$3,$F$2,$G$3,$G$2,$D$6,$D$5,$E$6,$E$5,$I$6,$I$5))</f>
        <v>2</v>
      </c>
      <c r="G31" s="140">
        <f>HLOOKUP(G$9,$B$9:$F$303,ROWS(A$1:A23),0)</f>
        <v>3</v>
      </c>
      <c r="H31" s="129"/>
      <c r="I31" s="141">
        <f>IF(ISNUMBER($B31),I30+Liga_Pocha!AH31,"")</f>
        <v>470</v>
      </c>
      <c r="J31" s="141">
        <f>IF(ISNUMBER($B31),J30+Liga_Pocha!AI31,"")</f>
        <v>457.5</v>
      </c>
      <c r="K31" s="141">
        <f>IF(ISNUMBER($B31),K30+Liga_Pocha!AJ31,"")</f>
        <v>692.5</v>
      </c>
      <c r="L31" s="141">
        <f>IF(ISNUMBER($B31),L30+Liga_Pocha!AK31,"")</f>
        <v>580</v>
      </c>
      <c r="M31" s="133"/>
      <c r="N31" s="129"/>
      <c r="O31" s="131">
        <f>IF(ISNUMBER($B31),I31/SUM($I31:$L31),"")</f>
        <v>0.21363636363636362</v>
      </c>
      <c r="P31" s="131">
        <f>IF(ISNUMBER($B31),J31/SUM($I31:$L31),"")</f>
        <v>0.20795454545454545</v>
      </c>
      <c r="Q31" s="131">
        <f>IF(ISNUMBER($B31),K31/SUM($I31:$L31),"")</f>
        <v>0.31477272727272726</v>
      </c>
      <c r="R31" s="131">
        <f>IF(ISNUMBER($B31),L31/SUM($I31:$L31),"")</f>
        <v>0.26363636363636361</v>
      </c>
      <c r="S31" s="133"/>
      <c r="T31" s="129"/>
      <c r="U31" s="141">
        <f>IF(ISNUMBER(Liga_Pocha!C31),Liga_Pocha!C31,"")</f>
        <v>160</v>
      </c>
      <c r="V31" s="141">
        <f>IF(ISNUMBER(Liga_Pocha!D31),Liga_Pocha!D31,"")</f>
        <v>195</v>
      </c>
      <c r="W31" s="141">
        <f>IF(ISNUMBER(Liga_Pocha!E31),Liga_Pocha!E31,"")</f>
        <v>60</v>
      </c>
      <c r="X31" s="141">
        <f>IF(ISNUMBER(Liga_Pocha!F31),Liga_Pocha!F31,"")</f>
        <v>170</v>
      </c>
      <c r="Y31" s="140">
        <f>IF(ISNUMBER($B31),HLOOKUP(Y$9,$U$9:$X$303,ROWS(S$1:S23),0),"")</f>
        <v>160</v>
      </c>
      <c r="Z31" s="129"/>
      <c r="AA31" s="141">
        <f>IF(ISNUMBER($B31),U31+AA30,"")</f>
        <v>3980</v>
      </c>
      <c r="AB31" s="141">
        <f>IF(ISNUMBER($B31),V31+AB30,"")</f>
        <v>3835</v>
      </c>
      <c r="AC31" s="141">
        <f>IF(ISNUMBER($B31),W31+AC30,"")</f>
        <v>3255</v>
      </c>
      <c r="AD31" s="141">
        <f>IF(ISNUMBER($B31),X31+AD30,"")</f>
        <v>3645</v>
      </c>
      <c r="AE31" s="133"/>
      <c r="AF31" s="137"/>
      <c r="AG31" s="141">
        <f>IF(ISNUMBER($B31),AA31/COUNTA(AA$10:AA31),"")</f>
        <v>180.90909090909091</v>
      </c>
      <c r="AH31" s="141">
        <f>IF(ISNUMBER($B31),AB31/COUNTA(AB$10:AB31),"")</f>
        <v>174.31818181818181</v>
      </c>
      <c r="AI31" s="141">
        <f>IF(ISNUMBER($B31),AC31/COUNTA(AC$10:AC31),"")</f>
        <v>147.95454545454547</v>
      </c>
      <c r="AJ31" s="141">
        <f>IF(ISNUMBER($B31),AD31/COUNTA(AD$10:AD31),"")</f>
        <v>165.68181818181819</v>
      </c>
      <c r="AK31" s="133"/>
      <c r="AL31" s="137"/>
      <c r="AM31" s="141">
        <f>IF(ISNUMBER($B31),SQRT(VAR(U$10:U31)),"")</f>
        <v>51.492865054443747</v>
      </c>
      <c r="AN31" s="141">
        <f>IF(ISNUMBER($B31),SQRT(VAR(V$10:V31)),"")</f>
        <v>62.816729924770499</v>
      </c>
      <c r="AO31" s="141">
        <f>IF(ISNUMBER($B31),SQRT(VAR(W$10:W31)),"")</f>
        <v>67.235532890852312</v>
      </c>
      <c r="AP31" s="141">
        <f>IF(ISNUMBER($B31),SQRT(VAR(X$10:X31)),"")</f>
        <v>63.738592901853615</v>
      </c>
      <c r="AQ31" s="133"/>
      <c r="AR31" s="3"/>
      <c r="AS31" s="140"/>
      <c r="AT31" s="141"/>
      <c r="AU31" s="141"/>
      <c r="AV31" s="141"/>
      <c r="AW31" s="141"/>
      <c r="AX31" s="139"/>
    </row>
    <row r="32" spans="1:50">
      <c r="A32" s="64"/>
      <c r="B32" s="135">
        <f>IF(ISBLANK(Liga_Pocha!$B32),"",Liga_Pocha!$B32)</f>
        <v>23</v>
      </c>
      <c r="C32" s="136">
        <f>IF(ISTEXT(B32),"",_xlfn.SWITCH(Liga_Pocha!AH32,$D$3,$D$2,$E$3,$E$2,$F$3,$F$2,$G$3,$G$2,$D$6,$D$5,$E$6,$E$5,$I$6,$I$5))</f>
        <v>2</v>
      </c>
      <c r="D32" s="136">
        <f>IF(ISTEXT(C32),"",_xlfn.SWITCH(Liga_Pocha!AI32,$D$3,$D$2,$E$3,$E$2,$F$3,$F$2,$G$3,$G$2,$D$6,$D$5,$E$6,$E$5,$I$6,$I$5))</f>
        <v>3</v>
      </c>
      <c r="E32" s="136">
        <f>IF(ISTEXT(D32),"",_xlfn.SWITCH(Liga_Pocha!AJ32,$D$3,$D$2,$E$3,$E$2,$F$3,$F$2,$G$3,$G$2,$D$6,$D$5,$E$6,$E$5,$I$6,$I$5))</f>
        <v>3</v>
      </c>
      <c r="F32" s="136">
        <f>IF(ISTEXT(E32),"",_xlfn.SWITCH(Liga_Pocha!AK32,$D$3,$D$2,$E$3,$E$2,$F$3,$F$2,$G$3,$G$2,$D$6,$D$5,$E$6,$E$5,$I$6,$I$5))</f>
        <v>1</v>
      </c>
      <c r="G32" s="140">
        <f>HLOOKUP(G$9,$B$9:$F$303,ROWS(A$1:A24),0)</f>
        <v>2</v>
      </c>
      <c r="H32" s="129"/>
      <c r="I32" s="141">
        <f>IF(ISNUMBER($B32),I31+Liga_Pocha!AH32,"")</f>
        <v>485</v>
      </c>
      <c r="J32" s="141">
        <f>IF(ISNUMBER($B32),J31+Liga_Pocha!AI32,"")</f>
        <v>497.5</v>
      </c>
      <c r="K32" s="141">
        <f>IF(ISNUMBER($B32),K31+Liga_Pocha!AJ32,"")</f>
        <v>732.5</v>
      </c>
      <c r="L32" s="141">
        <f>IF(ISNUMBER($B32),L31+Liga_Pocha!AK32,"")</f>
        <v>585</v>
      </c>
      <c r="M32" s="133"/>
      <c r="N32" s="129"/>
      <c r="O32" s="131">
        <f>IF(ISNUMBER($B32),I32/SUM($I32:$L32),"")</f>
        <v>0.21086956521739131</v>
      </c>
      <c r="P32" s="131">
        <f>IF(ISNUMBER($B32),J32/SUM($I32:$L32),"")</f>
        <v>0.21630434782608696</v>
      </c>
      <c r="Q32" s="131">
        <f>IF(ISNUMBER($B32),K32/SUM($I32:$L32),"")</f>
        <v>0.31847826086956521</v>
      </c>
      <c r="R32" s="131">
        <f>IF(ISNUMBER($B32),L32/SUM($I32:$L32),"")</f>
        <v>0.2543478260869565</v>
      </c>
      <c r="S32" s="133"/>
      <c r="T32" s="129"/>
      <c r="U32" s="141">
        <f>IF(ISNUMBER(Liga_Pocha!C32),Liga_Pocha!C32,"")</f>
        <v>155</v>
      </c>
      <c r="V32" s="141">
        <f>IF(ISNUMBER(Liga_Pocha!D32),Liga_Pocha!D32,"")</f>
        <v>130</v>
      </c>
      <c r="W32" s="141">
        <f>IF(ISNUMBER(Liga_Pocha!E32),Liga_Pocha!E32,"")</f>
        <v>130</v>
      </c>
      <c r="X32" s="141">
        <f>IF(ISNUMBER(Liga_Pocha!F32),Liga_Pocha!F32,"")</f>
        <v>255</v>
      </c>
      <c r="Y32" s="140">
        <f>IF(ISNUMBER($B32),HLOOKUP(Y$9,$U$9:$X$303,ROWS(S$1:S24),0),"")</f>
        <v>155</v>
      </c>
      <c r="Z32" s="129"/>
      <c r="AA32" s="141">
        <f>IF(ISNUMBER($B32),U32+AA31,"")</f>
        <v>4135</v>
      </c>
      <c r="AB32" s="141">
        <f>IF(ISNUMBER($B32),V32+AB31,"")</f>
        <v>3965</v>
      </c>
      <c r="AC32" s="141">
        <f>IF(ISNUMBER($B32),W32+AC31,"")</f>
        <v>3385</v>
      </c>
      <c r="AD32" s="141">
        <f>IF(ISNUMBER($B32),X32+AD31,"")</f>
        <v>3900</v>
      </c>
      <c r="AE32" s="133"/>
      <c r="AF32" s="137"/>
      <c r="AG32" s="141">
        <f>IF(ISNUMBER($B32),AA32/COUNTA(AA$10:AA32),"")</f>
        <v>179.78260869565219</v>
      </c>
      <c r="AH32" s="141">
        <f>IF(ISNUMBER($B32),AB32/COUNTA(AB$10:AB32),"")</f>
        <v>172.39130434782609</v>
      </c>
      <c r="AI32" s="141">
        <f>IF(ISNUMBER($B32),AC32/COUNTA(AC$10:AC32),"")</f>
        <v>147.17391304347825</v>
      </c>
      <c r="AJ32" s="141">
        <f>IF(ISNUMBER($B32),AD32/COUNTA(AD$10:AD32),"")</f>
        <v>169.56521739130434</v>
      </c>
      <c r="AK32" s="133"/>
      <c r="AL32" s="137"/>
      <c r="AM32" s="141">
        <f>IF(ISNUMBER($B32),SQRT(VAR(U$10:U32)),"")</f>
        <v>50.598200221081463</v>
      </c>
      <c r="AN32" s="141">
        <f>IF(ISNUMBER($B32),SQRT(VAR(V$10:V32)),"")</f>
        <v>62.064291541795413</v>
      </c>
      <c r="AO32" s="141">
        <f>IF(ISNUMBER($B32),SQRT(VAR(W$10:W32)),"")</f>
        <v>65.79627799221214</v>
      </c>
      <c r="AP32" s="141">
        <f>IF(ISNUMBER($B32),SQRT(VAR(X$10:X32)),"")</f>
        <v>64.998479763310641</v>
      </c>
      <c r="AQ32" s="133"/>
      <c r="AR32" s="3"/>
      <c r="AS32" s="140"/>
      <c r="AT32" s="141"/>
      <c r="AU32" s="141"/>
      <c r="AV32" s="141"/>
      <c r="AW32" s="141"/>
      <c r="AX32" s="139"/>
    </row>
    <row r="33" spans="1:50">
      <c r="A33" s="64"/>
      <c r="B33" s="135">
        <f>IF(ISBLANK(Liga_Pocha!$B33),"",Liga_Pocha!$B33)</f>
        <v>24</v>
      </c>
      <c r="C33" s="136">
        <f>IF(ISTEXT(B33),"",_xlfn.SWITCH(Liga_Pocha!AH33,$D$3,$D$2,$E$3,$E$2,$F$3,$F$2,$G$3,$G$2,$D$6,$D$5,$E$6,$E$5,$I$6,$I$5))</f>
        <v>1</v>
      </c>
      <c r="D33" s="136">
        <f>IF(ISTEXT(C33),"",_xlfn.SWITCH(Liga_Pocha!AI33,$D$3,$D$2,$E$3,$E$2,$F$3,$F$2,$G$3,$G$2,$D$6,$D$5,$E$6,$E$5,$I$6,$I$5))</f>
        <v>3</v>
      </c>
      <c r="E33" s="136">
        <f>IF(ISTEXT(D33),"",_xlfn.SWITCH(Liga_Pocha!AJ33,$D$3,$D$2,$E$3,$E$2,$F$3,$F$2,$G$3,$G$2,$D$6,$D$5,$E$6,$E$5,$I$6,$I$5))</f>
        <v>2</v>
      </c>
      <c r="F33" s="136">
        <f>IF(ISTEXT(E33),"",_xlfn.SWITCH(Liga_Pocha!AK33,$D$3,$D$2,$E$3,$E$2,$F$3,$F$2,$G$3,$G$2,$D$6,$D$5,$E$6,$E$5,$I$6,$I$5))</f>
        <v>4</v>
      </c>
      <c r="G33" s="140">
        <f>HLOOKUP(G$9,$B$9:$F$303,ROWS(A$1:A25),0)</f>
        <v>1</v>
      </c>
      <c r="H33" s="129"/>
      <c r="I33" s="141">
        <f>IF(ISNUMBER($B33),I32+Liga_Pocha!AH33,"")</f>
        <v>490</v>
      </c>
      <c r="J33" s="141">
        <f>IF(ISNUMBER($B33),J32+Liga_Pocha!AI33,"")</f>
        <v>527.5</v>
      </c>
      <c r="K33" s="141">
        <f>IF(ISNUMBER($B33),K32+Liga_Pocha!AJ33,"")</f>
        <v>747.5</v>
      </c>
      <c r="L33" s="141">
        <f>IF(ISNUMBER($B33),L32+Liga_Pocha!AK33,"")</f>
        <v>635</v>
      </c>
      <c r="M33" s="133"/>
      <c r="N33" s="129"/>
      <c r="O33" s="131">
        <f>IF(ISNUMBER($B33),I33/SUM($I33:$L33),"")</f>
        <v>0.20416666666666666</v>
      </c>
      <c r="P33" s="131">
        <f>IF(ISNUMBER($B33),J33/SUM($I33:$L33),"")</f>
        <v>0.21979166666666666</v>
      </c>
      <c r="Q33" s="131">
        <f>IF(ISNUMBER($B33),K33/SUM($I33:$L33),"")</f>
        <v>0.31145833333333334</v>
      </c>
      <c r="R33" s="131">
        <f>IF(ISNUMBER($B33),L33/SUM($I33:$L33),"")</f>
        <v>0.26458333333333334</v>
      </c>
      <c r="S33" s="133"/>
      <c r="T33" s="129"/>
      <c r="U33" s="141">
        <f>IF(ISNUMBER(Liga_Pocha!C33),Liga_Pocha!C33,"")</f>
        <v>330</v>
      </c>
      <c r="V33" s="141">
        <f>IF(ISNUMBER(Liga_Pocha!D33),Liga_Pocha!D33,"")</f>
        <v>140</v>
      </c>
      <c r="W33" s="141">
        <f>IF(ISNUMBER(Liga_Pocha!E33),Liga_Pocha!E33,"")</f>
        <v>200</v>
      </c>
      <c r="X33" s="141">
        <f>IF(ISNUMBER(Liga_Pocha!F33),Liga_Pocha!F33,"")</f>
        <v>125</v>
      </c>
      <c r="Y33" s="140">
        <f>IF(ISNUMBER($B33),HLOOKUP(Y$9,$U$9:$X$303,ROWS(S$1:S25),0),"")</f>
        <v>330</v>
      </c>
      <c r="Z33" s="129"/>
      <c r="AA33" s="141">
        <f>IF(ISNUMBER($B33),U33+AA32,"")</f>
        <v>4465</v>
      </c>
      <c r="AB33" s="141">
        <f>IF(ISNUMBER($B33),V33+AB32,"")</f>
        <v>4105</v>
      </c>
      <c r="AC33" s="141">
        <f>IF(ISNUMBER($B33),W33+AC32,"")</f>
        <v>3585</v>
      </c>
      <c r="AD33" s="141">
        <f>IF(ISNUMBER($B33),X33+AD32,"")</f>
        <v>4025</v>
      </c>
      <c r="AE33" s="133"/>
      <c r="AF33" s="137"/>
      <c r="AG33" s="141">
        <f>IF(ISNUMBER($B33),AA33/COUNTA(AA$10:AA33),"")</f>
        <v>186.04166666666666</v>
      </c>
      <c r="AH33" s="141">
        <f>IF(ISNUMBER($B33),AB33/COUNTA(AB$10:AB33),"")</f>
        <v>171.04166666666666</v>
      </c>
      <c r="AI33" s="141">
        <f>IF(ISNUMBER($B33),AC33/COUNTA(AC$10:AC33),"")</f>
        <v>149.375</v>
      </c>
      <c r="AJ33" s="141">
        <f>IF(ISNUMBER($B33),AD33/COUNTA(AD$10:AD33),"")</f>
        <v>167.70833333333334</v>
      </c>
      <c r="AK33" s="133"/>
      <c r="AL33" s="137"/>
      <c r="AM33" s="141">
        <f>IF(ISNUMBER($B33),SQRT(VAR(U$10:U33)),"")</f>
        <v>58.215849602385241</v>
      </c>
      <c r="AN33" s="141">
        <f>IF(ISNUMBER($B33),SQRT(VAR(V$10:V33)),"")</f>
        <v>61.059115451422542</v>
      </c>
      <c r="AO33" s="141">
        <f>IF(ISNUMBER($B33),SQRT(VAR(W$10:W33)),"")</f>
        <v>65.247230492615714</v>
      </c>
      <c r="AP33" s="141">
        <f>IF(ISNUMBER($B33),SQRT(VAR(X$10:X33)),"")</f>
        <v>64.21734776229232</v>
      </c>
      <c r="AQ33" s="133"/>
      <c r="AR33" s="3"/>
      <c r="AS33" s="140"/>
      <c r="AT33" s="141"/>
      <c r="AU33" s="141"/>
      <c r="AV33" s="141"/>
      <c r="AW33" s="141"/>
      <c r="AX33" s="139"/>
    </row>
    <row r="34" spans="1:50">
      <c r="A34" s="64"/>
      <c r="B34" s="135">
        <f>IF(ISBLANK(Liga_Pocha!$B34),"",Liga_Pocha!$B34)</f>
        <v>25</v>
      </c>
      <c r="C34" s="136">
        <f>IF(ISTEXT(B34),"",_xlfn.SWITCH(Liga_Pocha!AH34,$D$3,$D$2,$E$3,$E$2,$F$3,$F$2,$G$3,$G$2,$D$6,$D$5,$E$6,$E$5,$I$6,$I$5))</f>
        <v>3</v>
      </c>
      <c r="D34" s="136">
        <f>IF(ISTEXT(C34),"",_xlfn.SWITCH(Liga_Pocha!AI34,$D$3,$D$2,$E$3,$E$2,$F$3,$F$2,$G$3,$G$2,$D$6,$D$5,$E$6,$E$5,$I$6,$I$5))</f>
        <v>2</v>
      </c>
      <c r="E34" s="136">
        <f>IF(ISTEXT(D34),"",_xlfn.SWITCH(Liga_Pocha!AJ34,$D$3,$D$2,$E$3,$E$2,$F$3,$F$2,$G$3,$G$2,$D$6,$D$5,$E$6,$E$5,$I$6,$I$5))</f>
        <v>4</v>
      </c>
      <c r="F34" s="136">
        <f>IF(ISTEXT(E34),"",_xlfn.SWITCH(Liga_Pocha!AK34,$D$3,$D$2,$E$3,$E$2,$F$3,$F$2,$G$3,$G$2,$D$6,$D$5,$E$6,$E$5,$I$6,$I$5))</f>
        <v>1</v>
      </c>
      <c r="G34" s="140">
        <f>HLOOKUP(G$9,$B$9:$F$303,ROWS(A$1:A26),0)</f>
        <v>3</v>
      </c>
      <c r="H34" s="129"/>
      <c r="I34" s="141">
        <f>IF(ISNUMBER($B34),I33+Liga_Pocha!AH34,"")</f>
        <v>520</v>
      </c>
      <c r="J34" s="141">
        <f>IF(ISNUMBER($B34),J33+Liga_Pocha!AI34,"")</f>
        <v>542.5</v>
      </c>
      <c r="K34" s="141">
        <f>IF(ISNUMBER($B34),K33+Liga_Pocha!AJ34,"")</f>
        <v>797.5</v>
      </c>
      <c r="L34" s="141">
        <f>IF(ISNUMBER($B34),L33+Liga_Pocha!AK34,"")</f>
        <v>640</v>
      </c>
      <c r="M34" s="133"/>
      <c r="N34" s="129"/>
      <c r="O34" s="131">
        <f>IF(ISNUMBER($B34),I34/SUM($I34:$L34),"")</f>
        <v>0.20799999999999999</v>
      </c>
      <c r="P34" s="131">
        <f>IF(ISNUMBER($B34),J34/SUM($I34:$L34),"")</f>
        <v>0.217</v>
      </c>
      <c r="Q34" s="131">
        <f>IF(ISNUMBER($B34),K34/SUM($I34:$L34),"")</f>
        <v>0.31900000000000001</v>
      </c>
      <c r="R34" s="131">
        <f>IF(ISNUMBER($B34),L34/SUM($I34:$L34),"")</f>
        <v>0.25600000000000001</v>
      </c>
      <c r="S34" s="133"/>
      <c r="T34" s="129"/>
      <c r="U34" s="141">
        <f>IF(ISNUMBER(Liga_Pocha!C34),Liga_Pocha!C34,"")</f>
        <v>145</v>
      </c>
      <c r="V34" s="141">
        <f>IF(ISNUMBER(Liga_Pocha!D34),Liga_Pocha!D34,"")</f>
        <v>160</v>
      </c>
      <c r="W34" s="141">
        <f>IF(ISNUMBER(Liga_Pocha!E34),Liga_Pocha!E34,"")</f>
        <v>110</v>
      </c>
      <c r="X34" s="141">
        <f>IF(ISNUMBER(Liga_Pocha!F34),Liga_Pocha!F34,"")</f>
        <v>195</v>
      </c>
      <c r="Y34" s="140">
        <f>IF(ISNUMBER($B34),HLOOKUP(Y$9,$U$9:$X$303,ROWS(S$1:S26),0),"")</f>
        <v>145</v>
      </c>
      <c r="Z34" s="129"/>
      <c r="AA34" s="141">
        <f>IF(ISNUMBER($B34),U34+AA33,"")</f>
        <v>4610</v>
      </c>
      <c r="AB34" s="141">
        <f>IF(ISNUMBER($B34),V34+AB33,"")</f>
        <v>4265</v>
      </c>
      <c r="AC34" s="141">
        <f>IF(ISNUMBER($B34),W34+AC33,"")</f>
        <v>3695</v>
      </c>
      <c r="AD34" s="141">
        <f>IF(ISNUMBER($B34),X34+AD33,"")</f>
        <v>4220</v>
      </c>
      <c r="AE34" s="133"/>
      <c r="AF34" s="137"/>
      <c r="AG34" s="141">
        <f>IF(ISNUMBER($B34),AA34/COUNTA(AA$10:AA34),"")</f>
        <v>184.4</v>
      </c>
      <c r="AH34" s="141">
        <f>IF(ISNUMBER($B34),AB34/COUNTA(AB$10:AB34),"")</f>
        <v>170.6</v>
      </c>
      <c r="AI34" s="141">
        <f>IF(ISNUMBER($B34),AC34/COUNTA(AC$10:AC34),"")</f>
        <v>147.80000000000001</v>
      </c>
      <c r="AJ34" s="141">
        <f>IF(ISNUMBER($B34),AD34/COUNTA(AD$10:AD34),"")</f>
        <v>168.8</v>
      </c>
      <c r="AK34" s="133"/>
      <c r="AL34" s="137"/>
      <c r="AM34" s="141">
        <f>IF(ISNUMBER($B34),SQRT(VAR(U$10:U34)),"")</f>
        <v>57.578207683115664</v>
      </c>
      <c r="AN34" s="141">
        <f>IF(ISNUMBER($B34),SQRT(VAR(V$10:V34)),"")</f>
        <v>59.814295950048596</v>
      </c>
      <c r="AO34" s="141">
        <f>IF(ISNUMBER($B34),SQRT(VAR(W$10:W34)),"")</f>
        <v>64.357076792947439</v>
      </c>
      <c r="AP34" s="141">
        <f>IF(ISNUMBER($B34),SQRT(VAR(X$10:X34)),"")</f>
        <v>63.101769652945023</v>
      </c>
      <c r="AQ34" s="133"/>
      <c r="AR34" s="3"/>
      <c r="AS34" s="140"/>
      <c r="AT34" s="141"/>
      <c r="AU34" s="141"/>
      <c r="AV34" s="141"/>
      <c r="AW34" s="141"/>
      <c r="AX34" s="139"/>
    </row>
    <row r="35" spans="1:50">
      <c r="A35" s="64"/>
      <c r="B35" s="135">
        <f>IF(ISBLANK(Liga_Pocha!$B35),"",Liga_Pocha!$B35)</f>
        <v>26</v>
      </c>
      <c r="C35" s="136">
        <f>IF(ISTEXT(B35),"",_xlfn.SWITCH(Liga_Pocha!AH35,$D$3,$D$2,$E$3,$E$2,$F$3,$F$2,$G$3,$G$2,$D$6,$D$5,$E$6,$E$5,$I$6,$I$5))</f>
        <v>3</v>
      </c>
      <c r="D35" s="136">
        <f>IF(ISTEXT(C35),"",_xlfn.SWITCH(Liga_Pocha!AI35,$D$3,$D$2,$E$3,$E$2,$F$3,$F$2,$G$3,$G$2,$D$6,$D$5,$E$6,$E$5,$I$6,$I$5))</f>
        <v>1</v>
      </c>
      <c r="E35" s="136">
        <f>IF(ISTEXT(D35),"",_xlfn.SWITCH(Liga_Pocha!AJ35,$D$3,$D$2,$E$3,$E$2,$F$3,$F$2,$G$3,$G$2,$D$6,$D$5,$E$6,$E$5,$I$6,$I$5))</f>
        <v>2</v>
      </c>
      <c r="F35" s="136">
        <f>IF(ISTEXT(E35),"",_xlfn.SWITCH(Liga_Pocha!AK35,$D$3,$D$2,$E$3,$E$2,$F$3,$F$2,$G$3,$G$2,$D$6,$D$5,$E$6,$E$5,$I$6,$I$5))</f>
        <v>4</v>
      </c>
      <c r="G35" s="140">
        <f>HLOOKUP(G$9,$B$9:$F$303,ROWS(A$1:A27),0)</f>
        <v>3</v>
      </c>
      <c r="H35" s="129"/>
      <c r="I35" s="141">
        <f>IF(ISNUMBER($B35),I34+Liga_Pocha!AH35,"")</f>
        <v>550</v>
      </c>
      <c r="J35" s="141">
        <f>IF(ISNUMBER($B35),J34+Liga_Pocha!AI35,"")</f>
        <v>547.5</v>
      </c>
      <c r="K35" s="141">
        <f>IF(ISNUMBER($B35),K34+Liga_Pocha!AJ35,"")</f>
        <v>812.5</v>
      </c>
      <c r="L35" s="141">
        <f>IF(ISNUMBER($B35),L34+Liga_Pocha!AK35,"")</f>
        <v>690</v>
      </c>
      <c r="M35" s="133"/>
      <c r="N35" s="129"/>
      <c r="O35" s="131">
        <f>IF(ISNUMBER($B35),I35/SUM($I35:$L35),"")</f>
        <v>0.21153846153846154</v>
      </c>
      <c r="P35" s="131">
        <f>IF(ISNUMBER($B35),J35/SUM($I35:$L35),"")</f>
        <v>0.21057692307692308</v>
      </c>
      <c r="Q35" s="131">
        <f>IF(ISNUMBER($B35),K35/SUM($I35:$L35),"")</f>
        <v>0.3125</v>
      </c>
      <c r="R35" s="131">
        <f>IF(ISNUMBER($B35),L35/SUM($I35:$L35),"")</f>
        <v>0.26538461538461539</v>
      </c>
      <c r="S35" s="133"/>
      <c r="T35" s="129"/>
      <c r="U35" s="141">
        <f>IF(ISNUMBER(Liga_Pocha!C35),Liga_Pocha!C35,"")</f>
        <v>160</v>
      </c>
      <c r="V35" s="141">
        <f>IF(ISNUMBER(Liga_Pocha!D35),Liga_Pocha!D35,"")</f>
        <v>195</v>
      </c>
      <c r="W35" s="141">
        <f>IF(ISNUMBER(Liga_Pocha!E35),Liga_Pocha!E35,"")</f>
        <v>175</v>
      </c>
      <c r="X35" s="141">
        <f>IF(ISNUMBER(Liga_Pocha!F35),Liga_Pocha!F35,"")</f>
        <v>135</v>
      </c>
      <c r="Y35" s="140">
        <f>IF(ISNUMBER($B35),HLOOKUP(Y$9,$U$9:$X$303,ROWS(S$1:S27),0),"")</f>
        <v>160</v>
      </c>
      <c r="Z35" s="129"/>
      <c r="AA35" s="141">
        <f>IF(ISNUMBER($B35),U35+AA34,"")</f>
        <v>4770</v>
      </c>
      <c r="AB35" s="141">
        <f>IF(ISNUMBER($B35),V35+AB34,"")</f>
        <v>4460</v>
      </c>
      <c r="AC35" s="141">
        <f>IF(ISNUMBER($B35),W35+AC34,"")</f>
        <v>3870</v>
      </c>
      <c r="AD35" s="141">
        <f>IF(ISNUMBER($B35),X35+AD34,"")</f>
        <v>4355</v>
      </c>
      <c r="AE35" s="133"/>
      <c r="AF35" s="137"/>
      <c r="AG35" s="141">
        <f>IF(ISNUMBER($B35),AA35/COUNTA(AA$10:AA35),"")</f>
        <v>183.46153846153845</v>
      </c>
      <c r="AH35" s="141">
        <f>IF(ISNUMBER($B35),AB35/COUNTA(AB$10:AB35),"")</f>
        <v>171.53846153846155</v>
      </c>
      <c r="AI35" s="141">
        <f>IF(ISNUMBER($B35),AC35/COUNTA(AC$10:AC35),"")</f>
        <v>148.84615384615384</v>
      </c>
      <c r="AJ35" s="141">
        <f>IF(ISNUMBER($B35),AD35/COUNTA(AD$10:AD35),"")</f>
        <v>167.5</v>
      </c>
      <c r="AK35" s="133"/>
      <c r="AL35" s="137"/>
      <c r="AM35" s="141">
        <f>IF(ISNUMBER($B35),SQRT(VAR(U$10:U35)),"")</f>
        <v>56.617474877801286</v>
      </c>
      <c r="AN35" s="141">
        <f>IF(ISNUMBER($B35),SQRT(VAR(V$10:V35)),"")</f>
        <v>58.800837252019292</v>
      </c>
      <c r="AO35" s="141">
        <f>IF(ISNUMBER($B35),SQRT(VAR(W$10:W35)),"")</f>
        <v>63.282030503258859</v>
      </c>
      <c r="AP35" s="141">
        <f>IF(ISNUMBER($B35),SQRT(VAR(X$10:X35)),"")</f>
        <v>62.181186865482069</v>
      </c>
      <c r="AQ35" s="133"/>
      <c r="AR35" s="3"/>
      <c r="AS35" s="140"/>
      <c r="AT35" s="141"/>
      <c r="AU35" s="141"/>
      <c r="AV35" s="141"/>
      <c r="AW35" s="141"/>
      <c r="AX35" s="139"/>
    </row>
    <row r="36" spans="1:50">
      <c r="A36" s="64"/>
      <c r="B36" s="135">
        <f>IF(ISBLANK(Liga_Pocha!$B36),"",Liga_Pocha!$B36)</f>
        <v>27</v>
      </c>
      <c r="C36" s="136">
        <f>IF(ISTEXT(B36),"",_xlfn.SWITCH(Liga_Pocha!AH36,$D$3,$D$2,$E$3,$E$2,$F$3,$F$2,$G$3,$G$2,$D$6,$D$5,$E$6,$E$5,$I$6,$I$5))</f>
        <v>2</v>
      </c>
      <c r="D36" s="136">
        <f>IF(ISTEXT(C36),"",_xlfn.SWITCH(Liga_Pocha!AI36,$D$3,$D$2,$E$3,$E$2,$F$3,$F$2,$G$3,$G$2,$D$6,$D$5,$E$6,$E$5,$I$6,$I$5))</f>
        <v>3</v>
      </c>
      <c r="E36" s="136">
        <f>IF(ISTEXT(D36),"",_xlfn.SWITCH(Liga_Pocha!AJ36,$D$3,$D$2,$E$3,$E$2,$F$3,$F$2,$G$3,$G$2,$D$6,$D$5,$E$6,$E$5,$I$6,$I$5))</f>
        <v>4</v>
      </c>
      <c r="F36" s="136">
        <f>IF(ISTEXT(E36),"",_xlfn.SWITCH(Liga_Pocha!AK36,$D$3,$D$2,$E$3,$E$2,$F$3,$F$2,$G$3,$G$2,$D$6,$D$5,$E$6,$E$5,$I$6,$I$5))</f>
        <v>1</v>
      </c>
      <c r="G36" s="140">
        <f>HLOOKUP(G$9,$B$9:$F$303,ROWS(A$1:A28),0)</f>
        <v>2</v>
      </c>
      <c r="H36" s="129"/>
      <c r="I36" s="141">
        <f>IF(ISNUMBER($B36),I35+Liga_Pocha!AH36,"")</f>
        <v>565</v>
      </c>
      <c r="J36" s="141">
        <f>IF(ISNUMBER($B36),J35+Liga_Pocha!AI36,"")</f>
        <v>577.5</v>
      </c>
      <c r="K36" s="141">
        <f>IF(ISNUMBER($B36),K35+Liga_Pocha!AJ36,"")</f>
        <v>862.5</v>
      </c>
      <c r="L36" s="141">
        <f>IF(ISNUMBER($B36),L35+Liga_Pocha!AK36,"")</f>
        <v>695</v>
      </c>
      <c r="M36" s="133"/>
      <c r="N36" s="129"/>
      <c r="O36" s="131">
        <f>IF(ISNUMBER($B36),I36/SUM($I36:$L36),"")</f>
        <v>0.20925925925925926</v>
      </c>
      <c r="P36" s="131">
        <f>IF(ISNUMBER($B36),J36/SUM($I36:$L36),"")</f>
        <v>0.21388888888888888</v>
      </c>
      <c r="Q36" s="131">
        <f>IF(ISNUMBER($B36),K36/SUM($I36:$L36),"")</f>
        <v>0.31944444444444442</v>
      </c>
      <c r="R36" s="131">
        <f>IF(ISNUMBER($B36),L36/SUM($I36:$L36),"")</f>
        <v>0.25740740740740742</v>
      </c>
      <c r="S36" s="133"/>
      <c r="T36" s="129"/>
      <c r="U36" s="141">
        <f>IF(ISNUMBER(Liga_Pocha!C36),Liga_Pocha!C36,"")</f>
        <v>240</v>
      </c>
      <c r="V36" s="141">
        <f>IF(ISNUMBER(Liga_Pocha!D36),Liga_Pocha!D36,"")</f>
        <v>170</v>
      </c>
      <c r="W36" s="141">
        <f>IF(ISNUMBER(Liga_Pocha!E36),Liga_Pocha!E36,"")</f>
        <v>135</v>
      </c>
      <c r="X36" s="141">
        <f>IF(ISNUMBER(Liga_Pocha!F36),Liga_Pocha!F36,"")</f>
        <v>345</v>
      </c>
      <c r="Y36" s="140">
        <f>IF(ISNUMBER($B36),HLOOKUP(Y$9,$U$9:$X$303,ROWS(S$1:S28),0),"")</f>
        <v>240</v>
      </c>
      <c r="Z36" s="129"/>
      <c r="AA36" s="141">
        <f>IF(ISNUMBER($B36),U36+AA35,"")</f>
        <v>5010</v>
      </c>
      <c r="AB36" s="141">
        <f>IF(ISNUMBER($B36),V36+AB35,"")</f>
        <v>4630</v>
      </c>
      <c r="AC36" s="141">
        <f>IF(ISNUMBER($B36),W36+AC35,"")</f>
        <v>4005</v>
      </c>
      <c r="AD36" s="141">
        <f>IF(ISNUMBER($B36),X36+AD35,"")</f>
        <v>4700</v>
      </c>
      <c r="AE36" s="133"/>
      <c r="AF36" s="137"/>
      <c r="AG36" s="141">
        <f>IF(ISNUMBER($B36),AA36/COUNTA(AA$10:AA36),"")</f>
        <v>185.55555555555554</v>
      </c>
      <c r="AH36" s="141">
        <f>IF(ISNUMBER($B36),AB36/COUNTA(AB$10:AB36),"")</f>
        <v>171.4814814814815</v>
      </c>
      <c r="AI36" s="141">
        <f>IF(ISNUMBER($B36),AC36/COUNTA(AC$10:AC36),"")</f>
        <v>148.33333333333334</v>
      </c>
      <c r="AJ36" s="141">
        <f>IF(ISNUMBER($B36),AD36/COUNTA(AD$10:AD36),"")</f>
        <v>174.07407407407408</v>
      </c>
      <c r="AK36" s="133"/>
      <c r="AL36" s="137"/>
      <c r="AM36" s="141">
        <f>IF(ISNUMBER($B36),SQRT(VAR(U$10:U36)),"")</f>
        <v>56.574208130923267</v>
      </c>
      <c r="AN36" s="141">
        <f>IF(ISNUMBER($B36),SQRT(VAR(V$10:V36)),"")</f>
        <v>57.659724892197296</v>
      </c>
      <c r="AO36" s="141">
        <f>IF(ISNUMBER($B36),SQRT(VAR(W$10:W36)),"")</f>
        <v>62.110323680466422</v>
      </c>
      <c r="AP36" s="141">
        <f>IF(ISNUMBER($B36),SQRT(VAR(X$10:X36)),"")</f>
        <v>69.890533047663965</v>
      </c>
      <c r="AQ36" s="133"/>
      <c r="AR36" s="3"/>
      <c r="AS36" s="140"/>
      <c r="AT36" s="141"/>
      <c r="AU36" s="141"/>
      <c r="AV36" s="141"/>
      <c r="AW36" s="141"/>
      <c r="AX36" s="139"/>
    </row>
    <row r="37" spans="1:50">
      <c r="A37" s="64"/>
      <c r="B37" s="135">
        <f>IF(ISBLANK(Liga_Pocha!$B37),"",Liga_Pocha!$B37)</f>
        <v>28</v>
      </c>
      <c r="C37" s="136">
        <f>IF(ISTEXT(B37),"",_xlfn.SWITCH(Liga_Pocha!AH37,$D$3,$D$2,$E$3,$E$2,$F$3,$F$2,$G$3,$G$2,$D$6,$D$5,$E$6,$E$5,$I$6,$I$5))</f>
        <v>3</v>
      </c>
      <c r="D37" s="136">
        <f>IF(ISTEXT(C37),"",_xlfn.SWITCH(Liga_Pocha!AI37,$D$3,$D$2,$E$3,$E$2,$F$3,$F$2,$G$3,$G$2,$D$6,$D$5,$E$6,$E$5,$I$6,$I$5))</f>
        <v>4</v>
      </c>
      <c r="E37" s="136">
        <f>IF(ISTEXT(D37),"",_xlfn.SWITCH(Liga_Pocha!AJ37,$D$3,$D$2,$E$3,$E$2,$F$3,$F$2,$G$3,$G$2,$D$6,$D$5,$E$6,$E$5,$I$6,$I$5))</f>
        <v>2</v>
      </c>
      <c r="F37" s="136">
        <f>IF(ISTEXT(E37),"",_xlfn.SWITCH(Liga_Pocha!AK37,$D$3,$D$2,$E$3,$E$2,$F$3,$F$2,$G$3,$G$2,$D$6,$D$5,$E$6,$E$5,$I$6,$I$5))</f>
        <v>1</v>
      </c>
      <c r="G37" s="140">
        <f>HLOOKUP(G$9,$B$9:$F$303,ROWS(A$1:A29),0)</f>
        <v>3</v>
      </c>
      <c r="H37" s="129"/>
      <c r="I37" s="141">
        <f>IF(ISNUMBER($B37),I36+Liga_Pocha!AH37,"")</f>
        <v>595</v>
      </c>
      <c r="J37" s="141">
        <f>IF(ISNUMBER($B37),J36+Liga_Pocha!AI37,"")</f>
        <v>627.5</v>
      </c>
      <c r="K37" s="141">
        <f>IF(ISNUMBER($B37),K36+Liga_Pocha!AJ37,"")</f>
        <v>877.5</v>
      </c>
      <c r="L37" s="141">
        <f>IF(ISNUMBER($B37),L36+Liga_Pocha!AK37,"")</f>
        <v>700</v>
      </c>
      <c r="M37" s="133"/>
      <c r="N37" s="129"/>
      <c r="O37" s="131">
        <f>IF(ISNUMBER($B37),I37/SUM($I37:$L37),"")</f>
        <v>0.21249999999999999</v>
      </c>
      <c r="P37" s="131">
        <f>IF(ISNUMBER($B37),J37/SUM($I37:$L37),"")</f>
        <v>0.22410714285714287</v>
      </c>
      <c r="Q37" s="131">
        <f>IF(ISNUMBER($B37),K37/SUM($I37:$L37),"")</f>
        <v>0.31339285714285714</v>
      </c>
      <c r="R37" s="131">
        <f>IF(ISNUMBER($B37),L37/SUM($I37:$L37),"")</f>
        <v>0.25</v>
      </c>
      <c r="S37" s="133"/>
      <c r="T37" s="129"/>
      <c r="U37" s="141">
        <f>IF(ISNUMBER(Liga_Pocha!C37),Liga_Pocha!C37,"")</f>
        <v>165</v>
      </c>
      <c r="V37" s="141">
        <f>IF(ISNUMBER(Liga_Pocha!D37),Liga_Pocha!D37,"")</f>
        <v>135</v>
      </c>
      <c r="W37" s="141">
        <f>IF(ISNUMBER(Liga_Pocha!E37),Liga_Pocha!E37,"")</f>
        <v>180</v>
      </c>
      <c r="X37" s="141">
        <f>IF(ISNUMBER(Liga_Pocha!F37),Liga_Pocha!F37,"")</f>
        <v>190</v>
      </c>
      <c r="Y37" s="140">
        <f>IF(ISNUMBER($B37),HLOOKUP(Y$9,$U$9:$X$303,ROWS(S$1:S29),0),"")</f>
        <v>165</v>
      </c>
      <c r="Z37" s="129"/>
      <c r="AA37" s="141">
        <f>IF(ISNUMBER($B37),U37+AA36,"")</f>
        <v>5175</v>
      </c>
      <c r="AB37" s="141">
        <f>IF(ISNUMBER($B37),V37+AB36,"")</f>
        <v>4765</v>
      </c>
      <c r="AC37" s="141">
        <f>IF(ISNUMBER($B37),W37+AC36,"")</f>
        <v>4185</v>
      </c>
      <c r="AD37" s="141">
        <f>IF(ISNUMBER($B37),X37+AD36,"")</f>
        <v>4890</v>
      </c>
      <c r="AE37" s="133"/>
      <c r="AF37" s="137"/>
      <c r="AG37" s="141">
        <f>IF(ISNUMBER($B37),AA37/COUNTA(AA$10:AA37),"")</f>
        <v>184.82142857142858</v>
      </c>
      <c r="AH37" s="141">
        <f>IF(ISNUMBER($B37),AB37/COUNTA(AB$10:AB37),"")</f>
        <v>170.17857142857142</v>
      </c>
      <c r="AI37" s="141">
        <f>IF(ISNUMBER($B37),AC37/COUNTA(AC$10:AC37),"")</f>
        <v>149.46428571428572</v>
      </c>
      <c r="AJ37" s="141">
        <f>IF(ISNUMBER($B37),AD37/COUNTA(AD$10:AD37),"")</f>
        <v>174.64285714285714</v>
      </c>
      <c r="AK37" s="133"/>
      <c r="AL37" s="137"/>
      <c r="AM37" s="141">
        <f>IF(ISNUMBER($B37),SQRT(VAR(U$10:U37)),"")</f>
        <v>55.652395756509478</v>
      </c>
      <c r="AN37" s="141">
        <f>IF(ISNUMBER($B37),SQRT(VAR(V$10:V37)),"")</f>
        <v>57.000359694400231</v>
      </c>
      <c r="AO37" s="141">
        <f>IF(ISNUMBER($B37),SQRT(VAR(W$10:W37)),"")</f>
        <v>61.242373458891258</v>
      </c>
      <c r="AP37" s="141">
        <f>IF(ISNUMBER($B37),SQRT(VAR(X$10:X37)),"")</f>
        <v>68.650059634574873</v>
      </c>
      <c r="AQ37" s="133"/>
      <c r="AR37" s="3"/>
      <c r="AS37" s="140"/>
      <c r="AT37" s="141"/>
      <c r="AU37" s="141"/>
      <c r="AV37" s="141"/>
      <c r="AW37" s="141"/>
      <c r="AX37" s="139"/>
    </row>
    <row r="38" spans="1:50">
      <c r="A38" s="64"/>
      <c r="B38" s="135">
        <f>IF(ISBLANK(Liga_Pocha!$B38),"",Liga_Pocha!$B38)</f>
        <v>29</v>
      </c>
      <c r="C38" s="136">
        <f>IF(ISTEXT(B38),"",_xlfn.SWITCH(Liga_Pocha!AH38,$D$3,$D$2,$E$3,$E$2,$F$3,$F$2,$G$3,$G$2,$D$6,$D$5,$E$6,$E$5,$I$6,$I$5))</f>
        <v>3</v>
      </c>
      <c r="D38" s="136">
        <f>IF(ISTEXT(C38),"",_xlfn.SWITCH(Liga_Pocha!AI38,$D$3,$D$2,$E$3,$E$2,$F$3,$F$2,$G$3,$G$2,$D$6,$D$5,$E$6,$E$5,$I$6,$I$5))</f>
        <v>2</v>
      </c>
      <c r="E38" s="136">
        <f>IF(ISTEXT(D38),"",_xlfn.SWITCH(Liga_Pocha!AJ38,$D$3,$D$2,$E$3,$E$2,$F$3,$F$2,$G$3,$G$2,$D$6,$D$5,$E$6,$E$5,$I$6,$I$5))</f>
        <v>1</v>
      </c>
      <c r="F38" s="136">
        <f>IF(ISTEXT(E38),"",_xlfn.SWITCH(Liga_Pocha!AK38,$D$3,$D$2,$E$3,$E$2,$F$3,$F$2,$G$3,$G$2,$D$6,$D$5,$E$6,$E$5,$I$6,$I$5))</f>
        <v>4</v>
      </c>
      <c r="G38" s="140">
        <f>HLOOKUP(G$9,$B$9:$F$303,ROWS(A$1:A30),0)</f>
        <v>3</v>
      </c>
      <c r="H38" s="129"/>
      <c r="I38" s="141">
        <f>IF(ISNUMBER($B38),I37+Liga_Pocha!AH38,"")</f>
        <v>625</v>
      </c>
      <c r="J38" s="141">
        <f>IF(ISNUMBER($B38),J37+Liga_Pocha!AI38,"")</f>
        <v>642.5</v>
      </c>
      <c r="K38" s="141">
        <f>IF(ISNUMBER($B38),K37+Liga_Pocha!AJ38,"")</f>
        <v>882.5</v>
      </c>
      <c r="L38" s="141">
        <f>IF(ISNUMBER($B38),L37+Liga_Pocha!AK38,"")</f>
        <v>750</v>
      </c>
      <c r="M38" s="133"/>
      <c r="N38" s="129"/>
      <c r="O38" s="131">
        <f>IF(ISNUMBER($B38),I38/SUM($I38:$L38),"")</f>
        <v>0.21551724137931033</v>
      </c>
      <c r="P38" s="131">
        <f>IF(ISNUMBER($B38),J38/SUM($I38:$L38),"")</f>
        <v>0.22155172413793103</v>
      </c>
      <c r="Q38" s="131">
        <f>IF(ISNUMBER($B38),K38/SUM($I38:$L38),"")</f>
        <v>0.30431034482758623</v>
      </c>
      <c r="R38" s="131">
        <f>IF(ISNUMBER($B38),L38/SUM($I38:$L38),"")</f>
        <v>0.25862068965517243</v>
      </c>
      <c r="S38" s="133"/>
      <c r="T38" s="129"/>
      <c r="U38" s="141">
        <f>IF(ISNUMBER(Liga_Pocha!C38),Liga_Pocha!C38,"")</f>
        <v>180</v>
      </c>
      <c r="V38" s="141">
        <f>IF(ISNUMBER(Liga_Pocha!D38),Liga_Pocha!D38,"")</f>
        <v>215</v>
      </c>
      <c r="W38" s="141">
        <f>IF(ISNUMBER(Liga_Pocha!E38),Liga_Pocha!E38,"")</f>
        <v>230</v>
      </c>
      <c r="X38" s="141">
        <f>IF(ISNUMBER(Liga_Pocha!F38),Liga_Pocha!F38,"")</f>
        <v>80</v>
      </c>
      <c r="Y38" s="140">
        <f>IF(ISNUMBER($B38),HLOOKUP(Y$9,$U$9:$X$303,ROWS(S$1:S30),0),"")</f>
        <v>180</v>
      </c>
      <c r="Z38" s="129"/>
      <c r="AA38" s="141">
        <f>IF(ISNUMBER($B38),U38+AA37,"")</f>
        <v>5355</v>
      </c>
      <c r="AB38" s="141">
        <f>IF(ISNUMBER($B38),V38+AB37,"")</f>
        <v>4980</v>
      </c>
      <c r="AC38" s="141">
        <f>IF(ISNUMBER($B38),W38+AC37,"")</f>
        <v>4415</v>
      </c>
      <c r="AD38" s="141">
        <f>IF(ISNUMBER($B38),X38+AD37,"")</f>
        <v>4970</v>
      </c>
      <c r="AE38" s="133"/>
      <c r="AF38" s="137"/>
      <c r="AG38" s="141">
        <f>IF(ISNUMBER($B38),AA38/COUNTA(AA$10:AA38),"")</f>
        <v>184.65517241379311</v>
      </c>
      <c r="AH38" s="141">
        <f>IF(ISNUMBER($B38),AB38/COUNTA(AB$10:AB38),"")</f>
        <v>171.72413793103448</v>
      </c>
      <c r="AI38" s="141">
        <f>IF(ISNUMBER($B38),AC38/COUNTA(AC$10:AC38),"")</f>
        <v>152.24137931034483</v>
      </c>
      <c r="AJ38" s="141">
        <f>IF(ISNUMBER($B38),AD38/COUNTA(AD$10:AD38),"")</f>
        <v>171.37931034482759</v>
      </c>
      <c r="AK38" s="133"/>
      <c r="AL38" s="137"/>
      <c r="AM38" s="141">
        <f>IF(ISNUMBER($B38),SQRT(VAR(U$10:U38)),"")</f>
        <v>54.656901186315366</v>
      </c>
      <c r="AN38" s="141">
        <f>IF(ISNUMBER($B38),SQRT(VAR(V$10:V38)),"")</f>
        <v>56.58867665110354</v>
      </c>
      <c r="AO38" s="141">
        <f>IF(ISNUMBER($B38),SQRT(VAR(W$10:W38)),"")</f>
        <v>61.970416428448111</v>
      </c>
      <c r="AP38" s="141">
        <f>IF(ISNUMBER($B38),SQRT(VAR(X$10:X38)),"")</f>
        <v>69.666252228086634</v>
      </c>
      <c r="AQ38" s="133"/>
      <c r="AR38" s="3"/>
      <c r="AS38" s="140"/>
      <c r="AT38" s="141"/>
      <c r="AU38" s="141"/>
      <c r="AV38" s="141"/>
      <c r="AW38" s="141"/>
      <c r="AX38" s="139"/>
    </row>
    <row r="39" spans="1:50">
      <c r="A39" s="64"/>
      <c r="B39" s="135">
        <f>IF(ISBLANK(Liga_Pocha!$B39),"",Liga_Pocha!$B39)</f>
        <v>30</v>
      </c>
      <c r="C39" s="136">
        <f>IF(ISTEXT(B39),"",_xlfn.SWITCH(Liga_Pocha!AH39,$D$3,$D$2,$E$3,$E$2,$F$3,$F$2,$G$3,$G$2,$D$6,$D$5,$E$6,$E$5,$I$6,$I$5))</f>
        <v>2</v>
      </c>
      <c r="D39" s="136">
        <f>IF(ISTEXT(C39),"",_xlfn.SWITCH(Liga_Pocha!AI39,$D$3,$D$2,$E$3,$E$2,$F$3,$F$2,$G$3,$G$2,$D$6,$D$5,$E$6,$E$5,$I$6,$I$5))</f>
        <v>1</v>
      </c>
      <c r="E39" s="136">
        <f>IF(ISTEXT(D39),"",_xlfn.SWITCH(Liga_Pocha!AJ39,$D$3,$D$2,$E$3,$E$2,$F$3,$F$2,$G$3,$G$2,$D$6,$D$5,$E$6,$E$5,$I$6,$I$5))</f>
        <v>3</v>
      </c>
      <c r="F39" s="136">
        <f>IF(ISTEXT(E39),"",_xlfn.SWITCH(Liga_Pocha!AK39,$D$3,$D$2,$E$3,$E$2,$F$3,$F$2,$G$3,$G$2,$D$6,$D$5,$E$6,$E$5,$I$6,$I$5))</f>
        <v>4</v>
      </c>
      <c r="G39" s="140">
        <f>HLOOKUP(G$9,$B$9:$F$303,ROWS(A$1:A31),0)</f>
        <v>2</v>
      </c>
      <c r="H39" s="129"/>
      <c r="I39" s="141">
        <f>IF(ISNUMBER($B39),I38+Liga_Pocha!AH39,"")</f>
        <v>640</v>
      </c>
      <c r="J39" s="141">
        <f>IF(ISNUMBER($B39),J38+Liga_Pocha!AI39,"")</f>
        <v>647.5</v>
      </c>
      <c r="K39" s="141">
        <f>IF(ISNUMBER($B39),K38+Liga_Pocha!AJ39,"")</f>
        <v>912.5</v>
      </c>
      <c r="L39" s="141">
        <f>IF(ISNUMBER($B39),L38+Liga_Pocha!AK39,"")</f>
        <v>800</v>
      </c>
      <c r="M39" s="133"/>
      <c r="N39" s="129"/>
      <c r="O39" s="131">
        <f>IF(ISNUMBER($B39),I39/SUM($I39:$L39),"")</f>
        <v>0.21333333333333335</v>
      </c>
      <c r="P39" s="131">
        <f>IF(ISNUMBER($B39),J39/SUM($I39:$L39),"")</f>
        <v>0.21583333333333332</v>
      </c>
      <c r="Q39" s="131">
        <f>IF(ISNUMBER($B39),K39/SUM($I39:$L39),"")</f>
        <v>0.30416666666666664</v>
      </c>
      <c r="R39" s="131">
        <f>IF(ISNUMBER($B39),L39/SUM($I39:$L39),"")</f>
        <v>0.26666666666666666</v>
      </c>
      <c r="S39" s="133"/>
      <c r="T39" s="129"/>
      <c r="U39" s="141">
        <f>IF(ISNUMBER(Liga_Pocha!C39),Liga_Pocha!C39,"")</f>
        <v>155</v>
      </c>
      <c r="V39" s="141">
        <f>IF(ISNUMBER(Liga_Pocha!D39),Liga_Pocha!D39,"")</f>
        <v>215</v>
      </c>
      <c r="W39" s="141">
        <f>IF(ISNUMBER(Liga_Pocha!E39),Liga_Pocha!E39,"")</f>
        <v>95</v>
      </c>
      <c r="X39" s="141">
        <f>IF(ISNUMBER(Liga_Pocha!F39),Liga_Pocha!F39,"")</f>
        <v>65</v>
      </c>
      <c r="Y39" s="140">
        <f>IF(ISNUMBER($B39),HLOOKUP(Y$9,$U$9:$X$303,ROWS(S$1:S31),0),"")</f>
        <v>155</v>
      </c>
      <c r="Z39" s="129"/>
      <c r="AA39" s="141">
        <f>IF(ISNUMBER($B39),U39+AA38,"")</f>
        <v>5510</v>
      </c>
      <c r="AB39" s="141">
        <f>IF(ISNUMBER($B39),V39+AB38,"")</f>
        <v>5195</v>
      </c>
      <c r="AC39" s="141">
        <f>IF(ISNUMBER($B39),W39+AC38,"")</f>
        <v>4510</v>
      </c>
      <c r="AD39" s="141">
        <f>IF(ISNUMBER($B39),X39+AD38,"")</f>
        <v>5035</v>
      </c>
      <c r="AE39" s="133"/>
      <c r="AF39" s="137"/>
      <c r="AG39" s="141">
        <f>IF(ISNUMBER($B39),AA39/COUNTA(AA$10:AA39),"")</f>
        <v>183.66666666666666</v>
      </c>
      <c r="AH39" s="141">
        <f>IF(ISNUMBER($B39),AB39/COUNTA(AB$10:AB39),"")</f>
        <v>173.16666666666666</v>
      </c>
      <c r="AI39" s="141">
        <f>IF(ISNUMBER($B39),AC39/COUNTA(AC$10:AC39),"")</f>
        <v>150.33333333333334</v>
      </c>
      <c r="AJ39" s="141">
        <f>IF(ISNUMBER($B39),AD39/COUNTA(AD$10:AD39),"")</f>
        <v>167.83333333333334</v>
      </c>
      <c r="AK39" s="133"/>
      <c r="AL39" s="137"/>
      <c r="AM39" s="141">
        <f>IF(ISNUMBER($B39),SQRT(VAR(U$10:U39)),"")</f>
        <v>53.978497208791751</v>
      </c>
      <c r="AN39" s="141">
        <f>IF(ISNUMBER($B39),SQRT(VAR(V$10:V39)),"")</f>
        <v>56.16299145518694</v>
      </c>
      <c r="AO39" s="141">
        <f>IF(ISNUMBER($B39),SQRT(VAR(W$10:W39)),"")</f>
        <v>61.782897607522486</v>
      </c>
      <c r="AP39" s="141">
        <f>IF(ISNUMBER($B39),SQRT(VAR(X$10:X39)),"")</f>
        <v>71.156497429516449</v>
      </c>
      <c r="AQ39" s="133"/>
      <c r="AR39" s="3"/>
      <c r="AS39" s="140"/>
      <c r="AT39" s="141"/>
      <c r="AU39" s="141"/>
      <c r="AV39" s="141"/>
      <c r="AW39" s="141"/>
      <c r="AX39" s="139"/>
    </row>
    <row r="40" spans="1:50">
      <c r="A40" s="64"/>
      <c r="B40" s="135">
        <f>IF(ISBLANK(Liga_Pocha!$B40),"",Liga_Pocha!$B40)</f>
        <v>31</v>
      </c>
      <c r="C40" s="136">
        <f>IF(ISTEXT(B40),"",_xlfn.SWITCH(Liga_Pocha!AH40,$D$3,$D$2,$E$3,$E$2,$F$3,$F$2,$G$3,$G$2,$D$6,$D$5,$E$6,$E$5,$I$6,$I$5))</f>
        <v>1</v>
      </c>
      <c r="D40" s="136">
        <f>IF(ISTEXT(C40),"",_xlfn.SWITCH(Liga_Pocha!AI40,$D$3,$D$2,$E$3,$E$2,$F$3,$F$2,$G$3,$G$2,$D$6,$D$5,$E$6,$E$5,$I$6,$I$5))</f>
        <v>2</v>
      </c>
      <c r="E40" s="136">
        <f>IF(ISTEXT(D40),"",_xlfn.SWITCH(Liga_Pocha!AJ40,$D$3,$D$2,$E$3,$E$2,$F$3,$F$2,$G$3,$G$2,$D$6,$D$5,$E$6,$E$5,$I$6,$I$5))</f>
        <v>4</v>
      </c>
      <c r="F40" s="136">
        <f>IF(ISTEXT(E40),"",_xlfn.SWITCH(Liga_Pocha!AK40,$D$3,$D$2,$E$3,$E$2,$F$3,$F$2,$G$3,$G$2,$D$6,$D$5,$E$6,$E$5,$I$6,$I$5))</f>
        <v>3</v>
      </c>
      <c r="G40" s="140">
        <f>HLOOKUP(G$9,$B$9:$F$303,ROWS(A$1:A32),0)</f>
        <v>1</v>
      </c>
      <c r="H40" s="129"/>
      <c r="I40" s="141">
        <f>IF(ISNUMBER($B40),I39+Liga_Pocha!AH40,"")</f>
        <v>645</v>
      </c>
      <c r="J40" s="141">
        <f>IF(ISNUMBER($B40),J39+Liga_Pocha!AI40,"")</f>
        <v>662.5</v>
      </c>
      <c r="K40" s="141">
        <f>IF(ISNUMBER($B40),K39+Liga_Pocha!AJ40,"")</f>
        <v>962.5</v>
      </c>
      <c r="L40" s="141">
        <f>IF(ISNUMBER($B40),L39+Liga_Pocha!AK40,"")</f>
        <v>830</v>
      </c>
      <c r="M40" s="133"/>
      <c r="N40" s="129"/>
      <c r="O40" s="131">
        <f>IF(ISNUMBER($B40),I40/SUM($I40:$L40),"")</f>
        <v>0.20806451612903226</v>
      </c>
      <c r="P40" s="131">
        <f>IF(ISNUMBER($B40),J40/SUM($I40:$L40),"")</f>
        <v>0.21370967741935484</v>
      </c>
      <c r="Q40" s="131">
        <f>IF(ISNUMBER($B40),K40/SUM($I40:$L40),"")</f>
        <v>0.31048387096774194</v>
      </c>
      <c r="R40" s="131">
        <f>IF(ISNUMBER($B40),L40/SUM($I40:$L40),"")</f>
        <v>0.26774193548387099</v>
      </c>
      <c r="S40" s="133"/>
      <c r="T40" s="129"/>
      <c r="U40" s="141">
        <f>IF(ISNUMBER(Liga_Pocha!C40),Liga_Pocha!C40,"")</f>
        <v>255</v>
      </c>
      <c r="V40" s="141">
        <f>IF(ISNUMBER(Liga_Pocha!D40),Liga_Pocha!D40,"")</f>
        <v>215</v>
      </c>
      <c r="W40" s="141">
        <f>IF(ISNUMBER(Liga_Pocha!E40),Liga_Pocha!E40,"")</f>
        <v>105</v>
      </c>
      <c r="X40" s="141">
        <f>IF(ISNUMBER(Liga_Pocha!F40),Liga_Pocha!F40,"")</f>
        <v>120</v>
      </c>
      <c r="Y40" s="140">
        <f>IF(ISNUMBER($B40),HLOOKUP(Y$9,$U$9:$X$303,ROWS(S$1:S32),0),"")</f>
        <v>255</v>
      </c>
      <c r="Z40" s="129"/>
      <c r="AA40" s="141">
        <f>IF(ISNUMBER($B40),U40+AA39,"")</f>
        <v>5765</v>
      </c>
      <c r="AB40" s="141">
        <f>IF(ISNUMBER($B40),V40+AB39,"")</f>
        <v>5410</v>
      </c>
      <c r="AC40" s="141">
        <f>IF(ISNUMBER($B40),W40+AC39,"")</f>
        <v>4615</v>
      </c>
      <c r="AD40" s="141">
        <f>IF(ISNUMBER($B40),X40+AD39,"")</f>
        <v>5155</v>
      </c>
      <c r="AE40" s="133"/>
      <c r="AF40" s="137"/>
      <c r="AG40" s="141">
        <f>IF(ISNUMBER($B40),AA40/COUNTA(AA$10:AA40),"")</f>
        <v>185.96774193548387</v>
      </c>
      <c r="AH40" s="141">
        <f>IF(ISNUMBER($B40),AB40/COUNTA(AB$10:AB40),"")</f>
        <v>174.51612903225808</v>
      </c>
      <c r="AI40" s="141">
        <f>IF(ISNUMBER($B40),AC40/COUNTA(AC$10:AC40),"")</f>
        <v>148.87096774193549</v>
      </c>
      <c r="AJ40" s="141">
        <f>IF(ISNUMBER($B40),AD40/COUNTA(AD$10:AD40),"")</f>
        <v>166.29032258064515</v>
      </c>
      <c r="AK40" s="133"/>
      <c r="AL40" s="137"/>
      <c r="AM40" s="141">
        <f>IF(ISNUMBER($B40),SQRT(VAR(U$10:U40)),"")</f>
        <v>54.59577753573241</v>
      </c>
      <c r="AN40" s="141">
        <f>IF(ISNUMBER($B40),SQRT(VAR(V$10:V40)),"")</f>
        <v>55.727833242011684</v>
      </c>
      <c r="AO40" s="141">
        <f>IF(ISNUMBER($B40),SQRT(VAR(W$10:W40)),"")</f>
        <v>61.287705094080046</v>
      </c>
      <c r="AP40" s="141">
        <f>IF(ISNUMBER($B40),SQRT(VAR(X$10:X40)),"")</f>
        <v>70.486023933064018</v>
      </c>
      <c r="AQ40" s="133"/>
      <c r="AR40" s="3"/>
      <c r="AS40" s="140"/>
      <c r="AT40" s="141"/>
      <c r="AU40" s="141"/>
      <c r="AV40" s="141"/>
      <c r="AW40" s="141"/>
      <c r="AX40" s="139"/>
    </row>
    <row r="41" spans="1:50">
      <c r="A41" s="64"/>
      <c r="B41" s="135">
        <f>IF(ISBLANK(Liga_Pocha!$B41),"",Liga_Pocha!$B41)</f>
        <v>32</v>
      </c>
      <c r="C41" s="136">
        <f>IF(ISTEXT(B41),"",_xlfn.SWITCH(Liga_Pocha!AH41,$D$3,$D$2,$E$3,$E$2,$F$3,$F$2,$G$3,$G$2,$D$6,$D$5,$E$6,$E$5,$I$6,$I$5))</f>
        <v>1</v>
      </c>
      <c r="D41" s="136">
        <f>IF(ISTEXT(C41),"",_xlfn.SWITCH(Liga_Pocha!AI41,$D$3,$D$2,$E$3,$E$2,$F$3,$F$2,$G$3,$G$2,$D$6,$D$5,$E$6,$E$5,$I$6,$I$5))</f>
        <v>2</v>
      </c>
      <c r="E41" s="136">
        <f>IF(ISTEXT(D41),"",_xlfn.SWITCH(Liga_Pocha!AJ41,$D$3,$D$2,$E$3,$E$2,$F$3,$F$2,$G$3,$G$2,$D$6,$D$5,$E$6,$E$5,$I$6,$I$5))</f>
        <v>4</v>
      </c>
      <c r="F41" s="136">
        <f>IF(ISTEXT(E41),"",_xlfn.SWITCH(Liga_Pocha!AK41,$D$3,$D$2,$E$3,$E$2,$F$3,$F$2,$G$3,$G$2,$D$6,$D$5,$E$6,$E$5,$I$6,$I$5))</f>
        <v>3</v>
      </c>
      <c r="G41" s="140">
        <f>HLOOKUP(G$9,$B$9:$F$303,ROWS(A$1:A33),0)</f>
        <v>1</v>
      </c>
      <c r="H41" s="129"/>
      <c r="I41" s="141">
        <f>IF(ISNUMBER($B41),I40+Liga_Pocha!AH41,"")</f>
        <v>650</v>
      </c>
      <c r="J41" s="141">
        <f>IF(ISNUMBER($B41),J40+Liga_Pocha!AI41,"")</f>
        <v>677.5</v>
      </c>
      <c r="K41" s="141">
        <f>IF(ISNUMBER($B41),K40+Liga_Pocha!AJ41,"")</f>
        <v>1012.5</v>
      </c>
      <c r="L41" s="141">
        <f>IF(ISNUMBER($B41),L40+Liga_Pocha!AK41,"")</f>
        <v>860</v>
      </c>
      <c r="M41" s="133"/>
      <c r="N41" s="129"/>
      <c r="O41" s="131">
        <f>IF(ISNUMBER($B41),I41/SUM($I41:$L41),"")</f>
        <v>0.203125</v>
      </c>
      <c r="P41" s="131">
        <f>IF(ISNUMBER($B41),J41/SUM($I41:$L41),"")</f>
        <v>0.21171875000000001</v>
      </c>
      <c r="Q41" s="131">
        <f>IF(ISNUMBER($B41),K41/SUM($I41:$L41),"")</f>
        <v>0.31640625</v>
      </c>
      <c r="R41" s="131">
        <f>IF(ISNUMBER($B41),L41/SUM($I41:$L41),"")</f>
        <v>0.26874999999999999</v>
      </c>
      <c r="S41" s="133"/>
      <c r="T41" s="129"/>
      <c r="U41" s="141">
        <f>IF(ISNUMBER(Liga_Pocha!C41),Liga_Pocha!C41,"")</f>
        <v>220</v>
      </c>
      <c r="V41" s="141">
        <f>IF(ISNUMBER(Liga_Pocha!D41),Liga_Pocha!D41,"")</f>
        <v>215</v>
      </c>
      <c r="W41" s="141">
        <f>IF(ISNUMBER(Liga_Pocha!E41),Liga_Pocha!E41,"")</f>
        <v>115</v>
      </c>
      <c r="X41" s="141">
        <f>IF(ISNUMBER(Liga_Pocha!F41),Liga_Pocha!F41,"")</f>
        <v>185</v>
      </c>
      <c r="Y41" s="140">
        <f>IF(ISNUMBER($B41),HLOOKUP(Y$9,$U$9:$X$303,ROWS(S$1:S33),0),"")</f>
        <v>220</v>
      </c>
      <c r="Z41" s="129"/>
      <c r="AA41" s="141">
        <f>IF(ISNUMBER($B41),U41+AA40,"")</f>
        <v>5985</v>
      </c>
      <c r="AB41" s="141">
        <f>IF(ISNUMBER($B41),V41+AB40,"")</f>
        <v>5625</v>
      </c>
      <c r="AC41" s="141">
        <f>IF(ISNUMBER($B41),W41+AC40,"")</f>
        <v>4730</v>
      </c>
      <c r="AD41" s="141">
        <f>IF(ISNUMBER($B41),X41+AD40,"")</f>
        <v>5340</v>
      </c>
      <c r="AE41" s="133"/>
      <c r="AF41" s="137"/>
      <c r="AG41" s="141">
        <f>IF(ISNUMBER($B41),AA41/COUNTA(AA$10:AA41),"")</f>
        <v>187.03125</v>
      </c>
      <c r="AH41" s="141">
        <f>IF(ISNUMBER($B41),AB41/COUNTA(AB$10:AB41),"")</f>
        <v>175.78125</v>
      </c>
      <c r="AI41" s="141">
        <f>IF(ISNUMBER($B41),AC41/COUNTA(AC$10:AC41),"")</f>
        <v>147.8125</v>
      </c>
      <c r="AJ41" s="141">
        <f>IF(ISNUMBER($B41),AD41/COUNTA(AD$10:AD41),"")</f>
        <v>166.875</v>
      </c>
      <c r="AK41" s="133"/>
      <c r="AL41" s="137"/>
      <c r="AM41" s="141">
        <f>IF(ISNUMBER($B41),SQRT(VAR(U$10:U41)),"")</f>
        <v>54.043879648109595</v>
      </c>
      <c r="AN41" s="141">
        <f>IF(ISNUMBER($B41),SQRT(VAR(V$10:V41)),"")</f>
        <v>55.286779832013622</v>
      </c>
      <c r="AO41" s="141">
        <f>IF(ISNUMBER($B41),SQRT(VAR(W$10:W41)),"")</f>
        <v>60.587679733456298</v>
      </c>
      <c r="AP41" s="141">
        <f>IF(ISNUMBER($B41),SQRT(VAR(X$10:X41)),"")</f>
        <v>69.418669051655158</v>
      </c>
      <c r="AQ41" s="133"/>
      <c r="AR41" s="3"/>
      <c r="AS41" s="140"/>
      <c r="AT41" s="141"/>
      <c r="AU41" s="141"/>
      <c r="AV41" s="141"/>
      <c r="AW41" s="141"/>
      <c r="AX41" s="139"/>
    </row>
    <row r="42" spans="1:50">
      <c r="A42" s="64"/>
      <c r="B42" s="135">
        <f>IF(ISBLANK(Liga_Pocha!$B42),"",Liga_Pocha!$B42)</f>
        <v>33</v>
      </c>
      <c r="C42" s="136">
        <f>IF(ISTEXT(B42),"",_xlfn.SWITCH(Liga_Pocha!AH42,$D$3,$D$2,$E$3,$E$2,$F$3,$F$2,$G$3,$G$2,$D$6,$D$5,$E$6,$E$5,$I$6,$I$5))</f>
        <v>4</v>
      </c>
      <c r="D42" s="136">
        <f>IF(ISTEXT(C42),"",_xlfn.SWITCH(Liga_Pocha!AI42,$D$3,$D$2,$E$3,$E$2,$F$3,$F$2,$G$3,$G$2,$D$6,$D$5,$E$6,$E$5,$I$6,$I$5))</f>
        <v>1</v>
      </c>
      <c r="E42" s="136">
        <f>IF(ISTEXT(D42),"",_xlfn.SWITCH(Liga_Pocha!AJ42,$D$3,$D$2,$E$3,$E$2,$F$3,$F$2,$G$3,$G$2,$D$6,$D$5,$E$6,$E$5,$I$6,$I$5))</f>
        <v>3</v>
      </c>
      <c r="F42" s="136">
        <f>IF(ISTEXT(E42),"",_xlfn.SWITCH(Liga_Pocha!AK42,$D$3,$D$2,$E$3,$E$2,$F$3,$F$2,$G$3,$G$2,$D$6,$D$5,$E$6,$E$5,$I$6,$I$5))</f>
        <v>2</v>
      </c>
      <c r="G42" s="140">
        <f>HLOOKUP(G$9,$B$9:$F$303,ROWS(A$1:A34),0)</f>
        <v>4</v>
      </c>
      <c r="H42" s="129"/>
      <c r="I42" s="141">
        <f>IF(ISNUMBER($B42),I41+Liga_Pocha!AH42,"")</f>
        <v>700</v>
      </c>
      <c r="J42" s="141">
        <f>IF(ISNUMBER($B42),J41+Liga_Pocha!AI42,"")</f>
        <v>682.5</v>
      </c>
      <c r="K42" s="141">
        <f>IF(ISNUMBER($B42),K41+Liga_Pocha!AJ42,"")</f>
        <v>1042.5</v>
      </c>
      <c r="L42" s="141">
        <f>IF(ISNUMBER($B42),L41+Liga_Pocha!AK42,"")</f>
        <v>875</v>
      </c>
      <c r="M42" s="133"/>
      <c r="N42" s="129"/>
      <c r="O42" s="131">
        <f>IF(ISNUMBER($B42),I42/SUM($I42:$L42),"")</f>
        <v>0.21212121212121213</v>
      </c>
      <c r="P42" s="131">
        <f>IF(ISNUMBER($B42),J42/SUM($I42:$L42),"")</f>
        <v>0.20681818181818182</v>
      </c>
      <c r="Q42" s="131">
        <f>IF(ISNUMBER($B42),K42/SUM($I42:$L42),"")</f>
        <v>0.31590909090909092</v>
      </c>
      <c r="R42" s="131">
        <f>IF(ISNUMBER($B42),L42/SUM($I42:$L42),"")</f>
        <v>0.26515151515151514</v>
      </c>
      <c r="S42" s="133"/>
      <c r="T42" s="129"/>
      <c r="U42" s="141">
        <f>IF(ISNUMBER(Liga_Pocha!C42),Liga_Pocha!C42,"")</f>
        <v>125</v>
      </c>
      <c r="V42" s="141">
        <f>IF(ISNUMBER(Liga_Pocha!D42),Liga_Pocha!D42,"")</f>
        <v>280</v>
      </c>
      <c r="W42" s="141">
        <f>IF(ISNUMBER(Liga_Pocha!E42),Liga_Pocha!E42,"")</f>
        <v>205</v>
      </c>
      <c r="X42" s="141">
        <f>IF(ISNUMBER(Liga_Pocha!F42),Liga_Pocha!F42,"")</f>
        <v>225</v>
      </c>
      <c r="Y42" s="140">
        <f>IF(ISNUMBER($B42),HLOOKUP(Y$9,$U$9:$X$303,ROWS(S$1:S34),0),"")</f>
        <v>125</v>
      </c>
      <c r="Z42" s="129"/>
      <c r="AA42" s="141">
        <f>IF(ISNUMBER($B42),U42+AA41,"")</f>
        <v>6110</v>
      </c>
      <c r="AB42" s="141">
        <f>IF(ISNUMBER($B42),V42+AB41,"")</f>
        <v>5905</v>
      </c>
      <c r="AC42" s="141">
        <f>IF(ISNUMBER($B42),W42+AC41,"")</f>
        <v>4935</v>
      </c>
      <c r="AD42" s="141">
        <f>IF(ISNUMBER($B42),X42+AD41,"")</f>
        <v>5565</v>
      </c>
      <c r="AE42" s="133"/>
      <c r="AF42" s="137"/>
      <c r="AG42" s="141">
        <f>IF(ISNUMBER($B42),AA42/COUNTA(AA$10:AA42),"")</f>
        <v>185.15151515151516</v>
      </c>
      <c r="AH42" s="141">
        <f>IF(ISNUMBER($B42),AB42/COUNTA(AB$10:AB42),"")</f>
        <v>178.93939393939394</v>
      </c>
      <c r="AI42" s="141">
        <f>IF(ISNUMBER($B42),AC42/COUNTA(AC$10:AC42),"")</f>
        <v>149.54545454545453</v>
      </c>
      <c r="AJ42" s="141">
        <f>IF(ISNUMBER($B42),AD42/COUNTA(AD$10:AD42),"")</f>
        <v>168.63636363636363</v>
      </c>
      <c r="AK42" s="133"/>
      <c r="AL42" s="137"/>
      <c r="AM42" s="141">
        <f>IF(ISNUMBER($B42),SQRT(VAR(U$10:U42)),"")</f>
        <v>54.277712514047387</v>
      </c>
      <c r="AN42" s="141">
        <f>IF(ISNUMBER($B42),SQRT(VAR(V$10:V42)),"")</f>
        <v>57.360667814463383</v>
      </c>
      <c r="AO42" s="141">
        <f>IF(ISNUMBER($B42),SQRT(VAR(W$10:W42)),"")</f>
        <v>60.458710553717403</v>
      </c>
      <c r="AP42" s="141">
        <f>IF(ISNUMBER($B42),SQRT(VAR(X$10:X42)),"")</f>
        <v>69.070533777897182</v>
      </c>
      <c r="AQ42" s="133"/>
      <c r="AR42" s="3"/>
      <c r="AS42" s="140"/>
      <c r="AT42" s="141"/>
      <c r="AU42" s="141"/>
      <c r="AV42" s="141"/>
      <c r="AW42" s="141"/>
      <c r="AX42" s="139"/>
    </row>
    <row r="43" spans="1:50">
      <c r="A43" s="64"/>
      <c r="B43" s="135">
        <f>IF(ISBLANK(Liga_Pocha!$B43),"",Liga_Pocha!$B43)</f>
        <v>34</v>
      </c>
      <c r="C43" s="136">
        <f>IF(ISTEXT(B43),"",_xlfn.SWITCH(Liga_Pocha!AH43,$D$3,$D$2,$E$3,$E$2,$F$3,$F$2,$G$3,$G$2,$D$6,$D$5,$E$6,$E$5,$I$6,$I$5))</f>
        <v>2</v>
      </c>
      <c r="D43" s="136">
        <f>IF(ISTEXT(C43),"",_xlfn.SWITCH(Liga_Pocha!AI43,$D$3,$D$2,$E$3,$E$2,$F$3,$F$2,$G$3,$G$2,$D$6,$D$5,$E$6,$E$5,$I$6,$I$5))</f>
        <v>1</v>
      </c>
      <c r="E43" s="136">
        <f>IF(ISTEXT(D43),"",_xlfn.SWITCH(Liga_Pocha!AJ43,$D$3,$D$2,$E$3,$E$2,$F$3,$F$2,$G$3,$G$2,$D$6,$D$5,$E$6,$E$5,$I$6,$I$5))</f>
        <v>4</v>
      </c>
      <c r="F43" s="136">
        <f>IF(ISTEXT(E43),"",_xlfn.SWITCH(Liga_Pocha!AK43,$D$3,$D$2,$E$3,$E$2,$F$3,$F$2,$G$3,$G$2,$D$6,$D$5,$E$6,$E$5,$I$6,$I$5))</f>
        <v>3</v>
      </c>
      <c r="G43" s="140">
        <f>HLOOKUP(G$9,$B$9:$F$303,ROWS(A$1:A35),0)</f>
        <v>2</v>
      </c>
      <c r="H43" s="129"/>
      <c r="I43" s="141">
        <f>IF(ISNUMBER($B43),I42+Liga_Pocha!AH43,"")</f>
        <v>715</v>
      </c>
      <c r="J43" s="141">
        <f>IF(ISNUMBER($B43),J42+Liga_Pocha!AI43,"")</f>
        <v>687.5</v>
      </c>
      <c r="K43" s="141">
        <f>IF(ISNUMBER($B43),K42+Liga_Pocha!AJ43,"")</f>
        <v>1092.5</v>
      </c>
      <c r="L43" s="141">
        <f>IF(ISNUMBER($B43),L42+Liga_Pocha!AK43,"")</f>
        <v>905</v>
      </c>
      <c r="M43" s="133"/>
      <c r="N43" s="129"/>
      <c r="O43" s="131">
        <f>IF(ISNUMBER($B43),I43/SUM($I43:$L43),"")</f>
        <v>0.21029411764705883</v>
      </c>
      <c r="P43" s="131">
        <f>IF(ISNUMBER($B43),J43/SUM($I43:$L43),"")</f>
        <v>0.20220588235294118</v>
      </c>
      <c r="Q43" s="131">
        <f>IF(ISNUMBER($B43),K43/SUM($I43:$L43),"")</f>
        <v>0.32132352941176473</v>
      </c>
      <c r="R43" s="131">
        <f>IF(ISNUMBER($B43),L43/SUM($I43:$L43),"")</f>
        <v>0.26617647058823529</v>
      </c>
      <c r="S43" s="133"/>
      <c r="T43" s="129"/>
      <c r="U43" s="141">
        <f>IF(ISNUMBER(Liga_Pocha!C43),Liga_Pocha!C43,"")</f>
        <v>305</v>
      </c>
      <c r="V43" s="141">
        <f>IF(ISNUMBER(Liga_Pocha!D43),Liga_Pocha!D43,"")</f>
        <v>325</v>
      </c>
      <c r="W43" s="141">
        <f>IF(ISNUMBER(Liga_Pocha!E43),Liga_Pocha!E43,"")</f>
        <v>160</v>
      </c>
      <c r="X43" s="141">
        <f>IF(ISNUMBER(Liga_Pocha!F43),Liga_Pocha!F43,"")</f>
        <v>290</v>
      </c>
      <c r="Y43" s="140">
        <f>IF(ISNUMBER($B43),HLOOKUP(Y$9,$U$9:$X$303,ROWS(S$1:S35),0),"")</f>
        <v>305</v>
      </c>
      <c r="Z43" s="129"/>
      <c r="AA43" s="141">
        <f>IF(ISNUMBER($B43),U43+AA42,"")</f>
        <v>6415</v>
      </c>
      <c r="AB43" s="141">
        <f>IF(ISNUMBER($B43),V43+AB42,"")</f>
        <v>6230</v>
      </c>
      <c r="AC43" s="141">
        <f>IF(ISNUMBER($B43),W43+AC42,"")</f>
        <v>5095</v>
      </c>
      <c r="AD43" s="141">
        <f>IF(ISNUMBER($B43),X43+AD42,"")</f>
        <v>5855</v>
      </c>
      <c r="AE43" s="133"/>
      <c r="AF43" s="137"/>
      <c r="AG43" s="141">
        <f>IF(ISNUMBER($B43),AA43/COUNTA(AA$10:AA43),"")</f>
        <v>188.6764705882353</v>
      </c>
      <c r="AH43" s="141">
        <f>IF(ISNUMBER($B43),AB43/COUNTA(AB$10:AB43),"")</f>
        <v>183.23529411764707</v>
      </c>
      <c r="AI43" s="141">
        <f>IF(ISNUMBER($B43),AC43/COUNTA(AC$10:AC43),"")</f>
        <v>149.85294117647058</v>
      </c>
      <c r="AJ43" s="141">
        <f>IF(ISNUMBER($B43),AD43/COUNTA(AD$10:AD43),"")</f>
        <v>172.20588235294119</v>
      </c>
      <c r="AK43" s="133"/>
      <c r="AL43" s="137"/>
      <c r="AM43" s="141">
        <f>IF(ISNUMBER($B43),SQRT(VAR(U$10:U43)),"")</f>
        <v>57.264786677559378</v>
      </c>
      <c r="AN43" s="141">
        <f>IF(ISNUMBER($B43),SQRT(VAR(V$10:V43)),"")</f>
        <v>61.789995671325208</v>
      </c>
      <c r="AO43" s="141">
        <f>IF(ISNUMBER($B43),SQRT(VAR(W$10:W43)),"")</f>
        <v>59.562614038399502</v>
      </c>
      <c r="AP43" s="141">
        <f>IF(ISNUMBER($B43),SQRT(VAR(X$10:X43)),"")</f>
        <v>71.12932285921174</v>
      </c>
      <c r="AQ43" s="133"/>
      <c r="AR43" s="3"/>
      <c r="AS43" s="140"/>
      <c r="AT43" s="141"/>
      <c r="AU43" s="141"/>
      <c r="AV43" s="141"/>
      <c r="AW43" s="141"/>
      <c r="AX43" s="139"/>
    </row>
    <row r="44" spans="1:50">
      <c r="A44" s="64"/>
      <c r="B44" s="135">
        <f>IF(ISBLANK(Liga_Pocha!$B44),"",Liga_Pocha!$B44)</f>
        <v>35</v>
      </c>
      <c r="C44" s="136">
        <f>IF(ISTEXT(B44),"",_xlfn.SWITCH(Liga_Pocha!AH44,$D$3,$D$2,$E$3,$E$2,$F$3,$F$2,$G$3,$G$2,$D$6,$D$5,$E$6,$E$5,$I$6,$I$5))</f>
        <v>2</v>
      </c>
      <c r="D44" s="136">
        <f>IF(ISTEXT(C44),"",_xlfn.SWITCH(Liga_Pocha!AI44,$D$3,$D$2,$E$3,$E$2,$F$3,$F$2,$G$3,$G$2,$D$6,$D$5,$E$6,$E$5,$I$6,$I$5))</f>
        <v>3</v>
      </c>
      <c r="E44" s="136">
        <f>IF(ISTEXT(D44),"",_xlfn.SWITCH(Liga_Pocha!AJ44,$D$3,$D$2,$E$3,$E$2,$F$3,$F$2,$G$3,$G$2,$D$6,$D$5,$E$6,$E$5,$I$6,$I$5))</f>
        <v>4</v>
      </c>
      <c r="F44" s="136">
        <f>IF(ISTEXT(E44),"",_xlfn.SWITCH(Liga_Pocha!AK44,$D$3,$D$2,$E$3,$E$2,$F$3,$F$2,$G$3,$G$2,$D$6,$D$5,$E$6,$E$5,$I$6,$I$5))</f>
        <v>1</v>
      </c>
      <c r="G44" s="140">
        <f>HLOOKUP(G$9,$B$9:$F$303,ROWS(A$1:A36),0)</f>
        <v>2</v>
      </c>
      <c r="H44" s="129"/>
      <c r="I44" s="141">
        <f>IF(ISNUMBER($B44),I43+Liga_Pocha!AH44,"")</f>
        <v>730</v>
      </c>
      <c r="J44" s="141">
        <f>IF(ISNUMBER($B44),J43+Liga_Pocha!AI44,"")</f>
        <v>717.5</v>
      </c>
      <c r="K44" s="141">
        <f>IF(ISNUMBER($B44),K43+Liga_Pocha!AJ44,"")</f>
        <v>1142.5</v>
      </c>
      <c r="L44" s="141">
        <f>IF(ISNUMBER($B44),L43+Liga_Pocha!AK44,"")</f>
        <v>910</v>
      </c>
      <c r="M44" s="133"/>
      <c r="N44" s="129"/>
      <c r="O44" s="131">
        <f>IF(ISNUMBER($B44),I44/SUM($I44:$L44),"")</f>
        <v>0.20857142857142857</v>
      </c>
      <c r="P44" s="131">
        <f>IF(ISNUMBER($B44),J44/SUM($I44:$L44),"")</f>
        <v>0.20499999999999999</v>
      </c>
      <c r="Q44" s="131">
        <f>IF(ISNUMBER($B44),K44/SUM($I44:$L44),"")</f>
        <v>0.3264285714285714</v>
      </c>
      <c r="R44" s="131">
        <f>IF(ISNUMBER($B44),L44/SUM($I44:$L44),"")</f>
        <v>0.26</v>
      </c>
      <c r="S44" s="133"/>
      <c r="T44" s="129"/>
      <c r="U44" s="141">
        <f>IF(ISNUMBER(Liga_Pocha!C44),Liga_Pocha!C44,"")</f>
        <v>235</v>
      </c>
      <c r="V44" s="141">
        <f>IF(ISNUMBER(Liga_Pocha!D44),Liga_Pocha!D44,"")</f>
        <v>165</v>
      </c>
      <c r="W44" s="141">
        <f>IF(ISNUMBER(Liga_Pocha!E44),Liga_Pocha!E44,"")</f>
        <v>35</v>
      </c>
      <c r="X44" s="141">
        <f>IF(ISNUMBER(Liga_Pocha!F44),Liga_Pocha!F44,"")</f>
        <v>300</v>
      </c>
      <c r="Y44" s="140">
        <f>IF(ISNUMBER($B44),HLOOKUP(Y$9,$U$9:$X$303,ROWS(S$1:S36),0),"")</f>
        <v>235</v>
      </c>
      <c r="Z44" s="129"/>
      <c r="AA44" s="141">
        <f>IF(ISNUMBER($B44),U44+AA43,"")</f>
        <v>6650</v>
      </c>
      <c r="AB44" s="141">
        <f>IF(ISNUMBER($B44),V44+AB43,"")</f>
        <v>6395</v>
      </c>
      <c r="AC44" s="141">
        <f>IF(ISNUMBER($B44),W44+AC43,"")</f>
        <v>5130</v>
      </c>
      <c r="AD44" s="141">
        <f>IF(ISNUMBER($B44),X44+AD43,"")</f>
        <v>6155</v>
      </c>
      <c r="AE44" s="133"/>
      <c r="AF44" s="137"/>
      <c r="AG44" s="141">
        <f>IF(ISNUMBER($B44),AA44/COUNTA(AA$10:AA44),"")</f>
        <v>190</v>
      </c>
      <c r="AH44" s="141">
        <f>IF(ISNUMBER($B44),AB44/COUNTA(AB$10:AB44),"")</f>
        <v>182.71428571428572</v>
      </c>
      <c r="AI44" s="141">
        <f>IF(ISNUMBER($B44),AC44/COUNTA(AC$10:AC44),"")</f>
        <v>146.57142857142858</v>
      </c>
      <c r="AJ44" s="141">
        <f>IF(ISNUMBER($B44),AD44/COUNTA(AD$10:AD44),"")</f>
        <v>175.85714285714286</v>
      </c>
      <c r="AK44" s="133"/>
      <c r="AL44" s="137"/>
      <c r="AM44" s="141">
        <f>IF(ISNUMBER($B44),SQRT(VAR(U$10:U44)),"")</f>
        <v>56.957156240974875</v>
      </c>
      <c r="AN44" s="141">
        <f>IF(ISNUMBER($B44),SQRT(VAR(V$10:V44)),"")</f>
        <v>60.952523196612759</v>
      </c>
      <c r="AO44" s="141">
        <f>IF(ISNUMBER($B44),SQRT(VAR(W$10:W44)),"")</f>
        <v>61.80818797570705</v>
      </c>
      <c r="AP44" s="141">
        <f>IF(ISNUMBER($B44),SQRT(VAR(X$10:X44)),"")</f>
        <v>73.329290695802996</v>
      </c>
      <c r="AQ44" s="133"/>
      <c r="AR44" s="3"/>
      <c r="AS44" s="140"/>
      <c r="AT44" s="141"/>
      <c r="AU44" s="141"/>
      <c r="AV44" s="141"/>
      <c r="AW44" s="141"/>
      <c r="AX44" s="139"/>
    </row>
    <row r="45" spans="1:50">
      <c r="A45" s="64"/>
      <c r="B45" s="135" t="str">
        <f>IF(ISBLANK(Liga_Pocha!$B45),"",Liga_Pocha!$B45)</f>
        <v/>
      </c>
      <c r="C45" s="136" t="str">
        <f>IF(ISTEXT(B45),"",_xlfn.SWITCH(Liga_Pocha!AH45,$D$3,$D$2,$E$3,$E$2,$F$3,$F$2,$G$3,$G$2,$D$6,$D$5,$E$6,$E$5,$I$6,$I$5))</f>
        <v/>
      </c>
      <c r="D45" s="136" t="str">
        <f>IF(ISTEXT(C45),"",_xlfn.SWITCH(Liga_Pocha!AI45,$D$3,$D$2,$E$3,$E$2,$F$3,$F$2,$G$3,$G$2,$D$6,$D$5,$E$6,$E$5,$I$6,$I$5))</f>
        <v/>
      </c>
      <c r="E45" s="136" t="str">
        <f>IF(ISTEXT(D45),"",_xlfn.SWITCH(Liga_Pocha!AJ45,$D$3,$D$2,$E$3,$E$2,$F$3,$F$2,$G$3,$G$2,$D$6,$D$5,$E$6,$E$5,$I$6,$I$5))</f>
        <v/>
      </c>
      <c r="F45" s="136" t="str">
        <f>IF(ISTEXT(E45),"",_xlfn.SWITCH(Liga_Pocha!AK45,$D$3,$D$2,$E$3,$E$2,$F$3,$F$2,$G$3,$G$2,$D$6,$D$5,$E$6,$E$5,$I$6,$I$5))</f>
        <v/>
      </c>
      <c r="G45" s="140" t="str">
        <f>HLOOKUP(G$9,$B$9:$F$303,ROWS(A$1:A37),0)</f>
        <v/>
      </c>
      <c r="H45" s="129"/>
      <c r="I45" s="141" t="str">
        <f>IF(ISNUMBER($B45),I44+Liga_Pocha!AH45,"")</f>
        <v/>
      </c>
      <c r="J45" s="141" t="str">
        <f>IF(ISNUMBER($B45),J44+Liga_Pocha!AI45,"")</f>
        <v/>
      </c>
      <c r="K45" s="141" t="str">
        <f>IF(ISNUMBER($B45),K44+Liga_Pocha!AJ45,"")</f>
        <v/>
      </c>
      <c r="L45" s="141" t="str">
        <f>IF(ISNUMBER($B45),L44+Liga_Pocha!AK45,"")</f>
        <v/>
      </c>
      <c r="M45" s="133"/>
      <c r="N45" s="129"/>
      <c r="O45" s="131" t="str">
        <f>IF(ISNUMBER($B45),I45/SUM($I45:$L45),"")</f>
        <v/>
      </c>
      <c r="P45" s="131" t="str">
        <f>IF(ISNUMBER($B45),J45/SUM($I45:$L45),"")</f>
        <v/>
      </c>
      <c r="Q45" s="131" t="str">
        <f>IF(ISNUMBER($B45),K45/SUM($I45:$L45),"")</f>
        <v/>
      </c>
      <c r="R45" s="131" t="str">
        <f>IF(ISNUMBER($B45),L45/SUM($I45:$L45),"")</f>
        <v/>
      </c>
      <c r="S45" s="133"/>
      <c r="T45" s="129"/>
      <c r="U45" s="141" t="str">
        <f>IF(ISNUMBER(Liga_Pocha!C45),Liga_Pocha!C45,"")</f>
        <v/>
      </c>
      <c r="V45" s="141" t="str">
        <f>IF(ISNUMBER(Liga_Pocha!D45),Liga_Pocha!D45,"")</f>
        <v/>
      </c>
      <c r="W45" s="141" t="str">
        <f>IF(ISNUMBER(Liga_Pocha!E45),Liga_Pocha!E45,"")</f>
        <v/>
      </c>
      <c r="X45" s="141" t="str">
        <f>IF(ISNUMBER(Liga_Pocha!F45),Liga_Pocha!F45,"")</f>
        <v/>
      </c>
      <c r="Y45" s="140" t="str">
        <f>IF(ISNUMBER($B45),HLOOKUP(Y$9,$U$9:$X$303,ROWS(S$1:S37),0),"")</f>
        <v/>
      </c>
      <c r="Z45" s="129"/>
      <c r="AA45" s="141" t="str">
        <f>IF(ISNUMBER($B45),U45+AA44,"")</f>
        <v/>
      </c>
      <c r="AB45" s="141" t="str">
        <f>IF(ISNUMBER($B45),V45+AB44,"")</f>
        <v/>
      </c>
      <c r="AC45" s="141" t="str">
        <f>IF(ISNUMBER($B45),W45+AC44,"")</f>
        <v/>
      </c>
      <c r="AD45" s="141" t="str">
        <f>IF(ISNUMBER($B45),X45+AD44,"")</f>
        <v/>
      </c>
      <c r="AE45" s="133"/>
      <c r="AF45" s="137"/>
      <c r="AG45" s="141" t="str">
        <f>IF(ISNUMBER($B45),AA45/COUNTA(AA$10:AA45),"")</f>
        <v/>
      </c>
      <c r="AH45" s="141" t="str">
        <f>IF(ISNUMBER($B45),AB45/COUNTA(AB$10:AB45),"")</f>
        <v/>
      </c>
      <c r="AI45" s="141" t="str">
        <f>IF(ISNUMBER($B45),AC45/COUNTA(AC$10:AC45),"")</f>
        <v/>
      </c>
      <c r="AJ45" s="141" t="str">
        <f>IF(ISNUMBER($B45),AD45/COUNTA(AD$10:AD45),"")</f>
        <v/>
      </c>
      <c r="AK45" s="133"/>
      <c r="AL45" s="137"/>
      <c r="AM45" s="141" t="str">
        <f>IF(ISNUMBER($B45),SQRT(VAR(U$10:U45)),"")</f>
        <v/>
      </c>
      <c r="AN45" s="141" t="str">
        <f>IF(ISNUMBER($B45),SQRT(VAR(V$10:V45)),"")</f>
        <v/>
      </c>
      <c r="AO45" s="141" t="str">
        <f>IF(ISNUMBER($B45),SQRT(VAR(W$10:W45)),"")</f>
        <v/>
      </c>
      <c r="AP45" s="141" t="str">
        <f>IF(ISNUMBER($B45),SQRT(VAR(X$10:X45)),"")</f>
        <v/>
      </c>
      <c r="AQ45" s="133"/>
      <c r="AR45" s="3"/>
      <c r="AS45" s="140"/>
      <c r="AT45" s="141"/>
      <c r="AU45" s="141"/>
      <c r="AV45" s="141"/>
      <c r="AW45" s="141"/>
      <c r="AX45" s="139"/>
    </row>
    <row r="46" spans="1:50">
      <c r="A46" s="64"/>
      <c r="B46" s="135" t="str">
        <f>IF(ISBLANK(Liga_Pocha!$B46),"",Liga_Pocha!$B46)</f>
        <v/>
      </c>
      <c r="C46" s="136" t="str">
        <f>IF(ISTEXT(B46),"",_xlfn.SWITCH(Liga_Pocha!AH46,$D$3,$D$2,$E$3,$E$2,$F$3,$F$2,$G$3,$G$2,$D$6,$D$5,$E$6,$E$5,$I$6,$I$5))</f>
        <v/>
      </c>
      <c r="D46" s="136" t="str">
        <f>IF(ISTEXT(C46),"",_xlfn.SWITCH(Liga_Pocha!AI46,$D$3,$D$2,$E$3,$E$2,$F$3,$F$2,$G$3,$G$2,$D$6,$D$5,$E$6,$E$5,$I$6,$I$5))</f>
        <v/>
      </c>
      <c r="E46" s="136" t="str">
        <f>IF(ISTEXT(D46),"",_xlfn.SWITCH(Liga_Pocha!AJ46,$D$3,$D$2,$E$3,$E$2,$F$3,$F$2,$G$3,$G$2,$D$6,$D$5,$E$6,$E$5,$I$6,$I$5))</f>
        <v/>
      </c>
      <c r="F46" s="136" t="str">
        <f>IF(ISTEXT(E46),"",_xlfn.SWITCH(Liga_Pocha!AK46,$D$3,$D$2,$E$3,$E$2,$F$3,$F$2,$G$3,$G$2,$D$6,$D$5,$E$6,$E$5,$I$6,$I$5))</f>
        <v/>
      </c>
      <c r="G46" s="140" t="str">
        <f>HLOOKUP(G$9,$B$9:$F$303,ROWS(A$1:A38),0)</f>
        <v/>
      </c>
      <c r="H46" s="129"/>
      <c r="I46" s="141" t="str">
        <f>IF(ISNUMBER($B46),I45+Liga_Pocha!AH46,"")</f>
        <v/>
      </c>
      <c r="J46" s="141" t="str">
        <f>IF(ISNUMBER($B46),J45+Liga_Pocha!AI46,"")</f>
        <v/>
      </c>
      <c r="K46" s="141" t="str">
        <f>IF(ISNUMBER($B46),K45+Liga_Pocha!AJ46,"")</f>
        <v/>
      </c>
      <c r="L46" s="141" t="str">
        <f>IF(ISNUMBER($B46),L45+Liga_Pocha!AK46,"")</f>
        <v/>
      </c>
      <c r="M46" s="133"/>
      <c r="N46" s="129"/>
      <c r="O46" s="131" t="str">
        <f>IF(ISNUMBER($B46),I46/SUM($I46:$L46),"")</f>
        <v/>
      </c>
      <c r="P46" s="131" t="str">
        <f>IF(ISNUMBER($B46),J46/SUM($I46:$L46),"")</f>
        <v/>
      </c>
      <c r="Q46" s="131" t="str">
        <f>IF(ISNUMBER($B46),K46/SUM($I46:$L46),"")</f>
        <v/>
      </c>
      <c r="R46" s="131" t="str">
        <f>IF(ISNUMBER($B46),L46/SUM($I46:$L46),"")</f>
        <v/>
      </c>
      <c r="S46" s="133"/>
      <c r="T46" s="129"/>
      <c r="U46" s="141" t="str">
        <f>IF(ISNUMBER(Liga_Pocha!C46),Liga_Pocha!C46,"")</f>
        <v/>
      </c>
      <c r="V46" s="141" t="str">
        <f>IF(ISNUMBER(Liga_Pocha!D46),Liga_Pocha!D46,"")</f>
        <v/>
      </c>
      <c r="W46" s="141" t="str">
        <f>IF(ISNUMBER(Liga_Pocha!E46),Liga_Pocha!E46,"")</f>
        <v/>
      </c>
      <c r="X46" s="141" t="str">
        <f>IF(ISNUMBER(Liga_Pocha!F46),Liga_Pocha!F46,"")</f>
        <v/>
      </c>
      <c r="Y46" s="140" t="str">
        <f>IF(ISNUMBER($B46),HLOOKUP(Y$9,$U$9:$X$303,ROWS(S$1:S38),0),"")</f>
        <v/>
      </c>
      <c r="Z46" s="129"/>
      <c r="AA46" s="141" t="str">
        <f>IF(ISNUMBER($B46),U46+AA45,"")</f>
        <v/>
      </c>
      <c r="AB46" s="141" t="str">
        <f>IF(ISNUMBER($B46),V46+AB45,"")</f>
        <v/>
      </c>
      <c r="AC46" s="141" t="str">
        <f>IF(ISNUMBER($B46),W46+AC45,"")</f>
        <v/>
      </c>
      <c r="AD46" s="141" t="str">
        <f>IF(ISNUMBER($B46),X46+AD45,"")</f>
        <v/>
      </c>
      <c r="AE46" s="133"/>
      <c r="AF46" s="137"/>
      <c r="AG46" s="141" t="str">
        <f>IF(ISNUMBER($B46),AA46/COUNTA(AA$10:AA46),"")</f>
        <v/>
      </c>
      <c r="AH46" s="141" t="str">
        <f>IF(ISNUMBER($B46),AB46/COUNTA(AB$10:AB46),"")</f>
        <v/>
      </c>
      <c r="AI46" s="141" t="str">
        <f>IF(ISNUMBER($B46),AC46/COUNTA(AC$10:AC46),"")</f>
        <v/>
      </c>
      <c r="AJ46" s="141" t="str">
        <f>IF(ISNUMBER($B46),AD46/COUNTA(AD$10:AD46),"")</f>
        <v/>
      </c>
      <c r="AK46" s="133"/>
      <c r="AL46" s="137"/>
      <c r="AM46" s="141" t="str">
        <f>IF(ISNUMBER($B46),SQRT(VAR(U$10:U46)),"")</f>
        <v/>
      </c>
      <c r="AN46" s="141" t="str">
        <f>IF(ISNUMBER($B46),SQRT(VAR(V$10:V46)),"")</f>
        <v/>
      </c>
      <c r="AO46" s="141" t="str">
        <f>IF(ISNUMBER($B46),SQRT(VAR(W$10:W46)),"")</f>
        <v/>
      </c>
      <c r="AP46" s="141" t="str">
        <f>IF(ISNUMBER($B46),SQRT(VAR(X$10:X46)),"")</f>
        <v/>
      </c>
      <c r="AQ46" s="133"/>
      <c r="AR46" s="3"/>
      <c r="AS46" s="140"/>
      <c r="AT46" s="141"/>
      <c r="AU46" s="141"/>
      <c r="AV46" s="141"/>
      <c r="AW46" s="141"/>
      <c r="AX46" s="139"/>
    </row>
    <row r="47" spans="1:50">
      <c r="A47" s="64"/>
      <c r="B47" s="135" t="str">
        <f>IF(ISBLANK(Liga_Pocha!$B47),"",Liga_Pocha!$B47)</f>
        <v/>
      </c>
      <c r="C47" s="136" t="str">
        <f>IF(ISTEXT(B47),"",_xlfn.SWITCH(Liga_Pocha!AH47,$D$3,$D$2,$E$3,$E$2,$F$3,$F$2,$G$3,$G$2,$D$6,$D$5,$E$6,$E$5,$I$6,$I$5))</f>
        <v/>
      </c>
      <c r="D47" s="136" t="str">
        <f>IF(ISTEXT(C47),"",_xlfn.SWITCH(Liga_Pocha!AI47,$D$3,$D$2,$E$3,$E$2,$F$3,$F$2,$G$3,$G$2,$D$6,$D$5,$E$6,$E$5,$I$6,$I$5))</f>
        <v/>
      </c>
      <c r="E47" s="136" t="str">
        <f>IF(ISTEXT(D47),"",_xlfn.SWITCH(Liga_Pocha!AJ47,$D$3,$D$2,$E$3,$E$2,$F$3,$F$2,$G$3,$G$2,$D$6,$D$5,$E$6,$E$5,$I$6,$I$5))</f>
        <v/>
      </c>
      <c r="F47" s="136" t="str">
        <f>IF(ISTEXT(E47),"",_xlfn.SWITCH(Liga_Pocha!AK47,$D$3,$D$2,$E$3,$E$2,$F$3,$F$2,$G$3,$G$2,$D$6,$D$5,$E$6,$E$5,$I$6,$I$5))</f>
        <v/>
      </c>
      <c r="G47" s="140" t="str">
        <f>HLOOKUP(G$9,$B$9:$F$303,ROWS(A$1:A39),0)</f>
        <v/>
      </c>
      <c r="H47" s="129"/>
      <c r="I47" s="141" t="str">
        <f>IF(ISNUMBER($B47),I46+Liga_Pocha!AH47,"")</f>
        <v/>
      </c>
      <c r="J47" s="141" t="str">
        <f>IF(ISNUMBER($B47),J46+Liga_Pocha!AI47,"")</f>
        <v/>
      </c>
      <c r="K47" s="141" t="str">
        <f>IF(ISNUMBER($B47),K46+Liga_Pocha!AJ47,"")</f>
        <v/>
      </c>
      <c r="L47" s="141" t="str">
        <f>IF(ISNUMBER($B47),L46+Liga_Pocha!AK47,"")</f>
        <v/>
      </c>
      <c r="M47" s="133"/>
      <c r="N47" s="129"/>
      <c r="O47" s="131" t="str">
        <f>IF(ISNUMBER($B47),I47/SUM($I47:$L47),"")</f>
        <v/>
      </c>
      <c r="P47" s="131" t="str">
        <f>IF(ISNUMBER($B47),J47/SUM($I47:$L47),"")</f>
        <v/>
      </c>
      <c r="Q47" s="131" t="str">
        <f>IF(ISNUMBER($B47),K47/SUM($I47:$L47),"")</f>
        <v/>
      </c>
      <c r="R47" s="131" t="str">
        <f>IF(ISNUMBER($B47),L47/SUM($I47:$L47),"")</f>
        <v/>
      </c>
      <c r="S47" s="133"/>
      <c r="T47" s="129"/>
      <c r="U47" s="141" t="str">
        <f>IF(ISNUMBER(Liga_Pocha!C47),Liga_Pocha!C47,"")</f>
        <v/>
      </c>
      <c r="V47" s="141" t="str">
        <f>IF(ISNUMBER(Liga_Pocha!D47),Liga_Pocha!D47,"")</f>
        <v/>
      </c>
      <c r="W47" s="141" t="str">
        <f>IF(ISNUMBER(Liga_Pocha!E47),Liga_Pocha!E47,"")</f>
        <v/>
      </c>
      <c r="X47" s="141" t="str">
        <f>IF(ISNUMBER(Liga_Pocha!F47),Liga_Pocha!F47,"")</f>
        <v/>
      </c>
      <c r="Y47" s="140" t="str">
        <f>IF(ISNUMBER($B47),HLOOKUP(Y$9,$U$9:$X$303,ROWS(S$1:S39),0),"")</f>
        <v/>
      </c>
      <c r="Z47" s="129"/>
      <c r="AA47" s="141" t="str">
        <f>IF(ISNUMBER($B47),U47+AA46,"")</f>
        <v/>
      </c>
      <c r="AB47" s="141" t="str">
        <f>IF(ISNUMBER($B47),V47+AB46,"")</f>
        <v/>
      </c>
      <c r="AC47" s="141" t="str">
        <f>IF(ISNUMBER($B47),W47+AC46,"")</f>
        <v/>
      </c>
      <c r="AD47" s="141" t="str">
        <f>IF(ISNUMBER($B47),X47+AD46,"")</f>
        <v/>
      </c>
      <c r="AE47" s="133"/>
      <c r="AF47" s="137"/>
      <c r="AG47" s="141" t="str">
        <f>IF(ISNUMBER($B47),AA47/COUNTA(AA$10:AA47),"")</f>
        <v/>
      </c>
      <c r="AH47" s="141" t="str">
        <f>IF(ISNUMBER($B47),AB47/COUNTA(AB$10:AB47),"")</f>
        <v/>
      </c>
      <c r="AI47" s="141" t="str">
        <f>IF(ISNUMBER($B47),AC47/COUNTA(AC$10:AC47),"")</f>
        <v/>
      </c>
      <c r="AJ47" s="141" t="str">
        <f>IF(ISNUMBER($B47),AD47/COUNTA(AD$10:AD47),"")</f>
        <v/>
      </c>
      <c r="AK47" s="133"/>
      <c r="AL47" s="137"/>
      <c r="AM47" s="141" t="str">
        <f>IF(ISNUMBER($B47),SQRT(VAR(U$10:U47)),"")</f>
        <v/>
      </c>
      <c r="AN47" s="141" t="str">
        <f>IF(ISNUMBER($B47),SQRT(VAR(V$10:V47)),"")</f>
        <v/>
      </c>
      <c r="AO47" s="141" t="str">
        <f>IF(ISNUMBER($B47),SQRT(VAR(W$10:W47)),"")</f>
        <v/>
      </c>
      <c r="AP47" s="141" t="str">
        <f>IF(ISNUMBER($B47),SQRT(VAR(X$10:X47)),"")</f>
        <v/>
      </c>
      <c r="AQ47" s="133"/>
      <c r="AR47" s="3"/>
      <c r="AS47" s="140"/>
      <c r="AT47" s="141"/>
      <c r="AU47" s="141"/>
      <c r="AV47" s="141"/>
      <c r="AW47" s="141"/>
      <c r="AX47" s="139"/>
    </row>
    <row r="48" spans="1:50">
      <c r="A48" s="64"/>
      <c r="B48" s="135" t="str">
        <f>IF(ISBLANK(Liga_Pocha!$B48),"",Liga_Pocha!$B48)</f>
        <v/>
      </c>
      <c r="C48" s="136" t="str">
        <f>IF(ISTEXT(B48),"",_xlfn.SWITCH(Liga_Pocha!AH48,$D$3,$D$2,$E$3,$E$2,$F$3,$F$2,$G$3,$G$2,$D$6,$D$5,$E$6,$E$5,$I$6,$I$5))</f>
        <v/>
      </c>
      <c r="D48" s="136" t="str">
        <f>IF(ISTEXT(C48),"",_xlfn.SWITCH(Liga_Pocha!AI48,$D$3,$D$2,$E$3,$E$2,$F$3,$F$2,$G$3,$G$2,$D$6,$D$5,$E$6,$E$5,$I$6,$I$5))</f>
        <v/>
      </c>
      <c r="E48" s="136" t="str">
        <f>IF(ISTEXT(D48),"",_xlfn.SWITCH(Liga_Pocha!AJ48,$D$3,$D$2,$E$3,$E$2,$F$3,$F$2,$G$3,$G$2,$D$6,$D$5,$E$6,$E$5,$I$6,$I$5))</f>
        <v/>
      </c>
      <c r="F48" s="136" t="str">
        <f>IF(ISTEXT(E48),"",_xlfn.SWITCH(Liga_Pocha!AK48,$D$3,$D$2,$E$3,$E$2,$F$3,$F$2,$G$3,$G$2,$D$6,$D$5,$E$6,$E$5,$I$6,$I$5))</f>
        <v/>
      </c>
      <c r="G48" s="140" t="str">
        <f>HLOOKUP(G$9,$B$9:$F$303,ROWS(A$1:A40),0)</f>
        <v/>
      </c>
      <c r="H48" s="129"/>
      <c r="I48" s="141" t="str">
        <f>IF(ISNUMBER($B48),I47+Liga_Pocha!AH48,"")</f>
        <v/>
      </c>
      <c r="J48" s="141" t="str">
        <f>IF(ISNUMBER($B48),J47+Liga_Pocha!AI48,"")</f>
        <v/>
      </c>
      <c r="K48" s="141" t="str">
        <f>IF(ISNUMBER($B48),K47+Liga_Pocha!AJ48,"")</f>
        <v/>
      </c>
      <c r="L48" s="141" t="str">
        <f>IF(ISNUMBER($B48),L47+Liga_Pocha!AK48,"")</f>
        <v/>
      </c>
      <c r="M48" s="133"/>
      <c r="N48" s="129"/>
      <c r="O48" s="131" t="str">
        <f>IF(ISNUMBER($B48),I48/SUM($I48:$L48),"")</f>
        <v/>
      </c>
      <c r="P48" s="131" t="str">
        <f>IF(ISNUMBER($B48),J48/SUM($I48:$L48),"")</f>
        <v/>
      </c>
      <c r="Q48" s="131" t="str">
        <f>IF(ISNUMBER($B48),K48/SUM($I48:$L48),"")</f>
        <v/>
      </c>
      <c r="R48" s="131" t="str">
        <f>IF(ISNUMBER($B48),L48/SUM($I48:$L48),"")</f>
        <v/>
      </c>
      <c r="S48" s="133"/>
      <c r="T48" s="129"/>
      <c r="U48" s="141" t="str">
        <f>IF(ISNUMBER(Liga_Pocha!C48),Liga_Pocha!C48,"")</f>
        <v/>
      </c>
      <c r="V48" s="141" t="str">
        <f>IF(ISNUMBER(Liga_Pocha!D48),Liga_Pocha!D48,"")</f>
        <v/>
      </c>
      <c r="W48" s="141" t="str">
        <f>IF(ISNUMBER(Liga_Pocha!E48),Liga_Pocha!E48,"")</f>
        <v/>
      </c>
      <c r="X48" s="141" t="str">
        <f>IF(ISNUMBER(Liga_Pocha!F48),Liga_Pocha!F48,"")</f>
        <v/>
      </c>
      <c r="Y48" s="140" t="str">
        <f>IF(ISNUMBER($B48),HLOOKUP(Y$9,$U$9:$X$303,ROWS(S$1:S40),0),"")</f>
        <v/>
      </c>
      <c r="Z48" s="129"/>
      <c r="AA48" s="141" t="str">
        <f>IF(ISNUMBER($B48),U48+AA47,"")</f>
        <v/>
      </c>
      <c r="AB48" s="141" t="str">
        <f>IF(ISNUMBER($B48),V48+AB47,"")</f>
        <v/>
      </c>
      <c r="AC48" s="141" t="str">
        <f>IF(ISNUMBER($B48),W48+AC47,"")</f>
        <v/>
      </c>
      <c r="AD48" s="141" t="str">
        <f>IF(ISNUMBER($B48),X48+AD47,"")</f>
        <v/>
      </c>
      <c r="AE48" s="133"/>
      <c r="AF48" s="137"/>
      <c r="AG48" s="141" t="str">
        <f>IF(ISNUMBER($B48),AA48/COUNTA(AA$10:AA48),"")</f>
        <v/>
      </c>
      <c r="AH48" s="141" t="str">
        <f>IF(ISNUMBER($B48),AB48/COUNTA(AB$10:AB48),"")</f>
        <v/>
      </c>
      <c r="AI48" s="141" t="str">
        <f>IF(ISNUMBER($B48),AC48/COUNTA(AC$10:AC48),"")</f>
        <v/>
      </c>
      <c r="AJ48" s="141" t="str">
        <f>IF(ISNUMBER($B48),AD48/COUNTA(AD$10:AD48),"")</f>
        <v/>
      </c>
      <c r="AK48" s="133"/>
      <c r="AL48" s="137"/>
      <c r="AM48" s="141" t="str">
        <f>IF(ISNUMBER($B48),SQRT(VAR(U$10:U48)),"")</f>
        <v/>
      </c>
      <c r="AN48" s="141" t="str">
        <f>IF(ISNUMBER($B48),SQRT(VAR(V$10:V48)),"")</f>
        <v/>
      </c>
      <c r="AO48" s="141" t="str">
        <f>IF(ISNUMBER($B48),SQRT(VAR(W$10:W48)),"")</f>
        <v/>
      </c>
      <c r="AP48" s="141" t="str">
        <f>IF(ISNUMBER($B48),SQRT(VAR(X$10:X48)),"")</f>
        <v/>
      </c>
      <c r="AQ48" s="133"/>
      <c r="AR48" s="3"/>
      <c r="AS48" s="140"/>
      <c r="AT48" s="141"/>
      <c r="AU48" s="141"/>
      <c r="AV48" s="141"/>
      <c r="AW48" s="141"/>
      <c r="AX48" s="139"/>
    </row>
    <row r="49" spans="1:50">
      <c r="A49" s="64"/>
      <c r="B49" s="135" t="str">
        <f>IF(ISBLANK(Liga_Pocha!$B49),"",Liga_Pocha!$B49)</f>
        <v/>
      </c>
      <c r="C49" s="136" t="str">
        <f>IF(ISTEXT(B49),"",_xlfn.SWITCH(Liga_Pocha!AH49,$D$3,$D$2,$E$3,$E$2,$F$3,$F$2,$G$3,$G$2,$D$6,$D$5,$E$6,$E$5,$I$6,$I$5))</f>
        <v/>
      </c>
      <c r="D49" s="136" t="str">
        <f>IF(ISTEXT(C49),"",_xlfn.SWITCH(Liga_Pocha!AI49,$D$3,$D$2,$E$3,$E$2,$F$3,$F$2,$G$3,$G$2,$D$6,$D$5,$E$6,$E$5,$I$6,$I$5))</f>
        <v/>
      </c>
      <c r="E49" s="136" t="str">
        <f>IF(ISTEXT(D49),"",_xlfn.SWITCH(Liga_Pocha!AJ49,$D$3,$D$2,$E$3,$E$2,$F$3,$F$2,$G$3,$G$2,$D$6,$D$5,$E$6,$E$5,$I$6,$I$5))</f>
        <v/>
      </c>
      <c r="F49" s="136" t="str">
        <f>IF(ISTEXT(E49),"",_xlfn.SWITCH(Liga_Pocha!AK49,$D$3,$D$2,$E$3,$E$2,$F$3,$F$2,$G$3,$G$2,$D$6,$D$5,$E$6,$E$5,$I$6,$I$5))</f>
        <v/>
      </c>
      <c r="G49" s="140" t="str">
        <f>HLOOKUP(G$9,$B$9:$F$303,ROWS(A$1:A41),0)</f>
        <v/>
      </c>
      <c r="H49" s="129"/>
      <c r="I49" s="141" t="str">
        <f>IF(ISNUMBER($B49),I48+Liga_Pocha!AH49,"")</f>
        <v/>
      </c>
      <c r="J49" s="141" t="str">
        <f>IF(ISNUMBER($B49),J48+Liga_Pocha!AI49,"")</f>
        <v/>
      </c>
      <c r="K49" s="141" t="str">
        <f>IF(ISNUMBER($B49),K48+Liga_Pocha!AJ49,"")</f>
        <v/>
      </c>
      <c r="L49" s="141" t="str">
        <f>IF(ISNUMBER($B49),L48+Liga_Pocha!AK49,"")</f>
        <v/>
      </c>
      <c r="M49" s="133"/>
      <c r="N49" s="129"/>
      <c r="O49" s="131" t="str">
        <f>IF(ISNUMBER($B49),I49/SUM($I49:$L49),"")</f>
        <v/>
      </c>
      <c r="P49" s="131" t="str">
        <f>IF(ISNUMBER($B49),J49/SUM($I49:$L49),"")</f>
        <v/>
      </c>
      <c r="Q49" s="131" t="str">
        <f>IF(ISNUMBER($B49),K49/SUM($I49:$L49),"")</f>
        <v/>
      </c>
      <c r="R49" s="131" t="str">
        <f>IF(ISNUMBER($B49),L49/SUM($I49:$L49),"")</f>
        <v/>
      </c>
      <c r="S49" s="133"/>
      <c r="T49" s="129"/>
      <c r="U49" s="141" t="str">
        <f>IF(ISNUMBER(Liga_Pocha!C49),Liga_Pocha!C49,"")</f>
        <v/>
      </c>
      <c r="V49" s="141" t="str">
        <f>IF(ISNUMBER(Liga_Pocha!D49),Liga_Pocha!D49,"")</f>
        <v/>
      </c>
      <c r="W49" s="141" t="str">
        <f>IF(ISNUMBER(Liga_Pocha!E49),Liga_Pocha!E49,"")</f>
        <v/>
      </c>
      <c r="X49" s="141" t="str">
        <f>IF(ISNUMBER(Liga_Pocha!F49),Liga_Pocha!F49,"")</f>
        <v/>
      </c>
      <c r="Y49" s="140" t="str">
        <f>IF(ISNUMBER($B49),HLOOKUP(Y$9,$U$9:$X$303,ROWS(S$1:S41),0),"")</f>
        <v/>
      </c>
      <c r="Z49" s="129"/>
      <c r="AA49" s="141" t="str">
        <f>IF(ISNUMBER($B49),U49+AA48,"")</f>
        <v/>
      </c>
      <c r="AB49" s="141" t="str">
        <f>IF(ISNUMBER($B49),V49+AB48,"")</f>
        <v/>
      </c>
      <c r="AC49" s="141" t="str">
        <f>IF(ISNUMBER($B49),W49+AC48,"")</f>
        <v/>
      </c>
      <c r="AD49" s="141" t="str">
        <f>IF(ISNUMBER($B49),X49+AD48,"")</f>
        <v/>
      </c>
      <c r="AE49" s="133"/>
      <c r="AF49" s="137"/>
      <c r="AG49" s="141" t="str">
        <f>IF(ISNUMBER($B49),AA49/COUNTA(AA$10:AA49),"")</f>
        <v/>
      </c>
      <c r="AH49" s="141" t="str">
        <f>IF(ISNUMBER($B49),AB49/COUNTA(AB$10:AB49),"")</f>
        <v/>
      </c>
      <c r="AI49" s="141" t="str">
        <f>IF(ISNUMBER($B49),AC49/COUNTA(AC$10:AC49),"")</f>
        <v/>
      </c>
      <c r="AJ49" s="141" t="str">
        <f>IF(ISNUMBER($B49),AD49/COUNTA(AD$10:AD49),"")</f>
        <v/>
      </c>
      <c r="AK49" s="133"/>
      <c r="AL49" s="137"/>
      <c r="AM49" s="141" t="str">
        <f>IF(ISNUMBER($B49),SQRT(VAR(U$10:U49)),"")</f>
        <v/>
      </c>
      <c r="AN49" s="141" t="str">
        <f>IF(ISNUMBER($B49),SQRT(VAR(V$10:V49)),"")</f>
        <v/>
      </c>
      <c r="AO49" s="141" t="str">
        <f>IF(ISNUMBER($B49),SQRT(VAR(W$10:W49)),"")</f>
        <v/>
      </c>
      <c r="AP49" s="141" t="str">
        <f>IF(ISNUMBER($B49),SQRT(VAR(X$10:X49)),"")</f>
        <v/>
      </c>
      <c r="AQ49" s="133"/>
      <c r="AR49" s="3"/>
      <c r="AS49" s="140"/>
      <c r="AT49" s="141"/>
      <c r="AU49" s="141"/>
      <c r="AV49" s="141"/>
      <c r="AW49" s="141"/>
      <c r="AX49" s="139"/>
    </row>
    <row r="50" spans="1:50">
      <c r="A50" s="64"/>
      <c r="B50" s="135" t="str">
        <f>IF(ISBLANK(Liga_Pocha!$B50),"",Liga_Pocha!$B50)</f>
        <v/>
      </c>
      <c r="C50" s="136" t="str">
        <f>IF(ISTEXT(B50),"",_xlfn.SWITCH(Liga_Pocha!AH50,$D$3,$D$2,$E$3,$E$2,$F$3,$F$2,$G$3,$G$2,$D$6,$D$5,$E$6,$E$5,$I$6,$I$5))</f>
        <v/>
      </c>
      <c r="D50" s="136" t="str">
        <f>IF(ISTEXT(C50),"",_xlfn.SWITCH(Liga_Pocha!AI50,$D$3,$D$2,$E$3,$E$2,$F$3,$F$2,$G$3,$G$2,$D$6,$D$5,$E$6,$E$5,$I$6,$I$5))</f>
        <v/>
      </c>
      <c r="E50" s="136" t="str">
        <f>IF(ISTEXT(D50),"",_xlfn.SWITCH(Liga_Pocha!AJ50,$D$3,$D$2,$E$3,$E$2,$F$3,$F$2,$G$3,$G$2,$D$6,$D$5,$E$6,$E$5,$I$6,$I$5))</f>
        <v/>
      </c>
      <c r="F50" s="136" t="str">
        <f>IF(ISTEXT(E50),"",_xlfn.SWITCH(Liga_Pocha!AK50,$D$3,$D$2,$E$3,$E$2,$F$3,$F$2,$G$3,$G$2,$D$6,$D$5,$E$6,$E$5,$I$6,$I$5))</f>
        <v/>
      </c>
      <c r="G50" s="140" t="str">
        <f>HLOOKUP(G$9,$B$9:$F$303,ROWS(A$1:A42),0)</f>
        <v/>
      </c>
      <c r="H50" s="129"/>
      <c r="I50" s="141" t="str">
        <f>IF(ISNUMBER($B50),I49+Liga_Pocha!AH50,"")</f>
        <v/>
      </c>
      <c r="J50" s="141" t="str">
        <f>IF(ISNUMBER($B50),J49+Liga_Pocha!AI50,"")</f>
        <v/>
      </c>
      <c r="K50" s="141" t="str">
        <f>IF(ISNUMBER($B50),K49+Liga_Pocha!AJ50,"")</f>
        <v/>
      </c>
      <c r="L50" s="141" t="str">
        <f>IF(ISNUMBER($B50),L49+Liga_Pocha!AK50,"")</f>
        <v/>
      </c>
      <c r="M50" s="133"/>
      <c r="N50" s="129"/>
      <c r="O50" s="131" t="str">
        <f>IF(ISNUMBER($B50),I50/SUM($I50:$L50),"")</f>
        <v/>
      </c>
      <c r="P50" s="131" t="str">
        <f>IF(ISNUMBER($B50),J50/SUM($I50:$L50),"")</f>
        <v/>
      </c>
      <c r="Q50" s="131" t="str">
        <f>IF(ISNUMBER($B50),K50/SUM($I50:$L50),"")</f>
        <v/>
      </c>
      <c r="R50" s="131" t="str">
        <f>IF(ISNUMBER($B50),L50/SUM($I50:$L50),"")</f>
        <v/>
      </c>
      <c r="S50" s="133"/>
      <c r="T50" s="129"/>
      <c r="U50" s="141" t="str">
        <f>IF(ISNUMBER(Liga_Pocha!C50),Liga_Pocha!C50,"")</f>
        <v/>
      </c>
      <c r="V50" s="141" t="str">
        <f>IF(ISNUMBER(Liga_Pocha!D50),Liga_Pocha!D50,"")</f>
        <v/>
      </c>
      <c r="W50" s="141" t="str">
        <f>IF(ISNUMBER(Liga_Pocha!E50),Liga_Pocha!E50,"")</f>
        <v/>
      </c>
      <c r="X50" s="141" t="str">
        <f>IF(ISNUMBER(Liga_Pocha!F50),Liga_Pocha!F50,"")</f>
        <v/>
      </c>
      <c r="Y50" s="140" t="str">
        <f>IF(ISNUMBER($B50),HLOOKUP(Y$9,$U$9:$X$303,ROWS(S$1:S42),0),"")</f>
        <v/>
      </c>
      <c r="Z50" s="129"/>
      <c r="AA50" s="141" t="str">
        <f>IF(ISNUMBER($B50),U50+AA49,"")</f>
        <v/>
      </c>
      <c r="AB50" s="141" t="str">
        <f>IF(ISNUMBER($B50),V50+AB49,"")</f>
        <v/>
      </c>
      <c r="AC50" s="141" t="str">
        <f>IF(ISNUMBER($B50),W50+AC49,"")</f>
        <v/>
      </c>
      <c r="AD50" s="141" t="str">
        <f>IF(ISNUMBER($B50),X50+AD49,"")</f>
        <v/>
      </c>
      <c r="AE50" s="133"/>
      <c r="AF50" s="137"/>
      <c r="AG50" s="141" t="str">
        <f>IF(ISNUMBER($B50),AA50/COUNTA(AA$10:AA50),"")</f>
        <v/>
      </c>
      <c r="AH50" s="141" t="str">
        <f>IF(ISNUMBER($B50),AB50/COUNTA(AB$10:AB50),"")</f>
        <v/>
      </c>
      <c r="AI50" s="141" t="str">
        <f>IF(ISNUMBER($B50),AC50/COUNTA(AC$10:AC50),"")</f>
        <v/>
      </c>
      <c r="AJ50" s="141" t="str">
        <f>IF(ISNUMBER($B50),AD50/COUNTA(AD$10:AD50),"")</f>
        <v/>
      </c>
      <c r="AK50" s="133"/>
      <c r="AL50" s="137"/>
      <c r="AM50" s="141" t="str">
        <f>IF(ISNUMBER($B50),SQRT(VAR(U$10:U50)),"")</f>
        <v/>
      </c>
      <c r="AN50" s="141" t="str">
        <f>IF(ISNUMBER($B50),SQRT(VAR(V$10:V50)),"")</f>
        <v/>
      </c>
      <c r="AO50" s="141" t="str">
        <f>IF(ISNUMBER($B50),SQRT(VAR(W$10:W50)),"")</f>
        <v/>
      </c>
      <c r="AP50" s="141" t="str">
        <f>IF(ISNUMBER($B50),SQRT(VAR(X$10:X50)),"")</f>
        <v/>
      </c>
      <c r="AQ50" s="133"/>
      <c r="AR50" s="3"/>
      <c r="AS50" s="140"/>
      <c r="AT50" s="141"/>
      <c r="AU50" s="141"/>
      <c r="AV50" s="141"/>
      <c r="AW50" s="141"/>
      <c r="AX50" s="139"/>
    </row>
    <row r="51" spans="1:50">
      <c r="A51" s="64"/>
      <c r="B51" s="135" t="str">
        <f>IF(ISBLANK(Liga_Pocha!$B51),"",Liga_Pocha!$B51)</f>
        <v/>
      </c>
      <c r="C51" s="136" t="str">
        <f>IF(ISTEXT(B51),"",_xlfn.SWITCH(Liga_Pocha!AH51,$D$3,$D$2,$E$3,$E$2,$F$3,$F$2,$G$3,$G$2,$D$6,$D$5,$E$6,$E$5,$I$6,$I$5))</f>
        <v/>
      </c>
      <c r="D51" s="136" t="str">
        <f>IF(ISTEXT(C51),"",_xlfn.SWITCH(Liga_Pocha!AI51,$D$3,$D$2,$E$3,$E$2,$F$3,$F$2,$G$3,$G$2,$D$6,$D$5,$E$6,$E$5,$I$6,$I$5))</f>
        <v/>
      </c>
      <c r="E51" s="136" t="str">
        <f>IF(ISTEXT(D51),"",_xlfn.SWITCH(Liga_Pocha!AJ51,$D$3,$D$2,$E$3,$E$2,$F$3,$F$2,$G$3,$G$2,$D$6,$D$5,$E$6,$E$5,$I$6,$I$5))</f>
        <v/>
      </c>
      <c r="F51" s="136" t="str">
        <f>IF(ISTEXT(E51),"",_xlfn.SWITCH(Liga_Pocha!AK51,$D$3,$D$2,$E$3,$E$2,$F$3,$F$2,$G$3,$G$2,$D$6,$D$5,$E$6,$E$5,$I$6,$I$5))</f>
        <v/>
      </c>
      <c r="G51" s="140" t="str">
        <f>HLOOKUP(G$9,$B$9:$F$303,ROWS(A$1:A43),0)</f>
        <v/>
      </c>
      <c r="H51" s="129"/>
      <c r="I51" s="141" t="str">
        <f>IF(ISNUMBER($B51),I50+Liga_Pocha!AH51,"")</f>
        <v/>
      </c>
      <c r="J51" s="141" t="str">
        <f>IF(ISNUMBER($B51),J50+Liga_Pocha!AI51,"")</f>
        <v/>
      </c>
      <c r="K51" s="141" t="str">
        <f>IF(ISNUMBER($B51),K50+Liga_Pocha!AJ51,"")</f>
        <v/>
      </c>
      <c r="L51" s="141" t="str">
        <f>IF(ISNUMBER($B51),L50+Liga_Pocha!AK51,"")</f>
        <v/>
      </c>
      <c r="M51" s="133"/>
      <c r="N51" s="129"/>
      <c r="O51" s="131" t="str">
        <f>IF(ISNUMBER($B51),I51/SUM($I51:$L51),"")</f>
        <v/>
      </c>
      <c r="P51" s="131" t="str">
        <f>IF(ISNUMBER($B51),J51/SUM($I51:$L51),"")</f>
        <v/>
      </c>
      <c r="Q51" s="131" t="str">
        <f>IF(ISNUMBER($B51),K51/SUM($I51:$L51),"")</f>
        <v/>
      </c>
      <c r="R51" s="131" t="str">
        <f>IF(ISNUMBER($B51),L51/SUM($I51:$L51),"")</f>
        <v/>
      </c>
      <c r="S51" s="133"/>
      <c r="T51" s="129"/>
      <c r="U51" s="141" t="str">
        <f>IF(ISNUMBER(Liga_Pocha!C51),Liga_Pocha!C51,"")</f>
        <v/>
      </c>
      <c r="V51" s="141" t="str">
        <f>IF(ISNUMBER(Liga_Pocha!D51),Liga_Pocha!D51,"")</f>
        <v/>
      </c>
      <c r="W51" s="141" t="str">
        <f>IF(ISNUMBER(Liga_Pocha!E51),Liga_Pocha!E51,"")</f>
        <v/>
      </c>
      <c r="X51" s="141" t="str">
        <f>IF(ISNUMBER(Liga_Pocha!F51),Liga_Pocha!F51,"")</f>
        <v/>
      </c>
      <c r="Y51" s="140" t="str">
        <f>IF(ISNUMBER($B51),HLOOKUP(Y$9,$U$9:$X$303,ROWS(S$1:S43),0),"")</f>
        <v/>
      </c>
      <c r="Z51" s="129"/>
      <c r="AA51" s="141" t="str">
        <f>IF(ISNUMBER($B51),U51+AA50,"")</f>
        <v/>
      </c>
      <c r="AB51" s="141" t="str">
        <f>IF(ISNUMBER($B51),V51+AB50,"")</f>
        <v/>
      </c>
      <c r="AC51" s="141" t="str">
        <f>IF(ISNUMBER($B51),W51+AC50,"")</f>
        <v/>
      </c>
      <c r="AD51" s="141" t="str">
        <f>IF(ISNUMBER($B51),X51+AD50,"")</f>
        <v/>
      </c>
      <c r="AE51" s="133"/>
      <c r="AF51" s="137"/>
      <c r="AG51" s="141" t="str">
        <f>IF(ISNUMBER($B51),AA51/COUNTA(AA$10:AA51),"")</f>
        <v/>
      </c>
      <c r="AH51" s="141" t="str">
        <f>IF(ISNUMBER($B51),AB51/COUNTA(AB$10:AB51),"")</f>
        <v/>
      </c>
      <c r="AI51" s="141" t="str">
        <f>IF(ISNUMBER($B51),AC51/COUNTA(AC$10:AC51),"")</f>
        <v/>
      </c>
      <c r="AJ51" s="141" t="str">
        <f>IF(ISNUMBER($B51),AD51/COUNTA(AD$10:AD51),"")</f>
        <v/>
      </c>
      <c r="AK51" s="133"/>
      <c r="AL51" s="137"/>
      <c r="AM51" s="141" t="str">
        <f>IF(ISNUMBER($B51),SQRT(VAR(U$10:U51)),"")</f>
        <v/>
      </c>
      <c r="AN51" s="141" t="str">
        <f>IF(ISNUMBER($B51),SQRT(VAR(V$10:V51)),"")</f>
        <v/>
      </c>
      <c r="AO51" s="141" t="str">
        <f>IF(ISNUMBER($B51),SQRT(VAR(W$10:W51)),"")</f>
        <v/>
      </c>
      <c r="AP51" s="141" t="str">
        <f>IF(ISNUMBER($B51),SQRT(VAR(X$10:X51)),"")</f>
        <v/>
      </c>
      <c r="AQ51" s="133"/>
      <c r="AR51" s="3"/>
      <c r="AS51" s="140"/>
      <c r="AT51" s="141"/>
      <c r="AU51" s="141"/>
      <c r="AV51" s="141"/>
      <c r="AW51" s="141"/>
      <c r="AX51" s="139"/>
    </row>
    <row r="52" spans="1:50">
      <c r="A52" s="64"/>
      <c r="B52" s="135" t="str">
        <f>IF(ISBLANK(Liga_Pocha!$B52),"",Liga_Pocha!$B52)</f>
        <v/>
      </c>
      <c r="C52" s="136" t="str">
        <f>IF(ISTEXT(B52),"",_xlfn.SWITCH(Liga_Pocha!AH52,$D$3,$D$2,$E$3,$E$2,$F$3,$F$2,$G$3,$G$2,$D$6,$D$5,$E$6,$E$5,$I$6,$I$5))</f>
        <v/>
      </c>
      <c r="D52" s="136" t="str">
        <f>IF(ISTEXT(C52),"",_xlfn.SWITCH(Liga_Pocha!AI52,$D$3,$D$2,$E$3,$E$2,$F$3,$F$2,$G$3,$G$2,$D$6,$D$5,$E$6,$E$5,$I$6,$I$5))</f>
        <v/>
      </c>
      <c r="E52" s="136" t="str">
        <f>IF(ISTEXT(D52),"",_xlfn.SWITCH(Liga_Pocha!AJ52,$D$3,$D$2,$E$3,$E$2,$F$3,$F$2,$G$3,$G$2,$D$6,$D$5,$E$6,$E$5,$I$6,$I$5))</f>
        <v/>
      </c>
      <c r="F52" s="136" t="str">
        <f>IF(ISTEXT(E52),"",_xlfn.SWITCH(Liga_Pocha!AK52,$D$3,$D$2,$E$3,$E$2,$F$3,$F$2,$G$3,$G$2,$D$6,$D$5,$E$6,$E$5,$I$6,$I$5))</f>
        <v/>
      </c>
      <c r="G52" s="140" t="str">
        <f>HLOOKUP(G$9,$B$9:$F$303,ROWS(A$1:A44),0)</f>
        <v/>
      </c>
      <c r="H52" s="129"/>
      <c r="I52" s="141" t="str">
        <f>IF(ISNUMBER($B52),I51+Liga_Pocha!AH52,"")</f>
        <v/>
      </c>
      <c r="J52" s="141" t="str">
        <f>IF(ISNUMBER($B52),J51+Liga_Pocha!AI52,"")</f>
        <v/>
      </c>
      <c r="K52" s="141" t="str">
        <f>IF(ISNUMBER($B52),K51+Liga_Pocha!AJ52,"")</f>
        <v/>
      </c>
      <c r="L52" s="141" t="str">
        <f>IF(ISNUMBER($B52),L51+Liga_Pocha!AK52,"")</f>
        <v/>
      </c>
      <c r="M52" s="133"/>
      <c r="N52" s="129"/>
      <c r="O52" s="131" t="str">
        <f>IF(ISNUMBER($B52),I52/SUM($I52:$L52),"")</f>
        <v/>
      </c>
      <c r="P52" s="131" t="str">
        <f>IF(ISNUMBER($B52),J52/SUM($I52:$L52),"")</f>
        <v/>
      </c>
      <c r="Q52" s="131" t="str">
        <f>IF(ISNUMBER($B52),K52/SUM($I52:$L52),"")</f>
        <v/>
      </c>
      <c r="R52" s="131" t="str">
        <f>IF(ISNUMBER($B52),L52/SUM($I52:$L52),"")</f>
        <v/>
      </c>
      <c r="S52" s="133"/>
      <c r="T52" s="129"/>
      <c r="U52" s="141" t="str">
        <f>IF(ISNUMBER(Liga_Pocha!C52),Liga_Pocha!C52,"")</f>
        <v/>
      </c>
      <c r="V52" s="141" t="str">
        <f>IF(ISNUMBER(Liga_Pocha!D52),Liga_Pocha!D52,"")</f>
        <v/>
      </c>
      <c r="W52" s="141" t="str">
        <f>IF(ISNUMBER(Liga_Pocha!E52),Liga_Pocha!E52,"")</f>
        <v/>
      </c>
      <c r="X52" s="141" t="str">
        <f>IF(ISNUMBER(Liga_Pocha!F52),Liga_Pocha!F52,"")</f>
        <v/>
      </c>
      <c r="Y52" s="140" t="str">
        <f>IF(ISNUMBER($B52),HLOOKUP(Y$9,$U$9:$X$303,ROWS(S$1:S44),0),"")</f>
        <v/>
      </c>
      <c r="Z52" s="129"/>
      <c r="AA52" s="141" t="str">
        <f>IF(ISNUMBER($B52),U52+AA51,"")</f>
        <v/>
      </c>
      <c r="AB52" s="141" t="str">
        <f>IF(ISNUMBER($B52),V52+AB51,"")</f>
        <v/>
      </c>
      <c r="AC52" s="141" t="str">
        <f>IF(ISNUMBER($B52),W52+AC51,"")</f>
        <v/>
      </c>
      <c r="AD52" s="141" t="str">
        <f>IF(ISNUMBER($B52),X52+AD51,"")</f>
        <v/>
      </c>
      <c r="AE52" s="133"/>
      <c r="AF52" s="137"/>
      <c r="AG52" s="141" t="str">
        <f>IF(ISNUMBER($B52),AA52/COUNTA(AA$10:AA52),"")</f>
        <v/>
      </c>
      <c r="AH52" s="141" t="str">
        <f>IF(ISNUMBER($B52),AB52/COUNTA(AB$10:AB52),"")</f>
        <v/>
      </c>
      <c r="AI52" s="141" t="str">
        <f>IF(ISNUMBER($B52),AC52/COUNTA(AC$10:AC52),"")</f>
        <v/>
      </c>
      <c r="AJ52" s="141" t="str">
        <f>IF(ISNUMBER($B52),AD52/COUNTA(AD$10:AD52),"")</f>
        <v/>
      </c>
      <c r="AK52" s="133"/>
      <c r="AL52" s="137"/>
      <c r="AM52" s="141" t="str">
        <f>IF(ISNUMBER($B52),SQRT(VAR(U$10:U52)),"")</f>
        <v/>
      </c>
      <c r="AN52" s="141" t="str">
        <f>IF(ISNUMBER($B52),SQRT(VAR(V$10:V52)),"")</f>
        <v/>
      </c>
      <c r="AO52" s="141" t="str">
        <f>IF(ISNUMBER($B52),SQRT(VAR(W$10:W52)),"")</f>
        <v/>
      </c>
      <c r="AP52" s="141" t="str">
        <f>IF(ISNUMBER($B52),SQRT(VAR(X$10:X52)),"")</f>
        <v/>
      </c>
      <c r="AQ52" s="133"/>
      <c r="AR52" s="3"/>
      <c r="AS52" s="140"/>
      <c r="AT52" s="141"/>
      <c r="AU52" s="141"/>
      <c r="AV52" s="141"/>
      <c r="AW52" s="141"/>
      <c r="AX52" s="139"/>
    </row>
    <row r="53" spans="1:50">
      <c r="A53" s="64"/>
      <c r="B53" s="135" t="str">
        <f>IF(ISBLANK(Liga_Pocha!$B53),"",Liga_Pocha!$B53)</f>
        <v/>
      </c>
      <c r="C53" s="136" t="str">
        <f>IF(ISTEXT(B53),"",_xlfn.SWITCH(Liga_Pocha!AH53,$D$3,$D$2,$E$3,$E$2,$F$3,$F$2,$G$3,$G$2,$D$6,$D$5,$E$6,$E$5,$I$6,$I$5))</f>
        <v/>
      </c>
      <c r="D53" s="136" t="str">
        <f>IF(ISTEXT(C53),"",_xlfn.SWITCH(Liga_Pocha!AI53,$D$3,$D$2,$E$3,$E$2,$F$3,$F$2,$G$3,$G$2,$D$6,$D$5,$E$6,$E$5,$I$6,$I$5))</f>
        <v/>
      </c>
      <c r="E53" s="136" t="str">
        <f>IF(ISTEXT(D53),"",_xlfn.SWITCH(Liga_Pocha!AJ53,$D$3,$D$2,$E$3,$E$2,$F$3,$F$2,$G$3,$G$2,$D$6,$D$5,$E$6,$E$5,$I$6,$I$5))</f>
        <v/>
      </c>
      <c r="F53" s="136" t="str">
        <f>IF(ISTEXT(E53),"",_xlfn.SWITCH(Liga_Pocha!AK53,$D$3,$D$2,$E$3,$E$2,$F$3,$F$2,$G$3,$G$2,$D$6,$D$5,$E$6,$E$5,$I$6,$I$5))</f>
        <v/>
      </c>
      <c r="G53" s="140" t="str">
        <f>HLOOKUP(G$9,$B$9:$F$303,ROWS(A$1:A45),0)</f>
        <v/>
      </c>
      <c r="H53" s="129"/>
      <c r="I53" s="141" t="str">
        <f>IF(ISNUMBER($B53),I52+Liga_Pocha!AH53,"")</f>
        <v/>
      </c>
      <c r="J53" s="141" t="str">
        <f>IF(ISNUMBER($B53),J52+Liga_Pocha!AI53,"")</f>
        <v/>
      </c>
      <c r="K53" s="141" t="str">
        <f>IF(ISNUMBER($B53),K52+Liga_Pocha!AJ53,"")</f>
        <v/>
      </c>
      <c r="L53" s="141" t="str">
        <f>IF(ISNUMBER($B53),L52+Liga_Pocha!AK53,"")</f>
        <v/>
      </c>
      <c r="M53" s="133"/>
      <c r="N53" s="129"/>
      <c r="O53" s="131" t="str">
        <f>IF(ISNUMBER($B53),I53/SUM($I53:$L53),"")</f>
        <v/>
      </c>
      <c r="P53" s="131" t="str">
        <f>IF(ISNUMBER($B53),J53/SUM($I53:$L53),"")</f>
        <v/>
      </c>
      <c r="Q53" s="131" t="str">
        <f>IF(ISNUMBER($B53),K53/SUM($I53:$L53),"")</f>
        <v/>
      </c>
      <c r="R53" s="131" t="str">
        <f>IF(ISNUMBER($B53),L53/SUM($I53:$L53),"")</f>
        <v/>
      </c>
      <c r="S53" s="133"/>
      <c r="T53" s="129"/>
      <c r="U53" s="141" t="str">
        <f>IF(ISNUMBER(Liga_Pocha!C53),Liga_Pocha!C53,"")</f>
        <v/>
      </c>
      <c r="V53" s="141" t="str">
        <f>IF(ISNUMBER(Liga_Pocha!D53),Liga_Pocha!D53,"")</f>
        <v/>
      </c>
      <c r="W53" s="141" t="str">
        <f>IF(ISNUMBER(Liga_Pocha!E53),Liga_Pocha!E53,"")</f>
        <v/>
      </c>
      <c r="X53" s="141" t="str">
        <f>IF(ISNUMBER(Liga_Pocha!F53),Liga_Pocha!F53,"")</f>
        <v/>
      </c>
      <c r="Y53" s="140" t="str">
        <f>IF(ISNUMBER($B53),HLOOKUP(Y$9,$U$9:$X$303,ROWS(S$1:S45),0),"")</f>
        <v/>
      </c>
      <c r="Z53" s="129"/>
      <c r="AA53" s="141" t="str">
        <f>IF(ISNUMBER($B53),U53+AA52,"")</f>
        <v/>
      </c>
      <c r="AB53" s="141" t="str">
        <f>IF(ISNUMBER($B53),V53+AB52,"")</f>
        <v/>
      </c>
      <c r="AC53" s="141" t="str">
        <f>IF(ISNUMBER($B53),W53+AC52,"")</f>
        <v/>
      </c>
      <c r="AD53" s="141" t="str">
        <f>IF(ISNUMBER($B53),X53+AD52,"")</f>
        <v/>
      </c>
      <c r="AE53" s="133"/>
      <c r="AF53" s="137"/>
      <c r="AG53" s="141" t="str">
        <f>IF(ISNUMBER($B53),AA53/COUNTA(AA$10:AA53),"")</f>
        <v/>
      </c>
      <c r="AH53" s="141" t="str">
        <f>IF(ISNUMBER($B53),AB53/COUNTA(AB$10:AB53),"")</f>
        <v/>
      </c>
      <c r="AI53" s="141" t="str">
        <f>IF(ISNUMBER($B53),AC53/COUNTA(AC$10:AC53),"")</f>
        <v/>
      </c>
      <c r="AJ53" s="141" t="str">
        <f>IF(ISNUMBER($B53),AD53/COUNTA(AD$10:AD53),"")</f>
        <v/>
      </c>
      <c r="AK53" s="133"/>
      <c r="AL53" s="137"/>
      <c r="AM53" s="141" t="str">
        <f>IF(ISNUMBER($B53),SQRT(VAR(U$10:U53)),"")</f>
        <v/>
      </c>
      <c r="AN53" s="141" t="str">
        <f>IF(ISNUMBER($B53),SQRT(VAR(V$10:V53)),"")</f>
        <v/>
      </c>
      <c r="AO53" s="141" t="str">
        <f>IF(ISNUMBER($B53),SQRT(VAR(W$10:W53)),"")</f>
        <v/>
      </c>
      <c r="AP53" s="141" t="str">
        <f>IF(ISNUMBER($B53),SQRT(VAR(X$10:X53)),"")</f>
        <v/>
      </c>
      <c r="AQ53" s="133"/>
      <c r="AR53" s="3"/>
      <c r="AS53" s="140"/>
      <c r="AT53" s="141"/>
      <c r="AU53" s="141"/>
      <c r="AV53" s="141"/>
      <c r="AW53" s="141"/>
      <c r="AX53" s="139"/>
    </row>
    <row r="54" spans="1:50">
      <c r="A54" s="64"/>
      <c r="B54" s="135" t="str">
        <f>IF(ISBLANK(Liga_Pocha!$B54),"",Liga_Pocha!$B54)</f>
        <v/>
      </c>
      <c r="C54" s="136" t="str">
        <f>IF(ISTEXT(B54),"",_xlfn.SWITCH(Liga_Pocha!AH54,$D$3,$D$2,$E$3,$E$2,$F$3,$F$2,$G$3,$G$2,$D$6,$D$5,$E$6,$E$5,$I$6,$I$5))</f>
        <v/>
      </c>
      <c r="D54" s="136" t="str">
        <f>IF(ISTEXT(C54),"",_xlfn.SWITCH(Liga_Pocha!AI54,$D$3,$D$2,$E$3,$E$2,$F$3,$F$2,$G$3,$G$2,$D$6,$D$5,$E$6,$E$5,$I$6,$I$5))</f>
        <v/>
      </c>
      <c r="E54" s="136" t="str">
        <f>IF(ISTEXT(D54),"",_xlfn.SWITCH(Liga_Pocha!AJ54,$D$3,$D$2,$E$3,$E$2,$F$3,$F$2,$G$3,$G$2,$D$6,$D$5,$E$6,$E$5,$I$6,$I$5))</f>
        <v/>
      </c>
      <c r="F54" s="136" t="str">
        <f>IF(ISTEXT(E54),"",_xlfn.SWITCH(Liga_Pocha!AK54,$D$3,$D$2,$E$3,$E$2,$F$3,$F$2,$G$3,$G$2,$D$6,$D$5,$E$6,$E$5,$I$6,$I$5))</f>
        <v/>
      </c>
      <c r="G54" s="140" t="str">
        <f>HLOOKUP(G$9,$B$9:$F$303,ROWS(A$1:A46),0)</f>
        <v/>
      </c>
      <c r="H54" s="129"/>
      <c r="I54" s="141" t="str">
        <f>IF(ISNUMBER($B54),I53+Liga_Pocha!AH54,"")</f>
        <v/>
      </c>
      <c r="J54" s="141" t="str">
        <f>IF(ISNUMBER($B54),J53+Liga_Pocha!AI54,"")</f>
        <v/>
      </c>
      <c r="K54" s="141" t="str">
        <f>IF(ISNUMBER($B54),K53+Liga_Pocha!AJ54,"")</f>
        <v/>
      </c>
      <c r="L54" s="141" t="str">
        <f>IF(ISNUMBER($B54),L53+Liga_Pocha!AK54,"")</f>
        <v/>
      </c>
      <c r="M54" s="133"/>
      <c r="N54" s="129"/>
      <c r="O54" s="131" t="str">
        <f>IF(ISNUMBER($B54),I54/SUM($I54:$L54),"")</f>
        <v/>
      </c>
      <c r="P54" s="131" t="str">
        <f>IF(ISNUMBER($B54),J54/SUM($I54:$L54),"")</f>
        <v/>
      </c>
      <c r="Q54" s="131" t="str">
        <f>IF(ISNUMBER($B54),K54/SUM($I54:$L54),"")</f>
        <v/>
      </c>
      <c r="R54" s="131" t="str">
        <f>IF(ISNUMBER($B54),L54/SUM($I54:$L54),"")</f>
        <v/>
      </c>
      <c r="S54" s="133"/>
      <c r="T54" s="129"/>
      <c r="U54" s="141" t="str">
        <f>IF(ISNUMBER(Liga_Pocha!C54),Liga_Pocha!C54,"")</f>
        <v/>
      </c>
      <c r="V54" s="141" t="str">
        <f>IF(ISNUMBER(Liga_Pocha!D54),Liga_Pocha!D54,"")</f>
        <v/>
      </c>
      <c r="W54" s="141" t="str">
        <f>IF(ISNUMBER(Liga_Pocha!E54),Liga_Pocha!E54,"")</f>
        <v/>
      </c>
      <c r="X54" s="141" t="str">
        <f>IF(ISNUMBER(Liga_Pocha!F54),Liga_Pocha!F54,"")</f>
        <v/>
      </c>
      <c r="Y54" s="140" t="str">
        <f>IF(ISNUMBER($B54),HLOOKUP(Y$9,$U$9:$X$303,ROWS(S$1:S46),0),"")</f>
        <v/>
      </c>
      <c r="Z54" s="129"/>
      <c r="AA54" s="141" t="str">
        <f>IF(ISNUMBER($B54),U54+AA53,"")</f>
        <v/>
      </c>
      <c r="AB54" s="141" t="str">
        <f>IF(ISNUMBER($B54),V54+AB53,"")</f>
        <v/>
      </c>
      <c r="AC54" s="141" t="str">
        <f>IF(ISNUMBER($B54),W54+AC53,"")</f>
        <v/>
      </c>
      <c r="AD54" s="141" t="str">
        <f>IF(ISNUMBER($B54),X54+AD53,"")</f>
        <v/>
      </c>
      <c r="AE54" s="133"/>
      <c r="AF54" s="137"/>
      <c r="AG54" s="141" t="str">
        <f>IF(ISNUMBER($B54),AA54/COUNTA(AA$10:AA54),"")</f>
        <v/>
      </c>
      <c r="AH54" s="141" t="str">
        <f>IF(ISNUMBER($B54),AB54/COUNTA(AB$10:AB54),"")</f>
        <v/>
      </c>
      <c r="AI54" s="141" t="str">
        <f>IF(ISNUMBER($B54),AC54/COUNTA(AC$10:AC54),"")</f>
        <v/>
      </c>
      <c r="AJ54" s="141" t="str">
        <f>IF(ISNUMBER($B54),AD54/COUNTA(AD$10:AD54),"")</f>
        <v/>
      </c>
      <c r="AK54" s="133"/>
      <c r="AL54" s="137"/>
      <c r="AM54" s="141" t="str">
        <f>IF(ISNUMBER($B54),SQRT(VAR(U$10:U54)),"")</f>
        <v/>
      </c>
      <c r="AN54" s="141" t="str">
        <f>IF(ISNUMBER($B54),SQRT(VAR(V$10:V54)),"")</f>
        <v/>
      </c>
      <c r="AO54" s="141" t="str">
        <f>IF(ISNUMBER($B54),SQRT(VAR(W$10:W54)),"")</f>
        <v/>
      </c>
      <c r="AP54" s="141" t="str">
        <f>IF(ISNUMBER($B54),SQRT(VAR(X$10:X54)),"")</f>
        <v/>
      </c>
      <c r="AQ54" s="133"/>
      <c r="AR54" s="3"/>
      <c r="AS54" s="140"/>
      <c r="AT54" s="141"/>
      <c r="AU54" s="141"/>
      <c r="AV54" s="141"/>
      <c r="AW54" s="141"/>
      <c r="AX54" s="139"/>
    </row>
    <row r="55" spans="1:50">
      <c r="A55" s="64"/>
      <c r="B55" s="135" t="str">
        <f>IF(ISBLANK(Liga_Pocha!$B55),"",Liga_Pocha!$B55)</f>
        <v/>
      </c>
      <c r="C55" s="136" t="str">
        <f>IF(ISTEXT(B55),"",_xlfn.SWITCH(Liga_Pocha!AH55,$D$3,$D$2,$E$3,$E$2,$F$3,$F$2,$G$3,$G$2,$D$6,$D$5,$E$6,$E$5,$I$6,$I$5))</f>
        <v/>
      </c>
      <c r="D55" s="136" t="str">
        <f>IF(ISTEXT(C55),"",_xlfn.SWITCH(Liga_Pocha!AI55,$D$3,$D$2,$E$3,$E$2,$F$3,$F$2,$G$3,$G$2,$D$6,$D$5,$E$6,$E$5,$I$6,$I$5))</f>
        <v/>
      </c>
      <c r="E55" s="136" t="str">
        <f>IF(ISTEXT(D55),"",_xlfn.SWITCH(Liga_Pocha!AJ55,$D$3,$D$2,$E$3,$E$2,$F$3,$F$2,$G$3,$G$2,$D$6,$D$5,$E$6,$E$5,$I$6,$I$5))</f>
        <v/>
      </c>
      <c r="F55" s="136" t="str">
        <f>IF(ISTEXT(E55),"",_xlfn.SWITCH(Liga_Pocha!AK55,$D$3,$D$2,$E$3,$E$2,$F$3,$F$2,$G$3,$G$2,$D$6,$D$5,$E$6,$E$5,$I$6,$I$5))</f>
        <v/>
      </c>
      <c r="G55" s="140" t="str">
        <f>HLOOKUP(G$9,$B$9:$F$303,ROWS(A$1:A47),0)</f>
        <v/>
      </c>
      <c r="H55" s="129"/>
      <c r="I55" s="141" t="str">
        <f>IF(ISNUMBER($B55),I54+Liga_Pocha!AH55,"")</f>
        <v/>
      </c>
      <c r="J55" s="141" t="str">
        <f>IF(ISNUMBER($B55),J54+Liga_Pocha!AI55,"")</f>
        <v/>
      </c>
      <c r="K55" s="141" t="str">
        <f>IF(ISNUMBER($B55),K54+Liga_Pocha!AJ55,"")</f>
        <v/>
      </c>
      <c r="L55" s="141" t="str">
        <f>IF(ISNUMBER($B55),L54+Liga_Pocha!AK55,"")</f>
        <v/>
      </c>
      <c r="M55" s="133"/>
      <c r="N55" s="129"/>
      <c r="O55" s="131" t="str">
        <f>IF(ISNUMBER($B55),I55/SUM($I55:$L55),"")</f>
        <v/>
      </c>
      <c r="P55" s="131" t="str">
        <f>IF(ISNUMBER($B55),J55/SUM($I55:$L55),"")</f>
        <v/>
      </c>
      <c r="Q55" s="131" t="str">
        <f>IF(ISNUMBER($B55),K55/SUM($I55:$L55),"")</f>
        <v/>
      </c>
      <c r="R55" s="131" t="str">
        <f>IF(ISNUMBER($B55),L55/SUM($I55:$L55),"")</f>
        <v/>
      </c>
      <c r="S55" s="133"/>
      <c r="T55" s="129"/>
      <c r="U55" s="141" t="str">
        <f>IF(ISNUMBER(Liga_Pocha!C55),Liga_Pocha!C55,"")</f>
        <v/>
      </c>
      <c r="V55" s="141" t="str">
        <f>IF(ISNUMBER(Liga_Pocha!D55),Liga_Pocha!D55,"")</f>
        <v/>
      </c>
      <c r="W55" s="141" t="str">
        <f>IF(ISNUMBER(Liga_Pocha!E55),Liga_Pocha!E55,"")</f>
        <v/>
      </c>
      <c r="X55" s="141" t="str">
        <f>IF(ISNUMBER(Liga_Pocha!F55),Liga_Pocha!F55,"")</f>
        <v/>
      </c>
      <c r="Y55" s="140" t="str">
        <f>IF(ISNUMBER($B55),HLOOKUP(Y$9,$U$9:$X$303,ROWS(S$1:S47),0),"")</f>
        <v/>
      </c>
      <c r="Z55" s="129"/>
      <c r="AA55" s="141" t="str">
        <f>IF(ISNUMBER($B55),U55+AA54,"")</f>
        <v/>
      </c>
      <c r="AB55" s="141" t="str">
        <f>IF(ISNUMBER($B55),V55+AB54,"")</f>
        <v/>
      </c>
      <c r="AC55" s="141" t="str">
        <f>IF(ISNUMBER($B55),W55+AC54,"")</f>
        <v/>
      </c>
      <c r="AD55" s="141" t="str">
        <f>IF(ISNUMBER($B55),X55+AD54,"")</f>
        <v/>
      </c>
      <c r="AE55" s="133"/>
      <c r="AF55" s="137"/>
      <c r="AG55" s="141" t="str">
        <f>IF(ISNUMBER($B55),AA55/COUNTA(AA$10:AA55),"")</f>
        <v/>
      </c>
      <c r="AH55" s="141" t="str">
        <f>IF(ISNUMBER($B55),AB55/COUNTA(AB$10:AB55),"")</f>
        <v/>
      </c>
      <c r="AI55" s="141" t="str">
        <f>IF(ISNUMBER($B55),AC55/COUNTA(AC$10:AC55),"")</f>
        <v/>
      </c>
      <c r="AJ55" s="141" t="str">
        <f>IF(ISNUMBER($B55),AD55/COUNTA(AD$10:AD55),"")</f>
        <v/>
      </c>
      <c r="AK55" s="133"/>
      <c r="AL55" s="137"/>
      <c r="AM55" s="141" t="str">
        <f>IF(ISNUMBER($B55),SQRT(VAR(U$10:U55)),"")</f>
        <v/>
      </c>
      <c r="AN55" s="141" t="str">
        <f>IF(ISNUMBER($B55),SQRT(VAR(V$10:V55)),"")</f>
        <v/>
      </c>
      <c r="AO55" s="141" t="str">
        <f>IF(ISNUMBER($B55),SQRT(VAR(W$10:W55)),"")</f>
        <v/>
      </c>
      <c r="AP55" s="141" t="str">
        <f>IF(ISNUMBER($B55),SQRT(VAR(X$10:X55)),"")</f>
        <v/>
      </c>
      <c r="AQ55" s="133"/>
      <c r="AR55" s="3"/>
      <c r="AS55" s="140"/>
      <c r="AT55" s="141"/>
      <c r="AU55" s="141"/>
      <c r="AV55" s="141"/>
      <c r="AW55" s="141"/>
      <c r="AX55" s="139"/>
    </row>
    <row r="56" spans="1:50">
      <c r="A56" s="64"/>
      <c r="B56" s="135" t="str">
        <f>IF(ISBLANK(Liga_Pocha!$B56),"",Liga_Pocha!$B56)</f>
        <v/>
      </c>
      <c r="C56" s="136" t="str">
        <f>IF(ISTEXT(B56),"",_xlfn.SWITCH(Liga_Pocha!AH56,$D$3,$D$2,$E$3,$E$2,$F$3,$F$2,$G$3,$G$2,$D$6,$D$5,$E$6,$E$5,$I$6,$I$5))</f>
        <v/>
      </c>
      <c r="D56" s="136" t="str">
        <f>IF(ISTEXT(C56),"",_xlfn.SWITCH(Liga_Pocha!AI56,$D$3,$D$2,$E$3,$E$2,$F$3,$F$2,$G$3,$G$2,$D$6,$D$5,$E$6,$E$5,$I$6,$I$5))</f>
        <v/>
      </c>
      <c r="E56" s="136" t="str">
        <f>IF(ISTEXT(D56),"",_xlfn.SWITCH(Liga_Pocha!AJ56,$D$3,$D$2,$E$3,$E$2,$F$3,$F$2,$G$3,$G$2,$D$6,$D$5,$E$6,$E$5,$I$6,$I$5))</f>
        <v/>
      </c>
      <c r="F56" s="136" t="str">
        <f>IF(ISTEXT(E56),"",_xlfn.SWITCH(Liga_Pocha!AK56,$D$3,$D$2,$E$3,$E$2,$F$3,$F$2,$G$3,$G$2,$D$6,$D$5,$E$6,$E$5,$I$6,$I$5))</f>
        <v/>
      </c>
      <c r="G56" s="140" t="str">
        <f>HLOOKUP(G$9,$B$9:$F$303,ROWS(A$1:A48),0)</f>
        <v/>
      </c>
      <c r="H56" s="129"/>
      <c r="I56" s="141" t="str">
        <f>IF(ISNUMBER($B56),I55+Liga_Pocha!AH56,"")</f>
        <v/>
      </c>
      <c r="J56" s="141" t="str">
        <f>IF(ISNUMBER($B56),J55+Liga_Pocha!AI56,"")</f>
        <v/>
      </c>
      <c r="K56" s="141" t="str">
        <f>IF(ISNUMBER($B56),K55+Liga_Pocha!AJ56,"")</f>
        <v/>
      </c>
      <c r="L56" s="141" t="str">
        <f>IF(ISNUMBER($B56),L55+Liga_Pocha!AK56,"")</f>
        <v/>
      </c>
      <c r="M56" s="133"/>
      <c r="N56" s="129"/>
      <c r="O56" s="131" t="str">
        <f>IF(ISNUMBER($B56),I56/SUM($I56:$L56),"")</f>
        <v/>
      </c>
      <c r="P56" s="131" t="str">
        <f>IF(ISNUMBER($B56),J56/SUM($I56:$L56),"")</f>
        <v/>
      </c>
      <c r="Q56" s="131" t="str">
        <f>IF(ISNUMBER($B56),K56/SUM($I56:$L56),"")</f>
        <v/>
      </c>
      <c r="R56" s="131" t="str">
        <f>IF(ISNUMBER($B56),L56/SUM($I56:$L56),"")</f>
        <v/>
      </c>
      <c r="S56" s="133"/>
      <c r="T56" s="129"/>
      <c r="U56" s="141" t="str">
        <f>IF(ISNUMBER(Liga_Pocha!C56),Liga_Pocha!C56,"")</f>
        <v/>
      </c>
      <c r="V56" s="141" t="str">
        <f>IF(ISNUMBER(Liga_Pocha!D56),Liga_Pocha!D56,"")</f>
        <v/>
      </c>
      <c r="W56" s="141" t="str">
        <f>IF(ISNUMBER(Liga_Pocha!E56),Liga_Pocha!E56,"")</f>
        <v/>
      </c>
      <c r="X56" s="141" t="str">
        <f>IF(ISNUMBER(Liga_Pocha!F56),Liga_Pocha!F56,"")</f>
        <v/>
      </c>
      <c r="Y56" s="140" t="str">
        <f>IF(ISNUMBER($B56),HLOOKUP(Y$9,$U$9:$X$303,ROWS(S$1:S48),0),"")</f>
        <v/>
      </c>
      <c r="Z56" s="129"/>
      <c r="AA56" s="141" t="str">
        <f>IF(ISNUMBER($B56),U56+AA55,"")</f>
        <v/>
      </c>
      <c r="AB56" s="141" t="str">
        <f>IF(ISNUMBER($B56),V56+AB55,"")</f>
        <v/>
      </c>
      <c r="AC56" s="141" t="str">
        <f>IF(ISNUMBER($B56),W56+AC55,"")</f>
        <v/>
      </c>
      <c r="AD56" s="141" t="str">
        <f>IF(ISNUMBER($B56),X56+AD55,"")</f>
        <v/>
      </c>
      <c r="AE56" s="133"/>
      <c r="AF56" s="137"/>
      <c r="AG56" s="141" t="str">
        <f>IF(ISNUMBER($B56),AA56/COUNTA(AA$10:AA56),"")</f>
        <v/>
      </c>
      <c r="AH56" s="141" t="str">
        <f>IF(ISNUMBER($B56),AB56/COUNTA(AB$10:AB56),"")</f>
        <v/>
      </c>
      <c r="AI56" s="141" t="str">
        <f>IF(ISNUMBER($B56),AC56/COUNTA(AC$10:AC56),"")</f>
        <v/>
      </c>
      <c r="AJ56" s="141" t="str">
        <f>IF(ISNUMBER($B56),AD56/COUNTA(AD$10:AD56),"")</f>
        <v/>
      </c>
      <c r="AK56" s="133"/>
      <c r="AL56" s="137"/>
      <c r="AM56" s="141" t="str">
        <f>IF(ISNUMBER($B56),SQRT(VAR(U$10:U56)),"")</f>
        <v/>
      </c>
      <c r="AN56" s="141" t="str">
        <f>IF(ISNUMBER($B56),SQRT(VAR(V$10:V56)),"")</f>
        <v/>
      </c>
      <c r="AO56" s="141" t="str">
        <f>IF(ISNUMBER($B56),SQRT(VAR(W$10:W56)),"")</f>
        <v/>
      </c>
      <c r="AP56" s="141" t="str">
        <f>IF(ISNUMBER($B56),SQRT(VAR(X$10:X56)),"")</f>
        <v/>
      </c>
      <c r="AQ56" s="133"/>
      <c r="AR56" s="3"/>
      <c r="AS56" s="140"/>
      <c r="AT56" s="141"/>
      <c r="AU56" s="141"/>
      <c r="AV56" s="141"/>
      <c r="AW56" s="141"/>
      <c r="AX56" s="139"/>
    </row>
    <row r="57" spans="1:50">
      <c r="A57" s="64"/>
      <c r="B57" s="135" t="str">
        <f>IF(ISBLANK(Liga_Pocha!$B57),"",Liga_Pocha!$B57)</f>
        <v/>
      </c>
      <c r="C57" s="136" t="str">
        <f>IF(ISTEXT(B57),"",_xlfn.SWITCH(Liga_Pocha!AH57,$D$3,$D$2,$E$3,$E$2,$F$3,$F$2,$G$3,$G$2,$D$6,$D$5,$E$6,$E$5,$I$6,$I$5))</f>
        <v/>
      </c>
      <c r="D57" s="136" t="str">
        <f>IF(ISTEXT(C57),"",_xlfn.SWITCH(Liga_Pocha!AI57,$D$3,$D$2,$E$3,$E$2,$F$3,$F$2,$G$3,$G$2,$D$6,$D$5,$E$6,$E$5,$I$6,$I$5))</f>
        <v/>
      </c>
      <c r="E57" s="136" t="str">
        <f>IF(ISTEXT(D57),"",_xlfn.SWITCH(Liga_Pocha!AJ57,$D$3,$D$2,$E$3,$E$2,$F$3,$F$2,$G$3,$G$2,$D$6,$D$5,$E$6,$E$5,$I$6,$I$5))</f>
        <v/>
      </c>
      <c r="F57" s="136" t="str">
        <f>IF(ISTEXT(E57),"",_xlfn.SWITCH(Liga_Pocha!AK57,$D$3,$D$2,$E$3,$E$2,$F$3,$F$2,$G$3,$G$2,$D$6,$D$5,$E$6,$E$5,$I$6,$I$5))</f>
        <v/>
      </c>
      <c r="G57" s="140" t="str">
        <f>HLOOKUP(G$9,$B$9:$F$303,ROWS(A$1:A49),0)</f>
        <v/>
      </c>
      <c r="H57" s="129"/>
      <c r="I57" s="141" t="str">
        <f>IF(ISNUMBER($B57),I56+Liga_Pocha!AH57,"")</f>
        <v/>
      </c>
      <c r="J57" s="141" t="str">
        <f>IF(ISNUMBER($B57),J56+Liga_Pocha!AI57,"")</f>
        <v/>
      </c>
      <c r="K57" s="141" t="str">
        <f>IF(ISNUMBER($B57),K56+Liga_Pocha!AJ57,"")</f>
        <v/>
      </c>
      <c r="L57" s="141" t="str">
        <f>IF(ISNUMBER($B57),L56+Liga_Pocha!AK57,"")</f>
        <v/>
      </c>
      <c r="M57" s="133"/>
      <c r="N57" s="129"/>
      <c r="O57" s="131" t="str">
        <f>IF(ISNUMBER($B57),I57/SUM($I57:$L57),"")</f>
        <v/>
      </c>
      <c r="P57" s="131" t="str">
        <f>IF(ISNUMBER($B57),J57/SUM($I57:$L57),"")</f>
        <v/>
      </c>
      <c r="Q57" s="131" t="str">
        <f>IF(ISNUMBER($B57),K57/SUM($I57:$L57),"")</f>
        <v/>
      </c>
      <c r="R57" s="131" t="str">
        <f>IF(ISNUMBER($B57),L57/SUM($I57:$L57),"")</f>
        <v/>
      </c>
      <c r="S57" s="133"/>
      <c r="T57" s="129"/>
      <c r="U57" s="141" t="str">
        <f>IF(ISNUMBER(Liga_Pocha!C57),Liga_Pocha!C57,"")</f>
        <v/>
      </c>
      <c r="V57" s="141" t="str">
        <f>IF(ISNUMBER(Liga_Pocha!D57),Liga_Pocha!D57,"")</f>
        <v/>
      </c>
      <c r="W57" s="141" t="str">
        <f>IF(ISNUMBER(Liga_Pocha!E57),Liga_Pocha!E57,"")</f>
        <v/>
      </c>
      <c r="X57" s="141" t="str">
        <f>IF(ISNUMBER(Liga_Pocha!F57),Liga_Pocha!F57,"")</f>
        <v/>
      </c>
      <c r="Y57" s="140" t="str">
        <f>IF(ISNUMBER($B57),HLOOKUP(Y$9,$U$9:$X$303,ROWS(S$1:S49),0),"")</f>
        <v/>
      </c>
      <c r="Z57" s="129"/>
      <c r="AA57" s="141" t="str">
        <f>IF(ISNUMBER($B57),U57+AA56,"")</f>
        <v/>
      </c>
      <c r="AB57" s="141" t="str">
        <f>IF(ISNUMBER($B57),V57+AB56,"")</f>
        <v/>
      </c>
      <c r="AC57" s="141" t="str">
        <f>IF(ISNUMBER($B57),W57+AC56,"")</f>
        <v/>
      </c>
      <c r="AD57" s="141" t="str">
        <f>IF(ISNUMBER($B57),X57+AD56,"")</f>
        <v/>
      </c>
      <c r="AE57" s="133"/>
      <c r="AF57" s="137"/>
      <c r="AG57" s="141" t="str">
        <f>IF(ISNUMBER($B57),AA57/COUNTA(AA$10:AA57),"")</f>
        <v/>
      </c>
      <c r="AH57" s="141" t="str">
        <f>IF(ISNUMBER($B57),AB57/COUNTA(AB$10:AB57),"")</f>
        <v/>
      </c>
      <c r="AI57" s="141" t="str">
        <f>IF(ISNUMBER($B57),AC57/COUNTA(AC$10:AC57),"")</f>
        <v/>
      </c>
      <c r="AJ57" s="141" t="str">
        <f>IF(ISNUMBER($B57),AD57/COUNTA(AD$10:AD57),"")</f>
        <v/>
      </c>
      <c r="AK57" s="133"/>
      <c r="AL57" s="137"/>
      <c r="AM57" s="141" t="str">
        <f>IF(ISNUMBER($B57),SQRT(VAR(U$10:U57)),"")</f>
        <v/>
      </c>
      <c r="AN57" s="141" t="str">
        <f>IF(ISNUMBER($B57),SQRT(VAR(V$10:V57)),"")</f>
        <v/>
      </c>
      <c r="AO57" s="141" t="str">
        <f>IF(ISNUMBER($B57),SQRT(VAR(W$10:W57)),"")</f>
        <v/>
      </c>
      <c r="AP57" s="141" t="str">
        <f>IF(ISNUMBER($B57),SQRT(VAR(X$10:X57)),"")</f>
        <v/>
      </c>
      <c r="AQ57" s="133"/>
      <c r="AR57" s="3"/>
      <c r="AS57" s="140"/>
      <c r="AT57" s="141"/>
      <c r="AU57" s="141"/>
      <c r="AV57" s="141"/>
      <c r="AW57" s="141"/>
      <c r="AX57" s="139"/>
    </row>
    <row r="58" spans="1:50">
      <c r="A58" s="64"/>
      <c r="B58" s="135" t="str">
        <f>IF(ISBLANK(Liga_Pocha!$B58),"",Liga_Pocha!$B58)</f>
        <v/>
      </c>
      <c r="C58" s="136" t="str">
        <f>IF(ISTEXT(B58),"",_xlfn.SWITCH(Liga_Pocha!AH58,$D$3,$D$2,$E$3,$E$2,$F$3,$F$2,$G$3,$G$2,$D$6,$D$5,$E$6,$E$5,$I$6,$I$5))</f>
        <v/>
      </c>
      <c r="D58" s="136" t="str">
        <f>IF(ISTEXT(C58),"",_xlfn.SWITCH(Liga_Pocha!AI58,$D$3,$D$2,$E$3,$E$2,$F$3,$F$2,$G$3,$G$2,$D$6,$D$5,$E$6,$E$5,$I$6,$I$5))</f>
        <v/>
      </c>
      <c r="E58" s="136" t="str">
        <f>IF(ISTEXT(D58),"",_xlfn.SWITCH(Liga_Pocha!AJ58,$D$3,$D$2,$E$3,$E$2,$F$3,$F$2,$G$3,$G$2,$D$6,$D$5,$E$6,$E$5,$I$6,$I$5))</f>
        <v/>
      </c>
      <c r="F58" s="136" t="str">
        <f>IF(ISTEXT(E58),"",_xlfn.SWITCH(Liga_Pocha!AK58,$D$3,$D$2,$E$3,$E$2,$F$3,$F$2,$G$3,$G$2,$D$6,$D$5,$E$6,$E$5,$I$6,$I$5))</f>
        <v/>
      </c>
      <c r="G58" s="140" t="str">
        <f>HLOOKUP(G$9,$B$9:$F$303,ROWS(A$1:A50),0)</f>
        <v/>
      </c>
      <c r="H58" s="129"/>
      <c r="I58" s="141" t="str">
        <f>IF(ISNUMBER($B58),I57+Liga_Pocha!AH58,"")</f>
        <v/>
      </c>
      <c r="J58" s="141" t="str">
        <f>IF(ISNUMBER($B58),J57+Liga_Pocha!AI58,"")</f>
        <v/>
      </c>
      <c r="K58" s="141" t="str">
        <f>IF(ISNUMBER($B58),K57+Liga_Pocha!AJ58,"")</f>
        <v/>
      </c>
      <c r="L58" s="141" t="str">
        <f>IF(ISNUMBER($B58),L57+Liga_Pocha!AK58,"")</f>
        <v/>
      </c>
      <c r="M58" s="133"/>
      <c r="N58" s="129"/>
      <c r="O58" s="131" t="str">
        <f>IF(ISNUMBER($B58),I58/SUM($I58:$L58),"")</f>
        <v/>
      </c>
      <c r="P58" s="131" t="str">
        <f>IF(ISNUMBER($B58),J58/SUM($I58:$L58),"")</f>
        <v/>
      </c>
      <c r="Q58" s="131" t="str">
        <f>IF(ISNUMBER($B58),K58/SUM($I58:$L58),"")</f>
        <v/>
      </c>
      <c r="R58" s="131" t="str">
        <f>IF(ISNUMBER($B58),L58/SUM($I58:$L58),"")</f>
        <v/>
      </c>
      <c r="S58" s="133"/>
      <c r="T58" s="129"/>
      <c r="U58" s="141" t="str">
        <f>IF(ISNUMBER(Liga_Pocha!C58),Liga_Pocha!C58,"")</f>
        <v/>
      </c>
      <c r="V58" s="141" t="str">
        <f>IF(ISNUMBER(Liga_Pocha!D58),Liga_Pocha!D58,"")</f>
        <v/>
      </c>
      <c r="W58" s="141" t="str">
        <f>IF(ISNUMBER(Liga_Pocha!E58),Liga_Pocha!E58,"")</f>
        <v/>
      </c>
      <c r="X58" s="141" t="str">
        <f>IF(ISNUMBER(Liga_Pocha!F58),Liga_Pocha!F58,"")</f>
        <v/>
      </c>
      <c r="Y58" s="140" t="str">
        <f>IF(ISNUMBER($B58),HLOOKUP(Y$9,$U$9:$X$303,ROWS(S$1:S50),0),"")</f>
        <v/>
      </c>
      <c r="Z58" s="129"/>
      <c r="AA58" s="141" t="str">
        <f>IF(ISNUMBER($B58),U58+AA57,"")</f>
        <v/>
      </c>
      <c r="AB58" s="141" t="str">
        <f>IF(ISNUMBER($B58),V58+AB57,"")</f>
        <v/>
      </c>
      <c r="AC58" s="141" t="str">
        <f>IF(ISNUMBER($B58),W58+AC57,"")</f>
        <v/>
      </c>
      <c r="AD58" s="141" t="str">
        <f>IF(ISNUMBER($B58),X58+AD57,"")</f>
        <v/>
      </c>
      <c r="AE58" s="133"/>
      <c r="AF58" s="137"/>
      <c r="AG58" s="141" t="str">
        <f>IF(ISNUMBER($B58),AA58/COUNTA(AA$10:AA58),"")</f>
        <v/>
      </c>
      <c r="AH58" s="141" t="str">
        <f>IF(ISNUMBER($B58),AB58/COUNTA(AB$10:AB58),"")</f>
        <v/>
      </c>
      <c r="AI58" s="141" t="str">
        <f>IF(ISNUMBER($B58),AC58/COUNTA(AC$10:AC58),"")</f>
        <v/>
      </c>
      <c r="AJ58" s="141" t="str">
        <f>IF(ISNUMBER($B58),AD58/COUNTA(AD$10:AD58),"")</f>
        <v/>
      </c>
      <c r="AK58" s="133"/>
      <c r="AL58" s="137"/>
      <c r="AM58" s="141" t="str">
        <f>IF(ISNUMBER($B58),SQRT(VAR(U$10:U58)),"")</f>
        <v/>
      </c>
      <c r="AN58" s="141" t="str">
        <f>IF(ISNUMBER($B58),SQRT(VAR(V$10:V58)),"")</f>
        <v/>
      </c>
      <c r="AO58" s="141" t="str">
        <f>IF(ISNUMBER($B58),SQRT(VAR(W$10:W58)),"")</f>
        <v/>
      </c>
      <c r="AP58" s="141" t="str">
        <f>IF(ISNUMBER($B58),SQRT(VAR(X$10:X58)),"")</f>
        <v/>
      </c>
      <c r="AQ58" s="133"/>
      <c r="AR58" s="3"/>
      <c r="AS58" s="140"/>
      <c r="AT58" s="141"/>
      <c r="AU58" s="141"/>
      <c r="AV58" s="141"/>
      <c r="AW58" s="141"/>
      <c r="AX58" s="139"/>
    </row>
    <row r="59" spans="1:50">
      <c r="A59" s="64"/>
      <c r="B59" s="135" t="str">
        <f>IF(ISBLANK(Liga_Pocha!$B59),"",Liga_Pocha!$B59)</f>
        <v/>
      </c>
      <c r="C59" s="136" t="str">
        <f>IF(ISTEXT(B59),"",_xlfn.SWITCH(Liga_Pocha!AH59,$D$3,$D$2,$E$3,$E$2,$F$3,$F$2,$G$3,$G$2,$D$6,$D$5,$E$6,$E$5,$I$6,$I$5))</f>
        <v/>
      </c>
      <c r="D59" s="136" t="str">
        <f>IF(ISTEXT(C59),"",_xlfn.SWITCH(Liga_Pocha!AI59,$D$3,$D$2,$E$3,$E$2,$F$3,$F$2,$G$3,$G$2,$D$6,$D$5,$E$6,$E$5,$I$6,$I$5))</f>
        <v/>
      </c>
      <c r="E59" s="136" t="str">
        <f>IF(ISTEXT(D59),"",_xlfn.SWITCH(Liga_Pocha!AJ59,$D$3,$D$2,$E$3,$E$2,$F$3,$F$2,$G$3,$G$2,$D$6,$D$5,$E$6,$E$5,$I$6,$I$5))</f>
        <v/>
      </c>
      <c r="F59" s="136" t="str">
        <f>IF(ISTEXT(E59),"",_xlfn.SWITCH(Liga_Pocha!AK59,$D$3,$D$2,$E$3,$E$2,$F$3,$F$2,$G$3,$G$2,$D$6,$D$5,$E$6,$E$5,$I$6,$I$5))</f>
        <v/>
      </c>
      <c r="G59" s="140" t="str">
        <f>HLOOKUP(G$9,$B$9:$F$303,ROWS(A$1:A51),0)</f>
        <v/>
      </c>
      <c r="H59" s="129"/>
      <c r="I59" s="141" t="str">
        <f>IF(ISNUMBER($B59),I58+Liga_Pocha!AH59,"")</f>
        <v/>
      </c>
      <c r="J59" s="141" t="str">
        <f>IF(ISNUMBER($B59),J58+Liga_Pocha!AI59,"")</f>
        <v/>
      </c>
      <c r="K59" s="141" t="str">
        <f>IF(ISNUMBER($B59),K58+Liga_Pocha!AJ59,"")</f>
        <v/>
      </c>
      <c r="L59" s="141" t="str">
        <f>IF(ISNUMBER($B59),L58+Liga_Pocha!AK59,"")</f>
        <v/>
      </c>
      <c r="M59" s="133"/>
      <c r="N59" s="129"/>
      <c r="O59" s="131" t="str">
        <f>IF(ISNUMBER($B59),I59/SUM($I59:$L59),"")</f>
        <v/>
      </c>
      <c r="P59" s="131" t="str">
        <f>IF(ISNUMBER($B59),J59/SUM($I59:$L59),"")</f>
        <v/>
      </c>
      <c r="Q59" s="131" t="str">
        <f>IF(ISNUMBER($B59),K59/SUM($I59:$L59),"")</f>
        <v/>
      </c>
      <c r="R59" s="131" t="str">
        <f>IF(ISNUMBER($B59),L59/SUM($I59:$L59),"")</f>
        <v/>
      </c>
      <c r="S59" s="133"/>
      <c r="T59" s="129"/>
      <c r="U59" s="141" t="str">
        <f>IF(ISNUMBER(Liga_Pocha!C59),Liga_Pocha!C59,"")</f>
        <v/>
      </c>
      <c r="V59" s="141" t="str">
        <f>IF(ISNUMBER(Liga_Pocha!D59),Liga_Pocha!D59,"")</f>
        <v/>
      </c>
      <c r="W59" s="141" t="str">
        <f>IF(ISNUMBER(Liga_Pocha!E59),Liga_Pocha!E59,"")</f>
        <v/>
      </c>
      <c r="X59" s="141" t="str">
        <f>IF(ISNUMBER(Liga_Pocha!F59),Liga_Pocha!F59,"")</f>
        <v/>
      </c>
      <c r="Y59" s="140" t="str">
        <f>IF(ISNUMBER($B59),HLOOKUP(Y$9,$U$9:$X$303,ROWS(S$1:S51),0),"")</f>
        <v/>
      </c>
      <c r="Z59" s="129"/>
      <c r="AA59" s="141" t="str">
        <f>IF(ISNUMBER($B59),U59+AA58,"")</f>
        <v/>
      </c>
      <c r="AB59" s="141" t="str">
        <f>IF(ISNUMBER($B59),V59+AB58,"")</f>
        <v/>
      </c>
      <c r="AC59" s="141" t="str">
        <f>IF(ISNUMBER($B59),W59+AC58,"")</f>
        <v/>
      </c>
      <c r="AD59" s="141" t="str">
        <f>IF(ISNUMBER($B59),X59+AD58,"")</f>
        <v/>
      </c>
      <c r="AE59" s="133"/>
      <c r="AF59" s="137"/>
      <c r="AG59" s="141" t="str">
        <f>IF(ISNUMBER($B59),AA59/COUNTA(AA$10:AA59),"")</f>
        <v/>
      </c>
      <c r="AH59" s="141" t="str">
        <f>IF(ISNUMBER($B59),AB59/COUNTA(AB$10:AB59),"")</f>
        <v/>
      </c>
      <c r="AI59" s="141" t="str">
        <f>IF(ISNUMBER($B59),AC59/COUNTA(AC$10:AC59),"")</f>
        <v/>
      </c>
      <c r="AJ59" s="141" t="str">
        <f>IF(ISNUMBER($B59),AD59/COUNTA(AD$10:AD59),"")</f>
        <v/>
      </c>
      <c r="AK59" s="133"/>
      <c r="AL59" s="137"/>
      <c r="AM59" s="141" t="str">
        <f>IF(ISNUMBER($B59),SQRT(VAR(U$10:U59)),"")</f>
        <v/>
      </c>
      <c r="AN59" s="141" t="str">
        <f>IF(ISNUMBER($B59),SQRT(VAR(V$10:V59)),"")</f>
        <v/>
      </c>
      <c r="AO59" s="141" t="str">
        <f>IF(ISNUMBER($B59),SQRT(VAR(W$10:W59)),"")</f>
        <v/>
      </c>
      <c r="AP59" s="141" t="str">
        <f>IF(ISNUMBER($B59),SQRT(VAR(X$10:X59)),"")</f>
        <v/>
      </c>
      <c r="AQ59" s="133"/>
      <c r="AR59" s="3"/>
      <c r="AS59" s="140"/>
      <c r="AT59" s="141"/>
      <c r="AU59" s="141"/>
      <c r="AV59" s="141"/>
      <c r="AW59" s="141"/>
      <c r="AX59" s="139"/>
    </row>
    <row r="60" spans="1:50">
      <c r="A60" s="64"/>
      <c r="B60" s="135" t="str">
        <f>IF(ISBLANK(Liga_Pocha!$B60),"",Liga_Pocha!$B60)</f>
        <v/>
      </c>
      <c r="C60" s="136" t="str">
        <f>IF(ISTEXT(B60),"",_xlfn.SWITCH(Liga_Pocha!AH60,$D$3,$D$2,$E$3,$E$2,$F$3,$F$2,$G$3,$G$2,$D$6,$D$5,$E$6,$E$5,$I$6,$I$5))</f>
        <v/>
      </c>
      <c r="D60" s="136" t="str">
        <f>IF(ISTEXT(C60),"",_xlfn.SWITCH(Liga_Pocha!AI60,$D$3,$D$2,$E$3,$E$2,$F$3,$F$2,$G$3,$G$2,$D$6,$D$5,$E$6,$E$5,$I$6,$I$5))</f>
        <v/>
      </c>
      <c r="E60" s="136" t="str">
        <f>IF(ISTEXT(D60),"",_xlfn.SWITCH(Liga_Pocha!AJ60,$D$3,$D$2,$E$3,$E$2,$F$3,$F$2,$G$3,$G$2,$D$6,$D$5,$E$6,$E$5,$I$6,$I$5))</f>
        <v/>
      </c>
      <c r="F60" s="136" t="str">
        <f>IF(ISTEXT(E60),"",_xlfn.SWITCH(Liga_Pocha!AK60,$D$3,$D$2,$E$3,$E$2,$F$3,$F$2,$G$3,$G$2,$D$6,$D$5,$E$6,$E$5,$I$6,$I$5))</f>
        <v/>
      </c>
      <c r="G60" s="140" t="str">
        <f>HLOOKUP(G$9,$B$9:$F$303,ROWS(A$1:A52),0)</f>
        <v/>
      </c>
      <c r="H60" s="129"/>
      <c r="I60" s="141" t="str">
        <f>IF(ISNUMBER($B60),I59+Liga_Pocha!AH60,"")</f>
        <v/>
      </c>
      <c r="J60" s="141" t="str">
        <f>IF(ISNUMBER($B60),J59+Liga_Pocha!AI60,"")</f>
        <v/>
      </c>
      <c r="K60" s="141" t="str">
        <f>IF(ISNUMBER($B60),K59+Liga_Pocha!AJ60,"")</f>
        <v/>
      </c>
      <c r="L60" s="141" t="str">
        <f>IF(ISNUMBER($B60),L59+Liga_Pocha!AK60,"")</f>
        <v/>
      </c>
      <c r="M60" s="133"/>
      <c r="N60" s="129"/>
      <c r="O60" s="131" t="str">
        <f>IF(ISNUMBER($B60),I60/SUM($I60:$L60),"")</f>
        <v/>
      </c>
      <c r="P60" s="131" t="str">
        <f>IF(ISNUMBER($B60),J60/SUM($I60:$L60),"")</f>
        <v/>
      </c>
      <c r="Q60" s="131" t="str">
        <f>IF(ISNUMBER($B60),K60/SUM($I60:$L60),"")</f>
        <v/>
      </c>
      <c r="R60" s="131" t="str">
        <f>IF(ISNUMBER($B60),L60/SUM($I60:$L60),"")</f>
        <v/>
      </c>
      <c r="S60" s="133"/>
      <c r="T60" s="129"/>
      <c r="U60" s="141" t="str">
        <f>IF(ISNUMBER(Liga_Pocha!C60),Liga_Pocha!C60,"")</f>
        <v/>
      </c>
      <c r="V60" s="141" t="str">
        <f>IF(ISNUMBER(Liga_Pocha!D60),Liga_Pocha!D60,"")</f>
        <v/>
      </c>
      <c r="W60" s="141" t="str">
        <f>IF(ISNUMBER(Liga_Pocha!E60),Liga_Pocha!E60,"")</f>
        <v/>
      </c>
      <c r="X60" s="141" t="str">
        <f>IF(ISNUMBER(Liga_Pocha!F60),Liga_Pocha!F60,"")</f>
        <v/>
      </c>
      <c r="Y60" s="140" t="str">
        <f>IF(ISNUMBER($B60),HLOOKUP(Y$9,$U$9:$X$303,ROWS(S$1:S52),0),"")</f>
        <v/>
      </c>
      <c r="Z60" s="129"/>
      <c r="AA60" s="141" t="str">
        <f>IF(ISNUMBER($B60),U60+AA59,"")</f>
        <v/>
      </c>
      <c r="AB60" s="141" t="str">
        <f>IF(ISNUMBER($B60),V60+AB59,"")</f>
        <v/>
      </c>
      <c r="AC60" s="141" t="str">
        <f>IF(ISNUMBER($B60),W60+AC59,"")</f>
        <v/>
      </c>
      <c r="AD60" s="141" t="str">
        <f>IF(ISNUMBER($B60),X60+AD59,"")</f>
        <v/>
      </c>
      <c r="AE60" s="133"/>
      <c r="AF60" s="137"/>
      <c r="AG60" s="141" t="str">
        <f>IF(ISNUMBER($B60),AA60/COUNTA(AA$10:AA60),"")</f>
        <v/>
      </c>
      <c r="AH60" s="141" t="str">
        <f>IF(ISNUMBER($B60),AB60/COUNTA(AB$10:AB60),"")</f>
        <v/>
      </c>
      <c r="AI60" s="141" t="str">
        <f>IF(ISNUMBER($B60),AC60/COUNTA(AC$10:AC60),"")</f>
        <v/>
      </c>
      <c r="AJ60" s="141" t="str">
        <f>IF(ISNUMBER($B60),AD60/COUNTA(AD$10:AD60),"")</f>
        <v/>
      </c>
      <c r="AK60" s="133"/>
      <c r="AL60" s="137"/>
      <c r="AM60" s="141" t="str">
        <f>IF(ISNUMBER($B60),SQRT(VAR(U$10:U60)),"")</f>
        <v/>
      </c>
      <c r="AN60" s="141" t="str">
        <f>IF(ISNUMBER($B60),SQRT(VAR(V$10:V60)),"")</f>
        <v/>
      </c>
      <c r="AO60" s="141" t="str">
        <f>IF(ISNUMBER($B60),SQRT(VAR(W$10:W60)),"")</f>
        <v/>
      </c>
      <c r="AP60" s="141" t="str">
        <f>IF(ISNUMBER($B60),SQRT(VAR(X$10:X60)),"")</f>
        <v/>
      </c>
      <c r="AQ60" s="133"/>
      <c r="AR60" s="3"/>
      <c r="AS60" s="140"/>
      <c r="AT60" s="141"/>
      <c r="AU60" s="141"/>
      <c r="AV60" s="141"/>
      <c r="AW60" s="141"/>
      <c r="AX60" s="139"/>
    </row>
    <row r="61" spans="1:50">
      <c r="A61" s="64"/>
      <c r="B61" s="135" t="str">
        <f>IF(ISBLANK(Liga_Pocha!$B61),"",Liga_Pocha!$B61)</f>
        <v/>
      </c>
      <c r="C61" s="136" t="str">
        <f>IF(ISTEXT(B61),"",_xlfn.SWITCH(Liga_Pocha!AH61,$D$3,$D$2,$E$3,$E$2,$F$3,$F$2,$G$3,$G$2,$D$6,$D$5,$E$6,$E$5,$I$6,$I$5))</f>
        <v/>
      </c>
      <c r="D61" s="136" t="str">
        <f>IF(ISTEXT(C61),"",_xlfn.SWITCH(Liga_Pocha!AI61,$D$3,$D$2,$E$3,$E$2,$F$3,$F$2,$G$3,$G$2,$D$6,$D$5,$E$6,$E$5,$I$6,$I$5))</f>
        <v/>
      </c>
      <c r="E61" s="136" t="str">
        <f>IF(ISTEXT(D61),"",_xlfn.SWITCH(Liga_Pocha!AJ61,$D$3,$D$2,$E$3,$E$2,$F$3,$F$2,$G$3,$G$2,$D$6,$D$5,$E$6,$E$5,$I$6,$I$5))</f>
        <v/>
      </c>
      <c r="F61" s="136" t="str">
        <f>IF(ISTEXT(E61),"",_xlfn.SWITCH(Liga_Pocha!AK61,$D$3,$D$2,$E$3,$E$2,$F$3,$F$2,$G$3,$G$2,$D$6,$D$5,$E$6,$E$5,$I$6,$I$5))</f>
        <v/>
      </c>
      <c r="G61" s="140" t="str">
        <f>HLOOKUP(G$9,$B$9:$F$303,ROWS(A$1:A53),0)</f>
        <v/>
      </c>
      <c r="H61" s="129"/>
      <c r="I61" s="141" t="str">
        <f>IF(ISNUMBER($B61),I60+Liga_Pocha!AH61,"")</f>
        <v/>
      </c>
      <c r="J61" s="141" t="str">
        <f>IF(ISNUMBER($B61),J60+Liga_Pocha!AI61,"")</f>
        <v/>
      </c>
      <c r="K61" s="141" t="str">
        <f>IF(ISNUMBER($B61),K60+Liga_Pocha!AJ61,"")</f>
        <v/>
      </c>
      <c r="L61" s="141" t="str">
        <f>IF(ISNUMBER($B61),L60+Liga_Pocha!AK61,"")</f>
        <v/>
      </c>
      <c r="M61" s="133"/>
      <c r="N61" s="129"/>
      <c r="O61" s="131" t="str">
        <f>IF(ISNUMBER($B61),I61/SUM($I61:$L61),"")</f>
        <v/>
      </c>
      <c r="P61" s="131" t="str">
        <f>IF(ISNUMBER($B61),J61/SUM($I61:$L61),"")</f>
        <v/>
      </c>
      <c r="Q61" s="131" t="str">
        <f>IF(ISNUMBER($B61),K61/SUM($I61:$L61),"")</f>
        <v/>
      </c>
      <c r="R61" s="131" t="str">
        <f>IF(ISNUMBER($B61),L61/SUM($I61:$L61),"")</f>
        <v/>
      </c>
      <c r="S61" s="133"/>
      <c r="T61" s="129"/>
      <c r="U61" s="141" t="str">
        <f>IF(ISNUMBER(Liga_Pocha!C61),Liga_Pocha!C61,"")</f>
        <v/>
      </c>
      <c r="V61" s="141" t="str">
        <f>IF(ISNUMBER(Liga_Pocha!D61),Liga_Pocha!D61,"")</f>
        <v/>
      </c>
      <c r="W61" s="141" t="str">
        <f>IF(ISNUMBER(Liga_Pocha!E61),Liga_Pocha!E61,"")</f>
        <v/>
      </c>
      <c r="X61" s="141" t="str">
        <f>IF(ISNUMBER(Liga_Pocha!F61),Liga_Pocha!F61,"")</f>
        <v/>
      </c>
      <c r="Y61" s="140" t="str">
        <f>IF(ISNUMBER($B61),HLOOKUP(Y$9,$U$9:$X$303,ROWS(S$1:S53),0),"")</f>
        <v/>
      </c>
      <c r="Z61" s="129"/>
      <c r="AA61" s="141" t="str">
        <f>IF(ISNUMBER($B61),U61+AA60,"")</f>
        <v/>
      </c>
      <c r="AB61" s="141" t="str">
        <f>IF(ISNUMBER($B61),V61+AB60,"")</f>
        <v/>
      </c>
      <c r="AC61" s="141" t="str">
        <f>IF(ISNUMBER($B61),W61+AC60,"")</f>
        <v/>
      </c>
      <c r="AD61" s="141" t="str">
        <f>IF(ISNUMBER($B61),X61+AD60,"")</f>
        <v/>
      </c>
      <c r="AE61" s="133"/>
      <c r="AF61" s="137"/>
      <c r="AG61" s="141" t="str">
        <f>IF(ISNUMBER($B61),AA61/COUNTA(AA$10:AA61),"")</f>
        <v/>
      </c>
      <c r="AH61" s="141" t="str">
        <f>IF(ISNUMBER($B61),AB61/COUNTA(AB$10:AB61),"")</f>
        <v/>
      </c>
      <c r="AI61" s="141" t="str">
        <f>IF(ISNUMBER($B61),AC61/COUNTA(AC$10:AC61),"")</f>
        <v/>
      </c>
      <c r="AJ61" s="141" t="str">
        <f>IF(ISNUMBER($B61),AD61/COUNTA(AD$10:AD61),"")</f>
        <v/>
      </c>
      <c r="AK61" s="133"/>
      <c r="AL61" s="137"/>
      <c r="AM61" s="141" t="str">
        <f>IF(ISNUMBER($B61),SQRT(VAR(U$10:U61)),"")</f>
        <v/>
      </c>
      <c r="AN61" s="141" t="str">
        <f>IF(ISNUMBER($B61),SQRT(VAR(V$10:V61)),"")</f>
        <v/>
      </c>
      <c r="AO61" s="141" t="str">
        <f>IF(ISNUMBER($B61),SQRT(VAR(W$10:W61)),"")</f>
        <v/>
      </c>
      <c r="AP61" s="141" t="str">
        <f>IF(ISNUMBER($B61),SQRT(VAR(X$10:X61)),"")</f>
        <v/>
      </c>
      <c r="AQ61" s="133"/>
      <c r="AR61" s="3"/>
      <c r="AS61" s="140"/>
      <c r="AT61" s="141"/>
      <c r="AU61" s="141"/>
      <c r="AV61" s="141"/>
      <c r="AW61" s="141"/>
      <c r="AX61" s="139"/>
    </row>
    <row r="62" spans="1:50">
      <c r="A62" s="64"/>
      <c r="B62" s="135" t="str">
        <f>IF(ISBLANK(Liga_Pocha!$B62),"",Liga_Pocha!$B62)</f>
        <v/>
      </c>
      <c r="C62" s="136" t="str">
        <f>IF(ISTEXT(B62),"",_xlfn.SWITCH(Liga_Pocha!AH62,$D$3,$D$2,$E$3,$E$2,$F$3,$F$2,$G$3,$G$2,$D$6,$D$5,$E$6,$E$5,$I$6,$I$5))</f>
        <v/>
      </c>
      <c r="D62" s="136" t="str">
        <f>IF(ISTEXT(C62),"",_xlfn.SWITCH(Liga_Pocha!AI62,$D$3,$D$2,$E$3,$E$2,$F$3,$F$2,$G$3,$G$2,$D$6,$D$5,$E$6,$E$5,$I$6,$I$5))</f>
        <v/>
      </c>
      <c r="E62" s="136" t="str">
        <f>IF(ISTEXT(D62),"",_xlfn.SWITCH(Liga_Pocha!AJ62,$D$3,$D$2,$E$3,$E$2,$F$3,$F$2,$G$3,$G$2,$D$6,$D$5,$E$6,$E$5,$I$6,$I$5))</f>
        <v/>
      </c>
      <c r="F62" s="136" t="str">
        <f>IF(ISTEXT(E62),"",_xlfn.SWITCH(Liga_Pocha!AK62,$D$3,$D$2,$E$3,$E$2,$F$3,$F$2,$G$3,$G$2,$D$6,$D$5,$E$6,$E$5,$I$6,$I$5))</f>
        <v/>
      </c>
      <c r="G62" s="140" t="str">
        <f>HLOOKUP(G$9,$B$9:$F$303,ROWS(A$1:A54),0)</f>
        <v/>
      </c>
      <c r="H62" s="129"/>
      <c r="I62" s="141" t="str">
        <f>IF(ISNUMBER($B62),I61+Liga_Pocha!AH62,"")</f>
        <v/>
      </c>
      <c r="J62" s="141" t="str">
        <f>IF(ISNUMBER($B62),J61+Liga_Pocha!AI62,"")</f>
        <v/>
      </c>
      <c r="K62" s="141" t="str">
        <f>IF(ISNUMBER($B62),K61+Liga_Pocha!AJ62,"")</f>
        <v/>
      </c>
      <c r="L62" s="141" t="str">
        <f>IF(ISNUMBER($B62),L61+Liga_Pocha!AK62,"")</f>
        <v/>
      </c>
      <c r="M62" s="133"/>
      <c r="N62" s="129"/>
      <c r="O62" s="131" t="str">
        <f>IF(ISNUMBER($B62),I62/SUM($I62:$L62),"")</f>
        <v/>
      </c>
      <c r="P62" s="131" t="str">
        <f>IF(ISNUMBER($B62),J62/SUM($I62:$L62),"")</f>
        <v/>
      </c>
      <c r="Q62" s="131" t="str">
        <f>IF(ISNUMBER($B62),K62/SUM($I62:$L62),"")</f>
        <v/>
      </c>
      <c r="R62" s="131" t="str">
        <f>IF(ISNUMBER($B62),L62/SUM($I62:$L62),"")</f>
        <v/>
      </c>
      <c r="S62" s="133"/>
      <c r="T62" s="129"/>
      <c r="U62" s="141" t="str">
        <f>IF(ISNUMBER(Liga_Pocha!C62),Liga_Pocha!C62,"")</f>
        <v/>
      </c>
      <c r="V62" s="141" t="str">
        <f>IF(ISNUMBER(Liga_Pocha!D62),Liga_Pocha!D62,"")</f>
        <v/>
      </c>
      <c r="W62" s="141" t="str">
        <f>IF(ISNUMBER(Liga_Pocha!E62),Liga_Pocha!E62,"")</f>
        <v/>
      </c>
      <c r="X62" s="141" t="str">
        <f>IF(ISNUMBER(Liga_Pocha!F62),Liga_Pocha!F62,"")</f>
        <v/>
      </c>
      <c r="Y62" s="140" t="str">
        <f>IF(ISNUMBER($B62),HLOOKUP(Y$9,$U$9:$X$303,ROWS(S$1:S54),0),"")</f>
        <v/>
      </c>
      <c r="Z62" s="129"/>
      <c r="AA62" s="141" t="str">
        <f>IF(ISNUMBER($B62),U62+AA61,"")</f>
        <v/>
      </c>
      <c r="AB62" s="141" t="str">
        <f>IF(ISNUMBER($B62),V62+AB61,"")</f>
        <v/>
      </c>
      <c r="AC62" s="141" t="str">
        <f>IF(ISNUMBER($B62),W62+AC61,"")</f>
        <v/>
      </c>
      <c r="AD62" s="141" t="str">
        <f>IF(ISNUMBER($B62),X62+AD61,"")</f>
        <v/>
      </c>
      <c r="AE62" s="133"/>
      <c r="AF62" s="137"/>
      <c r="AG62" s="141" t="str">
        <f>IF(ISNUMBER($B62),AA62/COUNTA(AA$10:AA62),"")</f>
        <v/>
      </c>
      <c r="AH62" s="141" t="str">
        <f>IF(ISNUMBER($B62),AB62/COUNTA(AB$10:AB62),"")</f>
        <v/>
      </c>
      <c r="AI62" s="141" t="str">
        <f>IF(ISNUMBER($B62),AC62/COUNTA(AC$10:AC62),"")</f>
        <v/>
      </c>
      <c r="AJ62" s="141" t="str">
        <f>IF(ISNUMBER($B62),AD62/COUNTA(AD$10:AD62),"")</f>
        <v/>
      </c>
      <c r="AK62" s="133"/>
      <c r="AL62" s="137"/>
      <c r="AM62" s="141" t="str">
        <f>IF(ISNUMBER($B62),SQRT(VAR(U$10:U62)),"")</f>
        <v/>
      </c>
      <c r="AN62" s="141" t="str">
        <f>IF(ISNUMBER($B62),SQRT(VAR(V$10:V62)),"")</f>
        <v/>
      </c>
      <c r="AO62" s="141" t="str">
        <f>IF(ISNUMBER($B62),SQRT(VAR(W$10:W62)),"")</f>
        <v/>
      </c>
      <c r="AP62" s="141" t="str">
        <f>IF(ISNUMBER($B62),SQRT(VAR(X$10:X62)),"")</f>
        <v/>
      </c>
      <c r="AQ62" s="133"/>
      <c r="AR62" s="3"/>
      <c r="AS62" s="140"/>
      <c r="AT62" s="141"/>
      <c r="AU62" s="141"/>
      <c r="AV62" s="141"/>
      <c r="AW62" s="141"/>
      <c r="AX62" s="139"/>
    </row>
    <row r="63" spans="1:50">
      <c r="A63" s="64"/>
      <c r="B63" s="135" t="str">
        <f>IF(ISBLANK(Liga_Pocha!$B63),"",Liga_Pocha!$B63)</f>
        <v/>
      </c>
      <c r="C63" s="136" t="str">
        <f>IF(ISTEXT(B63),"",_xlfn.SWITCH(Liga_Pocha!AH63,$D$3,$D$2,$E$3,$E$2,$F$3,$F$2,$G$3,$G$2,$D$6,$D$5,$E$6,$E$5,$I$6,$I$5))</f>
        <v/>
      </c>
      <c r="D63" s="136" t="str">
        <f>IF(ISTEXT(C63),"",_xlfn.SWITCH(Liga_Pocha!AI63,$D$3,$D$2,$E$3,$E$2,$F$3,$F$2,$G$3,$G$2,$D$6,$D$5,$E$6,$E$5,$I$6,$I$5))</f>
        <v/>
      </c>
      <c r="E63" s="136" t="str">
        <f>IF(ISTEXT(D63),"",_xlfn.SWITCH(Liga_Pocha!AJ63,$D$3,$D$2,$E$3,$E$2,$F$3,$F$2,$G$3,$G$2,$D$6,$D$5,$E$6,$E$5,$I$6,$I$5))</f>
        <v/>
      </c>
      <c r="F63" s="136" t="str">
        <f>IF(ISTEXT(E63),"",_xlfn.SWITCH(Liga_Pocha!AK63,$D$3,$D$2,$E$3,$E$2,$F$3,$F$2,$G$3,$G$2,$D$6,$D$5,$E$6,$E$5,$I$6,$I$5))</f>
        <v/>
      </c>
      <c r="G63" s="140" t="str">
        <f>HLOOKUP(G$9,$B$9:$F$303,ROWS(A$1:A55),0)</f>
        <v/>
      </c>
      <c r="H63" s="129"/>
      <c r="I63" s="141" t="str">
        <f>IF(ISNUMBER($B63),I62+Liga_Pocha!AH63,"")</f>
        <v/>
      </c>
      <c r="J63" s="141" t="str">
        <f>IF(ISNUMBER($B63),J62+Liga_Pocha!AI63,"")</f>
        <v/>
      </c>
      <c r="K63" s="141" t="str">
        <f>IF(ISNUMBER($B63),K62+Liga_Pocha!AJ63,"")</f>
        <v/>
      </c>
      <c r="L63" s="141" t="str">
        <f>IF(ISNUMBER($B63),L62+Liga_Pocha!AK63,"")</f>
        <v/>
      </c>
      <c r="M63" s="133"/>
      <c r="N63" s="129"/>
      <c r="O63" s="131" t="str">
        <f>IF(ISNUMBER($B63),I63/SUM($I63:$L63),"")</f>
        <v/>
      </c>
      <c r="P63" s="131" t="str">
        <f>IF(ISNUMBER($B63),J63/SUM($I63:$L63),"")</f>
        <v/>
      </c>
      <c r="Q63" s="131" t="str">
        <f>IF(ISNUMBER($B63),K63/SUM($I63:$L63),"")</f>
        <v/>
      </c>
      <c r="R63" s="131" t="str">
        <f>IF(ISNUMBER($B63),L63/SUM($I63:$L63),"")</f>
        <v/>
      </c>
      <c r="S63" s="133"/>
      <c r="T63" s="129"/>
      <c r="U63" s="141" t="str">
        <f>IF(ISNUMBER(Liga_Pocha!C63),Liga_Pocha!C63,"")</f>
        <v/>
      </c>
      <c r="V63" s="141" t="str">
        <f>IF(ISNUMBER(Liga_Pocha!D63),Liga_Pocha!D63,"")</f>
        <v/>
      </c>
      <c r="W63" s="141" t="str">
        <f>IF(ISNUMBER(Liga_Pocha!E63),Liga_Pocha!E63,"")</f>
        <v/>
      </c>
      <c r="X63" s="141" t="str">
        <f>IF(ISNUMBER(Liga_Pocha!F63),Liga_Pocha!F63,"")</f>
        <v/>
      </c>
      <c r="Y63" s="140" t="str">
        <f>IF(ISNUMBER($B63),HLOOKUP(Y$9,$U$9:$X$303,ROWS(S$1:S55),0),"")</f>
        <v/>
      </c>
      <c r="Z63" s="129"/>
      <c r="AA63" s="141" t="str">
        <f>IF(ISNUMBER($B63),U63+AA62,"")</f>
        <v/>
      </c>
      <c r="AB63" s="141" t="str">
        <f>IF(ISNUMBER($B63),V63+AB62,"")</f>
        <v/>
      </c>
      <c r="AC63" s="141" t="str">
        <f>IF(ISNUMBER($B63),W63+AC62,"")</f>
        <v/>
      </c>
      <c r="AD63" s="141" t="str">
        <f>IF(ISNUMBER($B63),X63+AD62,"")</f>
        <v/>
      </c>
      <c r="AE63" s="133"/>
      <c r="AF63" s="137"/>
      <c r="AG63" s="141" t="str">
        <f>IF(ISNUMBER($B63),AA63/COUNTA(AA$10:AA63),"")</f>
        <v/>
      </c>
      <c r="AH63" s="141" t="str">
        <f>IF(ISNUMBER($B63),AB63/COUNTA(AB$10:AB63),"")</f>
        <v/>
      </c>
      <c r="AI63" s="141" t="str">
        <f>IF(ISNUMBER($B63),AC63/COUNTA(AC$10:AC63),"")</f>
        <v/>
      </c>
      <c r="AJ63" s="141" t="str">
        <f>IF(ISNUMBER($B63),AD63/COUNTA(AD$10:AD63),"")</f>
        <v/>
      </c>
      <c r="AK63" s="133"/>
      <c r="AL63" s="137"/>
      <c r="AM63" s="141" t="str">
        <f>IF(ISNUMBER($B63),SQRT(VAR(U$10:U63)),"")</f>
        <v/>
      </c>
      <c r="AN63" s="141" t="str">
        <f>IF(ISNUMBER($B63),SQRT(VAR(V$10:V63)),"")</f>
        <v/>
      </c>
      <c r="AO63" s="141" t="str">
        <f>IF(ISNUMBER($B63),SQRT(VAR(W$10:W63)),"")</f>
        <v/>
      </c>
      <c r="AP63" s="141" t="str">
        <f>IF(ISNUMBER($B63),SQRT(VAR(X$10:X63)),"")</f>
        <v/>
      </c>
      <c r="AQ63" s="133"/>
      <c r="AR63" s="3"/>
      <c r="AS63" s="140"/>
      <c r="AT63" s="141"/>
      <c r="AU63" s="141"/>
      <c r="AV63" s="141"/>
      <c r="AW63" s="141"/>
      <c r="AX63" s="139"/>
    </row>
    <row r="64" spans="1:50">
      <c r="A64" s="64"/>
      <c r="B64" s="135" t="str">
        <f>IF(ISBLANK(Liga_Pocha!$B64),"",Liga_Pocha!$B64)</f>
        <v/>
      </c>
      <c r="C64" s="136" t="str">
        <f>IF(ISTEXT(B64),"",_xlfn.SWITCH(Liga_Pocha!AH64,$D$3,$D$2,$E$3,$E$2,$F$3,$F$2,$G$3,$G$2,$D$6,$D$5,$E$6,$E$5,$I$6,$I$5))</f>
        <v/>
      </c>
      <c r="D64" s="136" t="str">
        <f>IF(ISTEXT(C64),"",_xlfn.SWITCH(Liga_Pocha!AI64,$D$3,$D$2,$E$3,$E$2,$F$3,$F$2,$G$3,$G$2,$D$6,$D$5,$E$6,$E$5,$I$6,$I$5))</f>
        <v/>
      </c>
      <c r="E64" s="136" t="str">
        <f>IF(ISTEXT(D64),"",_xlfn.SWITCH(Liga_Pocha!AJ64,$D$3,$D$2,$E$3,$E$2,$F$3,$F$2,$G$3,$G$2,$D$6,$D$5,$E$6,$E$5,$I$6,$I$5))</f>
        <v/>
      </c>
      <c r="F64" s="136" t="str">
        <f>IF(ISTEXT(E64),"",_xlfn.SWITCH(Liga_Pocha!AK64,$D$3,$D$2,$E$3,$E$2,$F$3,$F$2,$G$3,$G$2,$D$6,$D$5,$E$6,$E$5,$I$6,$I$5))</f>
        <v/>
      </c>
      <c r="G64" s="140" t="str">
        <f>HLOOKUP(G$9,$B$9:$F$303,ROWS(A$1:A56),0)</f>
        <v/>
      </c>
      <c r="H64" s="129"/>
      <c r="I64" s="141" t="str">
        <f>IF(ISNUMBER($B64),I63+Liga_Pocha!AH64,"")</f>
        <v/>
      </c>
      <c r="J64" s="141" t="str">
        <f>IF(ISNUMBER($B64),J63+Liga_Pocha!AI64,"")</f>
        <v/>
      </c>
      <c r="K64" s="141" t="str">
        <f>IF(ISNUMBER($B64),K63+Liga_Pocha!AJ64,"")</f>
        <v/>
      </c>
      <c r="L64" s="141" t="str">
        <f>IF(ISNUMBER($B64),L63+Liga_Pocha!AK64,"")</f>
        <v/>
      </c>
      <c r="M64" s="133"/>
      <c r="N64" s="129"/>
      <c r="O64" s="131" t="str">
        <f>IF(ISNUMBER($B64),I64/SUM($I64:$L64),"")</f>
        <v/>
      </c>
      <c r="P64" s="131" t="str">
        <f>IF(ISNUMBER($B64),J64/SUM($I64:$L64),"")</f>
        <v/>
      </c>
      <c r="Q64" s="131" t="str">
        <f>IF(ISNUMBER($B64),K64/SUM($I64:$L64),"")</f>
        <v/>
      </c>
      <c r="R64" s="131" t="str">
        <f>IF(ISNUMBER($B64),L64/SUM($I64:$L64),"")</f>
        <v/>
      </c>
      <c r="S64" s="133"/>
      <c r="T64" s="129"/>
      <c r="U64" s="141" t="str">
        <f>IF(ISNUMBER(Liga_Pocha!C64),Liga_Pocha!C64,"")</f>
        <v/>
      </c>
      <c r="V64" s="141" t="str">
        <f>IF(ISNUMBER(Liga_Pocha!D64),Liga_Pocha!D64,"")</f>
        <v/>
      </c>
      <c r="W64" s="141" t="str">
        <f>IF(ISNUMBER(Liga_Pocha!E64),Liga_Pocha!E64,"")</f>
        <v/>
      </c>
      <c r="X64" s="141" t="str">
        <f>IF(ISNUMBER(Liga_Pocha!F64),Liga_Pocha!F64,"")</f>
        <v/>
      </c>
      <c r="Y64" s="140" t="str">
        <f>IF(ISNUMBER($B64),HLOOKUP(Y$9,$U$9:$X$303,ROWS(S$1:S56),0),"")</f>
        <v/>
      </c>
      <c r="Z64" s="129"/>
      <c r="AA64" s="141" t="str">
        <f>IF(ISNUMBER($B64),U64+AA63,"")</f>
        <v/>
      </c>
      <c r="AB64" s="141" t="str">
        <f>IF(ISNUMBER($B64),V64+AB63,"")</f>
        <v/>
      </c>
      <c r="AC64" s="141" t="str">
        <f>IF(ISNUMBER($B64),W64+AC63,"")</f>
        <v/>
      </c>
      <c r="AD64" s="141" t="str">
        <f>IF(ISNUMBER($B64),X64+AD63,"")</f>
        <v/>
      </c>
      <c r="AE64" s="133"/>
      <c r="AF64" s="137"/>
      <c r="AG64" s="141" t="str">
        <f>IF(ISNUMBER($B64),AA64/COUNTA(AA$10:AA64),"")</f>
        <v/>
      </c>
      <c r="AH64" s="141" t="str">
        <f>IF(ISNUMBER($B64),AB64/COUNTA(AB$10:AB64),"")</f>
        <v/>
      </c>
      <c r="AI64" s="141" t="str">
        <f>IF(ISNUMBER($B64),AC64/COUNTA(AC$10:AC64),"")</f>
        <v/>
      </c>
      <c r="AJ64" s="141" t="str">
        <f>IF(ISNUMBER($B64),AD64/COUNTA(AD$10:AD64),"")</f>
        <v/>
      </c>
      <c r="AK64" s="133"/>
      <c r="AL64" s="137"/>
      <c r="AM64" s="141" t="str">
        <f>IF(ISNUMBER($B64),SQRT(VAR(U$10:U64)),"")</f>
        <v/>
      </c>
      <c r="AN64" s="141" t="str">
        <f>IF(ISNUMBER($B64),SQRT(VAR(V$10:V64)),"")</f>
        <v/>
      </c>
      <c r="AO64" s="141" t="str">
        <f>IF(ISNUMBER($B64),SQRT(VAR(W$10:W64)),"")</f>
        <v/>
      </c>
      <c r="AP64" s="141" t="str">
        <f>IF(ISNUMBER($B64),SQRT(VAR(X$10:X64)),"")</f>
        <v/>
      </c>
      <c r="AQ64" s="133"/>
      <c r="AR64" s="3"/>
      <c r="AS64" s="140"/>
      <c r="AT64" s="141"/>
      <c r="AU64" s="141"/>
      <c r="AV64" s="141"/>
      <c r="AW64" s="141"/>
      <c r="AX64" s="139"/>
    </row>
    <row r="65" spans="1:50">
      <c r="A65" s="64"/>
      <c r="B65" s="135" t="str">
        <f>IF(ISBLANK(Liga_Pocha!$B65),"",Liga_Pocha!$B65)</f>
        <v/>
      </c>
      <c r="C65" s="136" t="str">
        <f>IF(ISTEXT(B65),"",_xlfn.SWITCH(Liga_Pocha!AH65,$D$3,$D$2,$E$3,$E$2,$F$3,$F$2,$G$3,$G$2,$D$6,$D$5,$E$6,$E$5,$I$6,$I$5))</f>
        <v/>
      </c>
      <c r="D65" s="136" t="str">
        <f>IF(ISTEXT(C65),"",_xlfn.SWITCH(Liga_Pocha!AI65,$D$3,$D$2,$E$3,$E$2,$F$3,$F$2,$G$3,$G$2,$D$6,$D$5,$E$6,$E$5,$I$6,$I$5))</f>
        <v/>
      </c>
      <c r="E65" s="136" t="str">
        <f>IF(ISTEXT(D65),"",_xlfn.SWITCH(Liga_Pocha!AJ65,$D$3,$D$2,$E$3,$E$2,$F$3,$F$2,$G$3,$G$2,$D$6,$D$5,$E$6,$E$5,$I$6,$I$5))</f>
        <v/>
      </c>
      <c r="F65" s="136" t="str">
        <f>IF(ISTEXT(E65),"",_xlfn.SWITCH(Liga_Pocha!AK65,$D$3,$D$2,$E$3,$E$2,$F$3,$F$2,$G$3,$G$2,$D$6,$D$5,$E$6,$E$5,$I$6,$I$5))</f>
        <v/>
      </c>
      <c r="G65" s="140" t="str">
        <f>HLOOKUP(G$9,$B$9:$F$303,ROWS(A$1:A57),0)</f>
        <v/>
      </c>
      <c r="H65" s="129"/>
      <c r="I65" s="141" t="str">
        <f>IF(ISNUMBER($B65),I64+Liga_Pocha!AH65,"")</f>
        <v/>
      </c>
      <c r="J65" s="141" t="str">
        <f>IF(ISNUMBER($B65),J64+Liga_Pocha!AI65,"")</f>
        <v/>
      </c>
      <c r="K65" s="141" t="str">
        <f>IF(ISNUMBER($B65),K64+Liga_Pocha!AJ65,"")</f>
        <v/>
      </c>
      <c r="L65" s="141" t="str">
        <f>IF(ISNUMBER($B65),L64+Liga_Pocha!AK65,"")</f>
        <v/>
      </c>
      <c r="M65" s="133"/>
      <c r="N65" s="129"/>
      <c r="O65" s="131" t="str">
        <f>IF(ISNUMBER($B65),I65/SUM($I65:$L65),"")</f>
        <v/>
      </c>
      <c r="P65" s="131" t="str">
        <f>IF(ISNUMBER($B65),J65/SUM($I65:$L65),"")</f>
        <v/>
      </c>
      <c r="Q65" s="131" t="str">
        <f>IF(ISNUMBER($B65),K65/SUM($I65:$L65),"")</f>
        <v/>
      </c>
      <c r="R65" s="131" t="str">
        <f>IF(ISNUMBER($B65),L65/SUM($I65:$L65),"")</f>
        <v/>
      </c>
      <c r="S65" s="133"/>
      <c r="T65" s="129"/>
      <c r="U65" s="141" t="str">
        <f>IF(ISNUMBER(Liga_Pocha!C65),Liga_Pocha!C65,"")</f>
        <v/>
      </c>
      <c r="V65" s="141" t="str">
        <f>IF(ISNUMBER(Liga_Pocha!D65),Liga_Pocha!D65,"")</f>
        <v/>
      </c>
      <c r="W65" s="141" t="str">
        <f>IF(ISNUMBER(Liga_Pocha!E65),Liga_Pocha!E65,"")</f>
        <v/>
      </c>
      <c r="X65" s="141" t="str">
        <f>IF(ISNUMBER(Liga_Pocha!F65),Liga_Pocha!F65,"")</f>
        <v/>
      </c>
      <c r="Y65" s="140" t="str">
        <f>IF(ISNUMBER($B65),HLOOKUP(Y$9,$U$9:$X$303,ROWS(S$1:S57),0),"")</f>
        <v/>
      </c>
      <c r="Z65" s="129"/>
      <c r="AA65" s="141" t="str">
        <f>IF(ISNUMBER($B65),U65+AA64,"")</f>
        <v/>
      </c>
      <c r="AB65" s="141" t="str">
        <f>IF(ISNUMBER($B65),V65+AB64,"")</f>
        <v/>
      </c>
      <c r="AC65" s="141" t="str">
        <f>IF(ISNUMBER($B65),W65+AC64,"")</f>
        <v/>
      </c>
      <c r="AD65" s="141" t="str">
        <f>IF(ISNUMBER($B65),X65+AD64,"")</f>
        <v/>
      </c>
      <c r="AE65" s="133"/>
      <c r="AF65" s="137"/>
      <c r="AG65" s="141" t="str">
        <f>IF(ISNUMBER($B65),AA65/COUNTA(AA$10:AA65),"")</f>
        <v/>
      </c>
      <c r="AH65" s="141" t="str">
        <f>IF(ISNUMBER($B65),AB65/COUNTA(AB$10:AB65),"")</f>
        <v/>
      </c>
      <c r="AI65" s="141" t="str">
        <f>IF(ISNUMBER($B65),AC65/COUNTA(AC$10:AC65),"")</f>
        <v/>
      </c>
      <c r="AJ65" s="141" t="str">
        <f>IF(ISNUMBER($B65),AD65/COUNTA(AD$10:AD65),"")</f>
        <v/>
      </c>
      <c r="AK65" s="133"/>
      <c r="AL65" s="137"/>
      <c r="AM65" s="141" t="str">
        <f>IF(ISNUMBER($B65),SQRT(VAR(U$10:U65)),"")</f>
        <v/>
      </c>
      <c r="AN65" s="141" t="str">
        <f>IF(ISNUMBER($B65),SQRT(VAR(V$10:V65)),"")</f>
        <v/>
      </c>
      <c r="AO65" s="141" t="str">
        <f>IF(ISNUMBER($B65),SQRT(VAR(W$10:W65)),"")</f>
        <v/>
      </c>
      <c r="AP65" s="141" t="str">
        <f>IF(ISNUMBER($B65),SQRT(VAR(X$10:X65)),"")</f>
        <v/>
      </c>
      <c r="AQ65" s="133"/>
      <c r="AR65" s="3"/>
      <c r="AS65" s="140"/>
      <c r="AT65" s="141"/>
      <c r="AU65" s="141"/>
      <c r="AV65" s="141"/>
      <c r="AW65" s="141"/>
      <c r="AX65" s="139"/>
    </row>
    <row r="66" spans="1:50">
      <c r="A66" s="64"/>
      <c r="B66" s="135" t="str">
        <f>IF(ISBLANK(Liga_Pocha!$B66),"",Liga_Pocha!$B66)</f>
        <v/>
      </c>
      <c r="C66" s="136" t="str">
        <f>IF(ISTEXT(B66),"",_xlfn.SWITCH(Liga_Pocha!AH66,$D$3,$D$2,$E$3,$E$2,$F$3,$F$2,$G$3,$G$2,$D$6,$D$5,$E$6,$E$5,$I$6,$I$5))</f>
        <v/>
      </c>
      <c r="D66" s="136" t="str">
        <f>IF(ISTEXT(C66),"",_xlfn.SWITCH(Liga_Pocha!AI66,$D$3,$D$2,$E$3,$E$2,$F$3,$F$2,$G$3,$G$2,$D$6,$D$5,$E$6,$E$5,$I$6,$I$5))</f>
        <v/>
      </c>
      <c r="E66" s="136" t="str">
        <f>IF(ISTEXT(D66),"",_xlfn.SWITCH(Liga_Pocha!AJ66,$D$3,$D$2,$E$3,$E$2,$F$3,$F$2,$G$3,$G$2,$D$6,$D$5,$E$6,$E$5,$I$6,$I$5))</f>
        <v/>
      </c>
      <c r="F66" s="136" t="str">
        <f>IF(ISTEXT(E66),"",_xlfn.SWITCH(Liga_Pocha!AK66,$D$3,$D$2,$E$3,$E$2,$F$3,$F$2,$G$3,$G$2,$D$6,$D$5,$E$6,$E$5,$I$6,$I$5))</f>
        <v/>
      </c>
      <c r="G66" s="140" t="str">
        <f>HLOOKUP(G$9,$B$9:$F$303,ROWS(A$1:A58),0)</f>
        <v/>
      </c>
      <c r="H66" s="129"/>
      <c r="I66" s="141" t="str">
        <f>IF(ISNUMBER($B66),I65+Liga_Pocha!AH66,"")</f>
        <v/>
      </c>
      <c r="J66" s="141" t="str">
        <f>IF(ISNUMBER($B66),J65+Liga_Pocha!AI66,"")</f>
        <v/>
      </c>
      <c r="K66" s="141" t="str">
        <f>IF(ISNUMBER($B66),K65+Liga_Pocha!AJ66,"")</f>
        <v/>
      </c>
      <c r="L66" s="141" t="str">
        <f>IF(ISNUMBER($B66),L65+Liga_Pocha!AK66,"")</f>
        <v/>
      </c>
      <c r="M66" s="133"/>
      <c r="N66" s="129"/>
      <c r="O66" s="131" t="str">
        <f>IF(ISNUMBER($B66),I66/SUM($I66:$L66),"")</f>
        <v/>
      </c>
      <c r="P66" s="131" t="str">
        <f>IF(ISNUMBER($B66),J66/SUM($I66:$L66),"")</f>
        <v/>
      </c>
      <c r="Q66" s="131" t="str">
        <f>IF(ISNUMBER($B66),K66/SUM($I66:$L66),"")</f>
        <v/>
      </c>
      <c r="R66" s="131" t="str">
        <f>IF(ISNUMBER($B66),L66/SUM($I66:$L66),"")</f>
        <v/>
      </c>
      <c r="S66" s="133"/>
      <c r="T66" s="129"/>
      <c r="U66" s="141" t="str">
        <f>IF(ISNUMBER(Liga_Pocha!C66),Liga_Pocha!C66,"")</f>
        <v/>
      </c>
      <c r="V66" s="141" t="str">
        <f>IF(ISNUMBER(Liga_Pocha!D66),Liga_Pocha!D66,"")</f>
        <v/>
      </c>
      <c r="W66" s="141" t="str">
        <f>IF(ISNUMBER(Liga_Pocha!E66),Liga_Pocha!E66,"")</f>
        <v/>
      </c>
      <c r="X66" s="141" t="str">
        <f>IF(ISNUMBER(Liga_Pocha!F66),Liga_Pocha!F66,"")</f>
        <v/>
      </c>
      <c r="Y66" s="140" t="str">
        <f>IF(ISNUMBER($B66),HLOOKUP(Y$9,$U$9:$X$303,ROWS(S$1:S58),0),"")</f>
        <v/>
      </c>
      <c r="Z66" s="129"/>
      <c r="AA66" s="141" t="str">
        <f>IF(ISNUMBER($B66),U66+AA65,"")</f>
        <v/>
      </c>
      <c r="AB66" s="141" t="str">
        <f>IF(ISNUMBER($B66),V66+AB65,"")</f>
        <v/>
      </c>
      <c r="AC66" s="141" t="str">
        <f>IF(ISNUMBER($B66),W66+AC65,"")</f>
        <v/>
      </c>
      <c r="AD66" s="141" t="str">
        <f>IF(ISNUMBER($B66),X66+AD65,"")</f>
        <v/>
      </c>
      <c r="AE66" s="133"/>
      <c r="AF66" s="137"/>
      <c r="AG66" s="141" t="str">
        <f>IF(ISNUMBER($B66),AA66/COUNTA(AA$10:AA66),"")</f>
        <v/>
      </c>
      <c r="AH66" s="141" t="str">
        <f>IF(ISNUMBER($B66),AB66/COUNTA(AB$10:AB66),"")</f>
        <v/>
      </c>
      <c r="AI66" s="141" t="str">
        <f>IF(ISNUMBER($B66),AC66/COUNTA(AC$10:AC66),"")</f>
        <v/>
      </c>
      <c r="AJ66" s="141" t="str">
        <f>IF(ISNUMBER($B66),AD66/COUNTA(AD$10:AD66),"")</f>
        <v/>
      </c>
      <c r="AK66" s="133"/>
      <c r="AL66" s="137"/>
      <c r="AM66" s="141" t="str">
        <f>IF(ISNUMBER($B66),SQRT(VAR(U$10:U66)),"")</f>
        <v/>
      </c>
      <c r="AN66" s="141" t="str">
        <f>IF(ISNUMBER($B66),SQRT(VAR(V$10:V66)),"")</f>
        <v/>
      </c>
      <c r="AO66" s="141" t="str">
        <f>IF(ISNUMBER($B66),SQRT(VAR(W$10:W66)),"")</f>
        <v/>
      </c>
      <c r="AP66" s="141" t="str">
        <f>IF(ISNUMBER($B66),SQRT(VAR(X$10:X66)),"")</f>
        <v/>
      </c>
      <c r="AQ66" s="133"/>
      <c r="AR66" s="3"/>
      <c r="AS66" s="140"/>
      <c r="AT66" s="141"/>
      <c r="AU66" s="141"/>
      <c r="AV66" s="141"/>
      <c r="AW66" s="141"/>
      <c r="AX66" s="139"/>
    </row>
    <row r="67" spans="1:50">
      <c r="A67" s="64"/>
      <c r="B67" s="135" t="str">
        <f>IF(ISBLANK(Liga_Pocha!$B67),"",Liga_Pocha!$B67)</f>
        <v/>
      </c>
      <c r="C67" s="136" t="str">
        <f>IF(ISTEXT(B67),"",_xlfn.SWITCH(Liga_Pocha!AH67,$D$3,$D$2,$E$3,$E$2,$F$3,$F$2,$G$3,$G$2,$D$6,$D$5,$E$6,$E$5,$I$6,$I$5))</f>
        <v/>
      </c>
      <c r="D67" s="136" t="str">
        <f>IF(ISTEXT(C67),"",_xlfn.SWITCH(Liga_Pocha!AI67,$D$3,$D$2,$E$3,$E$2,$F$3,$F$2,$G$3,$G$2,$D$6,$D$5,$E$6,$E$5,$I$6,$I$5))</f>
        <v/>
      </c>
      <c r="E67" s="136" t="str">
        <f>IF(ISTEXT(D67),"",_xlfn.SWITCH(Liga_Pocha!AJ67,$D$3,$D$2,$E$3,$E$2,$F$3,$F$2,$G$3,$G$2,$D$6,$D$5,$E$6,$E$5,$I$6,$I$5))</f>
        <v/>
      </c>
      <c r="F67" s="136" t="str">
        <f>IF(ISTEXT(E67),"",_xlfn.SWITCH(Liga_Pocha!AK67,$D$3,$D$2,$E$3,$E$2,$F$3,$F$2,$G$3,$G$2,$D$6,$D$5,$E$6,$E$5,$I$6,$I$5))</f>
        <v/>
      </c>
      <c r="G67" s="140" t="str">
        <f>HLOOKUP(G$9,$B$9:$F$303,ROWS(A$1:A59),0)</f>
        <v/>
      </c>
      <c r="H67" s="129"/>
      <c r="I67" s="141" t="str">
        <f>IF(ISNUMBER($B67),I66+Liga_Pocha!AH67,"")</f>
        <v/>
      </c>
      <c r="J67" s="141" t="str">
        <f>IF(ISNUMBER($B67),J66+Liga_Pocha!AI67,"")</f>
        <v/>
      </c>
      <c r="K67" s="141" t="str">
        <f>IF(ISNUMBER($B67),K66+Liga_Pocha!AJ67,"")</f>
        <v/>
      </c>
      <c r="L67" s="141" t="str">
        <f>IF(ISNUMBER($B67),L66+Liga_Pocha!AK67,"")</f>
        <v/>
      </c>
      <c r="M67" s="133"/>
      <c r="N67" s="129"/>
      <c r="O67" s="131" t="str">
        <f>IF(ISNUMBER($B67),I67/SUM($I67:$L67),"")</f>
        <v/>
      </c>
      <c r="P67" s="131" t="str">
        <f>IF(ISNUMBER($B67),J67/SUM($I67:$L67),"")</f>
        <v/>
      </c>
      <c r="Q67" s="131" t="str">
        <f>IF(ISNUMBER($B67),K67/SUM($I67:$L67),"")</f>
        <v/>
      </c>
      <c r="R67" s="131" t="str">
        <f>IF(ISNUMBER($B67),L67/SUM($I67:$L67),"")</f>
        <v/>
      </c>
      <c r="S67" s="133"/>
      <c r="T67" s="129"/>
      <c r="U67" s="141" t="str">
        <f>IF(ISNUMBER(Liga_Pocha!C67),Liga_Pocha!C67,"")</f>
        <v/>
      </c>
      <c r="V67" s="141" t="str">
        <f>IF(ISNUMBER(Liga_Pocha!D67),Liga_Pocha!D67,"")</f>
        <v/>
      </c>
      <c r="W67" s="141" t="str">
        <f>IF(ISNUMBER(Liga_Pocha!E67),Liga_Pocha!E67,"")</f>
        <v/>
      </c>
      <c r="X67" s="141" t="str">
        <f>IF(ISNUMBER(Liga_Pocha!F67),Liga_Pocha!F67,"")</f>
        <v/>
      </c>
      <c r="Y67" s="140" t="str">
        <f>IF(ISNUMBER($B67),HLOOKUP(Y$9,$U$9:$X$303,ROWS(S$1:S59),0),"")</f>
        <v/>
      </c>
      <c r="Z67" s="129"/>
      <c r="AA67" s="141" t="str">
        <f>IF(ISNUMBER($B67),U67+AA66,"")</f>
        <v/>
      </c>
      <c r="AB67" s="141" t="str">
        <f>IF(ISNUMBER($B67),V67+AB66,"")</f>
        <v/>
      </c>
      <c r="AC67" s="141" t="str">
        <f>IF(ISNUMBER($B67),W67+AC66,"")</f>
        <v/>
      </c>
      <c r="AD67" s="141" t="str">
        <f>IF(ISNUMBER($B67),X67+AD66,"")</f>
        <v/>
      </c>
      <c r="AE67" s="133"/>
      <c r="AF67" s="137"/>
      <c r="AG67" s="141" t="str">
        <f>IF(ISNUMBER($B67),AA67/COUNTA(AA$10:AA67),"")</f>
        <v/>
      </c>
      <c r="AH67" s="141" t="str">
        <f>IF(ISNUMBER($B67),AB67/COUNTA(AB$10:AB67),"")</f>
        <v/>
      </c>
      <c r="AI67" s="141" t="str">
        <f>IF(ISNUMBER($B67),AC67/COUNTA(AC$10:AC67),"")</f>
        <v/>
      </c>
      <c r="AJ67" s="141" t="str">
        <f>IF(ISNUMBER($B67),AD67/COUNTA(AD$10:AD67),"")</f>
        <v/>
      </c>
      <c r="AK67" s="133"/>
      <c r="AL67" s="137"/>
      <c r="AM67" s="141" t="str">
        <f>IF(ISNUMBER($B67),SQRT(VAR(U$10:U67)),"")</f>
        <v/>
      </c>
      <c r="AN67" s="141" t="str">
        <f>IF(ISNUMBER($B67),SQRT(VAR(V$10:V67)),"")</f>
        <v/>
      </c>
      <c r="AO67" s="141" t="str">
        <f>IF(ISNUMBER($B67),SQRT(VAR(W$10:W67)),"")</f>
        <v/>
      </c>
      <c r="AP67" s="141" t="str">
        <f>IF(ISNUMBER($B67),SQRT(VAR(X$10:X67)),"")</f>
        <v/>
      </c>
      <c r="AQ67" s="133"/>
      <c r="AR67" s="3"/>
      <c r="AS67" s="140"/>
      <c r="AT67" s="141"/>
      <c r="AU67" s="141"/>
      <c r="AV67" s="141"/>
      <c r="AW67" s="141"/>
      <c r="AX67" s="139"/>
    </row>
    <row r="68" spans="1:50">
      <c r="A68" s="64"/>
      <c r="B68" s="135" t="str">
        <f>IF(ISBLANK(Liga_Pocha!$B68),"",Liga_Pocha!$B68)</f>
        <v/>
      </c>
      <c r="C68" s="136" t="str">
        <f>IF(ISTEXT(B68),"",_xlfn.SWITCH(Liga_Pocha!AH68,$D$3,$D$2,$E$3,$E$2,$F$3,$F$2,$G$3,$G$2,$D$6,$D$5,$E$6,$E$5,$I$6,$I$5))</f>
        <v/>
      </c>
      <c r="D68" s="136" t="str">
        <f>IF(ISTEXT(C68),"",_xlfn.SWITCH(Liga_Pocha!AI68,$D$3,$D$2,$E$3,$E$2,$F$3,$F$2,$G$3,$G$2,$D$6,$D$5,$E$6,$E$5,$I$6,$I$5))</f>
        <v/>
      </c>
      <c r="E68" s="136" t="str">
        <f>IF(ISTEXT(D68),"",_xlfn.SWITCH(Liga_Pocha!AJ68,$D$3,$D$2,$E$3,$E$2,$F$3,$F$2,$G$3,$G$2,$D$6,$D$5,$E$6,$E$5,$I$6,$I$5))</f>
        <v/>
      </c>
      <c r="F68" s="136" t="str">
        <f>IF(ISTEXT(E68),"",_xlfn.SWITCH(Liga_Pocha!AK68,$D$3,$D$2,$E$3,$E$2,$F$3,$F$2,$G$3,$G$2,$D$6,$D$5,$E$6,$E$5,$I$6,$I$5))</f>
        <v/>
      </c>
      <c r="G68" s="140" t="str">
        <f>HLOOKUP(G$9,$B$9:$F$303,ROWS(A$1:A60),0)</f>
        <v/>
      </c>
      <c r="H68" s="129"/>
      <c r="I68" s="141" t="str">
        <f>IF(ISNUMBER($B68),I67+Liga_Pocha!AH68,"")</f>
        <v/>
      </c>
      <c r="J68" s="141" t="str">
        <f>IF(ISNUMBER($B68),J67+Liga_Pocha!AI68,"")</f>
        <v/>
      </c>
      <c r="K68" s="141" t="str">
        <f>IF(ISNUMBER($B68),K67+Liga_Pocha!AJ68,"")</f>
        <v/>
      </c>
      <c r="L68" s="141" t="str">
        <f>IF(ISNUMBER($B68),L67+Liga_Pocha!AK68,"")</f>
        <v/>
      </c>
      <c r="M68" s="133"/>
      <c r="N68" s="129"/>
      <c r="O68" s="131" t="str">
        <f>IF(ISNUMBER($B68),I68/SUM($I68:$L68),"")</f>
        <v/>
      </c>
      <c r="P68" s="131" t="str">
        <f>IF(ISNUMBER($B68),J68/SUM($I68:$L68),"")</f>
        <v/>
      </c>
      <c r="Q68" s="131" t="str">
        <f>IF(ISNUMBER($B68),K68/SUM($I68:$L68),"")</f>
        <v/>
      </c>
      <c r="R68" s="131" t="str">
        <f>IF(ISNUMBER($B68),L68/SUM($I68:$L68),"")</f>
        <v/>
      </c>
      <c r="S68" s="133"/>
      <c r="T68" s="129"/>
      <c r="U68" s="141" t="str">
        <f>IF(ISNUMBER(Liga_Pocha!C68),Liga_Pocha!C68,"")</f>
        <v/>
      </c>
      <c r="V68" s="141" t="str">
        <f>IF(ISNUMBER(Liga_Pocha!D68),Liga_Pocha!D68,"")</f>
        <v/>
      </c>
      <c r="W68" s="141" t="str">
        <f>IF(ISNUMBER(Liga_Pocha!E68),Liga_Pocha!E68,"")</f>
        <v/>
      </c>
      <c r="X68" s="141" t="str">
        <f>IF(ISNUMBER(Liga_Pocha!F68),Liga_Pocha!F68,"")</f>
        <v/>
      </c>
      <c r="Y68" s="140" t="str">
        <f>IF(ISNUMBER($B68),HLOOKUP(Y$9,$U$9:$X$303,ROWS(S$1:S60),0),"")</f>
        <v/>
      </c>
      <c r="Z68" s="129"/>
      <c r="AA68" s="141" t="str">
        <f>IF(ISNUMBER($B68),U68+AA67,"")</f>
        <v/>
      </c>
      <c r="AB68" s="141" t="str">
        <f>IF(ISNUMBER($B68),V68+AB67,"")</f>
        <v/>
      </c>
      <c r="AC68" s="141" t="str">
        <f>IF(ISNUMBER($B68),W68+AC67,"")</f>
        <v/>
      </c>
      <c r="AD68" s="141" t="str">
        <f>IF(ISNUMBER($B68),X68+AD67,"")</f>
        <v/>
      </c>
      <c r="AE68" s="133"/>
      <c r="AF68" s="137"/>
      <c r="AG68" s="141" t="str">
        <f>IF(ISNUMBER($B68),AA68/COUNTA(AA$10:AA68),"")</f>
        <v/>
      </c>
      <c r="AH68" s="141" t="str">
        <f>IF(ISNUMBER($B68),AB68/COUNTA(AB$10:AB68),"")</f>
        <v/>
      </c>
      <c r="AI68" s="141" t="str">
        <f>IF(ISNUMBER($B68),AC68/COUNTA(AC$10:AC68),"")</f>
        <v/>
      </c>
      <c r="AJ68" s="141" t="str">
        <f>IF(ISNUMBER($B68),AD68/COUNTA(AD$10:AD68),"")</f>
        <v/>
      </c>
      <c r="AK68" s="133"/>
      <c r="AL68" s="137"/>
      <c r="AM68" s="141" t="str">
        <f>IF(ISNUMBER($B68),SQRT(VAR(U$10:U68)),"")</f>
        <v/>
      </c>
      <c r="AN68" s="141" t="str">
        <f>IF(ISNUMBER($B68),SQRT(VAR(V$10:V68)),"")</f>
        <v/>
      </c>
      <c r="AO68" s="141" t="str">
        <f>IF(ISNUMBER($B68),SQRT(VAR(W$10:W68)),"")</f>
        <v/>
      </c>
      <c r="AP68" s="141" t="str">
        <f>IF(ISNUMBER($B68),SQRT(VAR(X$10:X68)),"")</f>
        <v/>
      </c>
      <c r="AQ68" s="133"/>
      <c r="AR68" s="3"/>
      <c r="AS68" s="140"/>
      <c r="AT68" s="141"/>
      <c r="AU68" s="141"/>
      <c r="AV68" s="141"/>
      <c r="AW68" s="141"/>
      <c r="AX68" s="139"/>
    </row>
    <row r="69" spans="1:50">
      <c r="A69" s="64"/>
      <c r="B69" s="135" t="str">
        <f>IF(ISBLANK(Liga_Pocha!$B69),"",Liga_Pocha!$B69)</f>
        <v/>
      </c>
      <c r="C69" s="136" t="str">
        <f>IF(ISTEXT(B69),"",_xlfn.SWITCH(Liga_Pocha!AH69,$D$3,$D$2,$E$3,$E$2,$F$3,$F$2,$G$3,$G$2,$D$6,$D$5,$E$6,$E$5,$I$6,$I$5))</f>
        <v/>
      </c>
      <c r="D69" s="136" t="str">
        <f>IF(ISTEXT(C69),"",_xlfn.SWITCH(Liga_Pocha!AI69,$D$3,$D$2,$E$3,$E$2,$F$3,$F$2,$G$3,$G$2,$D$6,$D$5,$E$6,$E$5,$I$6,$I$5))</f>
        <v/>
      </c>
      <c r="E69" s="136" t="str">
        <f>IF(ISTEXT(D69),"",_xlfn.SWITCH(Liga_Pocha!AJ69,$D$3,$D$2,$E$3,$E$2,$F$3,$F$2,$G$3,$G$2,$D$6,$D$5,$E$6,$E$5,$I$6,$I$5))</f>
        <v/>
      </c>
      <c r="F69" s="136" t="str">
        <f>IF(ISTEXT(E69),"",_xlfn.SWITCH(Liga_Pocha!AK69,$D$3,$D$2,$E$3,$E$2,$F$3,$F$2,$G$3,$G$2,$D$6,$D$5,$E$6,$E$5,$I$6,$I$5))</f>
        <v/>
      </c>
      <c r="G69" s="140" t="str">
        <f>HLOOKUP(G$9,$B$9:$F$303,ROWS(A$1:A61),0)</f>
        <v/>
      </c>
      <c r="H69" s="129"/>
      <c r="I69" s="141" t="str">
        <f>IF(ISNUMBER($B69),I68+Liga_Pocha!AH69,"")</f>
        <v/>
      </c>
      <c r="J69" s="141" t="str">
        <f>IF(ISNUMBER($B69),J68+Liga_Pocha!AI69,"")</f>
        <v/>
      </c>
      <c r="K69" s="141" t="str">
        <f>IF(ISNUMBER($B69),K68+Liga_Pocha!AJ69,"")</f>
        <v/>
      </c>
      <c r="L69" s="141" t="str">
        <f>IF(ISNUMBER($B69),L68+Liga_Pocha!AK69,"")</f>
        <v/>
      </c>
      <c r="M69" s="133"/>
      <c r="N69" s="129"/>
      <c r="O69" s="131" t="str">
        <f>IF(ISNUMBER($B69),I69/SUM($I69:$L69),"")</f>
        <v/>
      </c>
      <c r="P69" s="131" t="str">
        <f>IF(ISNUMBER($B69),J69/SUM($I69:$L69),"")</f>
        <v/>
      </c>
      <c r="Q69" s="131" t="str">
        <f>IF(ISNUMBER($B69),K69/SUM($I69:$L69),"")</f>
        <v/>
      </c>
      <c r="R69" s="131" t="str">
        <f>IF(ISNUMBER($B69),L69/SUM($I69:$L69),"")</f>
        <v/>
      </c>
      <c r="S69" s="133"/>
      <c r="T69" s="129"/>
      <c r="U69" s="141" t="str">
        <f>IF(ISNUMBER(Liga_Pocha!C69),Liga_Pocha!C69,"")</f>
        <v/>
      </c>
      <c r="V69" s="141" t="str">
        <f>IF(ISNUMBER(Liga_Pocha!D69),Liga_Pocha!D69,"")</f>
        <v/>
      </c>
      <c r="W69" s="141" t="str">
        <f>IF(ISNUMBER(Liga_Pocha!E69),Liga_Pocha!E69,"")</f>
        <v/>
      </c>
      <c r="X69" s="141" t="str">
        <f>IF(ISNUMBER(Liga_Pocha!F69),Liga_Pocha!F69,"")</f>
        <v/>
      </c>
      <c r="Y69" s="140" t="str">
        <f>IF(ISNUMBER($B69),HLOOKUP(Y$9,$U$9:$X$303,ROWS(S$1:S61),0),"")</f>
        <v/>
      </c>
      <c r="Z69" s="129"/>
      <c r="AA69" s="141" t="str">
        <f>IF(ISNUMBER($B69),U69+AA68,"")</f>
        <v/>
      </c>
      <c r="AB69" s="141" t="str">
        <f>IF(ISNUMBER($B69),V69+AB68,"")</f>
        <v/>
      </c>
      <c r="AC69" s="141" t="str">
        <f>IF(ISNUMBER($B69),W69+AC68,"")</f>
        <v/>
      </c>
      <c r="AD69" s="141" t="str">
        <f>IF(ISNUMBER($B69),X69+AD68,"")</f>
        <v/>
      </c>
      <c r="AE69" s="133"/>
      <c r="AF69" s="137"/>
      <c r="AG69" s="141" t="str">
        <f>IF(ISNUMBER($B69),AA69/COUNTA(AA$10:AA69),"")</f>
        <v/>
      </c>
      <c r="AH69" s="141" t="str">
        <f>IF(ISNUMBER($B69),AB69/COUNTA(AB$10:AB69),"")</f>
        <v/>
      </c>
      <c r="AI69" s="141" t="str">
        <f>IF(ISNUMBER($B69),AC69/COUNTA(AC$10:AC69),"")</f>
        <v/>
      </c>
      <c r="AJ69" s="141" t="str">
        <f>IF(ISNUMBER($B69),AD69/COUNTA(AD$10:AD69),"")</f>
        <v/>
      </c>
      <c r="AK69" s="133"/>
      <c r="AL69" s="137"/>
      <c r="AM69" s="141" t="str">
        <f>IF(ISNUMBER($B69),SQRT(VAR(U$10:U69)),"")</f>
        <v/>
      </c>
      <c r="AN69" s="141" t="str">
        <f>IF(ISNUMBER($B69),SQRT(VAR(V$10:V69)),"")</f>
        <v/>
      </c>
      <c r="AO69" s="141" t="str">
        <f>IF(ISNUMBER($B69),SQRT(VAR(W$10:W69)),"")</f>
        <v/>
      </c>
      <c r="AP69" s="141" t="str">
        <f>IF(ISNUMBER($B69),SQRT(VAR(X$10:X69)),"")</f>
        <v/>
      </c>
      <c r="AQ69" s="133"/>
      <c r="AR69" s="3"/>
      <c r="AS69" s="140"/>
      <c r="AT69" s="141"/>
      <c r="AU69" s="141"/>
      <c r="AV69" s="141"/>
      <c r="AW69" s="141"/>
      <c r="AX69" s="139"/>
    </row>
    <row r="70" spans="1:50">
      <c r="A70" s="64"/>
      <c r="B70" s="135" t="str">
        <f>IF(ISBLANK(Liga_Pocha!$B70),"",Liga_Pocha!$B70)</f>
        <v/>
      </c>
      <c r="C70" s="136" t="str">
        <f>IF(ISTEXT(B70),"",_xlfn.SWITCH(Liga_Pocha!AH70,$D$3,$D$2,$E$3,$E$2,$F$3,$F$2,$G$3,$G$2,$D$6,$D$5,$E$6,$E$5,$I$6,$I$5))</f>
        <v/>
      </c>
      <c r="D70" s="136" t="str">
        <f>IF(ISTEXT(C70),"",_xlfn.SWITCH(Liga_Pocha!AI70,$D$3,$D$2,$E$3,$E$2,$F$3,$F$2,$G$3,$G$2,$D$6,$D$5,$E$6,$E$5,$I$6,$I$5))</f>
        <v/>
      </c>
      <c r="E70" s="136" t="str">
        <f>IF(ISTEXT(D70),"",_xlfn.SWITCH(Liga_Pocha!AJ70,$D$3,$D$2,$E$3,$E$2,$F$3,$F$2,$G$3,$G$2,$D$6,$D$5,$E$6,$E$5,$I$6,$I$5))</f>
        <v/>
      </c>
      <c r="F70" s="136" t="str">
        <f>IF(ISTEXT(E70),"",_xlfn.SWITCH(Liga_Pocha!AK70,$D$3,$D$2,$E$3,$E$2,$F$3,$F$2,$G$3,$G$2,$D$6,$D$5,$E$6,$E$5,$I$6,$I$5))</f>
        <v/>
      </c>
      <c r="G70" s="140" t="str">
        <f>HLOOKUP(G$9,$B$9:$F$303,ROWS(A$1:A62),0)</f>
        <v/>
      </c>
      <c r="H70" s="129"/>
      <c r="I70" s="141" t="str">
        <f>IF(ISNUMBER($B70),I69+Liga_Pocha!AH70,"")</f>
        <v/>
      </c>
      <c r="J70" s="141" t="str">
        <f>IF(ISNUMBER($B70),J69+Liga_Pocha!AI70,"")</f>
        <v/>
      </c>
      <c r="K70" s="141" t="str">
        <f>IF(ISNUMBER($B70),K69+Liga_Pocha!AJ70,"")</f>
        <v/>
      </c>
      <c r="L70" s="141" t="str">
        <f>IF(ISNUMBER($B70),L69+Liga_Pocha!AK70,"")</f>
        <v/>
      </c>
      <c r="M70" s="133"/>
      <c r="N70" s="129"/>
      <c r="O70" s="131" t="str">
        <f>IF(ISNUMBER($B70),I70/SUM($I70:$L70),"")</f>
        <v/>
      </c>
      <c r="P70" s="131" t="str">
        <f>IF(ISNUMBER($B70),J70/SUM($I70:$L70),"")</f>
        <v/>
      </c>
      <c r="Q70" s="131" t="str">
        <f>IF(ISNUMBER($B70),K70/SUM($I70:$L70),"")</f>
        <v/>
      </c>
      <c r="R70" s="131" t="str">
        <f>IF(ISNUMBER($B70),L70/SUM($I70:$L70),"")</f>
        <v/>
      </c>
      <c r="S70" s="133"/>
      <c r="T70" s="129"/>
      <c r="U70" s="141" t="str">
        <f>IF(ISNUMBER(Liga_Pocha!C70),Liga_Pocha!C70,"")</f>
        <v/>
      </c>
      <c r="V70" s="141" t="str">
        <f>IF(ISNUMBER(Liga_Pocha!D70),Liga_Pocha!D70,"")</f>
        <v/>
      </c>
      <c r="W70" s="141" t="str">
        <f>IF(ISNUMBER(Liga_Pocha!E70),Liga_Pocha!E70,"")</f>
        <v/>
      </c>
      <c r="X70" s="141" t="str">
        <f>IF(ISNUMBER(Liga_Pocha!F70),Liga_Pocha!F70,"")</f>
        <v/>
      </c>
      <c r="Y70" s="140" t="str">
        <f>IF(ISNUMBER($B70),HLOOKUP(Y$9,$U$9:$X$303,ROWS(S$1:S62),0),"")</f>
        <v/>
      </c>
      <c r="Z70" s="129"/>
      <c r="AA70" s="141" t="str">
        <f>IF(ISNUMBER($B70),U70+AA69,"")</f>
        <v/>
      </c>
      <c r="AB70" s="141" t="str">
        <f>IF(ISNUMBER($B70),V70+AB69,"")</f>
        <v/>
      </c>
      <c r="AC70" s="141" t="str">
        <f>IF(ISNUMBER($B70),W70+AC69,"")</f>
        <v/>
      </c>
      <c r="AD70" s="141" t="str">
        <f>IF(ISNUMBER($B70),X70+AD69,"")</f>
        <v/>
      </c>
      <c r="AE70" s="133"/>
      <c r="AF70" s="137"/>
      <c r="AG70" s="141" t="str">
        <f>IF(ISNUMBER($B70),AA70/COUNTA(AA$10:AA70),"")</f>
        <v/>
      </c>
      <c r="AH70" s="141" t="str">
        <f>IF(ISNUMBER($B70),AB70/COUNTA(AB$10:AB70),"")</f>
        <v/>
      </c>
      <c r="AI70" s="141" t="str">
        <f>IF(ISNUMBER($B70),AC70/COUNTA(AC$10:AC70),"")</f>
        <v/>
      </c>
      <c r="AJ70" s="141" t="str">
        <f>IF(ISNUMBER($B70),AD70/COUNTA(AD$10:AD70),"")</f>
        <v/>
      </c>
      <c r="AK70" s="133"/>
      <c r="AL70" s="137"/>
      <c r="AM70" s="141" t="str">
        <f>IF(ISNUMBER($B70),SQRT(VAR(U$10:U70)),"")</f>
        <v/>
      </c>
      <c r="AN70" s="141" t="str">
        <f>IF(ISNUMBER($B70),SQRT(VAR(V$10:V70)),"")</f>
        <v/>
      </c>
      <c r="AO70" s="141" t="str">
        <f>IF(ISNUMBER($B70),SQRT(VAR(W$10:W70)),"")</f>
        <v/>
      </c>
      <c r="AP70" s="141" t="str">
        <f>IF(ISNUMBER($B70),SQRT(VAR(X$10:X70)),"")</f>
        <v/>
      </c>
      <c r="AQ70" s="133"/>
      <c r="AR70" s="3"/>
      <c r="AS70" s="140"/>
      <c r="AT70" s="141"/>
      <c r="AU70" s="141"/>
      <c r="AV70" s="141"/>
      <c r="AW70" s="141"/>
      <c r="AX70" s="139"/>
    </row>
    <row r="71" spans="1:50">
      <c r="A71" s="64"/>
      <c r="B71" s="135" t="str">
        <f>IF(ISBLANK(Liga_Pocha!$B71),"",Liga_Pocha!$B71)</f>
        <v/>
      </c>
      <c r="C71" s="136" t="str">
        <f>IF(ISTEXT(B71),"",_xlfn.SWITCH(Liga_Pocha!AH71,$D$3,$D$2,$E$3,$E$2,$F$3,$F$2,$G$3,$G$2,$D$6,$D$5,$E$6,$E$5,$I$6,$I$5))</f>
        <v/>
      </c>
      <c r="D71" s="136" t="str">
        <f>IF(ISTEXT(C71),"",_xlfn.SWITCH(Liga_Pocha!AI71,$D$3,$D$2,$E$3,$E$2,$F$3,$F$2,$G$3,$G$2,$D$6,$D$5,$E$6,$E$5,$I$6,$I$5))</f>
        <v/>
      </c>
      <c r="E71" s="136" t="str">
        <f>IF(ISTEXT(D71),"",_xlfn.SWITCH(Liga_Pocha!AJ71,$D$3,$D$2,$E$3,$E$2,$F$3,$F$2,$G$3,$G$2,$D$6,$D$5,$E$6,$E$5,$I$6,$I$5))</f>
        <v/>
      </c>
      <c r="F71" s="136" t="str">
        <f>IF(ISTEXT(E71),"",_xlfn.SWITCH(Liga_Pocha!AK71,$D$3,$D$2,$E$3,$E$2,$F$3,$F$2,$G$3,$G$2,$D$6,$D$5,$E$6,$E$5,$I$6,$I$5))</f>
        <v/>
      </c>
      <c r="G71" s="140" t="str">
        <f>HLOOKUP(G$9,$B$9:$F$303,ROWS(A$1:A63),0)</f>
        <v/>
      </c>
      <c r="H71" s="129"/>
      <c r="I71" s="141" t="str">
        <f>IF(ISNUMBER($B71),I70+Liga_Pocha!AH71,"")</f>
        <v/>
      </c>
      <c r="J71" s="141" t="str">
        <f>IF(ISNUMBER($B71),J70+Liga_Pocha!AI71,"")</f>
        <v/>
      </c>
      <c r="K71" s="141" t="str">
        <f>IF(ISNUMBER($B71),K70+Liga_Pocha!AJ71,"")</f>
        <v/>
      </c>
      <c r="L71" s="141" t="str">
        <f>IF(ISNUMBER($B71),L70+Liga_Pocha!AK71,"")</f>
        <v/>
      </c>
      <c r="M71" s="133"/>
      <c r="N71" s="129"/>
      <c r="O71" s="131" t="str">
        <f>IF(ISNUMBER($B71),I71/SUM($I71:$L71),"")</f>
        <v/>
      </c>
      <c r="P71" s="131" t="str">
        <f>IF(ISNUMBER($B71),J71/SUM($I71:$L71),"")</f>
        <v/>
      </c>
      <c r="Q71" s="131" t="str">
        <f>IF(ISNUMBER($B71),K71/SUM($I71:$L71),"")</f>
        <v/>
      </c>
      <c r="R71" s="131" t="str">
        <f>IF(ISNUMBER($B71),L71/SUM($I71:$L71),"")</f>
        <v/>
      </c>
      <c r="S71" s="133"/>
      <c r="T71" s="129"/>
      <c r="U71" s="141" t="str">
        <f>IF(ISNUMBER(Liga_Pocha!C71),Liga_Pocha!C71,"")</f>
        <v/>
      </c>
      <c r="V71" s="141" t="str">
        <f>IF(ISNUMBER(Liga_Pocha!D71),Liga_Pocha!D71,"")</f>
        <v/>
      </c>
      <c r="W71" s="141" t="str">
        <f>IF(ISNUMBER(Liga_Pocha!E71),Liga_Pocha!E71,"")</f>
        <v/>
      </c>
      <c r="X71" s="141" t="str">
        <f>IF(ISNUMBER(Liga_Pocha!F71),Liga_Pocha!F71,"")</f>
        <v/>
      </c>
      <c r="Y71" s="140" t="str">
        <f>IF(ISNUMBER($B71),HLOOKUP(Y$9,$U$9:$X$303,ROWS(S$1:S63),0),"")</f>
        <v/>
      </c>
      <c r="Z71" s="129"/>
      <c r="AA71" s="141" t="str">
        <f>IF(ISNUMBER($B71),U71+AA70,"")</f>
        <v/>
      </c>
      <c r="AB71" s="141" t="str">
        <f>IF(ISNUMBER($B71),V71+AB70,"")</f>
        <v/>
      </c>
      <c r="AC71" s="141" t="str">
        <f>IF(ISNUMBER($B71),W71+AC70,"")</f>
        <v/>
      </c>
      <c r="AD71" s="141" t="str">
        <f>IF(ISNUMBER($B71),X71+AD70,"")</f>
        <v/>
      </c>
      <c r="AE71" s="133"/>
      <c r="AF71" s="137"/>
      <c r="AG71" s="141" t="str">
        <f>IF(ISNUMBER($B71),AA71/COUNTA(AA$10:AA71),"")</f>
        <v/>
      </c>
      <c r="AH71" s="141" t="str">
        <f>IF(ISNUMBER($B71),AB71/COUNTA(AB$10:AB71),"")</f>
        <v/>
      </c>
      <c r="AI71" s="141" t="str">
        <f>IF(ISNUMBER($B71),AC71/COUNTA(AC$10:AC71),"")</f>
        <v/>
      </c>
      <c r="AJ71" s="141" t="str">
        <f>IF(ISNUMBER($B71),AD71/COUNTA(AD$10:AD71),"")</f>
        <v/>
      </c>
      <c r="AK71" s="133"/>
      <c r="AL71" s="137"/>
      <c r="AM71" s="141" t="str">
        <f>IF(ISNUMBER($B71),SQRT(VAR(U$10:U71)),"")</f>
        <v/>
      </c>
      <c r="AN71" s="141" t="str">
        <f>IF(ISNUMBER($B71),SQRT(VAR(V$10:V71)),"")</f>
        <v/>
      </c>
      <c r="AO71" s="141" t="str">
        <f>IF(ISNUMBER($B71),SQRT(VAR(W$10:W71)),"")</f>
        <v/>
      </c>
      <c r="AP71" s="141" t="str">
        <f>IF(ISNUMBER($B71),SQRT(VAR(X$10:X71)),"")</f>
        <v/>
      </c>
      <c r="AQ71" s="133"/>
      <c r="AR71" s="3"/>
      <c r="AS71" s="140"/>
      <c r="AT71" s="141"/>
      <c r="AU71" s="141"/>
      <c r="AV71" s="141"/>
      <c r="AW71" s="141"/>
      <c r="AX71" s="139"/>
    </row>
    <row r="72" spans="1:50">
      <c r="A72" s="64"/>
      <c r="B72" s="135" t="str">
        <f>IF(ISBLANK(Liga_Pocha!$B72),"",Liga_Pocha!$B72)</f>
        <v/>
      </c>
      <c r="C72" s="136" t="str">
        <f>IF(ISTEXT(B72),"",_xlfn.SWITCH(Liga_Pocha!AH72,$D$3,$D$2,$E$3,$E$2,$F$3,$F$2,$G$3,$G$2,$D$6,$D$5,$E$6,$E$5,$I$6,$I$5))</f>
        <v/>
      </c>
      <c r="D72" s="136" t="str">
        <f>IF(ISTEXT(C72),"",_xlfn.SWITCH(Liga_Pocha!AI72,$D$3,$D$2,$E$3,$E$2,$F$3,$F$2,$G$3,$G$2,$D$6,$D$5,$E$6,$E$5,$I$6,$I$5))</f>
        <v/>
      </c>
      <c r="E72" s="136" t="str">
        <f>IF(ISTEXT(D72),"",_xlfn.SWITCH(Liga_Pocha!AJ72,$D$3,$D$2,$E$3,$E$2,$F$3,$F$2,$G$3,$G$2,$D$6,$D$5,$E$6,$E$5,$I$6,$I$5))</f>
        <v/>
      </c>
      <c r="F72" s="136" t="str">
        <f>IF(ISTEXT(E72),"",_xlfn.SWITCH(Liga_Pocha!AK72,$D$3,$D$2,$E$3,$E$2,$F$3,$F$2,$G$3,$G$2,$D$6,$D$5,$E$6,$E$5,$I$6,$I$5))</f>
        <v/>
      </c>
      <c r="G72" s="140" t="str">
        <f>HLOOKUP(G$9,$B$9:$F$303,ROWS(A$1:A64),0)</f>
        <v/>
      </c>
      <c r="H72" s="129"/>
      <c r="I72" s="141" t="str">
        <f>IF(ISNUMBER($B72),I71+Liga_Pocha!AH72,"")</f>
        <v/>
      </c>
      <c r="J72" s="141" t="str">
        <f>IF(ISNUMBER($B72),J71+Liga_Pocha!AI72,"")</f>
        <v/>
      </c>
      <c r="K72" s="141" t="str">
        <f>IF(ISNUMBER($B72),K71+Liga_Pocha!AJ72,"")</f>
        <v/>
      </c>
      <c r="L72" s="141" t="str">
        <f>IF(ISNUMBER($B72),L71+Liga_Pocha!AK72,"")</f>
        <v/>
      </c>
      <c r="M72" s="133"/>
      <c r="N72" s="129"/>
      <c r="O72" s="131" t="str">
        <f>IF(ISNUMBER($B72),I72/SUM($I72:$L72),"")</f>
        <v/>
      </c>
      <c r="P72" s="131" t="str">
        <f>IF(ISNUMBER($B72),J72/SUM($I72:$L72),"")</f>
        <v/>
      </c>
      <c r="Q72" s="131" t="str">
        <f>IF(ISNUMBER($B72),K72/SUM($I72:$L72),"")</f>
        <v/>
      </c>
      <c r="R72" s="131" t="str">
        <f>IF(ISNUMBER($B72),L72/SUM($I72:$L72),"")</f>
        <v/>
      </c>
      <c r="S72" s="133"/>
      <c r="T72" s="129"/>
      <c r="U72" s="141" t="str">
        <f>IF(ISNUMBER(Liga_Pocha!C72),Liga_Pocha!C72,"")</f>
        <v/>
      </c>
      <c r="V72" s="141" t="str">
        <f>IF(ISNUMBER(Liga_Pocha!D72),Liga_Pocha!D72,"")</f>
        <v/>
      </c>
      <c r="W72" s="141" t="str">
        <f>IF(ISNUMBER(Liga_Pocha!E72),Liga_Pocha!E72,"")</f>
        <v/>
      </c>
      <c r="X72" s="141" t="str">
        <f>IF(ISNUMBER(Liga_Pocha!F72),Liga_Pocha!F72,"")</f>
        <v/>
      </c>
      <c r="Y72" s="140" t="str">
        <f>IF(ISNUMBER($B72),HLOOKUP(Y$9,$U$9:$X$303,ROWS(S$1:S64),0),"")</f>
        <v/>
      </c>
      <c r="Z72" s="129"/>
      <c r="AA72" s="141" t="str">
        <f>IF(ISNUMBER($B72),U72+AA71,"")</f>
        <v/>
      </c>
      <c r="AB72" s="141" t="str">
        <f>IF(ISNUMBER($B72),V72+AB71,"")</f>
        <v/>
      </c>
      <c r="AC72" s="141" t="str">
        <f>IF(ISNUMBER($B72),W72+AC71,"")</f>
        <v/>
      </c>
      <c r="AD72" s="141" t="str">
        <f>IF(ISNUMBER($B72),X72+AD71,"")</f>
        <v/>
      </c>
      <c r="AE72" s="133"/>
      <c r="AF72" s="137"/>
      <c r="AG72" s="141" t="str">
        <f>IF(ISNUMBER($B72),AA72/COUNTA(AA$10:AA72),"")</f>
        <v/>
      </c>
      <c r="AH72" s="141" t="str">
        <f>IF(ISNUMBER($B72),AB72/COUNTA(AB$10:AB72),"")</f>
        <v/>
      </c>
      <c r="AI72" s="141" t="str">
        <f>IF(ISNUMBER($B72),AC72/COUNTA(AC$10:AC72),"")</f>
        <v/>
      </c>
      <c r="AJ72" s="141" t="str">
        <f>IF(ISNUMBER($B72),AD72/COUNTA(AD$10:AD72),"")</f>
        <v/>
      </c>
      <c r="AK72" s="133"/>
      <c r="AL72" s="137"/>
      <c r="AM72" s="141" t="str">
        <f>IF(ISNUMBER($B72),SQRT(VAR(U$10:U72)),"")</f>
        <v/>
      </c>
      <c r="AN72" s="141" t="str">
        <f>IF(ISNUMBER($B72),SQRT(VAR(V$10:V72)),"")</f>
        <v/>
      </c>
      <c r="AO72" s="141" t="str">
        <f>IF(ISNUMBER($B72),SQRT(VAR(W$10:W72)),"")</f>
        <v/>
      </c>
      <c r="AP72" s="141" t="str">
        <f>IF(ISNUMBER($B72),SQRT(VAR(X$10:X72)),"")</f>
        <v/>
      </c>
      <c r="AQ72" s="133"/>
      <c r="AR72" s="3"/>
      <c r="AS72" s="140"/>
      <c r="AT72" s="141"/>
      <c r="AU72" s="141"/>
      <c r="AV72" s="141"/>
      <c r="AW72" s="141"/>
      <c r="AX72" s="139"/>
    </row>
    <row r="73" spans="1:50">
      <c r="A73" s="64"/>
      <c r="B73" s="135" t="str">
        <f>IF(ISBLANK(Liga_Pocha!$B73),"",Liga_Pocha!$B73)</f>
        <v/>
      </c>
      <c r="C73" s="136" t="str">
        <f>IF(ISTEXT(B73),"",_xlfn.SWITCH(Liga_Pocha!AH73,$D$3,$D$2,$E$3,$E$2,$F$3,$F$2,$G$3,$G$2,$D$6,$D$5,$E$6,$E$5,$I$6,$I$5))</f>
        <v/>
      </c>
      <c r="D73" s="136" t="str">
        <f>IF(ISTEXT(C73),"",_xlfn.SWITCH(Liga_Pocha!AI73,$D$3,$D$2,$E$3,$E$2,$F$3,$F$2,$G$3,$G$2,$D$6,$D$5,$E$6,$E$5,$I$6,$I$5))</f>
        <v/>
      </c>
      <c r="E73" s="136" t="str">
        <f>IF(ISTEXT(D73),"",_xlfn.SWITCH(Liga_Pocha!AJ73,$D$3,$D$2,$E$3,$E$2,$F$3,$F$2,$G$3,$G$2,$D$6,$D$5,$E$6,$E$5,$I$6,$I$5))</f>
        <v/>
      </c>
      <c r="F73" s="136" t="str">
        <f>IF(ISTEXT(E73),"",_xlfn.SWITCH(Liga_Pocha!AK73,$D$3,$D$2,$E$3,$E$2,$F$3,$F$2,$G$3,$G$2,$D$6,$D$5,$E$6,$E$5,$I$6,$I$5))</f>
        <v/>
      </c>
      <c r="G73" s="140" t="str">
        <f>HLOOKUP(G$9,$B$9:$F$303,ROWS(A$1:A65),0)</f>
        <v/>
      </c>
      <c r="H73" s="129"/>
      <c r="I73" s="141" t="str">
        <f>IF(ISNUMBER($B73),I72+Liga_Pocha!AH73,"")</f>
        <v/>
      </c>
      <c r="J73" s="141" t="str">
        <f>IF(ISNUMBER($B73),J72+Liga_Pocha!AI73,"")</f>
        <v/>
      </c>
      <c r="K73" s="141" t="str">
        <f>IF(ISNUMBER($B73),K72+Liga_Pocha!AJ73,"")</f>
        <v/>
      </c>
      <c r="L73" s="141" t="str">
        <f>IF(ISNUMBER($B73),L72+Liga_Pocha!AK73,"")</f>
        <v/>
      </c>
      <c r="M73" s="133"/>
      <c r="N73" s="129"/>
      <c r="O73" s="131" t="str">
        <f>IF(ISNUMBER($B73),I73/SUM($I73:$L73),"")</f>
        <v/>
      </c>
      <c r="P73" s="131" t="str">
        <f>IF(ISNUMBER($B73),J73/SUM($I73:$L73),"")</f>
        <v/>
      </c>
      <c r="Q73" s="131" t="str">
        <f>IF(ISNUMBER($B73),K73/SUM($I73:$L73),"")</f>
        <v/>
      </c>
      <c r="R73" s="131" t="str">
        <f>IF(ISNUMBER($B73),L73/SUM($I73:$L73),"")</f>
        <v/>
      </c>
      <c r="S73" s="133"/>
      <c r="T73" s="129"/>
      <c r="U73" s="141" t="str">
        <f>IF(ISNUMBER(Liga_Pocha!C73),Liga_Pocha!C73,"")</f>
        <v/>
      </c>
      <c r="V73" s="141" t="str">
        <f>IF(ISNUMBER(Liga_Pocha!D73),Liga_Pocha!D73,"")</f>
        <v/>
      </c>
      <c r="W73" s="141" t="str">
        <f>IF(ISNUMBER(Liga_Pocha!E73),Liga_Pocha!E73,"")</f>
        <v/>
      </c>
      <c r="X73" s="141" t="str">
        <f>IF(ISNUMBER(Liga_Pocha!F73),Liga_Pocha!F73,"")</f>
        <v/>
      </c>
      <c r="Y73" s="140" t="str">
        <f>IF(ISNUMBER($B73),HLOOKUP(Y$9,$U$9:$X$303,ROWS(S$1:S65),0),"")</f>
        <v/>
      </c>
      <c r="Z73" s="129"/>
      <c r="AA73" s="141" t="str">
        <f>IF(ISNUMBER($B73),U73+AA72,"")</f>
        <v/>
      </c>
      <c r="AB73" s="141" t="str">
        <f>IF(ISNUMBER($B73),V73+AB72,"")</f>
        <v/>
      </c>
      <c r="AC73" s="141" t="str">
        <f>IF(ISNUMBER($B73),W73+AC72,"")</f>
        <v/>
      </c>
      <c r="AD73" s="141" t="str">
        <f>IF(ISNUMBER($B73),X73+AD72,"")</f>
        <v/>
      </c>
      <c r="AE73" s="133"/>
      <c r="AF73" s="137"/>
      <c r="AG73" s="141" t="str">
        <f>IF(ISNUMBER($B73),AA73/COUNTA(AA$10:AA73),"")</f>
        <v/>
      </c>
      <c r="AH73" s="141" t="str">
        <f>IF(ISNUMBER($B73),AB73/COUNTA(AB$10:AB73),"")</f>
        <v/>
      </c>
      <c r="AI73" s="141" t="str">
        <f>IF(ISNUMBER($B73),AC73/COUNTA(AC$10:AC73),"")</f>
        <v/>
      </c>
      <c r="AJ73" s="141" t="str">
        <f>IF(ISNUMBER($B73),AD73/COUNTA(AD$10:AD73),"")</f>
        <v/>
      </c>
      <c r="AK73" s="133"/>
      <c r="AL73" s="137"/>
      <c r="AM73" s="141" t="str">
        <f>IF(ISNUMBER($B73),SQRT(VAR(U$10:U73)),"")</f>
        <v/>
      </c>
      <c r="AN73" s="141" t="str">
        <f>IF(ISNUMBER($B73),SQRT(VAR(V$10:V73)),"")</f>
        <v/>
      </c>
      <c r="AO73" s="141" t="str">
        <f>IF(ISNUMBER($B73),SQRT(VAR(W$10:W73)),"")</f>
        <v/>
      </c>
      <c r="AP73" s="141" t="str">
        <f>IF(ISNUMBER($B73),SQRT(VAR(X$10:X73)),"")</f>
        <v/>
      </c>
      <c r="AQ73" s="133"/>
      <c r="AR73" s="3"/>
      <c r="AS73" s="140"/>
      <c r="AT73" s="141"/>
      <c r="AU73" s="141"/>
      <c r="AV73" s="141"/>
      <c r="AW73" s="141"/>
      <c r="AX73" s="139"/>
    </row>
    <row r="74" spans="1:50">
      <c r="A74" s="64"/>
      <c r="B74" s="135" t="str">
        <f>IF(ISBLANK(Liga_Pocha!$B74),"",Liga_Pocha!$B74)</f>
        <v/>
      </c>
      <c r="C74" s="136" t="str">
        <f>IF(ISTEXT(B74),"",_xlfn.SWITCH(Liga_Pocha!AH74,$D$3,$D$2,$E$3,$E$2,$F$3,$F$2,$G$3,$G$2,$D$6,$D$5,$E$6,$E$5,$I$6,$I$5))</f>
        <v/>
      </c>
      <c r="D74" s="136" t="str">
        <f>IF(ISTEXT(C74),"",_xlfn.SWITCH(Liga_Pocha!AI74,$D$3,$D$2,$E$3,$E$2,$F$3,$F$2,$G$3,$G$2,$D$6,$D$5,$E$6,$E$5,$I$6,$I$5))</f>
        <v/>
      </c>
      <c r="E74" s="136" t="str">
        <f>IF(ISTEXT(D74),"",_xlfn.SWITCH(Liga_Pocha!AJ74,$D$3,$D$2,$E$3,$E$2,$F$3,$F$2,$G$3,$G$2,$D$6,$D$5,$E$6,$E$5,$I$6,$I$5))</f>
        <v/>
      </c>
      <c r="F74" s="136" t="str">
        <f>IF(ISTEXT(E74),"",_xlfn.SWITCH(Liga_Pocha!AK74,$D$3,$D$2,$E$3,$E$2,$F$3,$F$2,$G$3,$G$2,$D$6,$D$5,$E$6,$E$5,$I$6,$I$5))</f>
        <v/>
      </c>
      <c r="G74" s="140" t="str">
        <f>HLOOKUP(G$9,$B$9:$F$303,ROWS(A$1:A66),0)</f>
        <v/>
      </c>
      <c r="H74" s="129"/>
      <c r="I74" s="141" t="str">
        <f>IF(ISNUMBER($B74),I73+Liga_Pocha!AH74,"")</f>
        <v/>
      </c>
      <c r="J74" s="141" t="str">
        <f>IF(ISNUMBER($B74),J73+Liga_Pocha!AI74,"")</f>
        <v/>
      </c>
      <c r="K74" s="141" t="str">
        <f>IF(ISNUMBER($B74),K73+Liga_Pocha!AJ74,"")</f>
        <v/>
      </c>
      <c r="L74" s="141" t="str">
        <f>IF(ISNUMBER($B74),L73+Liga_Pocha!AK74,"")</f>
        <v/>
      </c>
      <c r="M74" s="133"/>
      <c r="N74" s="129"/>
      <c r="O74" s="131" t="str">
        <f>IF(ISNUMBER($B74),I74/SUM($I74:$L74),"")</f>
        <v/>
      </c>
      <c r="P74" s="131" t="str">
        <f>IF(ISNUMBER($B74),J74/SUM($I74:$L74),"")</f>
        <v/>
      </c>
      <c r="Q74" s="131" t="str">
        <f>IF(ISNUMBER($B74),K74/SUM($I74:$L74),"")</f>
        <v/>
      </c>
      <c r="R74" s="131" t="str">
        <f>IF(ISNUMBER($B74),L74/SUM($I74:$L74),"")</f>
        <v/>
      </c>
      <c r="S74" s="133"/>
      <c r="T74" s="129"/>
      <c r="U74" s="141" t="str">
        <f>IF(ISNUMBER(Liga_Pocha!C74),Liga_Pocha!C74,"")</f>
        <v/>
      </c>
      <c r="V74" s="141" t="str">
        <f>IF(ISNUMBER(Liga_Pocha!D74),Liga_Pocha!D74,"")</f>
        <v/>
      </c>
      <c r="W74" s="141" t="str">
        <f>IF(ISNUMBER(Liga_Pocha!E74),Liga_Pocha!E74,"")</f>
        <v/>
      </c>
      <c r="X74" s="141" t="str">
        <f>IF(ISNUMBER(Liga_Pocha!F74),Liga_Pocha!F74,"")</f>
        <v/>
      </c>
      <c r="Y74" s="140" t="str">
        <f>IF(ISNUMBER($B74),HLOOKUP(Y$9,$U$9:$X$303,ROWS(S$1:S66),0),"")</f>
        <v/>
      </c>
      <c r="Z74" s="129"/>
      <c r="AA74" s="141" t="str">
        <f>IF(ISNUMBER($B74),U74+AA73,"")</f>
        <v/>
      </c>
      <c r="AB74" s="141" t="str">
        <f>IF(ISNUMBER($B74),V74+AB73,"")</f>
        <v/>
      </c>
      <c r="AC74" s="141" t="str">
        <f>IF(ISNUMBER($B74),W74+AC73,"")</f>
        <v/>
      </c>
      <c r="AD74" s="141" t="str">
        <f>IF(ISNUMBER($B74),X74+AD73,"")</f>
        <v/>
      </c>
      <c r="AE74" s="133"/>
      <c r="AF74" s="137"/>
      <c r="AG74" s="141" t="str">
        <f>IF(ISNUMBER($B74),AA74/COUNTA(AA$10:AA74),"")</f>
        <v/>
      </c>
      <c r="AH74" s="141" t="str">
        <f>IF(ISNUMBER($B74),AB74/COUNTA(AB$10:AB74),"")</f>
        <v/>
      </c>
      <c r="AI74" s="141" t="str">
        <f>IF(ISNUMBER($B74),AC74/COUNTA(AC$10:AC74),"")</f>
        <v/>
      </c>
      <c r="AJ74" s="141" t="str">
        <f>IF(ISNUMBER($B74),AD74/COUNTA(AD$10:AD74),"")</f>
        <v/>
      </c>
      <c r="AK74" s="133"/>
      <c r="AL74" s="137"/>
      <c r="AM74" s="141" t="str">
        <f>IF(ISNUMBER($B74),SQRT(VAR(U$10:U74)),"")</f>
        <v/>
      </c>
      <c r="AN74" s="141" t="str">
        <f>IF(ISNUMBER($B74),SQRT(VAR(V$10:V74)),"")</f>
        <v/>
      </c>
      <c r="AO74" s="141" t="str">
        <f>IF(ISNUMBER($B74),SQRT(VAR(W$10:W74)),"")</f>
        <v/>
      </c>
      <c r="AP74" s="141" t="str">
        <f>IF(ISNUMBER($B74),SQRT(VAR(X$10:X74)),"")</f>
        <v/>
      </c>
      <c r="AQ74" s="133"/>
      <c r="AR74" s="3"/>
      <c r="AS74" s="140"/>
      <c r="AT74" s="141"/>
      <c r="AU74" s="141"/>
      <c r="AV74" s="141"/>
      <c r="AW74" s="141"/>
      <c r="AX74" s="139"/>
    </row>
    <row r="75" spans="1:50">
      <c r="A75" s="64"/>
      <c r="B75" s="135" t="str">
        <f>IF(ISBLANK(Liga_Pocha!$B75),"",Liga_Pocha!$B75)</f>
        <v/>
      </c>
      <c r="C75" s="136" t="str">
        <f>IF(ISTEXT(B75),"",_xlfn.SWITCH(Liga_Pocha!AH75,$D$3,$D$2,$E$3,$E$2,$F$3,$F$2,$G$3,$G$2,$D$6,$D$5,$E$6,$E$5,$I$6,$I$5))</f>
        <v/>
      </c>
      <c r="D75" s="136" t="str">
        <f>IF(ISTEXT(C75),"",_xlfn.SWITCH(Liga_Pocha!AI75,$D$3,$D$2,$E$3,$E$2,$F$3,$F$2,$G$3,$G$2,$D$6,$D$5,$E$6,$E$5,$I$6,$I$5))</f>
        <v/>
      </c>
      <c r="E75" s="136" t="str">
        <f>IF(ISTEXT(D75),"",_xlfn.SWITCH(Liga_Pocha!AJ75,$D$3,$D$2,$E$3,$E$2,$F$3,$F$2,$G$3,$G$2,$D$6,$D$5,$E$6,$E$5,$I$6,$I$5))</f>
        <v/>
      </c>
      <c r="F75" s="136" t="str">
        <f>IF(ISTEXT(E75),"",_xlfn.SWITCH(Liga_Pocha!AK75,$D$3,$D$2,$E$3,$E$2,$F$3,$F$2,$G$3,$G$2,$D$6,$D$5,$E$6,$E$5,$I$6,$I$5))</f>
        <v/>
      </c>
      <c r="G75" s="140" t="str">
        <f>HLOOKUP(G$9,$B$9:$F$303,ROWS(A$1:A67),0)</f>
        <v/>
      </c>
      <c r="H75" s="129"/>
      <c r="I75" s="141" t="str">
        <f>IF(ISNUMBER($B75),I74+Liga_Pocha!AH75,"")</f>
        <v/>
      </c>
      <c r="J75" s="141" t="str">
        <f>IF(ISNUMBER($B75),J74+Liga_Pocha!AI75,"")</f>
        <v/>
      </c>
      <c r="K75" s="141" t="str">
        <f>IF(ISNUMBER($B75),K74+Liga_Pocha!AJ75,"")</f>
        <v/>
      </c>
      <c r="L75" s="141" t="str">
        <f>IF(ISNUMBER($B75),L74+Liga_Pocha!AK75,"")</f>
        <v/>
      </c>
      <c r="M75" s="133"/>
      <c r="N75" s="129"/>
      <c r="O75" s="131" t="str">
        <f>IF(ISNUMBER($B75),I75/SUM($I75:$L75),"")</f>
        <v/>
      </c>
      <c r="P75" s="131" t="str">
        <f>IF(ISNUMBER($B75),J75/SUM($I75:$L75),"")</f>
        <v/>
      </c>
      <c r="Q75" s="131" t="str">
        <f>IF(ISNUMBER($B75),K75/SUM($I75:$L75),"")</f>
        <v/>
      </c>
      <c r="R75" s="131" t="str">
        <f>IF(ISNUMBER($B75),L75/SUM($I75:$L75),"")</f>
        <v/>
      </c>
      <c r="S75" s="133"/>
      <c r="T75" s="129"/>
      <c r="U75" s="141" t="str">
        <f>IF(ISNUMBER(Liga_Pocha!C75),Liga_Pocha!C75,"")</f>
        <v/>
      </c>
      <c r="V75" s="141" t="str">
        <f>IF(ISNUMBER(Liga_Pocha!D75),Liga_Pocha!D75,"")</f>
        <v/>
      </c>
      <c r="W75" s="141" t="str">
        <f>IF(ISNUMBER(Liga_Pocha!E75),Liga_Pocha!E75,"")</f>
        <v/>
      </c>
      <c r="X75" s="141" t="str">
        <f>IF(ISNUMBER(Liga_Pocha!F75),Liga_Pocha!F75,"")</f>
        <v/>
      </c>
      <c r="Y75" s="140" t="str">
        <f>IF(ISNUMBER($B75),HLOOKUP(Y$9,$U$9:$X$303,ROWS(S$1:S67),0),"")</f>
        <v/>
      </c>
      <c r="Z75" s="129"/>
      <c r="AA75" s="141" t="str">
        <f>IF(ISNUMBER($B75),U75+AA74,"")</f>
        <v/>
      </c>
      <c r="AB75" s="141" t="str">
        <f>IF(ISNUMBER($B75),V75+AB74,"")</f>
        <v/>
      </c>
      <c r="AC75" s="141" t="str">
        <f>IF(ISNUMBER($B75),W75+AC74,"")</f>
        <v/>
      </c>
      <c r="AD75" s="141" t="str">
        <f>IF(ISNUMBER($B75),X75+AD74,"")</f>
        <v/>
      </c>
      <c r="AE75" s="133"/>
      <c r="AF75" s="137"/>
      <c r="AG75" s="141" t="str">
        <f>IF(ISNUMBER($B75),AA75/COUNTA(AA$10:AA75),"")</f>
        <v/>
      </c>
      <c r="AH75" s="141" t="str">
        <f>IF(ISNUMBER($B75),AB75/COUNTA(AB$10:AB75),"")</f>
        <v/>
      </c>
      <c r="AI75" s="141" t="str">
        <f>IF(ISNUMBER($B75),AC75/COUNTA(AC$10:AC75),"")</f>
        <v/>
      </c>
      <c r="AJ75" s="141" t="str">
        <f>IF(ISNUMBER($B75),AD75/COUNTA(AD$10:AD75),"")</f>
        <v/>
      </c>
      <c r="AK75" s="133"/>
      <c r="AL75" s="137"/>
      <c r="AM75" s="141" t="str">
        <f>IF(ISNUMBER($B75),SQRT(VAR(U$10:U75)),"")</f>
        <v/>
      </c>
      <c r="AN75" s="141" t="str">
        <f>IF(ISNUMBER($B75),SQRT(VAR(V$10:V75)),"")</f>
        <v/>
      </c>
      <c r="AO75" s="141" t="str">
        <f>IF(ISNUMBER($B75),SQRT(VAR(W$10:W75)),"")</f>
        <v/>
      </c>
      <c r="AP75" s="141" t="str">
        <f>IF(ISNUMBER($B75),SQRT(VAR(X$10:X75)),"")</f>
        <v/>
      </c>
      <c r="AQ75" s="133"/>
      <c r="AR75" s="3"/>
      <c r="AS75" s="140"/>
      <c r="AT75" s="141"/>
      <c r="AU75" s="141"/>
      <c r="AV75" s="141"/>
      <c r="AW75" s="141"/>
      <c r="AX75" s="139"/>
    </row>
    <row r="76" spans="1:50">
      <c r="A76" s="64"/>
      <c r="B76" s="135" t="str">
        <f>IF(ISBLANK(Liga_Pocha!$B76),"",Liga_Pocha!$B76)</f>
        <v/>
      </c>
      <c r="C76" s="136" t="str">
        <f>IF(ISTEXT(B76),"",_xlfn.SWITCH(Liga_Pocha!AH76,$D$3,$D$2,$E$3,$E$2,$F$3,$F$2,$G$3,$G$2,$D$6,$D$5,$E$6,$E$5,$I$6,$I$5))</f>
        <v/>
      </c>
      <c r="D76" s="136" t="str">
        <f>IF(ISTEXT(C76),"",_xlfn.SWITCH(Liga_Pocha!AI76,$D$3,$D$2,$E$3,$E$2,$F$3,$F$2,$G$3,$G$2,$D$6,$D$5,$E$6,$E$5,$I$6,$I$5))</f>
        <v/>
      </c>
      <c r="E76" s="136" t="str">
        <f>IF(ISTEXT(D76),"",_xlfn.SWITCH(Liga_Pocha!AJ76,$D$3,$D$2,$E$3,$E$2,$F$3,$F$2,$G$3,$G$2,$D$6,$D$5,$E$6,$E$5,$I$6,$I$5))</f>
        <v/>
      </c>
      <c r="F76" s="136" t="str">
        <f>IF(ISTEXT(E76),"",_xlfn.SWITCH(Liga_Pocha!AK76,$D$3,$D$2,$E$3,$E$2,$F$3,$F$2,$G$3,$G$2,$D$6,$D$5,$E$6,$E$5,$I$6,$I$5))</f>
        <v/>
      </c>
      <c r="G76" s="140" t="str">
        <f>HLOOKUP(G$9,$B$9:$F$303,ROWS(A$1:A68),0)</f>
        <v/>
      </c>
      <c r="H76" s="129"/>
      <c r="I76" s="141" t="str">
        <f>IF(ISNUMBER($B76),I75+Liga_Pocha!AH76,"")</f>
        <v/>
      </c>
      <c r="J76" s="141" t="str">
        <f>IF(ISNUMBER($B76),J75+Liga_Pocha!AI76,"")</f>
        <v/>
      </c>
      <c r="K76" s="141" t="str">
        <f>IF(ISNUMBER($B76),K75+Liga_Pocha!AJ76,"")</f>
        <v/>
      </c>
      <c r="L76" s="141" t="str">
        <f>IF(ISNUMBER($B76),L75+Liga_Pocha!AK76,"")</f>
        <v/>
      </c>
      <c r="M76" s="133"/>
      <c r="N76" s="129"/>
      <c r="O76" s="131" t="str">
        <f>IF(ISNUMBER($B76),I76/SUM($I76:$L76),"")</f>
        <v/>
      </c>
      <c r="P76" s="131" t="str">
        <f>IF(ISNUMBER($B76),J76/SUM($I76:$L76),"")</f>
        <v/>
      </c>
      <c r="Q76" s="131" t="str">
        <f>IF(ISNUMBER($B76),K76/SUM($I76:$L76),"")</f>
        <v/>
      </c>
      <c r="R76" s="131" t="str">
        <f>IF(ISNUMBER($B76),L76/SUM($I76:$L76),"")</f>
        <v/>
      </c>
      <c r="S76" s="133"/>
      <c r="T76" s="129"/>
      <c r="U76" s="141" t="str">
        <f>IF(ISNUMBER(Liga_Pocha!C76),Liga_Pocha!C76,"")</f>
        <v/>
      </c>
      <c r="V76" s="141" t="str">
        <f>IF(ISNUMBER(Liga_Pocha!D76),Liga_Pocha!D76,"")</f>
        <v/>
      </c>
      <c r="W76" s="141" t="str">
        <f>IF(ISNUMBER(Liga_Pocha!E76),Liga_Pocha!E76,"")</f>
        <v/>
      </c>
      <c r="X76" s="141" t="str">
        <f>IF(ISNUMBER(Liga_Pocha!F76),Liga_Pocha!F76,"")</f>
        <v/>
      </c>
      <c r="Y76" s="140" t="str">
        <f>IF(ISNUMBER($B76),HLOOKUP(Y$9,$U$9:$X$303,ROWS(S$1:S68),0),"")</f>
        <v/>
      </c>
      <c r="Z76" s="129"/>
      <c r="AA76" s="141" t="str">
        <f>IF(ISNUMBER($B76),U76+AA75,"")</f>
        <v/>
      </c>
      <c r="AB76" s="141" t="str">
        <f>IF(ISNUMBER($B76),V76+AB75,"")</f>
        <v/>
      </c>
      <c r="AC76" s="141" t="str">
        <f>IF(ISNUMBER($B76),W76+AC75,"")</f>
        <v/>
      </c>
      <c r="AD76" s="141" t="str">
        <f>IF(ISNUMBER($B76),X76+AD75,"")</f>
        <v/>
      </c>
      <c r="AE76" s="133"/>
      <c r="AF76" s="137"/>
      <c r="AG76" s="141" t="str">
        <f>IF(ISNUMBER($B76),AA76/COUNTA(AA$10:AA76),"")</f>
        <v/>
      </c>
      <c r="AH76" s="141" t="str">
        <f>IF(ISNUMBER($B76),AB76/COUNTA(AB$10:AB76),"")</f>
        <v/>
      </c>
      <c r="AI76" s="141" t="str">
        <f>IF(ISNUMBER($B76),AC76/COUNTA(AC$10:AC76),"")</f>
        <v/>
      </c>
      <c r="AJ76" s="141" t="str">
        <f>IF(ISNUMBER($B76),AD76/COUNTA(AD$10:AD76),"")</f>
        <v/>
      </c>
      <c r="AK76" s="133"/>
      <c r="AL76" s="137"/>
      <c r="AM76" s="141" t="str">
        <f>IF(ISNUMBER($B76),SQRT(VAR(U$10:U76)),"")</f>
        <v/>
      </c>
      <c r="AN76" s="141" t="str">
        <f>IF(ISNUMBER($B76),SQRT(VAR(V$10:V76)),"")</f>
        <v/>
      </c>
      <c r="AO76" s="141" t="str">
        <f>IF(ISNUMBER($B76),SQRT(VAR(W$10:W76)),"")</f>
        <v/>
      </c>
      <c r="AP76" s="141" t="str">
        <f>IF(ISNUMBER($B76),SQRT(VAR(X$10:X76)),"")</f>
        <v/>
      </c>
      <c r="AQ76" s="133"/>
      <c r="AR76" s="3"/>
      <c r="AS76" s="140"/>
      <c r="AT76" s="141"/>
      <c r="AU76" s="141"/>
      <c r="AV76" s="141"/>
      <c r="AW76" s="141"/>
      <c r="AX76" s="139"/>
    </row>
    <row r="77" spans="1:50">
      <c r="A77" s="64"/>
      <c r="B77" s="135" t="str">
        <f>IF(ISBLANK(Liga_Pocha!$B77),"",Liga_Pocha!$B77)</f>
        <v/>
      </c>
      <c r="C77" s="136" t="str">
        <f>IF(ISTEXT(B77),"",_xlfn.SWITCH(Liga_Pocha!AH77,$D$3,$D$2,$E$3,$E$2,$F$3,$F$2,$G$3,$G$2,$D$6,$D$5,$E$6,$E$5,$I$6,$I$5))</f>
        <v/>
      </c>
      <c r="D77" s="136" t="str">
        <f>IF(ISTEXT(C77),"",_xlfn.SWITCH(Liga_Pocha!AI77,$D$3,$D$2,$E$3,$E$2,$F$3,$F$2,$G$3,$G$2,$D$6,$D$5,$E$6,$E$5,$I$6,$I$5))</f>
        <v/>
      </c>
      <c r="E77" s="136" t="str">
        <f>IF(ISTEXT(D77),"",_xlfn.SWITCH(Liga_Pocha!AJ77,$D$3,$D$2,$E$3,$E$2,$F$3,$F$2,$G$3,$G$2,$D$6,$D$5,$E$6,$E$5,$I$6,$I$5))</f>
        <v/>
      </c>
      <c r="F77" s="136" t="str">
        <f>IF(ISTEXT(E77),"",_xlfn.SWITCH(Liga_Pocha!AK77,$D$3,$D$2,$E$3,$E$2,$F$3,$F$2,$G$3,$G$2,$D$6,$D$5,$E$6,$E$5,$I$6,$I$5))</f>
        <v/>
      </c>
      <c r="G77" s="140" t="str">
        <f>HLOOKUP(G$9,$B$9:$F$303,ROWS(A$1:A69),0)</f>
        <v/>
      </c>
      <c r="H77" s="129"/>
      <c r="I77" s="141" t="str">
        <f>IF(ISNUMBER($B77),I76+Liga_Pocha!AH77,"")</f>
        <v/>
      </c>
      <c r="J77" s="141" t="str">
        <f>IF(ISNUMBER($B77),J76+Liga_Pocha!AI77,"")</f>
        <v/>
      </c>
      <c r="K77" s="141" t="str">
        <f>IF(ISNUMBER($B77),K76+Liga_Pocha!AJ77,"")</f>
        <v/>
      </c>
      <c r="L77" s="141" t="str">
        <f>IF(ISNUMBER($B77),L76+Liga_Pocha!AK77,"")</f>
        <v/>
      </c>
      <c r="M77" s="133"/>
      <c r="N77" s="129"/>
      <c r="O77" s="131" t="str">
        <f>IF(ISNUMBER($B77),I77/SUM($I77:$L77),"")</f>
        <v/>
      </c>
      <c r="P77" s="131" t="str">
        <f>IF(ISNUMBER($B77),J77/SUM($I77:$L77),"")</f>
        <v/>
      </c>
      <c r="Q77" s="131" t="str">
        <f>IF(ISNUMBER($B77),K77/SUM($I77:$L77),"")</f>
        <v/>
      </c>
      <c r="R77" s="131" t="str">
        <f>IF(ISNUMBER($B77),L77/SUM($I77:$L77),"")</f>
        <v/>
      </c>
      <c r="S77" s="133"/>
      <c r="T77" s="129"/>
      <c r="U77" s="141" t="str">
        <f>IF(ISNUMBER(Liga_Pocha!C77),Liga_Pocha!C77,"")</f>
        <v/>
      </c>
      <c r="V77" s="141" t="str">
        <f>IF(ISNUMBER(Liga_Pocha!D77),Liga_Pocha!D77,"")</f>
        <v/>
      </c>
      <c r="W77" s="141" t="str">
        <f>IF(ISNUMBER(Liga_Pocha!E77),Liga_Pocha!E77,"")</f>
        <v/>
      </c>
      <c r="X77" s="141" t="str">
        <f>IF(ISNUMBER(Liga_Pocha!F77),Liga_Pocha!F77,"")</f>
        <v/>
      </c>
      <c r="Y77" s="140" t="str">
        <f>IF(ISNUMBER($B77),HLOOKUP(Y$9,$U$9:$X$303,ROWS(S$1:S69),0),"")</f>
        <v/>
      </c>
      <c r="Z77" s="129"/>
      <c r="AA77" s="141" t="str">
        <f>IF(ISNUMBER($B77),U77+AA76,"")</f>
        <v/>
      </c>
      <c r="AB77" s="141" t="str">
        <f>IF(ISNUMBER($B77),V77+AB76,"")</f>
        <v/>
      </c>
      <c r="AC77" s="141" t="str">
        <f>IF(ISNUMBER($B77),W77+AC76,"")</f>
        <v/>
      </c>
      <c r="AD77" s="141" t="str">
        <f>IF(ISNUMBER($B77),X77+AD76,"")</f>
        <v/>
      </c>
      <c r="AE77" s="133"/>
      <c r="AF77" s="137"/>
      <c r="AG77" s="141" t="str">
        <f>IF(ISNUMBER($B77),AA77/COUNTA(AA$10:AA77),"")</f>
        <v/>
      </c>
      <c r="AH77" s="141" t="str">
        <f>IF(ISNUMBER($B77),AB77/COUNTA(AB$10:AB77),"")</f>
        <v/>
      </c>
      <c r="AI77" s="141" t="str">
        <f>IF(ISNUMBER($B77),AC77/COUNTA(AC$10:AC77),"")</f>
        <v/>
      </c>
      <c r="AJ77" s="141" t="str">
        <f>IF(ISNUMBER($B77),AD77/COUNTA(AD$10:AD77),"")</f>
        <v/>
      </c>
      <c r="AK77" s="133"/>
      <c r="AL77" s="137"/>
      <c r="AM77" s="141" t="str">
        <f>IF(ISNUMBER($B77),SQRT(VAR(U$10:U77)),"")</f>
        <v/>
      </c>
      <c r="AN77" s="141" t="str">
        <f>IF(ISNUMBER($B77),SQRT(VAR(V$10:V77)),"")</f>
        <v/>
      </c>
      <c r="AO77" s="141" t="str">
        <f>IF(ISNUMBER($B77),SQRT(VAR(W$10:W77)),"")</f>
        <v/>
      </c>
      <c r="AP77" s="141" t="str">
        <f>IF(ISNUMBER($B77),SQRT(VAR(X$10:X77)),"")</f>
        <v/>
      </c>
      <c r="AQ77" s="133"/>
      <c r="AR77" s="3"/>
      <c r="AS77" s="140"/>
      <c r="AT77" s="141"/>
      <c r="AU77" s="141"/>
      <c r="AV77" s="141"/>
      <c r="AW77" s="141"/>
      <c r="AX77" s="139"/>
    </row>
    <row r="78" spans="1:50">
      <c r="A78" s="64"/>
      <c r="B78" s="135" t="str">
        <f>IF(ISBLANK(Liga_Pocha!$B78),"",Liga_Pocha!$B78)</f>
        <v/>
      </c>
      <c r="C78" s="136" t="str">
        <f>IF(ISTEXT(B78),"",_xlfn.SWITCH(Liga_Pocha!AH78,$D$3,$D$2,$E$3,$E$2,$F$3,$F$2,$G$3,$G$2,$D$6,$D$5,$E$6,$E$5,$I$6,$I$5))</f>
        <v/>
      </c>
      <c r="D78" s="136" t="str">
        <f>IF(ISTEXT(C78),"",_xlfn.SWITCH(Liga_Pocha!AI78,$D$3,$D$2,$E$3,$E$2,$F$3,$F$2,$G$3,$G$2,$D$6,$D$5,$E$6,$E$5,$I$6,$I$5))</f>
        <v/>
      </c>
      <c r="E78" s="136" t="str">
        <f>IF(ISTEXT(D78),"",_xlfn.SWITCH(Liga_Pocha!AJ78,$D$3,$D$2,$E$3,$E$2,$F$3,$F$2,$G$3,$G$2,$D$6,$D$5,$E$6,$E$5,$I$6,$I$5))</f>
        <v/>
      </c>
      <c r="F78" s="136" t="str">
        <f>IF(ISTEXT(E78),"",_xlfn.SWITCH(Liga_Pocha!AK78,$D$3,$D$2,$E$3,$E$2,$F$3,$F$2,$G$3,$G$2,$D$6,$D$5,$E$6,$E$5,$I$6,$I$5))</f>
        <v/>
      </c>
      <c r="G78" s="140" t="str">
        <f>HLOOKUP(G$9,$B$9:$F$303,ROWS(A$1:A70),0)</f>
        <v/>
      </c>
      <c r="H78" s="129"/>
      <c r="I78" s="141" t="str">
        <f>IF(ISNUMBER($B78),I77+Liga_Pocha!AH78,"")</f>
        <v/>
      </c>
      <c r="J78" s="141" t="str">
        <f>IF(ISNUMBER($B78),J77+Liga_Pocha!AI78,"")</f>
        <v/>
      </c>
      <c r="K78" s="141" t="str">
        <f>IF(ISNUMBER($B78),K77+Liga_Pocha!AJ78,"")</f>
        <v/>
      </c>
      <c r="L78" s="141" t="str">
        <f>IF(ISNUMBER($B78),L77+Liga_Pocha!AK78,"")</f>
        <v/>
      </c>
      <c r="M78" s="133"/>
      <c r="N78" s="129"/>
      <c r="O78" s="131" t="str">
        <f>IF(ISNUMBER($B78),I78/SUM($I78:$L78),"")</f>
        <v/>
      </c>
      <c r="P78" s="131" t="str">
        <f>IF(ISNUMBER($B78),J78/SUM($I78:$L78),"")</f>
        <v/>
      </c>
      <c r="Q78" s="131" t="str">
        <f>IF(ISNUMBER($B78),K78/SUM($I78:$L78),"")</f>
        <v/>
      </c>
      <c r="R78" s="131" t="str">
        <f>IF(ISNUMBER($B78),L78/SUM($I78:$L78),"")</f>
        <v/>
      </c>
      <c r="S78" s="133"/>
      <c r="T78" s="129"/>
      <c r="U78" s="141" t="str">
        <f>IF(ISNUMBER(Liga_Pocha!C78),Liga_Pocha!C78,"")</f>
        <v/>
      </c>
      <c r="V78" s="141" t="str">
        <f>IF(ISNUMBER(Liga_Pocha!D78),Liga_Pocha!D78,"")</f>
        <v/>
      </c>
      <c r="W78" s="141" t="str">
        <f>IF(ISNUMBER(Liga_Pocha!E78),Liga_Pocha!E78,"")</f>
        <v/>
      </c>
      <c r="X78" s="141" t="str">
        <f>IF(ISNUMBER(Liga_Pocha!F78),Liga_Pocha!F78,"")</f>
        <v/>
      </c>
      <c r="Y78" s="140" t="str">
        <f>IF(ISNUMBER($B78),HLOOKUP(Y$9,$U$9:$X$303,ROWS(S$1:S70),0),"")</f>
        <v/>
      </c>
      <c r="Z78" s="129"/>
      <c r="AA78" s="141" t="str">
        <f>IF(ISNUMBER($B78),U78+AA77,"")</f>
        <v/>
      </c>
      <c r="AB78" s="141" t="str">
        <f>IF(ISNUMBER($B78),V78+AB77,"")</f>
        <v/>
      </c>
      <c r="AC78" s="141" t="str">
        <f>IF(ISNUMBER($B78),W78+AC77,"")</f>
        <v/>
      </c>
      <c r="AD78" s="141" t="str">
        <f>IF(ISNUMBER($B78),X78+AD77,"")</f>
        <v/>
      </c>
      <c r="AE78" s="133"/>
      <c r="AF78" s="137"/>
      <c r="AG78" s="141" t="str">
        <f>IF(ISNUMBER($B78),AA78/COUNTA(AA$10:AA78),"")</f>
        <v/>
      </c>
      <c r="AH78" s="141" t="str">
        <f>IF(ISNUMBER($B78),AB78/COUNTA(AB$10:AB78),"")</f>
        <v/>
      </c>
      <c r="AI78" s="141" t="str">
        <f>IF(ISNUMBER($B78),AC78/COUNTA(AC$10:AC78),"")</f>
        <v/>
      </c>
      <c r="AJ78" s="141" t="str">
        <f>IF(ISNUMBER($B78),AD78/COUNTA(AD$10:AD78),"")</f>
        <v/>
      </c>
      <c r="AK78" s="133"/>
      <c r="AL78" s="137"/>
      <c r="AM78" s="141" t="str">
        <f>IF(ISNUMBER($B78),SQRT(VAR(U$10:U78)),"")</f>
        <v/>
      </c>
      <c r="AN78" s="141" t="str">
        <f>IF(ISNUMBER($B78),SQRT(VAR(V$10:V78)),"")</f>
        <v/>
      </c>
      <c r="AO78" s="141" t="str">
        <f>IF(ISNUMBER($B78),SQRT(VAR(W$10:W78)),"")</f>
        <v/>
      </c>
      <c r="AP78" s="141" t="str">
        <f>IF(ISNUMBER($B78),SQRT(VAR(X$10:X78)),"")</f>
        <v/>
      </c>
      <c r="AQ78" s="133"/>
      <c r="AR78" s="3"/>
      <c r="AS78" s="140"/>
      <c r="AT78" s="141"/>
      <c r="AU78" s="141"/>
      <c r="AV78" s="141"/>
      <c r="AW78" s="141"/>
      <c r="AX78" s="139"/>
    </row>
    <row r="79" spans="1:50">
      <c r="A79" s="64"/>
      <c r="B79" s="135" t="str">
        <f>IF(ISBLANK(Liga_Pocha!$B79),"",Liga_Pocha!$B79)</f>
        <v/>
      </c>
      <c r="C79" s="136" t="str">
        <f>IF(ISTEXT(B79),"",_xlfn.SWITCH(Liga_Pocha!AH79,$D$3,$D$2,$E$3,$E$2,$F$3,$F$2,$G$3,$G$2,$D$6,$D$5,$E$6,$E$5,$I$6,$I$5))</f>
        <v/>
      </c>
      <c r="D79" s="136" t="str">
        <f>IF(ISTEXT(C79),"",_xlfn.SWITCH(Liga_Pocha!AI79,$D$3,$D$2,$E$3,$E$2,$F$3,$F$2,$G$3,$G$2,$D$6,$D$5,$E$6,$E$5,$I$6,$I$5))</f>
        <v/>
      </c>
      <c r="E79" s="136" t="str">
        <f>IF(ISTEXT(D79),"",_xlfn.SWITCH(Liga_Pocha!AJ79,$D$3,$D$2,$E$3,$E$2,$F$3,$F$2,$G$3,$G$2,$D$6,$D$5,$E$6,$E$5,$I$6,$I$5))</f>
        <v/>
      </c>
      <c r="F79" s="136" t="str">
        <f>IF(ISTEXT(E79),"",_xlfn.SWITCH(Liga_Pocha!AK79,$D$3,$D$2,$E$3,$E$2,$F$3,$F$2,$G$3,$G$2,$D$6,$D$5,$E$6,$E$5,$I$6,$I$5))</f>
        <v/>
      </c>
      <c r="G79" s="140" t="str">
        <f>HLOOKUP(G$9,$B$9:$F$303,ROWS(A$1:A71),0)</f>
        <v/>
      </c>
      <c r="H79" s="129"/>
      <c r="I79" s="141" t="str">
        <f>IF(ISNUMBER($B79),I78+Liga_Pocha!AH79,"")</f>
        <v/>
      </c>
      <c r="J79" s="141" t="str">
        <f>IF(ISNUMBER($B79),J78+Liga_Pocha!AI79,"")</f>
        <v/>
      </c>
      <c r="K79" s="141" t="str">
        <f>IF(ISNUMBER($B79),K78+Liga_Pocha!AJ79,"")</f>
        <v/>
      </c>
      <c r="L79" s="141" t="str">
        <f>IF(ISNUMBER($B79),L78+Liga_Pocha!AK79,"")</f>
        <v/>
      </c>
      <c r="M79" s="133"/>
      <c r="N79" s="129"/>
      <c r="O79" s="131" t="str">
        <f>IF(ISNUMBER($B79),I79/SUM($I79:$L79),"")</f>
        <v/>
      </c>
      <c r="P79" s="131" t="str">
        <f>IF(ISNUMBER($B79),J79/SUM($I79:$L79),"")</f>
        <v/>
      </c>
      <c r="Q79" s="131" t="str">
        <f>IF(ISNUMBER($B79),K79/SUM($I79:$L79),"")</f>
        <v/>
      </c>
      <c r="R79" s="131" t="str">
        <f>IF(ISNUMBER($B79),L79/SUM($I79:$L79),"")</f>
        <v/>
      </c>
      <c r="S79" s="133"/>
      <c r="T79" s="129"/>
      <c r="U79" s="141" t="str">
        <f>IF(ISNUMBER(Liga_Pocha!C79),Liga_Pocha!C79,"")</f>
        <v/>
      </c>
      <c r="V79" s="141" t="str">
        <f>IF(ISNUMBER(Liga_Pocha!D79),Liga_Pocha!D79,"")</f>
        <v/>
      </c>
      <c r="W79" s="141" t="str">
        <f>IF(ISNUMBER(Liga_Pocha!E79),Liga_Pocha!E79,"")</f>
        <v/>
      </c>
      <c r="X79" s="141" t="str">
        <f>IF(ISNUMBER(Liga_Pocha!F79),Liga_Pocha!F79,"")</f>
        <v/>
      </c>
      <c r="Y79" s="140" t="str">
        <f>IF(ISNUMBER($B79),HLOOKUP(Y$9,$U$9:$X$303,ROWS(S$1:S71),0),"")</f>
        <v/>
      </c>
      <c r="Z79" s="129"/>
      <c r="AA79" s="141" t="str">
        <f>IF(ISNUMBER($B79),U79+AA78,"")</f>
        <v/>
      </c>
      <c r="AB79" s="141" t="str">
        <f>IF(ISNUMBER($B79),V79+AB78,"")</f>
        <v/>
      </c>
      <c r="AC79" s="141" t="str">
        <f>IF(ISNUMBER($B79),W79+AC78,"")</f>
        <v/>
      </c>
      <c r="AD79" s="141" t="str">
        <f>IF(ISNUMBER($B79),X79+AD78,"")</f>
        <v/>
      </c>
      <c r="AE79" s="133"/>
      <c r="AF79" s="137"/>
      <c r="AG79" s="141" t="str">
        <f>IF(ISNUMBER($B79),AA79/COUNTA(AA$10:AA79),"")</f>
        <v/>
      </c>
      <c r="AH79" s="141" t="str">
        <f>IF(ISNUMBER($B79),AB79/COUNTA(AB$10:AB79),"")</f>
        <v/>
      </c>
      <c r="AI79" s="141" t="str">
        <f>IF(ISNUMBER($B79),AC79/COUNTA(AC$10:AC79),"")</f>
        <v/>
      </c>
      <c r="AJ79" s="141" t="str">
        <f>IF(ISNUMBER($B79),AD79/COUNTA(AD$10:AD79),"")</f>
        <v/>
      </c>
      <c r="AK79" s="133"/>
      <c r="AL79" s="137"/>
      <c r="AM79" s="141" t="str">
        <f>IF(ISNUMBER($B79),SQRT(VAR(U$10:U79)),"")</f>
        <v/>
      </c>
      <c r="AN79" s="141" t="str">
        <f>IF(ISNUMBER($B79),SQRT(VAR(V$10:V79)),"")</f>
        <v/>
      </c>
      <c r="AO79" s="141" t="str">
        <f>IF(ISNUMBER($B79),SQRT(VAR(W$10:W79)),"")</f>
        <v/>
      </c>
      <c r="AP79" s="141" t="str">
        <f>IF(ISNUMBER($B79),SQRT(VAR(X$10:X79)),"")</f>
        <v/>
      </c>
      <c r="AQ79" s="133"/>
      <c r="AR79" s="3"/>
      <c r="AS79" s="140"/>
      <c r="AT79" s="141"/>
      <c r="AU79" s="141"/>
      <c r="AV79" s="141"/>
      <c r="AW79" s="141"/>
      <c r="AX79" s="139"/>
    </row>
    <row r="80" spans="1:50">
      <c r="A80" s="64"/>
      <c r="B80" s="135" t="str">
        <f>IF(ISBLANK(Liga_Pocha!$B80),"",Liga_Pocha!$B80)</f>
        <v/>
      </c>
      <c r="C80" s="136" t="str">
        <f>IF(ISTEXT(B80),"",_xlfn.SWITCH(Liga_Pocha!AH80,$D$3,$D$2,$E$3,$E$2,$F$3,$F$2,$G$3,$G$2,$D$6,$D$5,$E$6,$E$5,$I$6,$I$5))</f>
        <v/>
      </c>
      <c r="D80" s="136" t="str">
        <f>IF(ISTEXT(C80),"",_xlfn.SWITCH(Liga_Pocha!AI80,$D$3,$D$2,$E$3,$E$2,$F$3,$F$2,$G$3,$G$2,$D$6,$D$5,$E$6,$E$5,$I$6,$I$5))</f>
        <v/>
      </c>
      <c r="E80" s="136" t="str">
        <f>IF(ISTEXT(D80),"",_xlfn.SWITCH(Liga_Pocha!AJ80,$D$3,$D$2,$E$3,$E$2,$F$3,$F$2,$G$3,$G$2,$D$6,$D$5,$E$6,$E$5,$I$6,$I$5))</f>
        <v/>
      </c>
      <c r="F80" s="136" t="str">
        <f>IF(ISTEXT(E80),"",_xlfn.SWITCH(Liga_Pocha!AK80,$D$3,$D$2,$E$3,$E$2,$F$3,$F$2,$G$3,$G$2,$D$6,$D$5,$E$6,$E$5,$I$6,$I$5))</f>
        <v/>
      </c>
      <c r="G80" s="140" t="str">
        <f>HLOOKUP(G$9,$B$9:$F$303,ROWS(A$1:A72),0)</f>
        <v/>
      </c>
      <c r="H80" s="129"/>
      <c r="I80" s="141" t="str">
        <f>IF(ISNUMBER($B80),I79+Liga_Pocha!AH80,"")</f>
        <v/>
      </c>
      <c r="J80" s="141" t="str">
        <f>IF(ISNUMBER($B80),J79+Liga_Pocha!AI80,"")</f>
        <v/>
      </c>
      <c r="K80" s="141" t="str">
        <f>IF(ISNUMBER($B80),K79+Liga_Pocha!AJ80,"")</f>
        <v/>
      </c>
      <c r="L80" s="141" t="str">
        <f>IF(ISNUMBER($B80),L79+Liga_Pocha!AK80,"")</f>
        <v/>
      </c>
      <c r="M80" s="133"/>
      <c r="N80" s="129"/>
      <c r="O80" s="131" t="str">
        <f>IF(ISNUMBER($B80),I80/SUM($I80:$L80),"")</f>
        <v/>
      </c>
      <c r="P80" s="131" t="str">
        <f>IF(ISNUMBER($B80),J80/SUM($I80:$L80),"")</f>
        <v/>
      </c>
      <c r="Q80" s="131" t="str">
        <f>IF(ISNUMBER($B80),K80/SUM($I80:$L80),"")</f>
        <v/>
      </c>
      <c r="R80" s="131" t="str">
        <f>IF(ISNUMBER($B80),L80/SUM($I80:$L80),"")</f>
        <v/>
      </c>
      <c r="S80" s="133"/>
      <c r="T80" s="129"/>
      <c r="U80" s="141" t="str">
        <f>IF(ISNUMBER(Liga_Pocha!C80),Liga_Pocha!C80,"")</f>
        <v/>
      </c>
      <c r="V80" s="141" t="str">
        <f>IF(ISNUMBER(Liga_Pocha!D80),Liga_Pocha!D80,"")</f>
        <v/>
      </c>
      <c r="W80" s="141" t="str">
        <f>IF(ISNUMBER(Liga_Pocha!E80),Liga_Pocha!E80,"")</f>
        <v/>
      </c>
      <c r="X80" s="141" t="str">
        <f>IF(ISNUMBER(Liga_Pocha!F80),Liga_Pocha!F80,"")</f>
        <v/>
      </c>
      <c r="Y80" s="140" t="str">
        <f>IF(ISNUMBER($B80),HLOOKUP(Y$9,$U$9:$X$303,ROWS(S$1:S72),0),"")</f>
        <v/>
      </c>
      <c r="Z80" s="129"/>
      <c r="AA80" s="141" t="str">
        <f>IF(ISNUMBER($B80),U80+AA79,"")</f>
        <v/>
      </c>
      <c r="AB80" s="141" t="str">
        <f>IF(ISNUMBER($B80),V80+AB79,"")</f>
        <v/>
      </c>
      <c r="AC80" s="141" t="str">
        <f>IF(ISNUMBER($B80),W80+AC79,"")</f>
        <v/>
      </c>
      <c r="AD80" s="141" t="str">
        <f>IF(ISNUMBER($B80),X80+AD79,"")</f>
        <v/>
      </c>
      <c r="AE80" s="133"/>
      <c r="AF80" s="137"/>
      <c r="AG80" s="141" t="str">
        <f>IF(ISNUMBER($B80),AA80/COUNTA(AA$10:AA80),"")</f>
        <v/>
      </c>
      <c r="AH80" s="141" t="str">
        <f>IF(ISNUMBER($B80),AB80/COUNTA(AB$10:AB80),"")</f>
        <v/>
      </c>
      <c r="AI80" s="141" t="str">
        <f>IF(ISNUMBER($B80),AC80/COUNTA(AC$10:AC80),"")</f>
        <v/>
      </c>
      <c r="AJ80" s="141" t="str">
        <f>IF(ISNUMBER($B80),AD80/COUNTA(AD$10:AD80),"")</f>
        <v/>
      </c>
      <c r="AK80" s="133"/>
      <c r="AL80" s="137"/>
      <c r="AM80" s="141" t="str">
        <f>IF(ISNUMBER($B80),SQRT(VAR(U$10:U80)),"")</f>
        <v/>
      </c>
      <c r="AN80" s="141" t="str">
        <f>IF(ISNUMBER($B80),SQRT(VAR(V$10:V80)),"")</f>
        <v/>
      </c>
      <c r="AO80" s="141" t="str">
        <f>IF(ISNUMBER($B80),SQRT(VAR(W$10:W80)),"")</f>
        <v/>
      </c>
      <c r="AP80" s="141" t="str">
        <f>IF(ISNUMBER($B80),SQRT(VAR(X$10:X80)),"")</f>
        <v/>
      </c>
      <c r="AQ80" s="133"/>
      <c r="AR80" s="3"/>
      <c r="AS80" s="140"/>
      <c r="AT80" s="141"/>
      <c r="AU80" s="141"/>
      <c r="AV80" s="141"/>
      <c r="AW80" s="141"/>
      <c r="AX80" s="139"/>
    </row>
    <row r="81" spans="1:50">
      <c r="A81" s="64"/>
      <c r="B81" s="135" t="str">
        <f>IF(ISBLANK(Liga_Pocha!$B81),"",Liga_Pocha!$B81)</f>
        <v/>
      </c>
      <c r="C81" s="136" t="str">
        <f>IF(ISTEXT(B81),"",_xlfn.SWITCH(Liga_Pocha!AH81,$D$3,$D$2,$E$3,$E$2,$F$3,$F$2,$G$3,$G$2,$D$6,$D$5,$E$6,$E$5,$I$6,$I$5))</f>
        <v/>
      </c>
      <c r="D81" s="136" t="str">
        <f>IF(ISTEXT(C81),"",_xlfn.SWITCH(Liga_Pocha!AI81,$D$3,$D$2,$E$3,$E$2,$F$3,$F$2,$G$3,$G$2,$D$6,$D$5,$E$6,$E$5,$I$6,$I$5))</f>
        <v/>
      </c>
      <c r="E81" s="136" t="str">
        <f>IF(ISTEXT(D81),"",_xlfn.SWITCH(Liga_Pocha!AJ81,$D$3,$D$2,$E$3,$E$2,$F$3,$F$2,$G$3,$G$2,$D$6,$D$5,$E$6,$E$5,$I$6,$I$5))</f>
        <v/>
      </c>
      <c r="F81" s="136" t="str">
        <f>IF(ISTEXT(E81),"",_xlfn.SWITCH(Liga_Pocha!AK81,$D$3,$D$2,$E$3,$E$2,$F$3,$F$2,$G$3,$G$2,$D$6,$D$5,$E$6,$E$5,$I$6,$I$5))</f>
        <v/>
      </c>
      <c r="G81" s="140" t="str">
        <f>HLOOKUP(G$9,$B$9:$F$303,ROWS(A$1:A73),0)</f>
        <v/>
      </c>
      <c r="H81" s="129"/>
      <c r="I81" s="141" t="str">
        <f>IF(ISNUMBER($B81),I80+Liga_Pocha!AH81,"")</f>
        <v/>
      </c>
      <c r="J81" s="141" t="str">
        <f>IF(ISNUMBER($B81),J80+Liga_Pocha!AI81,"")</f>
        <v/>
      </c>
      <c r="K81" s="141" t="str">
        <f>IF(ISNUMBER($B81),K80+Liga_Pocha!AJ81,"")</f>
        <v/>
      </c>
      <c r="L81" s="141" t="str">
        <f>IF(ISNUMBER($B81),L80+Liga_Pocha!AK81,"")</f>
        <v/>
      </c>
      <c r="M81" s="133"/>
      <c r="N81" s="129"/>
      <c r="O81" s="131" t="str">
        <f>IF(ISNUMBER($B81),I81/SUM($I81:$L81),"")</f>
        <v/>
      </c>
      <c r="P81" s="131" t="str">
        <f>IF(ISNUMBER($B81),J81/SUM($I81:$L81),"")</f>
        <v/>
      </c>
      <c r="Q81" s="131" t="str">
        <f>IF(ISNUMBER($B81),K81/SUM($I81:$L81),"")</f>
        <v/>
      </c>
      <c r="R81" s="131" t="str">
        <f>IF(ISNUMBER($B81),L81/SUM($I81:$L81),"")</f>
        <v/>
      </c>
      <c r="S81" s="133"/>
      <c r="T81" s="129"/>
      <c r="U81" s="141" t="str">
        <f>IF(ISNUMBER(Liga_Pocha!C81),Liga_Pocha!C81,"")</f>
        <v/>
      </c>
      <c r="V81" s="141" t="str">
        <f>IF(ISNUMBER(Liga_Pocha!D81),Liga_Pocha!D81,"")</f>
        <v/>
      </c>
      <c r="W81" s="141" t="str">
        <f>IF(ISNUMBER(Liga_Pocha!E81),Liga_Pocha!E81,"")</f>
        <v/>
      </c>
      <c r="X81" s="141" t="str">
        <f>IF(ISNUMBER(Liga_Pocha!F81),Liga_Pocha!F81,"")</f>
        <v/>
      </c>
      <c r="Y81" s="140" t="str">
        <f>IF(ISNUMBER($B81),HLOOKUP(Y$9,$U$9:$X$303,ROWS(S$1:S73),0),"")</f>
        <v/>
      </c>
      <c r="Z81" s="129"/>
      <c r="AA81" s="141" t="str">
        <f>IF(ISNUMBER($B81),U81+AA80,"")</f>
        <v/>
      </c>
      <c r="AB81" s="141" t="str">
        <f>IF(ISNUMBER($B81),V81+AB80,"")</f>
        <v/>
      </c>
      <c r="AC81" s="141" t="str">
        <f>IF(ISNUMBER($B81),W81+AC80,"")</f>
        <v/>
      </c>
      <c r="AD81" s="141" t="str">
        <f>IF(ISNUMBER($B81),X81+AD80,"")</f>
        <v/>
      </c>
      <c r="AE81" s="133"/>
      <c r="AF81" s="137"/>
      <c r="AG81" s="141" t="str">
        <f>IF(ISNUMBER($B81),AA81/COUNTA(AA$10:AA81),"")</f>
        <v/>
      </c>
      <c r="AH81" s="141" t="str">
        <f>IF(ISNUMBER($B81),AB81/COUNTA(AB$10:AB81),"")</f>
        <v/>
      </c>
      <c r="AI81" s="141" t="str">
        <f>IF(ISNUMBER($B81),AC81/COUNTA(AC$10:AC81),"")</f>
        <v/>
      </c>
      <c r="AJ81" s="141" t="str">
        <f>IF(ISNUMBER($B81),AD81/COUNTA(AD$10:AD81),"")</f>
        <v/>
      </c>
      <c r="AK81" s="133"/>
      <c r="AL81" s="137"/>
      <c r="AM81" s="141" t="str">
        <f>IF(ISNUMBER($B81),SQRT(VAR(U$10:U81)),"")</f>
        <v/>
      </c>
      <c r="AN81" s="141" t="str">
        <f>IF(ISNUMBER($B81),SQRT(VAR(V$10:V81)),"")</f>
        <v/>
      </c>
      <c r="AO81" s="141" t="str">
        <f>IF(ISNUMBER($B81),SQRT(VAR(W$10:W81)),"")</f>
        <v/>
      </c>
      <c r="AP81" s="141" t="str">
        <f>IF(ISNUMBER($B81),SQRT(VAR(X$10:X81)),"")</f>
        <v/>
      </c>
      <c r="AQ81" s="133"/>
      <c r="AR81" s="3"/>
      <c r="AS81" s="140"/>
      <c r="AT81" s="141"/>
      <c r="AU81" s="141"/>
      <c r="AV81" s="141"/>
      <c r="AW81" s="141"/>
      <c r="AX81" s="139"/>
    </row>
    <row r="82" spans="1:50">
      <c r="A82" s="64"/>
      <c r="B82" s="135" t="str">
        <f>IF(ISBLANK(Liga_Pocha!$B82),"",Liga_Pocha!$B82)</f>
        <v/>
      </c>
      <c r="C82" s="136" t="str">
        <f>IF(ISTEXT(B82),"",_xlfn.SWITCH(Liga_Pocha!AH82,$D$3,$D$2,$E$3,$E$2,$F$3,$F$2,$G$3,$G$2,$D$6,$D$5,$E$6,$E$5,$I$6,$I$5))</f>
        <v/>
      </c>
      <c r="D82" s="136" t="str">
        <f>IF(ISTEXT(C82),"",_xlfn.SWITCH(Liga_Pocha!AI82,$D$3,$D$2,$E$3,$E$2,$F$3,$F$2,$G$3,$G$2,$D$6,$D$5,$E$6,$E$5,$I$6,$I$5))</f>
        <v/>
      </c>
      <c r="E82" s="136" t="str">
        <f>IF(ISTEXT(D82),"",_xlfn.SWITCH(Liga_Pocha!AJ82,$D$3,$D$2,$E$3,$E$2,$F$3,$F$2,$G$3,$G$2,$D$6,$D$5,$E$6,$E$5,$I$6,$I$5))</f>
        <v/>
      </c>
      <c r="F82" s="136" t="str">
        <f>IF(ISTEXT(E82),"",_xlfn.SWITCH(Liga_Pocha!AK82,$D$3,$D$2,$E$3,$E$2,$F$3,$F$2,$G$3,$G$2,$D$6,$D$5,$E$6,$E$5,$I$6,$I$5))</f>
        <v/>
      </c>
      <c r="G82" s="140" t="str">
        <f>HLOOKUP(G$9,$B$9:$F$303,ROWS(A$1:A74),0)</f>
        <v/>
      </c>
      <c r="H82" s="129"/>
      <c r="I82" s="141" t="str">
        <f>IF(ISNUMBER($B82),I81+Liga_Pocha!AH82,"")</f>
        <v/>
      </c>
      <c r="J82" s="141" t="str">
        <f>IF(ISNUMBER($B82),J81+Liga_Pocha!AI82,"")</f>
        <v/>
      </c>
      <c r="K82" s="141" t="str">
        <f>IF(ISNUMBER($B82),K81+Liga_Pocha!AJ82,"")</f>
        <v/>
      </c>
      <c r="L82" s="141" t="str">
        <f>IF(ISNUMBER($B82),L81+Liga_Pocha!AK82,"")</f>
        <v/>
      </c>
      <c r="M82" s="133"/>
      <c r="N82" s="129"/>
      <c r="O82" s="131" t="str">
        <f>IF(ISNUMBER($B82),I82/SUM($I82:$L82),"")</f>
        <v/>
      </c>
      <c r="P82" s="131" t="str">
        <f>IF(ISNUMBER($B82),J82/SUM($I82:$L82),"")</f>
        <v/>
      </c>
      <c r="Q82" s="131" t="str">
        <f>IF(ISNUMBER($B82),K82/SUM($I82:$L82),"")</f>
        <v/>
      </c>
      <c r="R82" s="131" t="str">
        <f>IF(ISNUMBER($B82),L82/SUM($I82:$L82),"")</f>
        <v/>
      </c>
      <c r="S82" s="133"/>
      <c r="T82" s="129"/>
      <c r="U82" s="141" t="str">
        <f>IF(ISNUMBER(Liga_Pocha!C82),Liga_Pocha!C82,"")</f>
        <v/>
      </c>
      <c r="V82" s="141" t="str">
        <f>IF(ISNUMBER(Liga_Pocha!D82),Liga_Pocha!D82,"")</f>
        <v/>
      </c>
      <c r="W82" s="141" t="str">
        <f>IF(ISNUMBER(Liga_Pocha!E82),Liga_Pocha!E82,"")</f>
        <v/>
      </c>
      <c r="X82" s="141" t="str">
        <f>IF(ISNUMBER(Liga_Pocha!F82),Liga_Pocha!F82,"")</f>
        <v/>
      </c>
      <c r="Y82" s="140" t="str">
        <f>IF(ISNUMBER($B82),HLOOKUP(Y$9,$U$9:$X$303,ROWS(S$1:S74),0),"")</f>
        <v/>
      </c>
      <c r="Z82" s="129"/>
      <c r="AA82" s="141" t="str">
        <f>IF(ISNUMBER($B82),U82+AA81,"")</f>
        <v/>
      </c>
      <c r="AB82" s="141" t="str">
        <f>IF(ISNUMBER($B82),V82+AB81,"")</f>
        <v/>
      </c>
      <c r="AC82" s="141" t="str">
        <f>IF(ISNUMBER($B82),W82+AC81,"")</f>
        <v/>
      </c>
      <c r="AD82" s="141" t="str">
        <f>IF(ISNUMBER($B82),X82+AD81,"")</f>
        <v/>
      </c>
      <c r="AE82" s="133"/>
      <c r="AF82" s="137"/>
      <c r="AG82" s="141" t="str">
        <f>IF(ISNUMBER($B82),AA82/COUNTA(AA$10:AA82),"")</f>
        <v/>
      </c>
      <c r="AH82" s="141" t="str">
        <f>IF(ISNUMBER($B82),AB82/COUNTA(AB$10:AB82),"")</f>
        <v/>
      </c>
      <c r="AI82" s="141" t="str">
        <f>IF(ISNUMBER($B82),AC82/COUNTA(AC$10:AC82),"")</f>
        <v/>
      </c>
      <c r="AJ82" s="141" t="str">
        <f>IF(ISNUMBER($B82),AD82/COUNTA(AD$10:AD82),"")</f>
        <v/>
      </c>
      <c r="AK82" s="133"/>
      <c r="AL82" s="137"/>
      <c r="AM82" s="141" t="str">
        <f>IF(ISNUMBER($B82),SQRT(VAR(U$10:U82)),"")</f>
        <v/>
      </c>
      <c r="AN82" s="141" t="str">
        <f>IF(ISNUMBER($B82),SQRT(VAR(V$10:V82)),"")</f>
        <v/>
      </c>
      <c r="AO82" s="141" t="str">
        <f>IF(ISNUMBER($B82),SQRT(VAR(W$10:W82)),"")</f>
        <v/>
      </c>
      <c r="AP82" s="141" t="str">
        <f>IF(ISNUMBER($B82),SQRT(VAR(X$10:X82)),"")</f>
        <v/>
      </c>
      <c r="AQ82" s="133"/>
      <c r="AR82" s="3"/>
      <c r="AS82" s="140"/>
      <c r="AT82" s="141"/>
      <c r="AU82" s="141"/>
      <c r="AV82" s="141"/>
      <c r="AW82" s="141"/>
      <c r="AX82" s="139"/>
    </row>
    <row r="83" spans="1:50">
      <c r="A83" s="64"/>
      <c r="B83" s="135" t="str">
        <f>IF(ISBLANK(Liga_Pocha!$B83),"",Liga_Pocha!$B83)</f>
        <v/>
      </c>
      <c r="C83" s="136" t="str">
        <f>IF(ISTEXT(B83),"",_xlfn.SWITCH(Liga_Pocha!AH83,$D$3,$D$2,$E$3,$E$2,$F$3,$F$2,$G$3,$G$2,$D$6,$D$5,$E$6,$E$5,$I$6,$I$5))</f>
        <v/>
      </c>
      <c r="D83" s="136" t="str">
        <f>IF(ISTEXT(C83),"",_xlfn.SWITCH(Liga_Pocha!AI83,$D$3,$D$2,$E$3,$E$2,$F$3,$F$2,$G$3,$G$2,$D$6,$D$5,$E$6,$E$5,$I$6,$I$5))</f>
        <v/>
      </c>
      <c r="E83" s="136" t="str">
        <f>IF(ISTEXT(D83),"",_xlfn.SWITCH(Liga_Pocha!AJ83,$D$3,$D$2,$E$3,$E$2,$F$3,$F$2,$G$3,$G$2,$D$6,$D$5,$E$6,$E$5,$I$6,$I$5))</f>
        <v/>
      </c>
      <c r="F83" s="136" t="str">
        <f>IF(ISTEXT(E83),"",_xlfn.SWITCH(Liga_Pocha!AK83,$D$3,$D$2,$E$3,$E$2,$F$3,$F$2,$G$3,$G$2,$D$6,$D$5,$E$6,$E$5,$I$6,$I$5))</f>
        <v/>
      </c>
      <c r="G83" s="140" t="str">
        <f>HLOOKUP(G$9,$B$9:$F$303,ROWS(A$1:A75),0)</f>
        <v/>
      </c>
      <c r="H83" s="129"/>
      <c r="I83" s="141" t="str">
        <f>IF(ISNUMBER($B83),I82+Liga_Pocha!AH83,"")</f>
        <v/>
      </c>
      <c r="J83" s="141" t="str">
        <f>IF(ISNUMBER($B83),J82+Liga_Pocha!AI83,"")</f>
        <v/>
      </c>
      <c r="K83" s="141" t="str">
        <f>IF(ISNUMBER($B83),K82+Liga_Pocha!AJ83,"")</f>
        <v/>
      </c>
      <c r="L83" s="141" t="str">
        <f>IF(ISNUMBER($B83),L82+Liga_Pocha!AK83,"")</f>
        <v/>
      </c>
      <c r="M83" s="133"/>
      <c r="N83" s="129"/>
      <c r="O83" s="131" t="str">
        <f>IF(ISNUMBER($B83),I83/SUM($I83:$L83),"")</f>
        <v/>
      </c>
      <c r="P83" s="131" t="str">
        <f>IF(ISNUMBER($B83),J83/SUM($I83:$L83),"")</f>
        <v/>
      </c>
      <c r="Q83" s="131" t="str">
        <f>IF(ISNUMBER($B83),K83/SUM($I83:$L83),"")</f>
        <v/>
      </c>
      <c r="R83" s="131" t="str">
        <f>IF(ISNUMBER($B83),L83/SUM($I83:$L83),"")</f>
        <v/>
      </c>
      <c r="S83" s="133"/>
      <c r="T83" s="129"/>
      <c r="U83" s="141" t="str">
        <f>IF(ISNUMBER(Liga_Pocha!C83),Liga_Pocha!C83,"")</f>
        <v/>
      </c>
      <c r="V83" s="141" t="str">
        <f>IF(ISNUMBER(Liga_Pocha!D83),Liga_Pocha!D83,"")</f>
        <v/>
      </c>
      <c r="W83" s="141" t="str">
        <f>IF(ISNUMBER(Liga_Pocha!E83),Liga_Pocha!E83,"")</f>
        <v/>
      </c>
      <c r="X83" s="141" t="str">
        <f>IF(ISNUMBER(Liga_Pocha!F83),Liga_Pocha!F83,"")</f>
        <v/>
      </c>
      <c r="Y83" s="140" t="str">
        <f>IF(ISNUMBER($B83),HLOOKUP(Y$9,$U$9:$X$303,ROWS(S$1:S75),0),"")</f>
        <v/>
      </c>
      <c r="Z83" s="129"/>
      <c r="AA83" s="141" t="str">
        <f>IF(ISNUMBER($B83),U83+AA82,"")</f>
        <v/>
      </c>
      <c r="AB83" s="141" t="str">
        <f>IF(ISNUMBER($B83),V83+AB82,"")</f>
        <v/>
      </c>
      <c r="AC83" s="141" t="str">
        <f>IF(ISNUMBER($B83),W83+AC82,"")</f>
        <v/>
      </c>
      <c r="AD83" s="141" t="str">
        <f>IF(ISNUMBER($B83),X83+AD82,"")</f>
        <v/>
      </c>
      <c r="AE83" s="133"/>
      <c r="AF83" s="137"/>
      <c r="AG83" s="141" t="str">
        <f>IF(ISNUMBER($B83),AA83/COUNTA(AA$10:AA83),"")</f>
        <v/>
      </c>
      <c r="AH83" s="141" t="str">
        <f>IF(ISNUMBER($B83),AB83/COUNTA(AB$10:AB83),"")</f>
        <v/>
      </c>
      <c r="AI83" s="141" t="str">
        <f>IF(ISNUMBER($B83),AC83/COUNTA(AC$10:AC83),"")</f>
        <v/>
      </c>
      <c r="AJ83" s="141" t="str">
        <f>IF(ISNUMBER($B83),AD83/COUNTA(AD$10:AD83),"")</f>
        <v/>
      </c>
      <c r="AK83" s="133"/>
      <c r="AL83" s="137"/>
      <c r="AM83" s="141" t="str">
        <f>IF(ISNUMBER($B83),SQRT(VAR(U$10:U83)),"")</f>
        <v/>
      </c>
      <c r="AN83" s="141" t="str">
        <f>IF(ISNUMBER($B83),SQRT(VAR(V$10:V83)),"")</f>
        <v/>
      </c>
      <c r="AO83" s="141" t="str">
        <f>IF(ISNUMBER($B83),SQRT(VAR(W$10:W83)),"")</f>
        <v/>
      </c>
      <c r="AP83" s="141" t="str">
        <f>IF(ISNUMBER($B83),SQRT(VAR(X$10:X83)),"")</f>
        <v/>
      </c>
      <c r="AQ83" s="133"/>
      <c r="AR83" s="3"/>
      <c r="AS83" s="140"/>
      <c r="AT83" s="141"/>
      <c r="AU83" s="141"/>
      <c r="AV83" s="141"/>
      <c r="AW83" s="141"/>
      <c r="AX83" s="139"/>
    </row>
    <row r="84" spans="1:50">
      <c r="A84" s="64"/>
      <c r="B84" s="135" t="str">
        <f>IF(ISBLANK(Liga_Pocha!$B84),"",Liga_Pocha!$B84)</f>
        <v/>
      </c>
      <c r="C84" s="136" t="str">
        <f>IF(ISTEXT(B84),"",_xlfn.SWITCH(Liga_Pocha!AH84,$D$3,$D$2,$E$3,$E$2,$F$3,$F$2,$G$3,$G$2,$D$6,$D$5,$E$6,$E$5,$I$6,$I$5))</f>
        <v/>
      </c>
      <c r="D84" s="136" t="str">
        <f>IF(ISTEXT(C84),"",_xlfn.SWITCH(Liga_Pocha!AI84,$D$3,$D$2,$E$3,$E$2,$F$3,$F$2,$G$3,$G$2,$D$6,$D$5,$E$6,$E$5,$I$6,$I$5))</f>
        <v/>
      </c>
      <c r="E84" s="136" t="str">
        <f>IF(ISTEXT(D84),"",_xlfn.SWITCH(Liga_Pocha!AJ84,$D$3,$D$2,$E$3,$E$2,$F$3,$F$2,$G$3,$G$2,$D$6,$D$5,$E$6,$E$5,$I$6,$I$5))</f>
        <v/>
      </c>
      <c r="F84" s="136" t="str">
        <f>IF(ISTEXT(E84),"",_xlfn.SWITCH(Liga_Pocha!AK84,$D$3,$D$2,$E$3,$E$2,$F$3,$F$2,$G$3,$G$2,$D$6,$D$5,$E$6,$E$5,$I$6,$I$5))</f>
        <v/>
      </c>
      <c r="G84" s="140" t="str">
        <f>HLOOKUP(G$9,$B$9:$F$303,ROWS(A$1:A76),0)</f>
        <v/>
      </c>
      <c r="H84" s="129"/>
      <c r="I84" s="141" t="str">
        <f>IF(ISNUMBER($B84),I83+Liga_Pocha!AH84,"")</f>
        <v/>
      </c>
      <c r="J84" s="141" t="str">
        <f>IF(ISNUMBER($B84),J83+Liga_Pocha!AI84,"")</f>
        <v/>
      </c>
      <c r="K84" s="141" t="str">
        <f>IF(ISNUMBER($B84),K83+Liga_Pocha!AJ84,"")</f>
        <v/>
      </c>
      <c r="L84" s="141" t="str">
        <f>IF(ISNUMBER($B84),L83+Liga_Pocha!AK84,"")</f>
        <v/>
      </c>
      <c r="M84" s="133"/>
      <c r="N84" s="129"/>
      <c r="O84" s="131" t="str">
        <f>IF(ISNUMBER($B84),I84/SUM($I84:$L84),"")</f>
        <v/>
      </c>
      <c r="P84" s="131" t="str">
        <f>IF(ISNUMBER($B84),J84/SUM($I84:$L84),"")</f>
        <v/>
      </c>
      <c r="Q84" s="131" t="str">
        <f>IF(ISNUMBER($B84),K84/SUM($I84:$L84),"")</f>
        <v/>
      </c>
      <c r="R84" s="131" t="str">
        <f>IF(ISNUMBER($B84),L84/SUM($I84:$L84),"")</f>
        <v/>
      </c>
      <c r="S84" s="133"/>
      <c r="T84" s="129"/>
      <c r="U84" s="141" t="str">
        <f>IF(ISNUMBER(Liga_Pocha!C84),Liga_Pocha!C84,"")</f>
        <v/>
      </c>
      <c r="V84" s="141" t="str">
        <f>IF(ISNUMBER(Liga_Pocha!D84),Liga_Pocha!D84,"")</f>
        <v/>
      </c>
      <c r="W84" s="141" t="str">
        <f>IF(ISNUMBER(Liga_Pocha!E84),Liga_Pocha!E84,"")</f>
        <v/>
      </c>
      <c r="X84" s="141" t="str">
        <f>IF(ISNUMBER(Liga_Pocha!F84),Liga_Pocha!F84,"")</f>
        <v/>
      </c>
      <c r="Y84" s="140" t="str">
        <f>IF(ISNUMBER($B84),HLOOKUP(Y$9,$U$9:$X$303,ROWS(S$1:S76),0),"")</f>
        <v/>
      </c>
      <c r="Z84" s="129"/>
      <c r="AA84" s="141" t="str">
        <f>IF(ISNUMBER($B84),U84+AA83,"")</f>
        <v/>
      </c>
      <c r="AB84" s="141" t="str">
        <f>IF(ISNUMBER($B84),V84+AB83,"")</f>
        <v/>
      </c>
      <c r="AC84" s="141" t="str">
        <f>IF(ISNUMBER($B84),W84+AC83,"")</f>
        <v/>
      </c>
      <c r="AD84" s="141" t="str">
        <f>IF(ISNUMBER($B84),X84+AD83,"")</f>
        <v/>
      </c>
      <c r="AE84" s="133"/>
      <c r="AF84" s="137"/>
      <c r="AG84" s="141" t="str">
        <f>IF(ISNUMBER($B84),AA84/COUNTA(AA$10:AA84),"")</f>
        <v/>
      </c>
      <c r="AH84" s="141" t="str">
        <f>IF(ISNUMBER($B84),AB84/COUNTA(AB$10:AB84),"")</f>
        <v/>
      </c>
      <c r="AI84" s="141" t="str">
        <f>IF(ISNUMBER($B84),AC84/COUNTA(AC$10:AC84),"")</f>
        <v/>
      </c>
      <c r="AJ84" s="141" t="str">
        <f>IF(ISNUMBER($B84),AD84/COUNTA(AD$10:AD84),"")</f>
        <v/>
      </c>
      <c r="AK84" s="133"/>
      <c r="AL84" s="137"/>
      <c r="AM84" s="141" t="str">
        <f>IF(ISNUMBER($B84),SQRT(VAR(U$10:U84)),"")</f>
        <v/>
      </c>
      <c r="AN84" s="141" t="str">
        <f>IF(ISNUMBER($B84),SQRT(VAR(V$10:V84)),"")</f>
        <v/>
      </c>
      <c r="AO84" s="141" t="str">
        <f>IF(ISNUMBER($B84),SQRT(VAR(W$10:W84)),"")</f>
        <v/>
      </c>
      <c r="AP84" s="141" t="str">
        <f>IF(ISNUMBER($B84),SQRT(VAR(X$10:X84)),"")</f>
        <v/>
      </c>
      <c r="AQ84" s="133"/>
      <c r="AR84" s="3"/>
      <c r="AS84" s="140"/>
      <c r="AT84" s="141"/>
      <c r="AU84" s="141"/>
      <c r="AV84" s="141"/>
      <c r="AW84" s="141"/>
      <c r="AX84" s="139"/>
    </row>
    <row r="85" spans="1:50">
      <c r="A85" s="64"/>
      <c r="B85" s="135" t="str">
        <f>IF(ISBLANK(Liga_Pocha!$B85),"",Liga_Pocha!$B85)</f>
        <v/>
      </c>
      <c r="C85" s="136" t="str">
        <f>IF(ISTEXT(B85),"",_xlfn.SWITCH(Liga_Pocha!AH85,$D$3,$D$2,$E$3,$E$2,$F$3,$F$2,$G$3,$G$2,$D$6,$D$5,$E$6,$E$5,$I$6,$I$5))</f>
        <v/>
      </c>
      <c r="D85" s="136" t="str">
        <f>IF(ISTEXT(C85),"",_xlfn.SWITCH(Liga_Pocha!AI85,$D$3,$D$2,$E$3,$E$2,$F$3,$F$2,$G$3,$G$2,$D$6,$D$5,$E$6,$E$5,$I$6,$I$5))</f>
        <v/>
      </c>
      <c r="E85" s="136" t="str">
        <f>IF(ISTEXT(D85),"",_xlfn.SWITCH(Liga_Pocha!AJ85,$D$3,$D$2,$E$3,$E$2,$F$3,$F$2,$G$3,$G$2,$D$6,$D$5,$E$6,$E$5,$I$6,$I$5))</f>
        <v/>
      </c>
      <c r="F85" s="136" t="str">
        <f>IF(ISTEXT(E85),"",_xlfn.SWITCH(Liga_Pocha!AK85,$D$3,$D$2,$E$3,$E$2,$F$3,$F$2,$G$3,$G$2,$D$6,$D$5,$E$6,$E$5,$I$6,$I$5))</f>
        <v/>
      </c>
      <c r="G85" s="140" t="str">
        <f>HLOOKUP(G$9,$B$9:$F$303,ROWS(A$1:A77),0)</f>
        <v/>
      </c>
      <c r="H85" s="129"/>
      <c r="I85" s="141" t="str">
        <f>IF(ISNUMBER($B85),I84+Liga_Pocha!AH85,"")</f>
        <v/>
      </c>
      <c r="J85" s="141" t="str">
        <f>IF(ISNUMBER($B85),J84+Liga_Pocha!AI85,"")</f>
        <v/>
      </c>
      <c r="K85" s="141" t="str">
        <f>IF(ISNUMBER($B85),K84+Liga_Pocha!AJ85,"")</f>
        <v/>
      </c>
      <c r="L85" s="141" t="str">
        <f>IF(ISNUMBER($B85),L84+Liga_Pocha!AK85,"")</f>
        <v/>
      </c>
      <c r="M85" s="133"/>
      <c r="N85" s="129"/>
      <c r="O85" s="131" t="str">
        <f>IF(ISNUMBER($B85),I85/SUM($I85:$L85),"")</f>
        <v/>
      </c>
      <c r="P85" s="131" t="str">
        <f>IF(ISNUMBER($B85),J85/SUM($I85:$L85),"")</f>
        <v/>
      </c>
      <c r="Q85" s="131" t="str">
        <f>IF(ISNUMBER($B85),K85/SUM($I85:$L85),"")</f>
        <v/>
      </c>
      <c r="R85" s="131" t="str">
        <f>IF(ISNUMBER($B85),L85/SUM($I85:$L85),"")</f>
        <v/>
      </c>
      <c r="S85" s="133"/>
      <c r="T85" s="129"/>
      <c r="U85" s="141" t="str">
        <f>IF(ISNUMBER(Liga_Pocha!C85),Liga_Pocha!C85,"")</f>
        <v/>
      </c>
      <c r="V85" s="141" t="str">
        <f>IF(ISNUMBER(Liga_Pocha!D85),Liga_Pocha!D85,"")</f>
        <v/>
      </c>
      <c r="W85" s="141" t="str">
        <f>IF(ISNUMBER(Liga_Pocha!E85),Liga_Pocha!E85,"")</f>
        <v/>
      </c>
      <c r="X85" s="141" t="str">
        <f>IF(ISNUMBER(Liga_Pocha!F85),Liga_Pocha!F85,"")</f>
        <v/>
      </c>
      <c r="Y85" s="140" t="str">
        <f>IF(ISNUMBER($B85),HLOOKUP(Y$9,$U$9:$X$303,ROWS(S$1:S77),0),"")</f>
        <v/>
      </c>
      <c r="Z85" s="129"/>
      <c r="AA85" s="141" t="str">
        <f>IF(ISNUMBER($B85),U85+AA84,"")</f>
        <v/>
      </c>
      <c r="AB85" s="141" t="str">
        <f>IF(ISNUMBER($B85),V85+AB84,"")</f>
        <v/>
      </c>
      <c r="AC85" s="141" t="str">
        <f>IF(ISNUMBER($B85),W85+AC84,"")</f>
        <v/>
      </c>
      <c r="AD85" s="141" t="str">
        <f>IF(ISNUMBER($B85),X85+AD84,"")</f>
        <v/>
      </c>
      <c r="AE85" s="133"/>
      <c r="AF85" s="137"/>
      <c r="AG85" s="141" t="str">
        <f>IF(ISNUMBER($B85),AA85/COUNTA(AA$10:AA85),"")</f>
        <v/>
      </c>
      <c r="AH85" s="141" t="str">
        <f>IF(ISNUMBER($B85),AB85/COUNTA(AB$10:AB85),"")</f>
        <v/>
      </c>
      <c r="AI85" s="141" t="str">
        <f>IF(ISNUMBER($B85),AC85/COUNTA(AC$10:AC85),"")</f>
        <v/>
      </c>
      <c r="AJ85" s="141" t="str">
        <f>IF(ISNUMBER($B85),AD85/COUNTA(AD$10:AD85),"")</f>
        <v/>
      </c>
      <c r="AK85" s="133"/>
      <c r="AL85" s="137"/>
      <c r="AM85" s="141" t="str">
        <f>IF(ISNUMBER($B85),SQRT(VAR(U$10:U85)),"")</f>
        <v/>
      </c>
      <c r="AN85" s="141" t="str">
        <f>IF(ISNUMBER($B85),SQRT(VAR(V$10:V85)),"")</f>
        <v/>
      </c>
      <c r="AO85" s="141" t="str">
        <f>IF(ISNUMBER($B85),SQRT(VAR(W$10:W85)),"")</f>
        <v/>
      </c>
      <c r="AP85" s="141" t="str">
        <f>IF(ISNUMBER($B85),SQRT(VAR(X$10:X85)),"")</f>
        <v/>
      </c>
      <c r="AQ85" s="133"/>
      <c r="AR85" s="3"/>
      <c r="AS85" s="140"/>
      <c r="AT85" s="141"/>
      <c r="AU85" s="141"/>
      <c r="AV85" s="141"/>
      <c r="AW85" s="141"/>
      <c r="AX85" s="139"/>
    </row>
    <row r="86" spans="1:50">
      <c r="A86" s="64"/>
      <c r="B86" s="135" t="str">
        <f>IF(ISBLANK(Liga_Pocha!$B86),"",Liga_Pocha!$B86)</f>
        <v/>
      </c>
      <c r="C86" s="136" t="str">
        <f>IF(ISTEXT(B86),"",_xlfn.SWITCH(Liga_Pocha!AH86,$D$3,$D$2,$E$3,$E$2,$F$3,$F$2,$G$3,$G$2,$D$6,$D$5,$E$6,$E$5,$I$6,$I$5))</f>
        <v/>
      </c>
      <c r="D86" s="136" t="str">
        <f>IF(ISTEXT(C86),"",_xlfn.SWITCH(Liga_Pocha!AI86,$D$3,$D$2,$E$3,$E$2,$F$3,$F$2,$G$3,$G$2,$D$6,$D$5,$E$6,$E$5,$I$6,$I$5))</f>
        <v/>
      </c>
      <c r="E86" s="136" t="str">
        <f>IF(ISTEXT(D86),"",_xlfn.SWITCH(Liga_Pocha!AJ86,$D$3,$D$2,$E$3,$E$2,$F$3,$F$2,$G$3,$G$2,$D$6,$D$5,$E$6,$E$5,$I$6,$I$5))</f>
        <v/>
      </c>
      <c r="F86" s="136" t="str">
        <f>IF(ISTEXT(E86),"",_xlfn.SWITCH(Liga_Pocha!AK86,$D$3,$D$2,$E$3,$E$2,$F$3,$F$2,$G$3,$G$2,$D$6,$D$5,$E$6,$E$5,$I$6,$I$5))</f>
        <v/>
      </c>
      <c r="G86" s="140" t="str">
        <f>HLOOKUP(G$9,$B$9:$F$303,ROWS(A$1:A78),0)</f>
        <v/>
      </c>
      <c r="H86" s="129"/>
      <c r="I86" s="141" t="str">
        <f>IF(ISNUMBER($B86),I85+Liga_Pocha!AH86,"")</f>
        <v/>
      </c>
      <c r="J86" s="141" t="str">
        <f>IF(ISNUMBER($B86),J85+Liga_Pocha!AI86,"")</f>
        <v/>
      </c>
      <c r="K86" s="141" t="str">
        <f>IF(ISNUMBER($B86),K85+Liga_Pocha!AJ86,"")</f>
        <v/>
      </c>
      <c r="L86" s="141" t="str">
        <f>IF(ISNUMBER($B86),L85+Liga_Pocha!AK86,"")</f>
        <v/>
      </c>
      <c r="M86" s="133"/>
      <c r="N86" s="129"/>
      <c r="O86" s="131" t="str">
        <f>IF(ISNUMBER($B86),I86/SUM($I86:$L86),"")</f>
        <v/>
      </c>
      <c r="P86" s="131" t="str">
        <f>IF(ISNUMBER($B86),J86/SUM($I86:$L86),"")</f>
        <v/>
      </c>
      <c r="Q86" s="131" t="str">
        <f>IF(ISNUMBER($B86),K86/SUM($I86:$L86),"")</f>
        <v/>
      </c>
      <c r="R86" s="131" t="str">
        <f>IF(ISNUMBER($B86),L86/SUM($I86:$L86),"")</f>
        <v/>
      </c>
      <c r="S86" s="133"/>
      <c r="T86" s="129"/>
      <c r="U86" s="141" t="str">
        <f>IF(ISNUMBER(Liga_Pocha!C86),Liga_Pocha!C86,"")</f>
        <v/>
      </c>
      <c r="V86" s="141" t="str">
        <f>IF(ISNUMBER(Liga_Pocha!D86),Liga_Pocha!D86,"")</f>
        <v/>
      </c>
      <c r="W86" s="141" t="str">
        <f>IF(ISNUMBER(Liga_Pocha!E86),Liga_Pocha!E86,"")</f>
        <v/>
      </c>
      <c r="X86" s="141" t="str">
        <f>IF(ISNUMBER(Liga_Pocha!F86),Liga_Pocha!F86,"")</f>
        <v/>
      </c>
      <c r="Y86" s="140" t="str">
        <f>IF(ISNUMBER($B86),HLOOKUP(Y$9,$U$9:$X$303,ROWS(S$1:S78),0),"")</f>
        <v/>
      </c>
      <c r="Z86" s="129"/>
      <c r="AA86" s="141" t="str">
        <f>IF(ISNUMBER($B86),U86+AA85,"")</f>
        <v/>
      </c>
      <c r="AB86" s="141" t="str">
        <f>IF(ISNUMBER($B86),V86+AB85,"")</f>
        <v/>
      </c>
      <c r="AC86" s="141" t="str">
        <f>IF(ISNUMBER($B86),W86+AC85,"")</f>
        <v/>
      </c>
      <c r="AD86" s="141" t="str">
        <f>IF(ISNUMBER($B86),X86+AD85,"")</f>
        <v/>
      </c>
      <c r="AE86" s="133"/>
      <c r="AF86" s="137"/>
      <c r="AG86" s="141" t="str">
        <f>IF(ISNUMBER($B86),AA86/COUNTA(AA$10:AA86),"")</f>
        <v/>
      </c>
      <c r="AH86" s="141" t="str">
        <f>IF(ISNUMBER($B86),AB86/COUNTA(AB$10:AB86),"")</f>
        <v/>
      </c>
      <c r="AI86" s="141" t="str">
        <f>IF(ISNUMBER($B86),AC86/COUNTA(AC$10:AC86),"")</f>
        <v/>
      </c>
      <c r="AJ86" s="141" t="str">
        <f>IF(ISNUMBER($B86),AD86/COUNTA(AD$10:AD86),"")</f>
        <v/>
      </c>
      <c r="AK86" s="133"/>
      <c r="AL86" s="137"/>
      <c r="AM86" s="141" t="str">
        <f>IF(ISNUMBER($B86),SQRT(VAR(U$10:U86)),"")</f>
        <v/>
      </c>
      <c r="AN86" s="141" t="str">
        <f>IF(ISNUMBER($B86),SQRT(VAR(V$10:V86)),"")</f>
        <v/>
      </c>
      <c r="AO86" s="141" t="str">
        <f>IF(ISNUMBER($B86),SQRT(VAR(W$10:W86)),"")</f>
        <v/>
      </c>
      <c r="AP86" s="141" t="str">
        <f>IF(ISNUMBER($B86),SQRT(VAR(X$10:X86)),"")</f>
        <v/>
      </c>
      <c r="AQ86" s="133"/>
      <c r="AR86" s="3"/>
      <c r="AS86" s="140"/>
      <c r="AT86" s="141"/>
      <c r="AU86" s="141"/>
      <c r="AV86" s="141"/>
      <c r="AW86" s="141"/>
      <c r="AX86" s="139"/>
    </row>
    <row r="87" spans="1:50">
      <c r="A87" s="64"/>
      <c r="B87" s="135" t="str">
        <f>IF(ISBLANK(Liga_Pocha!$B87),"",Liga_Pocha!$B87)</f>
        <v/>
      </c>
      <c r="C87" s="136" t="str">
        <f>IF(ISTEXT(B87),"",_xlfn.SWITCH(Liga_Pocha!AH87,$D$3,$D$2,$E$3,$E$2,$F$3,$F$2,$G$3,$G$2,$D$6,$D$5,$E$6,$E$5,$I$6,$I$5))</f>
        <v/>
      </c>
      <c r="D87" s="136" t="str">
        <f>IF(ISTEXT(C87),"",_xlfn.SWITCH(Liga_Pocha!AI87,$D$3,$D$2,$E$3,$E$2,$F$3,$F$2,$G$3,$G$2,$D$6,$D$5,$E$6,$E$5,$I$6,$I$5))</f>
        <v/>
      </c>
      <c r="E87" s="136" t="str">
        <f>IF(ISTEXT(D87),"",_xlfn.SWITCH(Liga_Pocha!AJ87,$D$3,$D$2,$E$3,$E$2,$F$3,$F$2,$G$3,$G$2,$D$6,$D$5,$E$6,$E$5,$I$6,$I$5))</f>
        <v/>
      </c>
      <c r="F87" s="136" t="str">
        <f>IF(ISTEXT(E87),"",_xlfn.SWITCH(Liga_Pocha!AK87,$D$3,$D$2,$E$3,$E$2,$F$3,$F$2,$G$3,$G$2,$D$6,$D$5,$E$6,$E$5,$I$6,$I$5))</f>
        <v/>
      </c>
      <c r="G87" s="140" t="str">
        <f>HLOOKUP(G$9,$B$9:$F$303,ROWS(A$1:A79),0)</f>
        <v/>
      </c>
      <c r="H87" s="129"/>
      <c r="I87" s="141" t="str">
        <f>IF(ISNUMBER($B87),I86+Liga_Pocha!AH87,"")</f>
        <v/>
      </c>
      <c r="J87" s="141" t="str">
        <f>IF(ISNUMBER($B87),J86+Liga_Pocha!AI87,"")</f>
        <v/>
      </c>
      <c r="K87" s="141" t="str">
        <f>IF(ISNUMBER($B87),K86+Liga_Pocha!AJ87,"")</f>
        <v/>
      </c>
      <c r="L87" s="141" t="str">
        <f>IF(ISNUMBER($B87),L86+Liga_Pocha!AK87,"")</f>
        <v/>
      </c>
      <c r="M87" s="133"/>
      <c r="N87" s="129"/>
      <c r="O87" s="131" t="str">
        <f>IF(ISNUMBER($B87),I87/SUM($I87:$L87),"")</f>
        <v/>
      </c>
      <c r="P87" s="131" t="str">
        <f>IF(ISNUMBER($B87),J87/SUM($I87:$L87),"")</f>
        <v/>
      </c>
      <c r="Q87" s="131" t="str">
        <f>IF(ISNUMBER($B87),K87/SUM($I87:$L87),"")</f>
        <v/>
      </c>
      <c r="R87" s="131" t="str">
        <f>IF(ISNUMBER($B87),L87/SUM($I87:$L87),"")</f>
        <v/>
      </c>
      <c r="S87" s="133"/>
      <c r="T87" s="129"/>
      <c r="U87" s="141" t="str">
        <f>IF(ISNUMBER(Liga_Pocha!C87),Liga_Pocha!C87,"")</f>
        <v/>
      </c>
      <c r="V87" s="141" t="str">
        <f>IF(ISNUMBER(Liga_Pocha!D87),Liga_Pocha!D87,"")</f>
        <v/>
      </c>
      <c r="W87" s="141" t="str">
        <f>IF(ISNUMBER(Liga_Pocha!E87),Liga_Pocha!E87,"")</f>
        <v/>
      </c>
      <c r="X87" s="141" t="str">
        <f>IF(ISNUMBER(Liga_Pocha!F87),Liga_Pocha!F87,"")</f>
        <v/>
      </c>
      <c r="Y87" s="140" t="str">
        <f>IF(ISNUMBER($B87),HLOOKUP(Y$9,$U$9:$X$303,ROWS(S$1:S79),0),"")</f>
        <v/>
      </c>
      <c r="Z87" s="129"/>
      <c r="AA87" s="141" t="str">
        <f>IF(ISNUMBER($B87),U87+AA86,"")</f>
        <v/>
      </c>
      <c r="AB87" s="141" t="str">
        <f>IF(ISNUMBER($B87),V87+AB86,"")</f>
        <v/>
      </c>
      <c r="AC87" s="141" t="str">
        <f>IF(ISNUMBER($B87),W87+AC86,"")</f>
        <v/>
      </c>
      <c r="AD87" s="141" t="str">
        <f>IF(ISNUMBER($B87),X87+AD86,"")</f>
        <v/>
      </c>
      <c r="AE87" s="133"/>
      <c r="AF87" s="137"/>
      <c r="AG87" s="141" t="str">
        <f>IF(ISNUMBER($B87),AA87/COUNTA(AA$10:AA87),"")</f>
        <v/>
      </c>
      <c r="AH87" s="141" t="str">
        <f>IF(ISNUMBER($B87),AB87/COUNTA(AB$10:AB87),"")</f>
        <v/>
      </c>
      <c r="AI87" s="141" t="str">
        <f>IF(ISNUMBER($B87),AC87/COUNTA(AC$10:AC87),"")</f>
        <v/>
      </c>
      <c r="AJ87" s="141" t="str">
        <f>IF(ISNUMBER($B87),AD87/COUNTA(AD$10:AD87),"")</f>
        <v/>
      </c>
      <c r="AK87" s="133"/>
      <c r="AL87" s="137"/>
      <c r="AM87" s="141" t="str">
        <f>IF(ISNUMBER($B87),SQRT(VAR(U$10:U87)),"")</f>
        <v/>
      </c>
      <c r="AN87" s="141" t="str">
        <f>IF(ISNUMBER($B87),SQRT(VAR(V$10:V87)),"")</f>
        <v/>
      </c>
      <c r="AO87" s="141" t="str">
        <f>IF(ISNUMBER($B87),SQRT(VAR(W$10:W87)),"")</f>
        <v/>
      </c>
      <c r="AP87" s="141" t="str">
        <f>IF(ISNUMBER($B87),SQRT(VAR(X$10:X87)),"")</f>
        <v/>
      </c>
      <c r="AQ87" s="133"/>
      <c r="AR87" s="3"/>
      <c r="AS87" s="140"/>
      <c r="AT87" s="141"/>
      <c r="AU87" s="141"/>
      <c r="AV87" s="141"/>
      <c r="AW87" s="141"/>
      <c r="AX87" s="139"/>
    </row>
    <row r="88" spans="1:50">
      <c r="A88" s="64"/>
      <c r="B88" s="135" t="str">
        <f>IF(ISBLANK(Liga_Pocha!$B88),"",Liga_Pocha!$B88)</f>
        <v/>
      </c>
      <c r="C88" s="136" t="str">
        <f>IF(ISTEXT(B88),"",_xlfn.SWITCH(Liga_Pocha!AH88,$D$3,$D$2,$E$3,$E$2,$F$3,$F$2,$G$3,$G$2,$D$6,$D$5,$E$6,$E$5,$I$6,$I$5))</f>
        <v/>
      </c>
      <c r="D88" s="136" t="str">
        <f>IF(ISTEXT(C88),"",_xlfn.SWITCH(Liga_Pocha!AI88,$D$3,$D$2,$E$3,$E$2,$F$3,$F$2,$G$3,$G$2,$D$6,$D$5,$E$6,$E$5,$I$6,$I$5))</f>
        <v/>
      </c>
      <c r="E88" s="136" t="str">
        <f>IF(ISTEXT(D88),"",_xlfn.SWITCH(Liga_Pocha!AJ88,$D$3,$D$2,$E$3,$E$2,$F$3,$F$2,$G$3,$G$2,$D$6,$D$5,$E$6,$E$5,$I$6,$I$5))</f>
        <v/>
      </c>
      <c r="F88" s="136" t="str">
        <f>IF(ISTEXT(E88),"",_xlfn.SWITCH(Liga_Pocha!AK88,$D$3,$D$2,$E$3,$E$2,$F$3,$F$2,$G$3,$G$2,$D$6,$D$5,$E$6,$E$5,$I$6,$I$5))</f>
        <v/>
      </c>
      <c r="G88" s="140" t="str">
        <f>HLOOKUP(G$9,$B$9:$F$303,ROWS(A$1:A80),0)</f>
        <v/>
      </c>
      <c r="H88" s="129"/>
      <c r="I88" s="141" t="str">
        <f>IF(ISNUMBER($B88),I87+Liga_Pocha!AH88,"")</f>
        <v/>
      </c>
      <c r="J88" s="141" t="str">
        <f>IF(ISNUMBER($B88),J87+Liga_Pocha!AI88,"")</f>
        <v/>
      </c>
      <c r="K88" s="141" t="str">
        <f>IF(ISNUMBER($B88),K87+Liga_Pocha!AJ88,"")</f>
        <v/>
      </c>
      <c r="L88" s="141" t="str">
        <f>IF(ISNUMBER($B88),L87+Liga_Pocha!AK88,"")</f>
        <v/>
      </c>
      <c r="M88" s="133"/>
      <c r="N88" s="129"/>
      <c r="O88" s="131" t="str">
        <f>IF(ISNUMBER($B88),I88/SUM($I88:$L88),"")</f>
        <v/>
      </c>
      <c r="P88" s="131" t="str">
        <f>IF(ISNUMBER($B88),J88/SUM($I88:$L88),"")</f>
        <v/>
      </c>
      <c r="Q88" s="131" t="str">
        <f>IF(ISNUMBER($B88),K88/SUM($I88:$L88),"")</f>
        <v/>
      </c>
      <c r="R88" s="131" t="str">
        <f>IF(ISNUMBER($B88),L88/SUM($I88:$L88),"")</f>
        <v/>
      </c>
      <c r="S88" s="133"/>
      <c r="T88" s="129"/>
      <c r="U88" s="141" t="str">
        <f>IF(ISNUMBER(Liga_Pocha!C88),Liga_Pocha!C88,"")</f>
        <v/>
      </c>
      <c r="V88" s="141" t="str">
        <f>IF(ISNUMBER(Liga_Pocha!D88),Liga_Pocha!D88,"")</f>
        <v/>
      </c>
      <c r="W88" s="141" t="str">
        <f>IF(ISNUMBER(Liga_Pocha!E88),Liga_Pocha!E88,"")</f>
        <v/>
      </c>
      <c r="X88" s="141" t="str">
        <f>IF(ISNUMBER(Liga_Pocha!F88),Liga_Pocha!F88,"")</f>
        <v/>
      </c>
      <c r="Y88" s="140" t="str">
        <f>IF(ISNUMBER($B88),HLOOKUP(Y$9,$U$9:$X$303,ROWS(S$1:S80),0),"")</f>
        <v/>
      </c>
      <c r="Z88" s="129"/>
      <c r="AA88" s="141" t="str">
        <f>IF(ISNUMBER($B88),U88+AA87,"")</f>
        <v/>
      </c>
      <c r="AB88" s="141" t="str">
        <f>IF(ISNUMBER($B88),V88+AB87,"")</f>
        <v/>
      </c>
      <c r="AC88" s="141" t="str">
        <f>IF(ISNUMBER($B88),W88+AC87,"")</f>
        <v/>
      </c>
      <c r="AD88" s="141" t="str">
        <f>IF(ISNUMBER($B88),X88+AD87,"")</f>
        <v/>
      </c>
      <c r="AE88" s="133"/>
      <c r="AF88" s="137"/>
      <c r="AG88" s="141" t="str">
        <f>IF(ISNUMBER($B88),AA88/COUNTA(AA$10:AA88),"")</f>
        <v/>
      </c>
      <c r="AH88" s="141" t="str">
        <f>IF(ISNUMBER($B88),AB88/COUNTA(AB$10:AB88),"")</f>
        <v/>
      </c>
      <c r="AI88" s="141" t="str">
        <f>IF(ISNUMBER($B88),AC88/COUNTA(AC$10:AC88),"")</f>
        <v/>
      </c>
      <c r="AJ88" s="141" t="str">
        <f>IF(ISNUMBER($B88),AD88/COUNTA(AD$10:AD88),"")</f>
        <v/>
      </c>
      <c r="AK88" s="133"/>
      <c r="AL88" s="137"/>
      <c r="AM88" s="141" t="str">
        <f>IF(ISNUMBER($B88),SQRT(VAR(U$10:U88)),"")</f>
        <v/>
      </c>
      <c r="AN88" s="141" t="str">
        <f>IF(ISNUMBER($B88),SQRT(VAR(V$10:V88)),"")</f>
        <v/>
      </c>
      <c r="AO88" s="141" t="str">
        <f>IF(ISNUMBER($B88),SQRT(VAR(W$10:W88)),"")</f>
        <v/>
      </c>
      <c r="AP88" s="141" t="str">
        <f>IF(ISNUMBER($B88),SQRT(VAR(X$10:X88)),"")</f>
        <v/>
      </c>
      <c r="AQ88" s="133"/>
      <c r="AR88" s="3"/>
      <c r="AS88" s="140"/>
      <c r="AT88" s="141"/>
      <c r="AU88" s="141"/>
      <c r="AV88" s="141"/>
      <c r="AW88" s="141"/>
      <c r="AX88" s="139"/>
    </row>
    <row r="89" spans="1:50">
      <c r="A89" s="64"/>
      <c r="B89" s="135" t="str">
        <f>IF(ISBLANK(Liga_Pocha!$B89),"",Liga_Pocha!$B89)</f>
        <v/>
      </c>
      <c r="C89" s="136" t="str">
        <f>IF(ISTEXT(B89),"",_xlfn.SWITCH(Liga_Pocha!AH89,$D$3,$D$2,$E$3,$E$2,$F$3,$F$2,$G$3,$G$2,$D$6,$D$5,$E$6,$E$5,$I$6,$I$5))</f>
        <v/>
      </c>
      <c r="D89" s="136" t="str">
        <f>IF(ISTEXT(C89),"",_xlfn.SWITCH(Liga_Pocha!AI89,$D$3,$D$2,$E$3,$E$2,$F$3,$F$2,$G$3,$G$2,$D$6,$D$5,$E$6,$E$5,$I$6,$I$5))</f>
        <v/>
      </c>
      <c r="E89" s="136" t="str">
        <f>IF(ISTEXT(D89),"",_xlfn.SWITCH(Liga_Pocha!AJ89,$D$3,$D$2,$E$3,$E$2,$F$3,$F$2,$G$3,$G$2,$D$6,$D$5,$E$6,$E$5,$I$6,$I$5))</f>
        <v/>
      </c>
      <c r="F89" s="136" t="str">
        <f>IF(ISTEXT(E89),"",_xlfn.SWITCH(Liga_Pocha!AK89,$D$3,$D$2,$E$3,$E$2,$F$3,$F$2,$G$3,$G$2,$D$6,$D$5,$E$6,$E$5,$I$6,$I$5))</f>
        <v/>
      </c>
      <c r="G89" s="140" t="str">
        <f>HLOOKUP(G$9,$B$9:$F$303,ROWS(A$1:A81),0)</f>
        <v/>
      </c>
      <c r="H89" s="129"/>
      <c r="I89" s="141" t="str">
        <f>IF(ISNUMBER($B89),I88+Liga_Pocha!AH89,"")</f>
        <v/>
      </c>
      <c r="J89" s="141" t="str">
        <f>IF(ISNUMBER($B89),J88+Liga_Pocha!AI89,"")</f>
        <v/>
      </c>
      <c r="K89" s="141" t="str">
        <f>IF(ISNUMBER($B89),K88+Liga_Pocha!AJ89,"")</f>
        <v/>
      </c>
      <c r="L89" s="141" t="str">
        <f>IF(ISNUMBER($B89),L88+Liga_Pocha!AK89,"")</f>
        <v/>
      </c>
      <c r="M89" s="133"/>
      <c r="N89" s="129"/>
      <c r="O89" s="131" t="str">
        <f>IF(ISNUMBER($B89),I89/SUM($I89:$L89),"")</f>
        <v/>
      </c>
      <c r="P89" s="131" t="str">
        <f>IF(ISNUMBER($B89),J89/SUM($I89:$L89),"")</f>
        <v/>
      </c>
      <c r="Q89" s="131" t="str">
        <f>IF(ISNUMBER($B89),K89/SUM($I89:$L89),"")</f>
        <v/>
      </c>
      <c r="R89" s="131" t="str">
        <f>IF(ISNUMBER($B89),L89/SUM($I89:$L89),"")</f>
        <v/>
      </c>
      <c r="S89" s="133"/>
      <c r="T89" s="129"/>
      <c r="U89" s="141" t="str">
        <f>IF(ISNUMBER(Liga_Pocha!C89),Liga_Pocha!C89,"")</f>
        <v/>
      </c>
      <c r="V89" s="141" t="str">
        <f>IF(ISNUMBER(Liga_Pocha!D89),Liga_Pocha!D89,"")</f>
        <v/>
      </c>
      <c r="W89" s="141" t="str">
        <f>IF(ISNUMBER(Liga_Pocha!E89),Liga_Pocha!E89,"")</f>
        <v/>
      </c>
      <c r="X89" s="141" t="str">
        <f>IF(ISNUMBER(Liga_Pocha!F89),Liga_Pocha!F89,"")</f>
        <v/>
      </c>
      <c r="Y89" s="140" t="str">
        <f>IF(ISNUMBER($B89),HLOOKUP(Y$9,$U$9:$X$303,ROWS(S$1:S81),0),"")</f>
        <v/>
      </c>
      <c r="Z89" s="129"/>
      <c r="AA89" s="141" t="str">
        <f>IF(ISNUMBER($B89),U89+AA88,"")</f>
        <v/>
      </c>
      <c r="AB89" s="141" t="str">
        <f>IF(ISNUMBER($B89),V89+AB88,"")</f>
        <v/>
      </c>
      <c r="AC89" s="141" t="str">
        <f>IF(ISNUMBER($B89),W89+AC88,"")</f>
        <v/>
      </c>
      <c r="AD89" s="141" t="str">
        <f>IF(ISNUMBER($B89),X89+AD88,"")</f>
        <v/>
      </c>
      <c r="AE89" s="133"/>
      <c r="AF89" s="137"/>
      <c r="AG89" s="141" t="str">
        <f>IF(ISNUMBER($B89),AA89/COUNTA(AA$10:AA89),"")</f>
        <v/>
      </c>
      <c r="AH89" s="141" t="str">
        <f>IF(ISNUMBER($B89),AB89/COUNTA(AB$10:AB89),"")</f>
        <v/>
      </c>
      <c r="AI89" s="141" t="str">
        <f>IF(ISNUMBER($B89),AC89/COUNTA(AC$10:AC89),"")</f>
        <v/>
      </c>
      <c r="AJ89" s="141" t="str">
        <f>IF(ISNUMBER($B89),AD89/COUNTA(AD$10:AD89),"")</f>
        <v/>
      </c>
      <c r="AK89" s="133"/>
      <c r="AL89" s="137"/>
      <c r="AM89" s="141" t="str">
        <f>IF(ISNUMBER($B89),SQRT(VAR(U$10:U89)),"")</f>
        <v/>
      </c>
      <c r="AN89" s="141" t="str">
        <f>IF(ISNUMBER($B89),SQRT(VAR(V$10:V89)),"")</f>
        <v/>
      </c>
      <c r="AO89" s="141" t="str">
        <f>IF(ISNUMBER($B89),SQRT(VAR(W$10:W89)),"")</f>
        <v/>
      </c>
      <c r="AP89" s="141" t="str">
        <f>IF(ISNUMBER($B89),SQRT(VAR(X$10:X89)),"")</f>
        <v/>
      </c>
      <c r="AQ89" s="133"/>
      <c r="AR89" s="3"/>
      <c r="AS89" s="140"/>
      <c r="AT89" s="141"/>
      <c r="AU89" s="141"/>
      <c r="AV89" s="141"/>
      <c r="AW89" s="141"/>
      <c r="AX89" s="139"/>
    </row>
    <row r="90" spans="1:50">
      <c r="A90" s="64"/>
      <c r="B90" s="135" t="str">
        <f>IF(ISBLANK(Liga_Pocha!$B90),"",Liga_Pocha!$B90)</f>
        <v/>
      </c>
      <c r="C90" s="136" t="str">
        <f>IF(ISTEXT(B90),"",_xlfn.SWITCH(Liga_Pocha!AH90,$D$3,$D$2,$E$3,$E$2,$F$3,$F$2,$G$3,$G$2,$D$6,$D$5,$E$6,$E$5,$I$6,$I$5))</f>
        <v/>
      </c>
      <c r="D90" s="136" t="str">
        <f>IF(ISTEXT(C90),"",_xlfn.SWITCH(Liga_Pocha!AI90,$D$3,$D$2,$E$3,$E$2,$F$3,$F$2,$G$3,$G$2,$D$6,$D$5,$E$6,$E$5,$I$6,$I$5))</f>
        <v/>
      </c>
      <c r="E90" s="136" t="str">
        <f>IF(ISTEXT(D90),"",_xlfn.SWITCH(Liga_Pocha!AJ90,$D$3,$D$2,$E$3,$E$2,$F$3,$F$2,$G$3,$G$2,$D$6,$D$5,$E$6,$E$5,$I$6,$I$5))</f>
        <v/>
      </c>
      <c r="F90" s="136" t="str">
        <f>IF(ISTEXT(E90),"",_xlfn.SWITCH(Liga_Pocha!AK90,$D$3,$D$2,$E$3,$E$2,$F$3,$F$2,$G$3,$G$2,$D$6,$D$5,$E$6,$E$5,$I$6,$I$5))</f>
        <v/>
      </c>
      <c r="G90" s="140" t="str">
        <f>HLOOKUP(G$9,$B$9:$F$303,ROWS(A$1:A82),0)</f>
        <v/>
      </c>
      <c r="H90" s="129"/>
      <c r="I90" s="141" t="str">
        <f>IF(ISNUMBER($B90),I89+Liga_Pocha!AH90,"")</f>
        <v/>
      </c>
      <c r="J90" s="141" t="str">
        <f>IF(ISNUMBER($B90),J89+Liga_Pocha!AI90,"")</f>
        <v/>
      </c>
      <c r="K90" s="141" t="str">
        <f>IF(ISNUMBER($B90),K89+Liga_Pocha!AJ90,"")</f>
        <v/>
      </c>
      <c r="L90" s="141" t="str">
        <f>IF(ISNUMBER($B90),L89+Liga_Pocha!AK90,"")</f>
        <v/>
      </c>
      <c r="M90" s="133"/>
      <c r="N90" s="129"/>
      <c r="O90" s="131" t="str">
        <f>IF(ISNUMBER($B90),I90/SUM($I90:$L90),"")</f>
        <v/>
      </c>
      <c r="P90" s="131" t="str">
        <f>IF(ISNUMBER($B90),J90/SUM($I90:$L90),"")</f>
        <v/>
      </c>
      <c r="Q90" s="131" t="str">
        <f>IF(ISNUMBER($B90),K90/SUM($I90:$L90),"")</f>
        <v/>
      </c>
      <c r="R90" s="131" t="str">
        <f>IF(ISNUMBER($B90),L90/SUM($I90:$L90),"")</f>
        <v/>
      </c>
      <c r="S90" s="133"/>
      <c r="T90" s="129"/>
      <c r="U90" s="141" t="str">
        <f>IF(ISNUMBER(Liga_Pocha!C90),Liga_Pocha!C90,"")</f>
        <v/>
      </c>
      <c r="V90" s="141" t="str">
        <f>IF(ISNUMBER(Liga_Pocha!D90),Liga_Pocha!D90,"")</f>
        <v/>
      </c>
      <c r="W90" s="141" t="str">
        <f>IF(ISNUMBER(Liga_Pocha!E90),Liga_Pocha!E90,"")</f>
        <v/>
      </c>
      <c r="X90" s="141" t="str">
        <f>IF(ISNUMBER(Liga_Pocha!F90),Liga_Pocha!F90,"")</f>
        <v/>
      </c>
      <c r="Y90" s="140" t="str">
        <f>IF(ISNUMBER($B90),HLOOKUP(Y$9,$U$9:$X$303,ROWS(S$1:S82),0),"")</f>
        <v/>
      </c>
      <c r="Z90" s="129"/>
      <c r="AA90" s="141" t="str">
        <f>IF(ISNUMBER($B90),U90+AA89,"")</f>
        <v/>
      </c>
      <c r="AB90" s="141" t="str">
        <f>IF(ISNUMBER($B90),V90+AB89,"")</f>
        <v/>
      </c>
      <c r="AC90" s="141" t="str">
        <f>IF(ISNUMBER($B90),W90+AC89,"")</f>
        <v/>
      </c>
      <c r="AD90" s="141" t="str">
        <f>IF(ISNUMBER($B90),X90+AD89,"")</f>
        <v/>
      </c>
      <c r="AE90" s="133"/>
      <c r="AF90" s="137"/>
      <c r="AG90" s="141" t="str">
        <f>IF(ISNUMBER($B90),AA90/COUNTA(AA$10:AA90),"")</f>
        <v/>
      </c>
      <c r="AH90" s="141" t="str">
        <f>IF(ISNUMBER($B90),AB90/COUNTA(AB$10:AB90),"")</f>
        <v/>
      </c>
      <c r="AI90" s="141" t="str">
        <f>IF(ISNUMBER($B90),AC90/COUNTA(AC$10:AC90),"")</f>
        <v/>
      </c>
      <c r="AJ90" s="141" t="str">
        <f>IF(ISNUMBER($B90),AD90/COUNTA(AD$10:AD90),"")</f>
        <v/>
      </c>
      <c r="AK90" s="133"/>
      <c r="AL90" s="137"/>
      <c r="AM90" s="141" t="str">
        <f>IF(ISNUMBER($B90),SQRT(VAR(U$10:U90)),"")</f>
        <v/>
      </c>
      <c r="AN90" s="141" t="str">
        <f>IF(ISNUMBER($B90),SQRT(VAR(V$10:V90)),"")</f>
        <v/>
      </c>
      <c r="AO90" s="141" t="str">
        <f>IF(ISNUMBER($B90),SQRT(VAR(W$10:W90)),"")</f>
        <v/>
      </c>
      <c r="AP90" s="141" t="str">
        <f>IF(ISNUMBER($B90),SQRT(VAR(X$10:X90)),"")</f>
        <v/>
      </c>
      <c r="AQ90" s="133"/>
      <c r="AR90" s="3"/>
      <c r="AS90" s="140"/>
      <c r="AT90" s="141"/>
      <c r="AU90" s="141"/>
      <c r="AV90" s="141"/>
      <c r="AW90" s="141"/>
      <c r="AX90" s="139"/>
    </row>
    <row r="91" spans="1:50">
      <c r="A91" s="64"/>
      <c r="B91" s="135" t="str">
        <f>IF(ISBLANK(Liga_Pocha!$B91),"",Liga_Pocha!$B91)</f>
        <v/>
      </c>
      <c r="C91" s="136" t="str">
        <f>IF(ISTEXT(B91),"",_xlfn.SWITCH(Liga_Pocha!AH91,$D$3,$D$2,$E$3,$E$2,$F$3,$F$2,$G$3,$G$2,$D$6,$D$5,$E$6,$E$5,$I$6,$I$5))</f>
        <v/>
      </c>
      <c r="D91" s="136" t="str">
        <f>IF(ISTEXT(C91),"",_xlfn.SWITCH(Liga_Pocha!AI91,$D$3,$D$2,$E$3,$E$2,$F$3,$F$2,$G$3,$G$2,$D$6,$D$5,$E$6,$E$5,$I$6,$I$5))</f>
        <v/>
      </c>
      <c r="E91" s="136" t="str">
        <f>IF(ISTEXT(D91),"",_xlfn.SWITCH(Liga_Pocha!AJ91,$D$3,$D$2,$E$3,$E$2,$F$3,$F$2,$G$3,$G$2,$D$6,$D$5,$E$6,$E$5,$I$6,$I$5))</f>
        <v/>
      </c>
      <c r="F91" s="136" t="str">
        <f>IF(ISTEXT(E91),"",_xlfn.SWITCH(Liga_Pocha!AK91,$D$3,$D$2,$E$3,$E$2,$F$3,$F$2,$G$3,$G$2,$D$6,$D$5,$E$6,$E$5,$I$6,$I$5))</f>
        <v/>
      </c>
      <c r="G91" s="140" t="str">
        <f>HLOOKUP(G$9,$B$9:$F$303,ROWS(A$1:A83),0)</f>
        <v/>
      </c>
      <c r="H91" s="129"/>
      <c r="I91" s="141" t="str">
        <f>IF(ISNUMBER($B91),I90+Liga_Pocha!AH91,"")</f>
        <v/>
      </c>
      <c r="J91" s="141" t="str">
        <f>IF(ISNUMBER($B91),J90+Liga_Pocha!AI91,"")</f>
        <v/>
      </c>
      <c r="K91" s="141" t="str">
        <f>IF(ISNUMBER($B91),K90+Liga_Pocha!AJ91,"")</f>
        <v/>
      </c>
      <c r="L91" s="141" t="str">
        <f>IF(ISNUMBER($B91),L90+Liga_Pocha!AK91,"")</f>
        <v/>
      </c>
      <c r="M91" s="133"/>
      <c r="N91" s="129"/>
      <c r="O91" s="131" t="str">
        <f>IF(ISNUMBER($B91),I91/SUM($I91:$L91),"")</f>
        <v/>
      </c>
      <c r="P91" s="131" t="str">
        <f>IF(ISNUMBER($B91),J91/SUM($I91:$L91),"")</f>
        <v/>
      </c>
      <c r="Q91" s="131" t="str">
        <f>IF(ISNUMBER($B91),K91/SUM($I91:$L91),"")</f>
        <v/>
      </c>
      <c r="R91" s="131" t="str">
        <f>IF(ISNUMBER($B91),L91/SUM($I91:$L91),"")</f>
        <v/>
      </c>
      <c r="S91" s="133"/>
      <c r="T91" s="129"/>
      <c r="U91" s="141" t="str">
        <f>IF(ISNUMBER(Liga_Pocha!C91),Liga_Pocha!C91,"")</f>
        <v/>
      </c>
      <c r="V91" s="141" t="str">
        <f>IF(ISNUMBER(Liga_Pocha!D91),Liga_Pocha!D91,"")</f>
        <v/>
      </c>
      <c r="W91" s="141" t="str">
        <f>IF(ISNUMBER(Liga_Pocha!E91),Liga_Pocha!E91,"")</f>
        <v/>
      </c>
      <c r="X91" s="141" t="str">
        <f>IF(ISNUMBER(Liga_Pocha!F91),Liga_Pocha!F91,"")</f>
        <v/>
      </c>
      <c r="Y91" s="140" t="str">
        <f>IF(ISNUMBER($B91),HLOOKUP(Y$9,$U$9:$X$303,ROWS(S$1:S83),0),"")</f>
        <v/>
      </c>
      <c r="Z91" s="129"/>
      <c r="AA91" s="141" t="str">
        <f>IF(ISNUMBER($B91),U91+AA90,"")</f>
        <v/>
      </c>
      <c r="AB91" s="141" t="str">
        <f>IF(ISNUMBER($B91),V91+AB90,"")</f>
        <v/>
      </c>
      <c r="AC91" s="141" t="str">
        <f>IF(ISNUMBER($B91),W91+AC90,"")</f>
        <v/>
      </c>
      <c r="AD91" s="141" t="str">
        <f>IF(ISNUMBER($B91),X91+AD90,"")</f>
        <v/>
      </c>
      <c r="AE91" s="133"/>
      <c r="AF91" s="137"/>
      <c r="AG91" s="141" t="str">
        <f>IF(ISNUMBER($B91),AA91/COUNTA(AA$10:AA91),"")</f>
        <v/>
      </c>
      <c r="AH91" s="141" t="str">
        <f>IF(ISNUMBER($B91),AB91/COUNTA(AB$10:AB91),"")</f>
        <v/>
      </c>
      <c r="AI91" s="141" t="str">
        <f>IF(ISNUMBER($B91),AC91/COUNTA(AC$10:AC91),"")</f>
        <v/>
      </c>
      <c r="AJ91" s="141" t="str">
        <f>IF(ISNUMBER($B91),AD91/COUNTA(AD$10:AD91),"")</f>
        <v/>
      </c>
      <c r="AK91" s="133"/>
      <c r="AL91" s="137"/>
      <c r="AM91" s="141" t="str">
        <f>IF(ISNUMBER($B91),SQRT(VAR(U$10:U91)),"")</f>
        <v/>
      </c>
      <c r="AN91" s="141" t="str">
        <f>IF(ISNUMBER($B91),SQRT(VAR(V$10:V91)),"")</f>
        <v/>
      </c>
      <c r="AO91" s="141" t="str">
        <f>IF(ISNUMBER($B91),SQRT(VAR(W$10:W91)),"")</f>
        <v/>
      </c>
      <c r="AP91" s="141" t="str">
        <f>IF(ISNUMBER($B91),SQRT(VAR(X$10:X91)),"")</f>
        <v/>
      </c>
      <c r="AQ91" s="133"/>
      <c r="AR91" s="3"/>
      <c r="AS91" s="140"/>
      <c r="AT91" s="141"/>
      <c r="AU91" s="141"/>
      <c r="AV91" s="141"/>
      <c r="AW91" s="141"/>
      <c r="AX91" s="139"/>
    </row>
    <row r="92" spans="1:50">
      <c r="A92" s="64"/>
      <c r="B92" s="135" t="str">
        <f>IF(ISBLANK(Liga_Pocha!$B92),"",Liga_Pocha!$B92)</f>
        <v/>
      </c>
      <c r="C92" s="136" t="str">
        <f>IF(ISTEXT(B92),"",_xlfn.SWITCH(Liga_Pocha!AH92,$D$3,$D$2,$E$3,$E$2,$F$3,$F$2,$G$3,$G$2,$D$6,$D$5,$E$6,$E$5,$I$6,$I$5))</f>
        <v/>
      </c>
      <c r="D92" s="136" t="str">
        <f>IF(ISTEXT(C92),"",_xlfn.SWITCH(Liga_Pocha!AI92,$D$3,$D$2,$E$3,$E$2,$F$3,$F$2,$G$3,$G$2,$D$6,$D$5,$E$6,$E$5,$I$6,$I$5))</f>
        <v/>
      </c>
      <c r="E92" s="136" t="str">
        <f>IF(ISTEXT(D92),"",_xlfn.SWITCH(Liga_Pocha!AJ92,$D$3,$D$2,$E$3,$E$2,$F$3,$F$2,$G$3,$G$2,$D$6,$D$5,$E$6,$E$5,$I$6,$I$5))</f>
        <v/>
      </c>
      <c r="F92" s="136" t="str">
        <f>IF(ISTEXT(E92),"",_xlfn.SWITCH(Liga_Pocha!AK92,$D$3,$D$2,$E$3,$E$2,$F$3,$F$2,$G$3,$G$2,$D$6,$D$5,$E$6,$E$5,$I$6,$I$5))</f>
        <v/>
      </c>
      <c r="G92" s="140" t="str">
        <f>HLOOKUP(G$9,$B$9:$F$303,ROWS(A$1:A84),0)</f>
        <v/>
      </c>
      <c r="H92" s="129"/>
      <c r="I92" s="141" t="str">
        <f>IF(ISNUMBER($B92),I91+Liga_Pocha!AH92,"")</f>
        <v/>
      </c>
      <c r="J92" s="141" t="str">
        <f>IF(ISNUMBER($B92),J91+Liga_Pocha!AI92,"")</f>
        <v/>
      </c>
      <c r="K92" s="141" t="str">
        <f>IF(ISNUMBER($B92),K91+Liga_Pocha!AJ92,"")</f>
        <v/>
      </c>
      <c r="L92" s="141" t="str">
        <f>IF(ISNUMBER($B92),L91+Liga_Pocha!AK92,"")</f>
        <v/>
      </c>
      <c r="M92" s="133"/>
      <c r="N92" s="129"/>
      <c r="O92" s="131" t="str">
        <f>IF(ISNUMBER($B92),I92/SUM($I92:$L92),"")</f>
        <v/>
      </c>
      <c r="P92" s="131" t="str">
        <f>IF(ISNUMBER($B92),J92/SUM($I92:$L92),"")</f>
        <v/>
      </c>
      <c r="Q92" s="131" t="str">
        <f>IF(ISNUMBER($B92),K92/SUM($I92:$L92),"")</f>
        <v/>
      </c>
      <c r="R92" s="131" t="str">
        <f>IF(ISNUMBER($B92),L92/SUM($I92:$L92),"")</f>
        <v/>
      </c>
      <c r="S92" s="133"/>
      <c r="T92" s="129"/>
      <c r="U92" s="141" t="str">
        <f>IF(ISNUMBER(Liga_Pocha!C92),Liga_Pocha!C92,"")</f>
        <v/>
      </c>
      <c r="V92" s="141" t="str">
        <f>IF(ISNUMBER(Liga_Pocha!D92),Liga_Pocha!D92,"")</f>
        <v/>
      </c>
      <c r="W92" s="141" t="str">
        <f>IF(ISNUMBER(Liga_Pocha!E92),Liga_Pocha!E92,"")</f>
        <v/>
      </c>
      <c r="X92" s="141" t="str">
        <f>IF(ISNUMBER(Liga_Pocha!F92),Liga_Pocha!F92,"")</f>
        <v/>
      </c>
      <c r="Y92" s="140" t="str">
        <f>IF(ISNUMBER($B92),HLOOKUP(Y$9,$U$9:$X$303,ROWS(S$1:S84),0),"")</f>
        <v/>
      </c>
      <c r="Z92" s="129"/>
      <c r="AA92" s="141" t="str">
        <f>IF(ISNUMBER($B92),U92+AA91,"")</f>
        <v/>
      </c>
      <c r="AB92" s="141" t="str">
        <f>IF(ISNUMBER($B92),V92+AB91,"")</f>
        <v/>
      </c>
      <c r="AC92" s="141" t="str">
        <f>IF(ISNUMBER($B92),W92+AC91,"")</f>
        <v/>
      </c>
      <c r="AD92" s="141" t="str">
        <f>IF(ISNUMBER($B92),X92+AD91,"")</f>
        <v/>
      </c>
      <c r="AE92" s="133"/>
      <c r="AF92" s="137"/>
      <c r="AG92" s="141" t="str">
        <f>IF(ISNUMBER($B92),AA92/COUNTA(AA$10:AA92),"")</f>
        <v/>
      </c>
      <c r="AH92" s="141" t="str">
        <f>IF(ISNUMBER($B92),AB92/COUNTA(AB$10:AB92),"")</f>
        <v/>
      </c>
      <c r="AI92" s="141" t="str">
        <f>IF(ISNUMBER($B92),AC92/COUNTA(AC$10:AC92),"")</f>
        <v/>
      </c>
      <c r="AJ92" s="141" t="str">
        <f>IF(ISNUMBER($B92),AD92/COUNTA(AD$10:AD92),"")</f>
        <v/>
      </c>
      <c r="AK92" s="133"/>
      <c r="AL92" s="137"/>
      <c r="AM92" s="141" t="str">
        <f>IF(ISNUMBER($B92),SQRT(VAR(U$10:U92)),"")</f>
        <v/>
      </c>
      <c r="AN92" s="141" t="str">
        <f>IF(ISNUMBER($B92),SQRT(VAR(V$10:V92)),"")</f>
        <v/>
      </c>
      <c r="AO92" s="141" t="str">
        <f>IF(ISNUMBER($B92),SQRT(VAR(W$10:W92)),"")</f>
        <v/>
      </c>
      <c r="AP92" s="141" t="str">
        <f>IF(ISNUMBER($B92),SQRT(VAR(X$10:X92)),"")</f>
        <v/>
      </c>
      <c r="AQ92" s="133"/>
      <c r="AR92" s="3"/>
      <c r="AS92" s="140"/>
      <c r="AT92" s="141"/>
      <c r="AU92" s="141"/>
      <c r="AV92" s="141"/>
      <c r="AW92" s="141"/>
      <c r="AX92" s="139"/>
    </row>
    <row r="93" spans="1:50">
      <c r="A93" s="64"/>
      <c r="B93" s="135" t="str">
        <f>IF(ISBLANK(Liga_Pocha!$B93),"",Liga_Pocha!$B93)</f>
        <v/>
      </c>
      <c r="C93" s="136" t="str">
        <f>IF(ISTEXT(B93),"",_xlfn.SWITCH(Liga_Pocha!AH93,$D$3,$D$2,$E$3,$E$2,$F$3,$F$2,$G$3,$G$2,$D$6,$D$5,$E$6,$E$5,$I$6,$I$5))</f>
        <v/>
      </c>
      <c r="D93" s="136" t="str">
        <f>IF(ISTEXT(C93),"",_xlfn.SWITCH(Liga_Pocha!AI93,$D$3,$D$2,$E$3,$E$2,$F$3,$F$2,$G$3,$G$2,$D$6,$D$5,$E$6,$E$5,$I$6,$I$5))</f>
        <v/>
      </c>
      <c r="E93" s="136" t="str">
        <f>IF(ISTEXT(D93),"",_xlfn.SWITCH(Liga_Pocha!AJ93,$D$3,$D$2,$E$3,$E$2,$F$3,$F$2,$G$3,$G$2,$D$6,$D$5,$E$6,$E$5,$I$6,$I$5))</f>
        <v/>
      </c>
      <c r="F93" s="136" t="str">
        <f>IF(ISTEXT(E93),"",_xlfn.SWITCH(Liga_Pocha!AK93,$D$3,$D$2,$E$3,$E$2,$F$3,$F$2,$G$3,$G$2,$D$6,$D$5,$E$6,$E$5,$I$6,$I$5))</f>
        <v/>
      </c>
      <c r="G93" s="140" t="str">
        <f>HLOOKUP(G$9,$B$9:$F$303,ROWS(A$1:A85),0)</f>
        <v/>
      </c>
      <c r="H93" s="129"/>
      <c r="I93" s="141" t="str">
        <f>IF(ISNUMBER($B93),I92+Liga_Pocha!AH93,"")</f>
        <v/>
      </c>
      <c r="J93" s="141" t="str">
        <f>IF(ISNUMBER($B93),J92+Liga_Pocha!AI93,"")</f>
        <v/>
      </c>
      <c r="K93" s="141" t="str">
        <f>IF(ISNUMBER($B93),K92+Liga_Pocha!AJ93,"")</f>
        <v/>
      </c>
      <c r="L93" s="141" t="str">
        <f>IF(ISNUMBER($B93),L92+Liga_Pocha!AK93,"")</f>
        <v/>
      </c>
      <c r="M93" s="133"/>
      <c r="N93" s="129"/>
      <c r="O93" s="131" t="str">
        <f>IF(ISNUMBER($B93),I93/SUM($I93:$L93),"")</f>
        <v/>
      </c>
      <c r="P93" s="131" t="str">
        <f>IF(ISNUMBER($B93),J93/SUM($I93:$L93),"")</f>
        <v/>
      </c>
      <c r="Q93" s="131" t="str">
        <f>IF(ISNUMBER($B93),K93/SUM($I93:$L93),"")</f>
        <v/>
      </c>
      <c r="R93" s="131" t="str">
        <f>IF(ISNUMBER($B93),L93/SUM($I93:$L93),"")</f>
        <v/>
      </c>
      <c r="S93" s="133"/>
      <c r="T93" s="129"/>
      <c r="U93" s="141" t="str">
        <f>IF(ISNUMBER(Liga_Pocha!C93),Liga_Pocha!C93,"")</f>
        <v/>
      </c>
      <c r="V93" s="141" t="str">
        <f>IF(ISNUMBER(Liga_Pocha!D93),Liga_Pocha!D93,"")</f>
        <v/>
      </c>
      <c r="W93" s="141" t="str">
        <f>IF(ISNUMBER(Liga_Pocha!E93),Liga_Pocha!E93,"")</f>
        <v/>
      </c>
      <c r="X93" s="141" t="str">
        <f>IF(ISNUMBER(Liga_Pocha!F93),Liga_Pocha!F93,"")</f>
        <v/>
      </c>
      <c r="Y93" s="140" t="str">
        <f>IF(ISNUMBER($B93),HLOOKUP(Y$9,$U$9:$X$303,ROWS(S$1:S85),0),"")</f>
        <v/>
      </c>
      <c r="Z93" s="129"/>
      <c r="AA93" s="141" t="str">
        <f>IF(ISNUMBER($B93),U93+AA92,"")</f>
        <v/>
      </c>
      <c r="AB93" s="141" t="str">
        <f>IF(ISNUMBER($B93),V93+AB92,"")</f>
        <v/>
      </c>
      <c r="AC93" s="141" t="str">
        <f>IF(ISNUMBER($B93),W93+AC92,"")</f>
        <v/>
      </c>
      <c r="AD93" s="141" t="str">
        <f>IF(ISNUMBER($B93),X93+AD92,"")</f>
        <v/>
      </c>
      <c r="AE93" s="133"/>
      <c r="AF93" s="137"/>
      <c r="AG93" s="141" t="str">
        <f>IF(ISNUMBER($B93),AA93/COUNTA(AA$10:AA93),"")</f>
        <v/>
      </c>
      <c r="AH93" s="141" t="str">
        <f>IF(ISNUMBER($B93),AB93/COUNTA(AB$10:AB93),"")</f>
        <v/>
      </c>
      <c r="AI93" s="141" t="str">
        <f>IF(ISNUMBER($B93),AC93/COUNTA(AC$10:AC93),"")</f>
        <v/>
      </c>
      <c r="AJ93" s="141" t="str">
        <f>IF(ISNUMBER($B93),AD93/COUNTA(AD$10:AD93),"")</f>
        <v/>
      </c>
      <c r="AK93" s="133"/>
      <c r="AL93" s="137"/>
      <c r="AM93" s="141" t="str">
        <f>IF(ISNUMBER($B93),SQRT(VAR(U$10:U93)),"")</f>
        <v/>
      </c>
      <c r="AN93" s="141" t="str">
        <f>IF(ISNUMBER($B93),SQRT(VAR(V$10:V93)),"")</f>
        <v/>
      </c>
      <c r="AO93" s="141" t="str">
        <f>IF(ISNUMBER($B93),SQRT(VAR(W$10:W93)),"")</f>
        <v/>
      </c>
      <c r="AP93" s="141" t="str">
        <f>IF(ISNUMBER($B93),SQRT(VAR(X$10:X93)),"")</f>
        <v/>
      </c>
      <c r="AQ93" s="133"/>
      <c r="AR93" s="3"/>
      <c r="AS93" s="140"/>
      <c r="AT93" s="141"/>
      <c r="AU93" s="141"/>
      <c r="AV93" s="141"/>
      <c r="AW93" s="141"/>
      <c r="AX93" s="139"/>
    </row>
    <row r="94" spans="1:50">
      <c r="A94" s="64"/>
      <c r="B94" s="135" t="str">
        <f>IF(ISBLANK(Liga_Pocha!$B94),"",Liga_Pocha!$B94)</f>
        <v/>
      </c>
      <c r="C94" s="136" t="str">
        <f>IF(ISTEXT(B94),"",_xlfn.SWITCH(Liga_Pocha!AH94,$D$3,$D$2,$E$3,$E$2,$F$3,$F$2,$G$3,$G$2,$D$6,$D$5,$E$6,$E$5,$I$6,$I$5))</f>
        <v/>
      </c>
      <c r="D94" s="136" t="str">
        <f>IF(ISTEXT(C94),"",_xlfn.SWITCH(Liga_Pocha!AI94,$D$3,$D$2,$E$3,$E$2,$F$3,$F$2,$G$3,$G$2,$D$6,$D$5,$E$6,$E$5,$I$6,$I$5))</f>
        <v/>
      </c>
      <c r="E94" s="136" t="str">
        <f>IF(ISTEXT(D94),"",_xlfn.SWITCH(Liga_Pocha!AJ94,$D$3,$D$2,$E$3,$E$2,$F$3,$F$2,$G$3,$G$2,$D$6,$D$5,$E$6,$E$5,$I$6,$I$5))</f>
        <v/>
      </c>
      <c r="F94" s="136" t="str">
        <f>IF(ISTEXT(E94),"",_xlfn.SWITCH(Liga_Pocha!AK94,$D$3,$D$2,$E$3,$E$2,$F$3,$F$2,$G$3,$G$2,$D$6,$D$5,$E$6,$E$5,$I$6,$I$5))</f>
        <v/>
      </c>
      <c r="G94" s="140" t="str">
        <f>HLOOKUP(G$9,$B$9:$F$303,ROWS(A$1:A86),0)</f>
        <v/>
      </c>
      <c r="H94" s="129"/>
      <c r="I94" s="141" t="str">
        <f>IF(ISNUMBER($B94),I93+Liga_Pocha!AH94,"")</f>
        <v/>
      </c>
      <c r="J94" s="141" t="str">
        <f>IF(ISNUMBER($B94),J93+Liga_Pocha!AI94,"")</f>
        <v/>
      </c>
      <c r="K94" s="141" t="str">
        <f>IF(ISNUMBER($B94),K93+Liga_Pocha!AJ94,"")</f>
        <v/>
      </c>
      <c r="L94" s="141" t="str">
        <f>IF(ISNUMBER($B94),L93+Liga_Pocha!AK94,"")</f>
        <v/>
      </c>
      <c r="M94" s="133"/>
      <c r="N94" s="129"/>
      <c r="O94" s="131" t="str">
        <f>IF(ISNUMBER($B94),I94/SUM($I94:$L94),"")</f>
        <v/>
      </c>
      <c r="P94" s="131" t="str">
        <f>IF(ISNUMBER($B94),J94/SUM($I94:$L94),"")</f>
        <v/>
      </c>
      <c r="Q94" s="131" t="str">
        <f>IF(ISNUMBER($B94),K94/SUM($I94:$L94),"")</f>
        <v/>
      </c>
      <c r="R94" s="131" t="str">
        <f>IF(ISNUMBER($B94),L94/SUM($I94:$L94),"")</f>
        <v/>
      </c>
      <c r="S94" s="133"/>
      <c r="T94" s="129"/>
      <c r="U94" s="141" t="str">
        <f>IF(ISNUMBER(Liga_Pocha!C94),Liga_Pocha!C94,"")</f>
        <v/>
      </c>
      <c r="V94" s="141" t="str">
        <f>IF(ISNUMBER(Liga_Pocha!D94),Liga_Pocha!D94,"")</f>
        <v/>
      </c>
      <c r="W94" s="141" t="str">
        <f>IF(ISNUMBER(Liga_Pocha!E94),Liga_Pocha!E94,"")</f>
        <v/>
      </c>
      <c r="X94" s="141" t="str">
        <f>IF(ISNUMBER(Liga_Pocha!F94),Liga_Pocha!F94,"")</f>
        <v/>
      </c>
      <c r="Y94" s="140" t="str">
        <f>IF(ISNUMBER($B94),HLOOKUP(Y$9,$U$9:$X$303,ROWS(S$1:S86),0),"")</f>
        <v/>
      </c>
      <c r="Z94" s="129"/>
      <c r="AA94" s="141" t="str">
        <f>IF(ISNUMBER($B94),U94+AA93,"")</f>
        <v/>
      </c>
      <c r="AB94" s="141" t="str">
        <f>IF(ISNUMBER($B94),V94+AB93,"")</f>
        <v/>
      </c>
      <c r="AC94" s="141" t="str">
        <f>IF(ISNUMBER($B94),W94+AC93,"")</f>
        <v/>
      </c>
      <c r="AD94" s="141" t="str">
        <f>IF(ISNUMBER($B94),X94+AD93,"")</f>
        <v/>
      </c>
      <c r="AE94" s="133"/>
      <c r="AF94" s="137"/>
      <c r="AG94" s="141" t="str">
        <f>IF(ISNUMBER($B94),AA94/COUNTA(AA$10:AA94),"")</f>
        <v/>
      </c>
      <c r="AH94" s="141" t="str">
        <f>IF(ISNUMBER($B94),AB94/COUNTA(AB$10:AB94),"")</f>
        <v/>
      </c>
      <c r="AI94" s="141" t="str">
        <f>IF(ISNUMBER($B94),AC94/COUNTA(AC$10:AC94),"")</f>
        <v/>
      </c>
      <c r="AJ94" s="141" t="str">
        <f>IF(ISNUMBER($B94),AD94/COUNTA(AD$10:AD94),"")</f>
        <v/>
      </c>
      <c r="AK94" s="133"/>
      <c r="AL94" s="137"/>
      <c r="AM94" s="141" t="str">
        <f>IF(ISNUMBER($B94),SQRT(VAR(U$10:U94)),"")</f>
        <v/>
      </c>
      <c r="AN94" s="141" t="str">
        <f>IF(ISNUMBER($B94),SQRT(VAR(V$10:V94)),"")</f>
        <v/>
      </c>
      <c r="AO94" s="141" t="str">
        <f>IF(ISNUMBER($B94),SQRT(VAR(W$10:W94)),"")</f>
        <v/>
      </c>
      <c r="AP94" s="141" t="str">
        <f>IF(ISNUMBER($B94),SQRT(VAR(X$10:X94)),"")</f>
        <v/>
      </c>
      <c r="AQ94" s="133"/>
      <c r="AR94" s="3"/>
      <c r="AS94" s="140"/>
      <c r="AT94" s="141"/>
      <c r="AU94" s="141"/>
      <c r="AV94" s="141"/>
      <c r="AW94" s="141"/>
      <c r="AX94" s="139"/>
    </row>
    <row r="95" spans="1:50">
      <c r="A95" s="64"/>
      <c r="B95" s="135" t="str">
        <f>IF(ISBLANK(Liga_Pocha!$B95),"",Liga_Pocha!$B95)</f>
        <v/>
      </c>
      <c r="C95" s="136" t="str">
        <f>IF(ISTEXT(B95),"",_xlfn.SWITCH(Liga_Pocha!AH95,$D$3,$D$2,$E$3,$E$2,$F$3,$F$2,$G$3,$G$2,$D$6,$D$5,$E$6,$E$5,$I$6,$I$5))</f>
        <v/>
      </c>
      <c r="D95" s="136" t="str">
        <f>IF(ISTEXT(C95),"",_xlfn.SWITCH(Liga_Pocha!AI95,$D$3,$D$2,$E$3,$E$2,$F$3,$F$2,$G$3,$G$2,$D$6,$D$5,$E$6,$E$5,$I$6,$I$5))</f>
        <v/>
      </c>
      <c r="E95" s="136" t="str">
        <f>IF(ISTEXT(D95),"",_xlfn.SWITCH(Liga_Pocha!AJ95,$D$3,$D$2,$E$3,$E$2,$F$3,$F$2,$G$3,$G$2,$D$6,$D$5,$E$6,$E$5,$I$6,$I$5))</f>
        <v/>
      </c>
      <c r="F95" s="136" t="str">
        <f>IF(ISTEXT(E95),"",_xlfn.SWITCH(Liga_Pocha!AK95,$D$3,$D$2,$E$3,$E$2,$F$3,$F$2,$G$3,$G$2,$D$6,$D$5,$E$6,$E$5,$I$6,$I$5))</f>
        <v/>
      </c>
      <c r="G95" s="140" t="str">
        <f>HLOOKUP(G$9,$B$9:$F$303,ROWS(A$1:A87),0)</f>
        <v/>
      </c>
      <c r="H95" s="129"/>
      <c r="I95" s="141" t="str">
        <f>IF(ISNUMBER($B95),I94+Liga_Pocha!AH95,"")</f>
        <v/>
      </c>
      <c r="J95" s="141" t="str">
        <f>IF(ISNUMBER($B95),J94+Liga_Pocha!AI95,"")</f>
        <v/>
      </c>
      <c r="K95" s="141" t="str">
        <f>IF(ISNUMBER($B95),K94+Liga_Pocha!AJ95,"")</f>
        <v/>
      </c>
      <c r="L95" s="141" t="str">
        <f>IF(ISNUMBER($B95),L94+Liga_Pocha!AK95,"")</f>
        <v/>
      </c>
      <c r="M95" s="133"/>
      <c r="N95" s="129"/>
      <c r="O95" s="131" t="str">
        <f>IF(ISNUMBER($B95),I95/SUM($I95:$L95),"")</f>
        <v/>
      </c>
      <c r="P95" s="131" t="str">
        <f>IF(ISNUMBER($B95),J95/SUM($I95:$L95),"")</f>
        <v/>
      </c>
      <c r="Q95" s="131" t="str">
        <f>IF(ISNUMBER($B95),K95/SUM($I95:$L95),"")</f>
        <v/>
      </c>
      <c r="R95" s="131" t="str">
        <f>IF(ISNUMBER($B95),L95/SUM($I95:$L95),"")</f>
        <v/>
      </c>
      <c r="S95" s="133"/>
      <c r="T95" s="129"/>
      <c r="U95" s="141" t="str">
        <f>IF(ISNUMBER(Liga_Pocha!C95),Liga_Pocha!C95,"")</f>
        <v/>
      </c>
      <c r="V95" s="141" t="str">
        <f>IF(ISNUMBER(Liga_Pocha!D95),Liga_Pocha!D95,"")</f>
        <v/>
      </c>
      <c r="W95" s="141" t="str">
        <f>IF(ISNUMBER(Liga_Pocha!E95),Liga_Pocha!E95,"")</f>
        <v/>
      </c>
      <c r="X95" s="141" t="str">
        <f>IF(ISNUMBER(Liga_Pocha!F95),Liga_Pocha!F95,"")</f>
        <v/>
      </c>
      <c r="Y95" s="140" t="str">
        <f>IF(ISNUMBER($B95),HLOOKUP(Y$9,$U$9:$X$303,ROWS(S$1:S87),0),"")</f>
        <v/>
      </c>
      <c r="Z95" s="129"/>
      <c r="AA95" s="141" t="str">
        <f>IF(ISNUMBER($B95),U95+AA94,"")</f>
        <v/>
      </c>
      <c r="AB95" s="141" t="str">
        <f>IF(ISNUMBER($B95),V95+AB94,"")</f>
        <v/>
      </c>
      <c r="AC95" s="141" t="str">
        <f>IF(ISNUMBER($B95),W95+AC94,"")</f>
        <v/>
      </c>
      <c r="AD95" s="141" t="str">
        <f>IF(ISNUMBER($B95),X95+AD94,"")</f>
        <v/>
      </c>
      <c r="AE95" s="133"/>
      <c r="AF95" s="137"/>
      <c r="AG95" s="141" t="str">
        <f>IF(ISNUMBER($B95),AA95/COUNTA(AA$10:AA95),"")</f>
        <v/>
      </c>
      <c r="AH95" s="141" t="str">
        <f>IF(ISNUMBER($B95),AB95/COUNTA(AB$10:AB95),"")</f>
        <v/>
      </c>
      <c r="AI95" s="141" t="str">
        <f>IF(ISNUMBER($B95),AC95/COUNTA(AC$10:AC95),"")</f>
        <v/>
      </c>
      <c r="AJ95" s="141" t="str">
        <f>IF(ISNUMBER($B95),AD95/COUNTA(AD$10:AD95),"")</f>
        <v/>
      </c>
      <c r="AK95" s="133"/>
      <c r="AL95" s="137"/>
      <c r="AM95" s="141" t="str">
        <f>IF(ISNUMBER($B95),SQRT(VAR(U$10:U95)),"")</f>
        <v/>
      </c>
      <c r="AN95" s="141" t="str">
        <f>IF(ISNUMBER($B95),SQRT(VAR(V$10:V95)),"")</f>
        <v/>
      </c>
      <c r="AO95" s="141" t="str">
        <f>IF(ISNUMBER($B95),SQRT(VAR(W$10:W95)),"")</f>
        <v/>
      </c>
      <c r="AP95" s="141" t="str">
        <f>IF(ISNUMBER($B95),SQRT(VAR(X$10:X95)),"")</f>
        <v/>
      </c>
      <c r="AQ95" s="133"/>
      <c r="AR95" s="3"/>
      <c r="AS95" s="140"/>
      <c r="AT95" s="141"/>
      <c r="AU95" s="141"/>
      <c r="AV95" s="141"/>
      <c r="AW95" s="141"/>
      <c r="AX95" s="139"/>
    </row>
    <row r="96" spans="1:50">
      <c r="A96" s="64"/>
      <c r="B96" s="135" t="str">
        <f>IF(ISBLANK(Liga_Pocha!$B96),"",Liga_Pocha!$B96)</f>
        <v/>
      </c>
      <c r="C96" s="136" t="str">
        <f>IF(ISTEXT(B96),"",_xlfn.SWITCH(Liga_Pocha!AH96,$D$3,$D$2,$E$3,$E$2,$F$3,$F$2,$G$3,$G$2,$D$6,$D$5,$E$6,$E$5,$I$6,$I$5))</f>
        <v/>
      </c>
      <c r="D96" s="136" t="str">
        <f>IF(ISTEXT(C96),"",_xlfn.SWITCH(Liga_Pocha!AI96,$D$3,$D$2,$E$3,$E$2,$F$3,$F$2,$G$3,$G$2,$D$6,$D$5,$E$6,$E$5,$I$6,$I$5))</f>
        <v/>
      </c>
      <c r="E96" s="136" t="str">
        <f>IF(ISTEXT(D96),"",_xlfn.SWITCH(Liga_Pocha!AJ96,$D$3,$D$2,$E$3,$E$2,$F$3,$F$2,$G$3,$G$2,$D$6,$D$5,$E$6,$E$5,$I$6,$I$5))</f>
        <v/>
      </c>
      <c r="F96" s="136" t="str">
        <f>IF(ISTEXT(E96),"",_xlfn.SWITCH(Liga_Pocha!AK96,$D$3,$D$2,$E$3,$E$2,$F$3,$F$2,$G$3,$G$2,$D$6,$D$5,$E$6,$E$5,$I$6,$I$5))</f>
        <v/>
      </c>
      <c r="G96" s="140" t="str">
        <f>HLOOKUP(G$9,$B$9:$F$303,ROWS(A$1:A88),0)</f>
        <v/>
      </c>
      <c r="H96" s="129"/>
      <c r="I96" s="141" t="str">
        <f>IF(ISNUMBER($B96),I95+Liga_Pocha!AH96,"")</f>
        <v/>
      </c>
      <c r="J96" s="141" t="str">
        <f>IF(ISNUMBER($B96),J95+Liga_Pocha!AI96,"")</f>
        <v/>
      </c>
      <c r="K96" s="141" t="str">
        <f>IF(ISNUMBER($B96),K95+Liga_Pocha!AJ96,"")</f>
        <v/>
      </c>
      <c r="L96" s="141" t="str">
        <f>IF(ISNUMBER($B96),L95+Liga_Pocha!AK96,"")</f>
        <v/>
      </c>
      <c r="M96" s="133"/>
      <c r="N96" s="129"/>
      <c r="O96" s="131" t="str">
        <f>IF(ISNUMBER($B96),I96/SUM($I96:$L96),"")</f>
        <v/>
      </c>
      <c r="P96" s="131" t="str">
        <f>IF(ISNUMBER($B96),J96/SUM($I96:$L96),"")</f>
        <v/>
      </c>
      <c r="Q96" s="131" t="str">
        <f>IF(ISNUMBER($B96),K96/SUM($I96:$L96),"")</f>
        <v/>
      </c>
      <c r="R96" s="131" t="str">
        <f>IF(ISNUMBER($B96),L96/SUM($I96:$L96),"")</f>
        <v/>
      </c>
      <c r="S96" s="133"/>
      <c r="T96" s="129"/>
      <c r="U96" s="141" t="str">
        <f>IF(ISNUMBER(Liga_Pocha!C96),Liga_Pocha!C96,"")</f>
        <v/>
      </c>
      <c r="V96" s="141" t="str">
        <f>IF(ISNUMBER(Liga_Pocha!D96),Liga_Pocha!D96,"")</f>
        <v/>
      </c>
      <c r="W96" s="141" t="str">
        <f>IF(ISNUMBER(Liga_Pocha!E96),Liga_Pocha!E96,"")</f>
        <v/>
      </c>
      <c r="X96" s="141" t="str">
        <f>IF(ISNUMBER(Liga_Pocha!F96),Liga_Pocha!F96,"")</f>
        <v/>
      </c>
      <c r="Y96" s="140" t="str">
        <f>IF(ISNUMBER($B96),HLOOKUP(Y$9,$U$9:$X$303,ROWS(S$1:S88),0),"")</f>
        <v/>
      </c>
      <c r="Z96" s="129"/>
      <c r="AA96" s="141" t="str">
        <f>IF(ISNUMBER($B96),U96+AA95,"")</f>
        <v/>
      </c>
      <c r="AB96" s="141" t="str">
        <f>IF(ISNUMBER($B96),V96+AB95,"")</f>
        <v/>
      </c>
      <c r="AC96" s="141" t="str">
        <f>IF(ISNUMBER($B96),W96+AC95,"")</f>
        <v/>
      </c>
      <c r="AD96" s="141" t="str">
        <f>IF(ISNUMBER($B96),X96+AD95,"")</f>
        <v/>
      </c>
      <c r="AE96" s="133"/>
      <c r="AF96" s="137"/>
      <c r="AG96" s="141" t="str">
        <f>IF(ISNUMBER($B96),AA96/COUNTA(AA$10:AA96),"")</f>
        <v/>
      </c>
      <c r="AH96" s="141" t="str">
        <f>IF(ISNUMBER($B96),AB96/COUNTA(AB$10:AB96),"")</f>
        <v/>
      </c>
      <c r="AI96" s="141" t="str">
        <f>IF(ISNUMBER($B96),AC96/COUNTA(AC$10:AC96),"")</f>
        <v/>
      </c>
      <c r="AJ96" s="141" t="str">
        <f>IF(ISNUMBER($B96),AD96/COUNTA(AD$10:AD96),"")</f>
        <v/>
      </c>
      <c r="AK96" s="133"/>
      <c r="AL96" s="137"/>
      <c r="AM96" s="141" t="str">
        <f>IF(ISNUMBER($B96),SQRT(VAR(U$10:U96)),"")</f>
        <v/>
      </c>
      <c r="AN96" s="141" t="str">
        <f>IF(ISNUMBER($B96),SQRT(VAR(V$10:V96)),"")</f>
        <v/>
      </c>
      <c r="AO96" s="141" t="str">
        <f>IF(ISNUMBER($B96),SQRT(VAR(W$10:W96)),"")</f>
        <v/>
      </c>
      <c r="AP96" s="141" t="str">
        <f>IF(ISNUMBER($B96),SQRT(VAR(X$10:X96)),"")</f>
        <v/>
      </c>
      <c r="AQ96" s="133"/>
      <c r="AR96" s="3"/>
      <c r="AS96" s="140"/>
      <c r="AT96" s="141"/>
      <c r="AU96" s="141"/>
      <c r="AV96" s="141"/>
      <c r="AW96" s="141"/>
      <c r="AX96" s="139"/>
    </row>
    <row r="97" spans="1:50">
      <c r="A97" s="64"/>
      <c r="B97" s="135" t="str">
        <f>IF(ISBLANK(Liga_Pocha!$B97),"",Liga_Pocha!$B97)</f>
        <v/>
      </c>
      <c r="C97" s="136" t="str">
        <f>IF(ISTEXT(B97),"",_xlfn.SWITCH(Liga_Pocha!AH97,$D$3,$D$2,$E$3,$E$2,$F$3,$F$2,$G$3,$G$2,$D$6,$D$5,$E$6,$E$5,$I$6,$I$5))</f>
        <v/>
      </c>
      <c r="D97" s="136" t="str">
        <f>IF(ISTEXT(C97),"",_xlfn.SWITCH(Liga_Pocha!AI97,$D$3,$D$2,$E$3,$E$2,$F$3,$F$2,$G$3,$G$2,$D$6,$D$5,$E$6,$E$5,$I$6,$I$5))</f>
        <v/>
      </c>
      <c r="E97" s="136" t="str">
        <f>IF(ISTEXT(D97),"",_xlfn.SWITCH(Liga_Pocha!AJ97,$D$3,$D$2,$E$3,$E$2,$F$3,$F$2,$G$3,$G$2,$D$6,$D$5,$E$6,$E$5,$I$6,$I$5))</f>
        <v/>
      </c>
      <c r="F97" s="136" t="str">
        <f>IF(ISTEXT(E97),"",_xlfn.SWITCH(Liga_Pocha!AK97,$D$3,$D$2,$E$3,$E$2,$F$3,$F$2,$G$3,$G$2,$D$6,$D$5,$E$6,$E$5,$I$6,$I$5))</f>
        <v/>
      </c>
      <c r="G97" s="140" t="str">
        <f>HLOOKUP(G$9,$B$9:$F$303,ROWS(A$1:A89),0)</f>
        <v/>
      </c>
      <c r="H97" s="129"/>
      <c r="I97" s="141" t="str">
        <f>IF(ISNUMBER($B97),I96+Liga_Pocha!AH97,"")</f>
        <v/>
      </c>
      <c r="J97" s="141" t="str">
        <f>IF(ISNUMBER($B97),J96+Liga_Pocha!AI97,"")</f>
        <v/>
      </c>
      <c r="K97" s="141" t="str">
        <f>IF(ISNUMBER($B97),K96+Liga_Pocha!AJ97,"")</f>
        <v/>
      </c>
      <c r="L97" s="141" t="str">
        <f>IF(ISNUMBER($B97),L96+Liga_Pocha!AK97,"")</f>
        <v/>
      </c>
      <c r="M97" s="133"/>
      <c r="N97" s="129"/>
      <c r="O97" s="131" t="str">
        <f>IF(ISNUMBER($B97),I97/SUM($I97:$L97),"")</f>
        <v/>
      </c>
      <c r="P97" s="131" t="str">
        <f>IF(ISNUMBER($B97),J97/SUM($I97:$L97),"")</f>
        <v/>
      </c>
      <c r="Q97" s="131" t="str">
        <f>IF(ISNUMBER($B97),K97/SUM($I97:$L97),"")</f>
        <v/>
      </c>
      <c r="R97" s="131" t="str">
        <f>IF(ISNUMBER($B97),L97/SUM($I97:$L97),"")</f>
        <v/>
      </c>
      <c r="S97" s="133"/>
      <c r="T97" s="129"/>
      <c r="U97" s="141" t="str">
        <f>IF(ISNUMBER(Liga_Pocha!C97),Liga_Pocha!C97,"")</f>
        <v/>
      </c>
      <c r="V97" s="141" t="str">
        <f>IF(ISNUMBER(Liga_Pocha!D97),Liga_Pocha!D97,"")</f>
        <v/>
      </c>
      <c r="W97" s="141" t="str">
        <f>IF(ISNUMBER(Liga_Pocha!E97),Liga_Pocha!E97,"")</f>
        <v/>
      </c>
      <c r="X97" s="141" t="str">
        <f>IF(ISNUMBER(Liga_Pocha!F97),Liga_Pocha!F97,"")</f>
        <v/>
      </c>
      <c r="Y97" s="140" t="str">
        <f>IF(ISNUMBER($B97),HLOOKUP(Y$9,$U$9:$X$303,ROWS(S$1:S89),0),"")</f>
        <v/>
      </c>
      <c r="Z97" s="129"/>
      <c r="AA97" s="141" t="str">
        <f>IF(ISNUMBER($B97),U97+AA96,"")</f>
        <v/>
      </c>
      <c r="AB97" s="141" t="str">
        <f>IF(ISNUMBER($B97),V97+AB96,"")</f>
        <v/>
      </c>
      <c r="AC97" s="141" t="str">
        <f>IF(ISNUMBER($B97),W97+AC96,"")</f>
        <v/>
      </c>
      <c r="AD97" s="141" t="str">
        <f>IF(ISNUMBER($B97),X97+AD96,"")</f>
        <v/>
      </c>
      <c r="AE97" s="133"/>
      <c r="AF97" s="137"/>
      <c r="AG97" s="141" t="str">
        <f>IF(ISNUMBER($B97),AA97/COUNTA(AA$10:AA97),"")</f>
        <v/>
      </c>
      <c r="AH97" s="141" t="str">
        <f>IF(ISNUMBER($B97),AB97/COUNTA(AB$10:AB97),"")</f>
        <v/>
      </c>
      <c r="AI97" s="141" t="str">
        <f>IF(ISNUMBER($B97),AC97/COUNTA(AC$10:AC97),"")</f>
        <v/>
      </c>
      <c r="AJ97" s="141" t="str">
        <f>IF(ISNUMBER($B97),AD97/COUNTA(AD$10:AD97),"")</f>
        <v/>
      </c>
      <c r="AK97" s="133"/>
      <c r="AL97" s="137"/>
      <c r="AM97" s="141" t="str">
        <f>IF(ISNUMBER($B97),SQRT(VAR(U$10:U97)),"")</f>
        <v/>
      </c>
      <c r="AN97" s="141" t="str">
        <f>IF(ISNUMBER($B97),SQRT(VAR(V$10:V97)),"")</f>
        <v/>
      </c>
      <c r="AO97" s="141" t="str">
        <f>IF(ISNUMBER($B97),SQRT(VAR(W$10:W97)),"")</f>
        <v/>
      </c>
      <c r="AP97" s="141" t="str">
        <f>IF(ISNUMBER($B97),SQRT(VAR(X$10:X97)),"")</f>
        <v/>
      </c>
      <c r="AQ97" s="133"/>
      <c r="AR97" s="3"/>
      <c r="AS97" s="140"/>
      <c r="AT97" s="141"/>
      <c r="AU97" s="141"/>
      <c r="AV97" s="141"/>
      <c r="AW97" s="141"/>
      <c r="AX97" s="139"/>
    </row>
    <row r="98" spans="1:50">
      <c r="A98" s="64"/>
      <c r="B98" s="135" t="str">
        <f>IF(ISBLANK(Liga_Pocha!$B98),"",Liga_Pocha!$B98)</f>
        <v/>
      </c>
      <c r="C98" s="136" t="str">
        <f>IF(ISTEXT(B98),"",_xlfn.SWITCH(Liga_Pocha!AH98,$D$3,$D$2,$E$3,$E$2,$F$3,$F$2,$G$3,$G$2,$D$6,$D$5,$E$6,$E$5,$I$6,$I$5))</f>
        <v/>
      </c>
      <c r="D98" s="136" t="str">
        <f>IF(ISTEXT(C98),"",_xlfn.SWITCH(Liga_Pocha!AI98,$D$3,$D$2,$E$3,$E$2,$F$3,$F$2,$G$3,$G$2,$D$6,$D$5,$E$6,$E$5,$I$6,$I$5))</f>
        <v/>
      </c>
      <c r="E98" s="136" t="str">
        <f>IF(ISTEXT(D98),"",_xlfn.SWITCH(Liga_Pocha!AJ98,$D$3,$D$2,$E$3,$E$2,$F$3,$F$2,$G$3,$G$2,$D$6,$D$5,$E$6,$E$5,$I$6,$I$5))</f>
        <v/>
      </c>
      <c r="F98" s="136" t="str">
        <f>IF(ISTEXT(E98),"",_xlfn.SWITCH(Liga_Pocha!AK98,$D$3,$D$2,$E$3,$E$2,$F$3,$F$2,$G$3,$G$2,$D$6,$D$5,$E$6,$E$5,$I$6,$I$5))</f>
        <v/>
      </c>
      <c r="G98" s="140" t="str">
        <f>HLOOKUP(G$9,$B$9:$F$303,ROWS(A$1:A90),0)</f>
        <v/>
      </c>
      <c r="H98" s="129"/>
      <c r="I98" s="141" t="str">
        <f>IF(ISNUMBER($B98),I97+Liga_Pocha!AH98,"")</f>
        <v/>
      </c>
      <c r="J98" s="141" t="str">
        <f>IF(ISNUMBER($B98),J97+Liga_Pocha!AI98,"")</f>
        <v/>
      </c>
      <c r="K98" s="141" t="str">
        <f>IF(ISNUMBER($B98),K97+Liga_Pocha!AJ98,"")</f>
        <v/>
      </c>
      <c r="L98" s="141" t="str">
        <f>IF(ISNUMBER($B98),L97+Liga_Pocha!AK98,"")</f>
        <v/>
      </c>
      <c r="M98" s="133"/>
      <c r="N98" s="129"/>
      <c r="O98" s="131" t="str">
        <f>IF(ISNUMBER($B98),I98/SUM($I98:$L98),"")</f>
        <v/>
      </c>
      <c r="P98" s="131" t="str">
        <f>IF(ISNUMBER($B98),J98/SUM($I98:$L98),"")</f>
        <v/>
      </c>
      <c r="Q98" s="131" t="str">
        <f>IF(ISNUMBER($B98),K98/SUM($I98:$L98),"")</f>
        <v/>
      </c>
      <c r="R98" s="131" t="str">
        <f>IF(ISNUMBER($B98),L98/SUM($I98:$L98),"")</f>
        <v/>
      </c>
      <c r="S98" s="133"/>
      <c r="T98" s="129"/>
      <c r="U98" s="141" t="str">
        <f>IF(ISNUMBER(Liga_Pocha!C98),Liga_Pocha!C98,"")</f>
        <v/>
      </c>
      <c r="V98" s="141" t="str">
        <f>IF(ISNUMBER(Liga_Pocha!D98),Liga_Pocha!D98,"")</f>
        <v/>
      </c>
      <c r="W98" s="141" t="str">
        <f>IF(ISNUMBER(Liga_Pocha!E98),Liga_Pocha!E98,"")</f>
        <v/>
      </c>
      <c r="X98" s="141" t="str">
        <f>IF(ISNUMBER(Liga_Pocha!F98),Liga_Pocha!F98,"")</f>
        <v/>
      </c>
      <c r="Y98" s="140" t="str">
        <f>IF(ISNUMBER($B98),HLOOKUP(Y$9,$U$9:$X$303,ROWS(S$1:S90),0),"")</f>
        <v/>
      </c>
      <c r="Z98" s="129"/>
      <c r="AA98" s="141" t="str">
        <f>IF(ISNUMBER($B98),U98+AA97,"")</f>
        <v/>
      </c>
      <c r="AB98" s="141" t="str">
        <f>IF(ISNUMBER($B98),V98+AB97,"")</f>
        <v/>
      </c>
      <c r="AC98" s="141" t="str">
        <f>IF(ISNUMBER($B98),W98+AC97,"")</f>
        <v/>
      </c>
      <c r="AD98" s="141" t="str">
        <f>IF(ISNUMBER($B98),X98+AD97,"")</f>
        <v/>
      </c>
      <c r="AE98" s="133"/>
      <c r="AF98" s="137"/>
      <c r="AG98" s="141" t="str">
        <f>IF(ISNUMBER($B98),AA98/COUNTA(AA$10:AA98),"")</f>
        <v/>
      </c>
      <c r="AH98" s="141" t="str">
        <f>IF(ISNUMBER($B98),AB98/COUNTA(AB$10:AB98),"")</f>
        <v/>
      </c>
      <c r="AI98" s="141" t="str">
        <f>IF(ISNUMBER($B98),AC98/COUNTA(AC$10:AC98),"")</f>
        <v/>
      </c>
      <c r="AJ98" s="141" t="str">
        <f>IF(ISNUMBER($B98),AD98/COUNTA(AD$10:AD98),"")</f>
        <v/>
      </c>
      <c r="AK98" s="133"/>
      <c r="AL98" s="137"/>
      <c r="AM98" s="141" t="str">
        <f>IF(ISNUMBER($B98),SQRT(VAR(U$10:U98)),"")</f>
        <v/>
      </c>
      <c r="AN98" s="141" t="str">
        <f>IF(ISNUMBER($B98),SQRT(VAR(V$10:V98)),"")</f>
        <v/>
      </c>
      <c r="AO98" s="141" t="str">
        <f>IF(ISNUMBER($B98),SQRT(VAR(W$10:W98)),"")</f>
        <v/>
      </c>
      <c r="AP98" s="141" t="str">
        <f>IF(ISNUMBER($B98),SQRT(VAR(X$10:X98)),"")</f>
        <v/>
      </c>
      <c r="AQ98" s="133"/>
      <c r="AR98" s="3"/>
      <c r="AS98" s="140"/>
      <c r="AT98" s="141"/>
      <c r="AU98" s="141"/>
      <c r="AV98" s="141"/>
      <c r="AW98" s="141"/>
      <c r="AX98" s="139"/>
    </row>
    <row r="99" spans="1:50">
      <c r="A99" s="64"/>
      <c r="B99" s="135" t="str">
        <f>IF(ISBLANK(Liga_Pocha!$B99),"",Liga_Pocha!$B99)</f>
        <v/>
      </c>
      <c r="C99" s="136" t="str">
        <f>IF(ISTEXT(B99),"",_xlfn.SWITCH(Liga_Pocha!AH99,$D$3,$D$2,$E$3,$E$2,$F$3,$F$2,$G$3,$G$2,$D$6,$D$5,$E$6,$E$5,$I$6,$I$5))</f>
        <v/>
      </c>
      <c r="D99" s="136" t="str">
        <f>IF(ISTEXT(C99),"",_xlfn.SWITCH(Liga_Pocha!AI99,$D$3,$D$2,$E$3,$E$2,$F$3,$F$2,$G$3,$G$2,$D$6,$D$5,$E$6,$E$5,$I$6,$I$5))</f>
        <v/>
      </c>
      <c r="E99" s="136" t="str">
        <f>IF(ISTEXT(D99),"",_xlfn.SWITCH(Liga_Pocha!AJ99,$D$3,$D$2,$E$3,$E$2,$F$3,$F$2,$G$3,$G$2,$D$6,$D$5,$E$6,$E$5,$I$6,$I$5))</f>
        <v/>
      </c>
      <c r="F99" s="136" t="str">
        <f>IF(ISTEXT(E99),"",_xlfn.SWITCH(Liga_Pocha!AK99,$D$3,$D$2,$E$3,$E$2,$F$3,$F$2,$G$3,$G$2,$D$6,$D$5,$E$6,$E$5,$I$6,$I$5))</f>
        <v/>
      </c>
      <c r="G99" s="140" t="str">
        <f>HLOOKUP(G$9,$B$9:$F$303,ROWS(A$1:A91),0)</f>
        <v/>
      </c>
      <c r="H99" s="129"/>
      <c r="I99" s="141" t="str">
        <f>IF(ISNUMBER($B99),I98+Liga_Pocha!AH99,"")</f>
        <v/>
      </c>
      <c r="J99" s="141" t="str">
        <f>IF(ISNUMBER($B99),J98+Liga_Pocha!AI99,"")</f>
        <v/>
      </c>
      <c r="K99" s="141" t="str">
        <f>IF(ISNUMBER($B99),K98+Liga_Pocha!AJ99,"")</f>
        <v/>
      </c>
      <c r="L99" s="141" t="str">
        <f>IF(ISNUMBER($B99),L98+Liga_Pocha!AK99,"")</f>
        <v/>
      </c>
      <c r="M99" s="133"/>
      <c r="N99" s="129"/>
      <c r="O99" s="131" t="str">
        <f>IF(ISNUMBER($B99),I99/SUM($I99:$L99),"")</f>
        <v/>
      </c>
      <c r="P99" s="131" t="str">
        <f>IF(ISNUMBER($B99),J99/SUM($I99:$L99),"")</f>
        <v/>
      </c>
      <c r="Q99" s="131" t="str">
        <f>IF(ISNUMBER($B99),K99/SUM($I99:$L99),"")</f>
        <v/>
      </c>
      <c r="R99" s="131" t="str">
        <f>IF(ISNUMBER($B99),L99/SUM($I99:$L99),"")</f>
        <v/>
      </c>
      <c r="S99" s="133"/>
      <c r="T99" s="129"/>
      <c r="U99" s="141" t="str">
        <f>IF(ISNUMBER(Liga_Pocha!C99),Liga_Pocha!C99,"")</f>
        <v/>
      </c>
      <c r="V99" s="141" t="str">
        <f>IF(ISNUMBER(Liga_Pocha!D99),Liga_Pocha!D99,"")</f>
        <v/>
      </c>
      <c r="W99" s="141" t="str">
        <f>IF(ISNUMBER(Liga_Pocha!E99),Liga_Pocha!E99,"")</f>
        <v/>
      </c>
      <c r="X99" s="141" t="str">
        <f>IF(ISNUMBER(Liga_Pocha!F99),Liga_Pocha!F99,"")</f>
        <v/>
      </c>
      <c r="Y99" s="140" t="str">
        <f>IF(ISNUMBER($B99),HLOOKUP(Y$9,$U$9:$X$303,ROWS(S$1:S91),0),"")</f>
        <v/>
      </c>
      <c r="Z99" s="129"/>
      <c r="AA99" s="141" t="str">
        <f>IF(ISNUMBER($B99),U99+AA98,"")</f>
        <v/>
      </c>
      <c r="AB99" s="141" t="str">
        <f>IF(ISNUMBER($B99),V99+AB98,"")</f>
        <v/>
      </c>
      <c r="AC99" s="141" t="str">
        <f>IF(ISNUMBER($B99),W99+AC98,"")</f>
        <v/>
      </c>
      <c r="AD99" s="141" t="str">
        <f>IF(ISNUMBER($B99),X99+AD98,"")</f>
        <v/>
      </c>
      <c r="AE99" s="133"/>
      <c r="AF99" s="137"/>
      <c r="AG99" s="141" t="str">
        <f>IF(ISNUMBER($B99),AA99/COUNTA(AA$10:AA99),"")</f>
        <v/>
      </c>
      <c r="AH99" s="141" t="str">
        <f>IF(ISNUMBER($B99),AB99/COUNTA(AB$10:AB99),"")</f>
        <v/>
      </c>
      <c r="AI99" s="141" t="str">
        <f>IF(ISNUMBER($B99),AC99/COUNTA(AC$10:AC99),"")</f>
        <v/>
      </c>
      <c r="AJ99" s="141" t="str">
        <f>IF(ISNUMBER($B99),AD99/COUNTA(AD$10:AD99),"")</f>
        <v/>
      </c>
      <c r="AK99" s="133"/>
      <c r="AL99" s="137"/>
      <c r="AM99" s="141" t="str">
        <f>IF(ISNUMBER($B99),SQRT(VAR(U$10:U99)),"")</f>
        <v/>
      </c>
      <c r="AN99" s="141" t="str">
        <f>IF(ISNUMBER($B99),SQRT(VAR(V$10:V99)),"")</f>
        <v/>
      </c>
      <c r="AO99" s="141" t="str">
        <f>IF(ISNUMBER($B99),SQRT(VAR(W$10:W99)),"")</f>
        <v/>
      </c>
      <c r="AP99" s="141" t="str">
        <f>IF(ISNUMBER($B99),SQRT(VAR(X$10:X99)),"")</f>
        <v/>
      </c>
      <c r="AQ99" s="133"/>
      <c r="AR99" s="3"/>
      <c r="AS99" s="140"/>
      <c r="AT99" s="141"/>
      <c r="AU99" s="141"/>
      <c r="AV99" s="141"/>
      <c r="AW99" s="141"/>
      <c r="AX99" s="139"/>
    </row>
    <row r="100" spans="1:50">
      <c r="A100" s="64"/>
      <c r="B100" s="135" t="str">
        <f>IF(ISBLANK(Liga_Pocha!$B100),"",Liga_Pocha!$B100)</f>
        <v/>
      </c>
      <c r="C100" s="136" t="str">
        <f>IF(ISTEXT(B100),"",_xlfn.SWITCH(Liga_Pocha!AH100,$D$3,$D$2,$E$3,$E$2,$F$3,$F$2,$G$3,$G$2,$D$6,$D$5,$E$6,$E$5,$I$6,$I$5))</f>
        <v/>
      </c>
      <c r="D100" s="136" t="str">
        <f>IF(ISTEXT(C100),"",_xlfn.SWITCH(Liga_Pocha!AI100,$D$3,$D$2,$E$3,$E$2,$F$3,$F$2,$G$3,$G$2,$D$6,$D$5,$E$6,$E$5,$I$6,$I$5))</f>
        <v/>
      </c>
      <c r="E100" s="136" t="str">
        <f>IF(ISTEXT(D100),"",_xlfn.SWITCH(Liga_Pocha!AJ100,$D$3,$D$2,$E$3,$E$2,$F$3,$F$2,$G$3,$G$2,$D$6,$D$5,$E$6,$E$5,$I$6,$I$5))</f>
        <v/>
      </c>
      <c r="F100" s="136" t="str">
        <f>IF(ISTEXT(E100),"",_xlfn.SWITCH(Liga_Pocha!AK100,$D$3,$D$2,$E$3,$E$2,$F$3,$F$2,$G$3,$G$2,$D$6,$D$5,$E$6,$E$5,$I$6,$I$5))</f>
        <v/>
      </c>
      <c r="G100" s="140" t="str">
        <f>HLOOKUP(G$9,$B$9:$F$303,ROWS(A$1:A92),0)</f>
        <v/>
      </c>
      <c r="H100" s="129"/>
      <c r="I100" s="141" t="str">
        <f>IF(ISNUMBER($B100),I99+Liga_Pocha!AH100,"")</f>
        <v/>
      </c>
      <c r="J100" s="141" t="str">
        <f>IF(ISNUMBER($B100),J99+Liga_Pocha!AI100,"")</f>
        <v/>
      </c>
      <c r="K100" s="141" t="str">
        <f>IF(ISNUMBER($B100),K99+Liga_Pocha!AJ100,"")</f>
        <v/>
      </c>
      <c r="L100" s="141" t="str">
        <f>IF(ISNUMBER($B100),L99+Liga_Pocha!AK100,"")</f>
        <v/>
      </c>
      <c r="M100" s="133"/>
      <c r="N100" s="129"/>
      <c r="O100" s="131" t="str">
        <f>IF(ISNUMBER($B100),I100/SUM($I100:$L100),"")</f>
        <v/>
      </c>
      <c r="P100" s="131" t="str">
        <f>IF(ISNUMBER($B100),J100/SUM($I100:$L100),"")</f>
        <v/>
      </c>
      <c r="Q100" s="131" t="str">
        <f>IF(ISNUMBER($B100),K100/SUM($I100:$L100),"")</f>
        <v/>
      </c>
      <c r="R100" s="131" t="str">
        <f>IF(ISNUMBER($B100),L100/SUM($I100:$L100),"")</f>
        <v/>
      </c>
      <c r="S100" s="133"/>
      <c r="T100" s="129"/>
      <c r="U100" s="141" t="str">
        <f>IF(ISNUMBER(Liga_Pocha!C100),Liga_Pocha!C100,"")</f>
        <v/>
      </c>
      <c r="V100" s="141" t="str">
        <f>IF(ISNUMBER(Liga_Pocha!D100),Liga_Pocha!D100,"")</f>
        <v/>
      </c>
      <c r="W100" s="141" t="str">
        <f>IF(ISNUMBER(Liga_Pocha!E100),Liga_Pocha!E100,"")</f>
        <v/>
      </c>
      <c r="X100" s="141" t="str">
        <f>IF(ISNUMBER(Liga_Pocha!F100),Liga_Pocha!F100,"")</f>
        <v/>
      </c>
      <c r="Y100" s="140" t="str">
        <f>IF(ISNUMBER($B100),HLOOKUP(Y$9,$U$9:$X$303,ROWS(S$1:S92),0),"")</f>
        <v/>
      </c>
      <c r="Z100" s="129"/>
      <c r="AA100" s="141" t="str">
        <f>IF(ISNUMBER($B100),U100+AA99,"")</f>
        <v/>
      </c>
      <c r="AB100" s="141" t="str">
        <f>IF(ISNUMBER($B100),V100+AB99,"")</f>
        <v/>
      </c>
      <c r="AC100" s="141" t="str">
        <f>IF(ISNUMBER($B100),W100+AC99,"")</f>
        <v/>
      </c>
      <c r="AD100" s="141" t="str">
        <f>IF(ISNUMBER($B100),X100+AD99,"")</f>
        <v/>
      </c>
      <c r="AE100" s="133"/>
      <c r="AF100" s="137"/>
      <c r="AG100" s="141" t="str">
        <f>IF(ISNUMBER($B100),AA100/COUNTA(AA$10:AA100),"")</f>
        <v/>
      </c>
      <c r="AH100" s="141" t="str">
        <f>IF(ISNUMBER($B100),AB100/COUNTA(AB$10:AB100),"")</f>
        <v/>
      </c>
      <c r="AI100" s="141" t="str">
        <f>IF(ISNUMBER($B100),AC100/COUNTA(AC$10:AC100),"")</f>
        <v/>
      </c>
      <c r="AJ100" s="141" t="str">
        <f>IF(ISNUMBER($B100),AD100/COUNTA(AD$10:AD100),"")</f>
        <v/>
      </c>
      <c r="AK100" s="133"/>
      <c r="AL100" s="137"/>
      <c r="AM100" s="141" t="str">
        <f>IF(ISNUMBER($B100),SQRT(VAR(U$10:U100)),"")</f>
        <v/>
      </c>
      <c r="AN100" s="141" t="str">
        <f>IF(ISNUMBER($B100),SQRT(VAR(V$10:V100)),"")</f>
        <v/>
      </c>
      <c r="AO100" s="141" t="str">
        <f>IF(ISNUMBER($B100),SQRT(VAR(W$10:W100)),"")</f>
        <v/>
      </c>
      <c r="AP100" s="141" t="str">
        <f>IF(ISNUMBER($B100),SQRT(VAR(X$10:X100)),"")</f>
        <v/>
      </c>
      <c r="AQ100" s="133"/>
      <c r="AR100" s="3"/>
      <c r="AS100" s="140"/>
      <c r="AT100" s="141"/>
      <c r="AU100" s="141"/>
      <c r="AV100" s="141"/>
      <c r="AW100" s="141"/>
      <c r="AX100" s="139"/>
    </row>
    <row r="101" spans="1:50">
      <c r="A101" s="64"/>
      <c r="B101" s="135" t="str">
        <f>IF(ISBLANK(Liga_Pocha!$B101),"",Liga_Pocha!$B101)</f>
        <v/>
      </c>
      <c r="C101" s="136" t="str">
        <f>IF(ISTEXT(B101),"",_xlfn.SWITCH(Liga_Pocha!AH101,$D$3,$D$2,$E$3,$E$2,$F$3,$F$2,$G$3,$G$2,$D$6,$D$5,$E$6,$E$5,$I$6,$I$5))</f>
        <v/>
      </c>
      <c r="D101" s="136" t="str">
        <f>IF(ISTEXT(C101),"",_xlfn.SWITCH(Liga_Pocha!AI101,$D$3,$D$2,$E$3,$E$2,$F$3,$F$2,$G$3,$G$2,$D$6,$D$5,$E$6,$E$5,$I$6,$I$5))</f>
        <v/>
      </c>
      <c r="E101" s="136" t="str">
        <f>IF(ISTEXT(D101),"",_xlfn.SWITCH(Liga_Pocha!AJ101,$D$3,$D$2,$E$3,$E$2,$F$3,$F$2,$G$3,$G$2,$D$6,$D$5,$E$6,$E$5,$I$6,$I$5))</f>
        <v/>
      </c>
      <c r="F101" s="136" t="str">
        <f>IF(ISTEXT(E101),"",_xlfn.SWITCH(Liga_Pocha!AK101,$D$3,$D$2,$E$3,$E$2,$F$3,$F$2,$G$3,$G$2,$D$6,$D$5,$E$6,$E$5,$I$6,$I$5))</f>
        <v/>
      </c>
      <c r="G101" s="140" t="str">
        <f>HLOOKUP(G$9,$B$9:$F$303,ROWS(A$1:A93),0)</f>
        <v/>
      </c>
      <c r="H101" s="129"/>
      <c r="I101" s="141" t="str">
        <f>IF(ISNUMBER($B101),I100+Liga_Pocha!AH101,"")</f>
        <v/>
      </c>
      <c r="J101" s="141" t="str">
        <f>IF(ISNUMBER($B101),J100+Liga_Pocha!AI101,"")</f>
        <v/>
      </c>
      <c r="K101" s="141" t="str">
        <f>IF(ISNUMBER($B101),K100+Liga_Pocha!AJ101,"")</f>
        <v/>
      </c>
      <c r="L101" s="141" t="str">
        <f>IF(ISNUMBER($B101),L100+Liga_Pocha!AK101,"")</f>
        <v/>
      </c>
      <c r="M101" s="133"/>
      <c r="N101" s="129"/>
      <c r="O101" s="131" t="str">
        <f>IF(ISNUMBER($B101),I101/SUM($I101:$L101),"")</f>
        <v/>
      </c>
      <c r="P101" s="131" t="str">
        <f>IF(ISNUMBER($B101),J101/SUM($I101:$L101),"")</f>
        <v/>
      </c>
      <c r="Q101" s="131" t="str">
        <f>IF(ISNUMBER($B101),K101/SUM($I101:$L101),"")</f>
        <v/>
      </c>
      <c r="R101" s="131" t="str">
        <f>IF(ISNUMBER($B101),L101/SUM($I101:$L101),"")</f>
        <v/>
      </c>
      <c r="S101" s="133"/>
      <c r="T101" s="129"/>
      <c r="U101" s="141" t="str">
        <f>IF(ISNUMBER(Liga_Pocha!C101),Liga_Pocha!C101,"")</f>
        <v/>
      </c>
      <c r="V101" s="141" t="str">
        <f>IF(ISNUMBER(Liga_Pocha!D101),Liga_Pocha!D101,"")</f>
        <v/>
      </c>
      <c r="W101" s="141" t="str">
        <f>IF(ISNUMBER(Liga_Pocha!E101),Liga_Pocha!E101,"")</f>
        <v/>
      </c>
      <c r="X101" s="141" t="str">
        <f>IF(ISNUMBER(Liga_Pocha!F101),Liga_Pocha!F101,"")</f>
        <v/>
      </c>
      <c r="Y101" s="140" t="str">
        <f>IF(ISNUMBER($B101),HLOOKUP(Y$9,$U$9:$X$303,ROWS(S$1:S93),0),"")</f>
        <v/>
      </c>
      <c r="Z101" s="129"/>
      <c r="AA101" s="141" t="str">
        <f>IF(ISNUMBER($B101),U101+AA100,"")</f>
        <v/>
      </c>
      <c r="AB101" s="141" t="str">
        <f>IF(ISNUMBER($B101),V101+AB100,"")</f>
        <v/>
      </c>
      <c r="AC101" s="141" t="str">
        <f>IF(ISNUMBER($B101),W101+AC100,"")</f>
        <v/>
      </c>
      <c r="AD101" s="141" t="str">
        <f>IF(ISNUMBER($B101),X101+AD100,"")</f>
        <v/>
      </c>
      <c r="AE101" s="133"/>
      <c r="AF101" s="137"/>
      <c r="AG101" s="141" t="str">
        <f>IF(ISNUMBER($B101),AA101/COUNTA(AA$10:AA101),"")</f>
        <v/>
      </c>
      <c r="AH101" s="141" t="str">
        <f>IF(ISNUMBER($B101),AB101/COUNTA(AB$10:AB101),"")</f>
        <v/>
      </c>
      <c r="AI101" s="141" t="str">
        <f>IF(ISNUMBER($B101),AC101/COUNTA(AC$10:AC101),"")</f>
        <v/>
      </c>
      <c r="AJ101" s="141" t="str">
        <f>IF(ISNUMBER($B101),AD101/COUNTA(AD$10:AD101),"")</f>
        <v/>
      </c>
      <c r="AK101" s="133"/>
      <c r="AL101" s="137"/>
      <c r="AM101" s="141" t="str">
        <f>IF(ISNUMBER($B101),SQRT(VAR(U$10:U101)),"")</f>
        <v/>
      </c>
      <c r="AN101" s="141" t="str">
        <f>IF(ISNUMBER($B101),SQRT(VAR(V$10:V101)),"")</f>
        <v/>
      </c>
      <c r="AO101" s="141" t="str">
        <f>IF(ISNUMBER($B101),SQRT(VAR(W$10:W101)),"")</f>
        <v/>
      </c>
      <c r="AP101" s="141" t="str">
        <f>IF(ISNUMBER($B101),SQRT(VAR(X$10:X101)),"")</f>
        <v/>
      </c>
      <c r="AQ101" s="133"/>
      <c r="AR101" s="3"/>
      <c r="AS101" s="140"/>
      <c r="AT101" s="141"/>
      <c r="AU101" s="141"/>
      <c r="AV101" s="141"/>
      <c r="AW101" s="141"/>
      <c r="AX101" s="139"/>
    </row>
    <row r="102" spans="1:50">
      <c r="A102" s="64"/>
      <c r="B102" s="135" t="str">
        <f>IF(ISBLANK(Liga_Pocha!$B102),"",Liga_Pocha!$B102)</f>
        <v/>
      </c>
      <c r="C102" s="136" t="str">
        <f>IF(ISTEXT(B102),"",_xlfn.SWITCH(Liga_Pocha!AH102,$D$3,$D$2,$E$3,$E$2,$F$3,$F$2,$G$3,$G$2,$D$6,$D$5,$E$6,$E$5,$I$6,$I$5))</f>
        <v/>
      </c>
      <c r="D102" s="136" t="str">
        <f>IF(ISTEXT(C102),"",_xlfn.SWITCH(Liga_Pocha!AI102,$D$3,$D$2,$E$3,$E$2,$F$3,$F$2,$G$3,$G$2,$D$6,$D$5,$E$6,$E$5,$I$6,$I$5))</f>
        <v/>
      </c>
      <c r="E102" s="136" t="str">
        <f>IF(ISTEXT(D102),"",_xlfn.SWITCH(Liga_Pocha!AJ102,$D$3,$D$2,$E$3,$E$2,$F$3,$F$2,$G$3,$G$2,$D$6,$D$5,$E$6,$E$5,$I$6,$I$5))</f>
        <v/>
      </c>
      <c r="F102" s="136" t="str">
        <f>IF(ISTEXT(E102),"",_xlfn.SWITCH(Liga_Pocha!AK102,$D$3,$D$2,$E$3,$E$2,$F$3,$F$2,$G$3,$G$2,$D$6,$D$5,$E$6,$E$5,$I$6,$I$5))</f>
        <v/>
      </c>
      <c r="G102" s="140" t="str">
        <f>HLOOKUP(G$9,$B$9:$F$303,ROWS(A$1:A94),0)</f>
        <v/>
      </c>
      <c r="H102" s="129"/>
      <c r="I102" s="141" t="str">
        <f>IF(ISNUMBER($B102),I101+Liga_Pocha!AH102,"")</f>
        <v/>
      </c>
      <c r="J102" s="141" t="str">
        <f>IF(ISNUMBER($B102),J101+Liga_Pocha!AI102,"")</f>
        <v/>
      </c>
      <c r="K102" s="141" t="str">
        <f>IF(ISNUMBER($B102),K101+Liga_Pocha!AJ102,"")</f>
        <v/>
      </c>
      <c r="L102" s="141" t="str">
        <f>IF(ISNUMBER($B102),L101+Liga_Pocha!AK102,"")</f>
        <v/>
      </c>
      <c r="M102" s="133"/>
      <c r="N102" s="129"/>
      <c r="O102" s="131" t="str">
        <f>IF(ISNUMBER($B102),I102/SUM($I102:$L102),"")</f>
        <v/>
      </c>
      <c r="P102" s="131" t="str">
        <f>IF(ISNUMBER($B102),J102/SUM($I102:$L102),"")</f>
        <v/>
      </c>
      <c r="Q102" s="131" t="str">
        <f>IF(ISNUMBER($B102),K102/SUM($I102:$L102),"")</f>
        <v/>
      </c>
      <c r="R102" s="131" t="str">
        <f>IF(ISNUMBER($B102),L102/SUM($I102:$L102),"")</f>
        <v/>
      </c>
      <c r="S102" s="133"/>
      <c r="T102" s="129"/>
      <c r="U102" s="141" t="str">
        <f>IF(ISNUMBER(Liga_Pocha!C102),Liga_Pocha!C102,"")</f>
        <v/>
      </c>
      <c r="V102" s="141" t="str">
        <f>IF(ISNUMBER(Liga_Pocha!D102),Liga_Pocha!D102,"")</f>
        <v/>
      </c>
      <c r="W102" s="141" t="str">
        <f>IF(ISNUMBER(Liga_Pocha!E102),Liga_Pocha!E102,"")</f>
        <v/>
      </c>
      <c r="X102" s="141" t="str">
        <f>IF(ISNUMBER(Liga_Pocha!F102),Liga_Pocha!F102,"")</f>
        <v/>
      </c>
      <c r="Y102" s="140" t="str">
        <f>IF(ISNUMBER($B102),HLOOKUP(Y$9,$U$9:$X$303,ROWS(S$1:S94),0),"")</f>
        <v/>
      </c>
      <c r="Z102" s="129"/>
      <c r="AA102" s="141" t="str">
        <f>IF(ISNUMBER($B102),U102+AA101,"")</f>
        <v/>
      </c>
      <c r="AB102" s="141" t="str">
        <f>IF(ISNUMBER($B102),V102+AB101,"")</f>
        <v/>
      </c>
      <c r="AC102" s="141" t="str">
        <f>IF(ISNUMBER($B102),W102+AC101,"")</f>
        <v/>
      </c>
      <c r="AD102" s="141" t="str">
        <f>IF(ISNUMBER($B102),X102+AD101,"")</f>
        <v/>
      </c>
      <c r="AE102" s="133"/>
      <c r="AF102" s="137"/>
      <c r="AG102" s="141" t="str">
        <f>IF(ISNUMBER($B102),AA102/COUNTA(AA$10:AA102),"")</f>
        <v/>
      </c>
      <c r="AH102" s="141" t="str">
        <f>IF(ISNUMBER($B102),AB102/COUNTA(AB$10:AB102),"")</f>
        <v/>
      </c>
      <c r="AI102" s="141" t="str">
        <f>IF(ISNUMBER($B102),AC102/COUNTA(AC$10:AC102),"")</f>
        <v/>
      </c>
      <c r="AJ102" s="141" t="str">
        <f>IF(ISNUMBER($B102),AD102/COUNTA(AD$10:AD102),"")</f>
        <v/>
      </c>
      <c r="AK102" s="133"/>
      <c r="AL102" s="137"/>
      <c r="AM102" s="141" t="str">
        <f>IF(ISNUMBER($B102),SQRT(VAR(U$10:U102)),"")</f>
        <v/>
      </c>
      <c r="AN102" s="141" t="str">
        <f>IF(ISNUMBER($B102),SQRT(VAR(V$10:V102)),"")</f>
        <v/>
      </c>
      <c r="AO102" s="141" t="str">
        <f>IF(ISNUMBER($B102),SQRT(VAR(W$10:W102)),"")</f>
        <v/>
      </c>
      <c r="AP102" s="141" t="str">
        <f>IF(ISNUMBER($B102),SQRT(VAR(X$10:X102)),"")</f>
        <v/>
      </c>
      <c r="AQ102" s="133"/>
      <c r="AR102" s="3"/>
      <c r="AS102" s="140"/>
      <c r="AT102" s="141"/>
      <c r="AU102" s="141"/>
      <c r="AV102" s="141"/>
      <c r="AW102" s="141"/>
      <c r="AX102" s="139"/>
    </row>
    <row r="103" spans="1:50">
      <c r="A103" s="64"/>
      <c r="B103" s="135" t="str">
        <f>IF(ISBLANK(Liga_Pocha!$B103),"",Liga_Pocha!$B103)</f>
        <v/>
      </c>
      <c r="C103" s="136" t="str">
        <f>IF(ISTEXT(B103),"",_xlfn.SWITCH(Liga_Pocha!AH103,$D$3,$D$2,$E$3,$E$2,$F$3,$F$2,$G$3,$G$2,$D$6,$D$5,$E$6,$E$5,$I$6,$I$5))</f>
        <v/>
      </c>
      <c r="D103" s="136" t="str">
        <f>IF(ISTEXT(C103),"",_xlfn.SWITCH(Liga_Pocha!AI103,$D$3,$D$2,$E$3,$E$2,$F$3,$F$2,$G$3,$G$2,$D$6,$D$5,$E$6,$E$5,$I$6,$I$5))</f>
        <v/>
      </c>
      <c r="E103" s="136" t="str">
        <f>IF(ISTEXT(D103),"",_xlfn.SWITCH(Liga_Pocha!AJ103,$D$3,$D$2,$E$3,$E$2,$F$3,$F$2,$G$3,$G$2,$D$6,$D$5,$E$6,$E$5,$I$6,$I$5))</f>
        <v/>
      </c>
      <c r="F103" s="136" t="str">
        <f>IF(ISTEXT(E103),"",_xlfn.SWITCH(Liga_Pocha!AK103,$D$3,$D$2,$E$3,$E$2,$F$3,$F$2,$G$3,$G$2,$D$6,$D$5,$E$6,$E$5,$I$6,$I$5))</f>
        <v/>
      </c>
      <c r="G103" s="140" t="str">
        <f>HLOOKUP(G$9,$B$9:$F$303,ROWS(A$1:A95),0)</f>
        <v/>
      </c>
      <c r="H103" s="129"/>
      <c r="I103" s="141" t="str">
        <f>IF(ISNUMBER($B103),I102+Liga_Pocha!AH103,"")</f>
        <v/>
      </c>
      <c r="J103" s="141" t="str">
        <f>IF(ISNUMBER($B103),J102+Liga_Pocha!AI103,"")</f>
        <v/>
      </c>
      <c r="K103" s="141" t="str">
        <f>IF(ISNUMBER($B103),K102+Liga_Pocha!AJ103,"")</f>
        <v/>
      </c>
      <c r="L103" s="141" t="str">
        <f>IF(ISNUMBER($B103),L102+Liga_Pocha!AK103,"")</f>
        <v/>
      </c>
      <c r="M103" s="133"/>
      <c r="N103" s="129"/>
      <c r="O103" s="131" t="str">
        <f>IF(ISNUMBER($B103),I103/SUM($I103:$L103),"")</f>
        <v/>
      </c>
      <c r="P103" s="131" t="str">
        <f>IF(ISNUMBER($B103),J103/SUM($I103:$L103),"")</f>
        <v/>
      </c>
      <c r="Q103" s="131" t="str">
        <f>IF(ISNUMBER($B103),K103/SUM($I103:$L103),"")</f>
        <v/>
      </c>
      <c r="R103" s="131" t="str">
        <f>IF(ISNUMBER($B103),L103/SUM($I103:$L103),"")</f>
        <v/>
      </c>
      <c r="S103" s="133"/>
      <c r="T103" s="129"/>
      <c r="U103" s="141" t="str">
        <f>IF(ISNUMBER(Liga_Pocha!C103),Liga_Pocha!C103,"")</f>
        <v/>
      </c>
      <c r="V103" s="141" t="str">
        <f>IF(ISNUMBER(Liga_Pocha!D103),Liga_Pocha!D103,"")</f>
        <v/>
      </c>
      <c r="W103" s="141" t="str">
        <f>IF(ISNUMBER(Liga_Pocha!E103),Liga_Pocha!E103,"")</f>
        <v/>
      </c>
      <c r="X103" s="141" t="str">
        <f>IF(ISNUMBER(Liga_Pocha!F103),Liga_Pocha!F103,"")</f>
        <v/>
      </c>
      <c r="Y103" s="140" t="str">
        <f>IF(ISNUMBER($B103),HLOOKUP(Y$9,$U$9:$X$303,ROWS(S$1:S95),0),"")</f>
        <v/>
      </c>
      <c r="Z103" s="129"/>
      <c r="AA103" s="141" t="str">
        <f>IF(ISNUMBER($B103),U103+AA102,"")</f>
        <v/>
      </c>
      <c r="AB103" s="141" t="str">
        <f>IF(ISNUMBER($B103),V103+AB102,"")</f>
        <v/>
      </c>
      <c r="AC103" s="141" t="str">
        <f>IF(ISNUMBER($B103),W103+AC102,"")</f>
        <v/>
      </c>
      <c r="AD103" s="141" t="str">
        <f>IF(ISNUMBER($B103),X103+AD102,"")</f>
        <v/>
      </c>
      <c r="AE103" s="133"/>
      <c r="AF103" s="137"/>
      <c r="AG103" s="141" t="str">
        <f>IF(ISNUMBER($B103),AA103/COUNTA(AA$10:AA103),"")</f>
        <v/>
      </c>
      <c r="AH103" s="141" t="str">
        <f>IF(ISNUMBER($B103),AB103/COUNTA(AB$10:AB103),"")</f>
        <v/>
      </c>
      <c r="AI103" s="141" t="str">
        <f>IF(ISNUMBER($B103),AC103/COUNTA(AC$10:AC103),"")</f>
        <v/>
      </c>
      <c r="AJ103" s="141" t="str">
        <f>IF(ISNUMBER($B103),AD103/COUNTA(AD$10:AD103),"")</f>
        <v/>
      </c>
      <c r="AK103" s="133"/>
      <c r="AL103" s="137"/>
      <c r="AM103" s="141" t="str">
        <f>IF(ISNUMBER($B103),SQRT(VAR(U$10:U103)),"")</f>
        <v/>
      </c>
      <c r="AN103" s="141" t="str">
        <f>IF(ISNUMBER($B103),SQRT(VAR(V$10:V103)),"")</f>
        <v/>
      </c>
      <c r="AO103" s="141" t="str">
        <f>IF(ISNUMBER($B103),SQRT(VAR(W$10:W103)),"")</f>
        <v/>
      </c>
      <c r="AP103" s="141" t="str">
        <f>IF(ISNUMBER($B103),SQRT(VAR(X$10:X103)),"")</f>
        <v/>
      </c>
      <c r="AQ103" s="133"/>
      <c r="AR103" s="3"/>
      <c r="AS103" s="140"/>
      <c r="AT103" s="141"/>
      <c r="AU103" s="141"/>
      <c r="AV103" s="141"/>
      <c r="AW103" s="141"/>
      <c r="AX103" s="139"/>
    </row>
    <row r="104" spans="1:50">
      <c r="A104" s="64"/>
      <c r="B104" s="135" t="str">
        <f>IF(ISBLANK(Liga_Pocha!$B104),"",Liga_Pocha!$B104)</f>
        <v/>
      </c>
      <c r="C104" s="136" t="str">
        <f>IF(ISTEXT(B104),"",_xlfn.SWITCH(Liga_Pocha!AH104,$D$3,$D$2,$E$3,$E$2,$F$3,$F$2,$G$3,$G$2,$D$6,$D$5,$E$6,$E$5,$I$6,$I$5))</f>
        <v/>
      </c>
      <c r="D104" s="136" t="str">
        <f>IF(ISTEXT(C104),"",_xlfn.SWITCH(Liga_Pocha!AI104,$D$3,$D$2,$E$3,$E$2,$F$3,$F$2,$G$3,$G$2,$D$6,$D$5,$E$6,$E$5,$I$6,$I$5))</f>
        <v/>
      </c>
      <c r="E104" s="136" t="str">
        <f>IF(ISTEXT(D104),"",_xlfn.SWITCH(Liga_Pocha!AJ104,$D$3,$D$2,$E$3,$E$2,$F$3,$F$2,$G$3,$G$2,$D$6,$D$5,$E$6,$E$5,$I$6,$I$5))</f>
        <v/>
      </c>
      <c r="F104" s="136" t="str">
        <f>IF(ISTEXT(E104),"",_xlfn.SWITCH(Liga_Pocha!AK104,$D$3,$D$2,$E$3,$E$2,$F$3,$F$2,$G$3,$G$2,$D$6,$D$5,$E$6,$E$5,$I$6,$I$5))</f>
        <v/>
      </c>
      <c r="G104" s="140" t="str">
        <f>HLOOKUP(G$9,$B$9:$F$303,ROWS(A$1:A96),0)</f>
        <v/>
      </c>
      <c r="H104" s="129"/>
      <c r="I104" s="141" t="str">
        <f>IF(ISNUMBER($B104),I103+Liga_Pocha!AH104,"")</f>
        <v/>
      </c>
      <c r="J104" s="141" t="str">
        <f>IF(ISNUMBER($B104),J103+Liga_Pocha!AI104,"")</f>
        <v/>
      </c>
      <c r="K104" s="141" t="str">
        <f>IF(ISNUMBER($B104),K103+Liga_Pocha!AJ104,"")</f>
        <v/>
      </c>
      <c r="L104" s="141" t="str">
        <f>IF(ISNUMBER($B104),L103+Liga_Pocha!AK104,"")</f>
        <v/>
      </c>
      <c r="M104" s="133"/>
      <c r="N104" s="129"/>
      <c r="O104" s="131" t="str">
        <f>IF(ISNUMBER($B104),I104/SUM($I104:$L104),"")</f>
        <v/>
      </c>
      <c r="P104" s="131" t="str">
        <f>IF(ISNUMBER($B104),J104/SUM($I104:$L104),"")</f>
        <v/>
      </c>
      <c r="Q104" s="131" t="str">
        <f>IF(ISNUMBER($B104),K104/SUM($I104:$L104),"")</f>
        <v/>
      </c>
      <c r="R104" s="131" t="str">
        <f>IF(ISNUMBER($B104),L104/SUM($I104:$L104),"")</f>
        <v/>
      </c>
      <c r="S104" s="133"/>
      <c r="T104" s="129"/>
      <c r="U104" s="141" t="str">
        <f>IF(ISNUMBER(Liga_Pocha!C104),Liga_Pocha!C104,"")</f>
        <v/>
      </c>
      <c r="V104" s="141" t="str">
        <f>IF(ISNUMBER(Liga_Pocha!D104),Liga_Pocha!D104,"")</f>
        <v/>
      </c>
      <c r="W104" s="141" t="str">
        <f>IF(ISNUMBER(Liga_Pocha!E104),Liga_Pocha!E104,"")</f>
        <v/>
      </c>
      <c r="X104" s="141" t="str">
        <f>IF(ISNUMBER(Liga_Pocha!F104),Liga_Pocha!F104,"")</f>
        <v/>
      </c>
      <c r="Y104" s="140" t="str">
        <f>IF(ISNUMBER($B104),HLOOKUP(Y$9,$U$9:$X$303,ROWS(S$1:S96),0),"")</f>
        <v/>
      </c>
      <c r="Z104" s="129"/>
      <c r="AA104" s="141" t="str">
        <f>IF(ISNUMBER($B104),U104+AA103,"")</f>
        <v/>
      </c>
      <c r="AB104" s="141" t="str">
        <f>IF(ISNUMBER($B104),V104+AB103,"")</f>
        <v/>
      </c>
      <c r="AC104" s="141" t="str">
        <f>IF(ISNUMBER($B104),W104+AC103,"")</f>
        <v/>
      </c>
      <c r="AD104" s="141" t="str">
        <f>IF(ISNUMBER($B104),X104+AD103,"")</f>
        <v/>
      </c>
      <c r="AE104" s="133"/>
      <c r="AF104" s="137"/>
      <c r="AG104" s="141" t="str">
        <f>IF(ISNUMBER($B104),AA104/COUNTA(AA$10:AA104),"")</f>
        <v/>
      </c>
      <c r="AH104" s="141" t="str">
        <f>IF(ISNUMBER($B104),AB104/COUNTA(AB$10:AB104),"")</f>
        <v/>
      </c>
      <c r="AI104" s="141" t="str">
        <f>IF(ISNUMBER($B104),AC104/COUNTA(AC$10:AC104),"")</f>
        <v/>
      </c>
      <c r="AJ104" s="141" t="str">
        <f>IF(ISNUMBER($B104),AD104/COUNTA(AD$10:AD104),"")</f>
        <v/>
      </c>
      <c r="AK104" s="133"/>
      <c r="AL104" s="137"/>
      <c r="AM104" s="141" t="str">
        <f>IF(ISNUMBER($B104),SQRT(VAR(U$10:U104)),"")</f>
        <v/>
      </c>
      <c r="AN104" s="141" t="str">
        <f>IF(ISNUMBER($B104),SQRT(VAR(V$10:V104)),"")</f>
        <v/>
      </c>
      <c r="AO104" s="141" t="str">
        <f>IF(ISNUMBER($B104),SQRT(VAR(W$10:W104)),"")</f>
        <v/>
      </c>
      <c r="AP104" s="141" t="str">
        <f>IF(ISNUMBER($B104),SQRT(VAR(X$10:X104)),"")</f>
        <v/>
      </c>
      <c r="AQ104" s="133"/>
      <c r="AR104" s="3"/>
      <c r="AS104" s="140"/>
      <c r="AT104" s="141"/>
      <c r="AU104" s="141"/>
      <c r="AV104" s="141"/>
      <c r="AW104" s="141"/>
      <c r="AX104" s="139"/>
    </row>
    <row r="105" spans="1:50">
      <c r="A105" s="64"/>
      <c r="B105" s="135" t="str">
        <f>IF(ISBLANK(Liga_Pocha!$B105),"",Liga_Pocha!$B105)</f>
        <v/>
      </c>
      <c r="C105" s="136" t="str">
        <f>IF(ISTEXT(B105),"",_xlfn.SWITCH(Liga_Pocha!AH105,$D$3,$D$2,$E$3,$E$2,$F$3,$F$2,$G$3,$G$2,$D$6,$D$5,$E$6,$E$5,$I$6,$I$5))</f>
        <v/>
      </c>
      <c r="D105" s="136" t="str">
        <f>IF(ISTEXT(C105),"",_xlfn.SWITCH(Liga_Pocha!AI105,$D$3,$D$2,$E$3,$E$2,$F$3,$F$2,$G$3,$G$2,$D$6,$D$5,$E$6,$E$5,$I$6,$I$5))</f>
        <v/>
      </c>
      <c r="E105" s="136" t="str">
        <f>IF(ISTEXT(D105),"",_xlfn.SWITCH(Liga_Pocha!AJ105,$D$3,$D$2,$E$3,$E$2,$F$3,$F$2,$G$3,$G$2,$D$6,$D$5,$E$6,$E$5,$I$6,$I$5))</f>
        <v/>
      </c>
      <c r="F105" s="136" t="str">
        <f>IF(ISTEXT(E105),"",_xlfn.SWITCH(Liga_Pocha!AK105,$D$3,$D$2,$E$3,$E$2,$F$3,$F$2,$G$3,$G$2,$D$6,$D$5,$E$6,$E$5,$I$6,$I$5))</f>
        <v/>
      </c>
      <c r="G105" s="140" t="str">
        <f>HLOOKUP(G$9,$B$9:$F$303,ROWS(A$1:A97),0)</f>
        <v/>
      </c>
      <c r="H105" s="129"/>
      <c r="I105" s="141" t="str">
        <f>IF(ISNUMBER($B105),I104+Liga_Pocha!AH105,"")</f>
        <v/>
      </c>
      <c r="J105" s="141" t="str">
        <f>IF(ISNUMBER($B105),J104+Liga_Pocha!AI105,"")</f>
        <v/>
      </c>
      <c r="K105" s="141" t="str">
        <f>IF(ISNUMBER($B105),K104+Liga_Pocha!AJ105,"")</f>
        <v/>
      </c>
      <c r="L105" s="141" t="str">
        <f>IF(ISNUMBER($B105),L104+Liga_Pocha!AK105,"")</f>
        <v/>
      </c>
      <c r="M105" s="133"/>
      <c r="N105" s="129"/>
      <c r="O105" s="131" t="str">
        <f>IF(ISNUMBER($B105),I105/SUM($I105:$L105),"")</f>
        <v/>
      </c>
      <c r="P105" s="131" t="str">
        <f>IF(ISNUMBER($B105),J105/SUM($I105:$L105),"")</f>
        <v/>
      </c>
      <c r="Q105" s="131" t="str">
        <f>IF(ISNUMBER($B105),K105/SUM($I105:$L105),"")</f>
        <v/>
      </c>
      <c r="R105" s="131" t="str">
        <f>IF(ISNUMBER($B105),L105/SUM($I105:$L105),"")</f>
        <v/>
      </c>
      <c r="S105" s="133"/>
      <c r="T105" s="129"/>
      <c r="U105" s="141" t="str">
        <f>IF(ISNUMBER(Liga_Pocha!C105),Liga_Pocha!C105,"")</f>
        <v/>
      </c>
      <c r="V105" s="141" t="str">
        <f>IF(ISNUMBER(Liga_Pocha!D105),Liga_Pocha!D105,"")</f>
        <v/>
      </c>
      <c r="W105" s="141" t="str">
        <f>IF(ISNUMBER(Liga_Pocha!E105),Liga_Pocha!E105,"")</f>
        <v/>
      </c>
      <c r="X105" s="141" t="str">
        <f>IF(ISNUMBER(Liga_Pocha!F105),Liga_Pocha!F105,"")</f>
        <v/>
      </c>
      <c r="Y105" s="140" t="str">
        <f>IF(ISNUMBER($B105),HLOOKUP(Y$9,$U$9:$X$303,ROWS(S$1:S97),0),"")</f>
        <v/>
      </c>
      <c r="Z105" s="129"/>
      <c r="AA105" s="141" t="str">
        <f>IF(ISNUMBER($B105),U105+AA104,"")</f>
        <v/>
      </c>
      <c r="AB105" s="141" t="str">
        <f>IF(ISNUMBER($B105),V105+AB104,"")</f>
        <v/>
      </c>
      <c r="AC105" s="141" t="str">
        <f>IF(ISNUMBER($B105),W105+AC104,"")</f>
        <v/>
      </c>
      <c r="AD105" s="141" t="str">
        <f>IF(ISNUMBER($B105),X105+AD104,"")</f>
        <v/>
      </c>
      <c r="AE105" s="133"/>
      <c r="AF105" s="137"/>
      <c r="AG105" s="141" t="str">
        <f>IF(ISNUMBER($B105),AA105/COUNTA(AA$10:AA105),"")</f>
        <v/>
      </c>
      <c r="AH105" s="141" t="str">
        <f>IF(ISNUMBER($B105),AB105/COUNTA(AB$10:AB105),"")</f>
        <v/>
      </c>
      <c r="AI105" s="141" t="str">
        <f>IF(ISNUMBER($B105),AC105/COUNTA(AC$10:AC105),"")</f>
        <v/>
      </c>
      <c r="AJ105" s="141" t="str">
        <f>IF(ISNUMBER($B105),AD105/COUNTA(AD$10:AD105),"")</f>
        <v/>
      </c>
      <c r="AK105" s="133"/>
      <c r="AL105" s="137"/>
      <c r="AM105" s="141" t="str">
        <f>IF(ISNUMBER($B105),SQRT(VAR(U$10:U105)),"")</f>
        <v/>
      </c>
      <c r="AN105" s="141" t="str">
        <f>IF(ISNUMBER($B105),SQRT(VAR(V$10:V105)),"")</f>
        <v/>
      </c>
      <c r="AO105" s="141" t="str">
        <f>IF(ISNUMBER($B105),SQRT(VAR(W$10:W105)),"")</f>
        <v/>
      </c>
      <c r="AP105" s="141" t="str">
        <f>IF(ISNUMBER($B105),SQRT(VAR(X$10:X105)),"")</f>
        <v/>
      </c>
      <c r="AQ105" s="133"/>
      <c r="AR105" s="3"/>
      <c r="AS105" s="140"/>
      <c r="AT105" s="141"/>
      <c r="AU105" s="141"/>
      <c r="AV105" s="141"/>
      <c r="AW105" s="141"/>
      <c r="AX105" s="139"/>
    </row>
    <row r="106" spans="1:50">
      <c r="A106" s="64"/>
      <c r="B106" s="135" t="str">
        <f>IF(ISBLANK(Liga_Pocha!$B106),"",Liga_Pocha!$B106)</f>
        <v/>
      </c>
      <c r="C106" s="136" t="str">
        <f>IF(ISTEXT(B106),"",_xlfn.SWITCH(Liga_Pocha!AH106,$D$3,$D$2,$E$3,$E$2,$F$3,$F$2,$G$3,$G$2,$D$6,$D$5,$E$6,$E$5,$I$6,$I$5))</f>
        <v/>
      </c>
      <c r="D106" s="136" t="str">
        <f>IF(ISTEXT(C106),"",_xlfn.SWITCH(Liga_Pocha!AI106,$D$3,$D$2,$E$3,$E$2,$F$3,$F$2,$G$3,$G$2,$D$6,$D$5,$E$6,$E$5,$I$6,$I$5))</f>
        <v/>
      </c>
      <c r="E106" s="136" t="str">
        <f>IF(ISTEXT(D106),"",_xlfn.SWITCH(Liga_Pocha!AJ106,$D$3,$D$2,$E$3,$E$2,$F$3,$F$2,$G$3,$G$2,$D$6,$D$5,$E$6,$E$5,$I$6,$I$5))</f>
        <v/>
      </c>
      <c r="F106" s="136" t="str">
        <f>IF(ISTEXT(E106),"",_xlfn.SWITCH(Liga_Pocha!AK106,$D$3,$D$2,$E$3,$E$2,$F$3,$F$2,$G$3,$G$2,$D$6,$D$5,$E$6,$E$5,$I$6,$I$5))</f>
        <v/>
      </c>
      <c r="G106" s="140" t="str">
        <f>HLOOKUP(G$9,$B$9:$F$303,ROWS(A$1:A98),0)</f>
        <v/>
      </c>
      <c r="H106" s="129"/>
      <c r="I106" s="141" t="str">
        <f>IF(ISNUMBER($B106),I105+Liga_Pocha!AH106,"")</f>
        <v/>
      </c>
      <c r="J106" s="141" t="str">
        <f>IF(ISNUMBER($B106),J105+Liga_Pocha!AI106,"")</f>
        <v/>
      </c>
      <c r="K106" s="141" t="str">
        <f>IF(ISNUMBER($B106),K105+Liga_Pocha!AJ106,"")</f>
        <v/>
      </c>
      <c r="L106" s="141" t="str">
        <f>IF(ISNUMBER($B106),L105+Liga_Pocha!AK106,"")</f>
        <v/>
      </c>
      <c r="M106" s="133"/>
      <c r="N106" s="129"/>
      <c r="O106" s="131" t="str">
        <f>IF(ISNUMBER($B106),I106/SUM($I106:$L106),"")</f>
        <v/>
      </c>
      <c r="P106" s="131" t="str">
        <f>IF(ISNUMBER($B106),J106/SUM($I106:$L106),"")</f>
        <v/>
      </c>
      <c r="Q106" s="131" t="str">
        <f>IF(ISNUMBER($B106),K106/SUM($I106:$L106),"")</f>
        <v/>
      </c>
      <c r="R106" s="131" t="str">
        <f>IF(ISNUMBER($B106),L106/SUM($I106:$L106),"")</f>
        <v/>
      </c>
      <c r="S106" s="133"/>
      <c r="T106" s="129"/>
      <c r="U106" s="141" t="str">
        <f>IF(ISNUMBER(Liga_Pocha!C106),Liga_Pocha!C106,"")</f>
        <v/>
      </c>
      <c r="V106" s="141" t="str">
        <f>IF(ISNUMBER(Liga_Pocha!D106),Liga_Pocha!D106,"")</f>
        <v/>
      </c>
      <c r="W106" s="141" t="str">
        <f>IF(ISNUMBER(Liga_Pocha!E106),Liga_Pocha!E106,"")</f>
        <v/>
      </c>
      <c r="X106" s="141" t="str">
        <f>IF(ISNUMBER(Liga_Pocha!F106),Liga_Pocha!F106,"")</f>
        <v/>
      </c>
      <c r="Y106" s="140" t="str">
        <f>IF(ISNUMBER($B106),HLOOKUP(Y$9,$U$9:$X$303,ROWS(S$1:S98),0),"")</f>
        <v/>
      </c>
      <c r="Z106" s="129"/>
      <c r="AA106" s="141" t="str">
        <f>IF(ISNUMBER($B106),U106+AA105,"")</f>
        <v/>
      </c>
      <c r="AB106" s="141" t="str">
        <f>IF(ISNUMBER($B106),V106+AB105,"")</f>
        <v/>
      </c>
      <c r="AC106" s="141" t="str">
        <f>IF(ISNUMBER($B106),W106+AC105,"")</f>
        <v/>
      </c>
      <c r="AD106" s="141" t="str">
        <f>IF(ISNUMBER($B106),X106+AD105,"")</f>
        <v/>
      </c>
      <c r="AE106" s="133"/>
      <c r="AF106" s="137"/>
      <c r="AG106" s="141" t="str">
        <f>IF(ISNUMBER($B106),AA106/COUNTA(AA$10:AA106),"")</f>
        <v/>
      </c>
      <c r="AH106" s="141" t="str">
        <f>IF(ISNUMBER($B106),AB106/COUNTA(AB$10:AB106),"")</f>
        <v/>
      </c>
      <c r="AI106" s="141" t="str">
        <f>IF(ISNUMBER($B106),AC106/COUNTA(AC$10:AC106),"")</f>
        <v/>
      </c>
      <c r="AJ106" s="141" t="str">
        <f>IF(ISNUMBER($B106),AD106/COUNTA(AD$10:AD106),"")</f>
        <v/>
      </c>
      <c r="AK106" s="133"/>
      <c r="AL106" s="137"/>
      <c r="AM106" s="141" t="str">
        <f>IF(ISNUMBER($B106),SQRT(VAR(U$10:U106)),"")</f>
        <v/>
      </c>
      <c r="AN106" s="141" t="str">
        <f>IF(ISNUMBER($B106),SQRT(VAR(V$10:V106)),"")</f>
        <v/>
      </c>
      <c r="AO106" s="141" t="str">
        <f>IF(ISNUMBER($B106),SQRT(VAR(W$10:W106)),"")</f>
        <v/>
      </c>
      <c r="AP106" s="141" t="str">
        <f>IF(ISNUMBER($B106),SQRT(VAR(X$10:X106)),"")</f>
        <v/>
      </c>
      <c r="AQ106" s="133"/>
      <c r="AR106" s="3"/>
      <c r="AS106" s="140"/>
      <c r="AT106" s="141"/>
      <c r="AU106" s="141"/>
      <c r="AV106" s="141"/>
      <c r="AW106" s="141"/>
      <c r="AX106" s="139"/>
    </row>
    <row r="107" spans="1:50">
      <c r="A107" s="64"/>
      <c r="B107" s="135" t="str">
        <f>IF(ISBLANK(Liga_Pocha!$B107),"",Liga_Pocha!$B107)</f>
        <v/>
      </c>
      <c r="C107" s="136" t="str">
        <f>IF(ISTEXT(B107),"",_xlfn.SWITCH(Liga_Pocha!AH107,$D$3,$D$2,$E$3,$E$2,$F$3,$F$2,$G$3,$G$2,$D$6,$D$5,$E$6,$E$5,$I$6,$I$5))</f>
        <v/>
      </c>
      <c r="D107" s="136" t="str">
        <f>IF(ISTEXT(C107),"",_xlfn.SWITCH(Liga_Pocha!AI107,$D$3,$D$2,$E$3,$E$2,$F$3,$F$2,$G$3,$G$2,$D$6,$D$5,$E$6,$E$5,$I$6,$I$5))</f>
        <v/>
      </c>
      <c r="E107" s="136" t="str">
        <f>IF(ISTEXT(D107),"",_xlfn.SWITCH(Liga_Pocha!AJ107,$D$3,$D$2,$E$3,$E$2,$F$3,$F$2,$G$3,$G$2,$D$6,$D$5,$E$6,$E$5,$I$6,$I$5))</f>
        <v/>
      </c>
      <c r="F107" s="136" t="str">
        <f>IF(ISTEXT(E107),"",_xlfn.SWITCH(Liga_Pocha!AK107,$D$3,$D$2,$E$3,$E$2,$F$3,$F$2,$G$3,$G$2,$D$6,$D$5,$E$6,$E$5,$I$6,$I$5))</f>
        <v/>
      </c>
      <c r="G107" s="140" t="str">
        <f>HLOOKUP(G$9,$B$9:$F$303,ROWS(A$1:A99),0)</f>
        <v/>
      </c>
      <c r="H107" s="129"/>
      <c r="I107" s="141" t="str">
        <f>IF(ISNUMBER($B107),I106+Liga_Pocha!AH107,"")</f>
        <v/>
      </c>
      <c r="J107" s="141" t="str">
        <f>IF(ISNUMBER($B107),J106+Liga_Pocha!AI107,"")</f>
        <v/>
      </c>
      <c r="K107" s="141" t="str">
        <f>IF(ISNUMBER($B107),K106+Liga_Pocha!AJ107,"")</f>
        <v/>
      </c>
      <c r="L107" s="141" t="str">
        <f>IF(ISNUMBER($B107),L106+Liga_Pocha!AK107,"")</f>
        <v/>
      </c>
      <c r="M107" s="133"/>
      <c r="N107" s="129"/>
      <c r="O107" s="131" t="str">
        <f>IF(ISNUMBER($B107),I107/SUM($I107:$L107),"")</f>
        <v/>
      </c>
      <c r="P107" s="131" t="str">
        <f>IF(ISNUMBER($B107),J107/SUM($I107:$L107),"")</f>
        <v/>
      </c>
      <c r="Q107" s="131" t="str">
        <f>IF(ISNUMBER($B107),K107/SUM($I107:$L107),"")</f>
        <v/>
      </c>
      <c r="R107" s="131" t="str">
        <f>IF(ISNUMBER($B107),L107/SUM($I107:$L107),"")</f>
        <v/>
      </c>
      <c r="S107" s="133"/>
      <c r="T107" s="129"/>
      <c r="U107" s="141" t="str">
        <f>IF(ISNUMBER(Liga_Pocha!C107),Liga_Pocha!C107,"")</f>
        <v/>
      </c>
      <c r="V107" s="141" t="str">
        <f>IF(ISNUMBER(Liga_Pocha!D107),Liga_Pocha!D107,"")</f>
        <v/>
      </c>
      <c r="W107" s="141" t="str">
        <f>IF(ISNUMBER(Liga_Pocha!E107),Liga_Pocha!E107,"")</f>
        <v/>
      </c>
      <c r="X107" s="141" t="str">
        <f>IF(ISNUMBER(Liga_Pocha!F107),Liga_Pocha!F107,"")</f>
        <v/>
      </c>
      <c r="Y107" s="140" t="str">
        <f>IF(ISNUMBER($B107),HLOOKUP(Y$9,$U$9:$X$303,ROWS(S$1:S99),0),"")</f>
        <v/>
      </c>
      <c r="Z107" s="129"/>
      <c r="AA107" s="141" t="str">
        <f>IF(ISNUMBER($B107),U107+AA106,"")</f>
        <v/>
      </c>
      <c r="AB107" s="141" t="str">
        <f>IF(ISNUMBER($B107),V107+AB106,"")</f>
        <v/>
      </c>
      <c r="AC107" s="141" t="str">
        <f>IF(ISNUMBER($B107),W107+AC106,"")</f>
        <v/>
      </c>
      <c r="AD107" s="141" t="str">
        <f>IF(ISNUMBER($B107),X107+AD106,"")</f>
        <v/>
      </c>
      <c r="AE107" s="133"/>
      <c r="AF107" s="137"/>
      <c r="AG107" s="141" t="str">
        <f>IF(ISNUMBER($B107),AA107/COUNTA(AA$10:AA107),"")</f>
        <v/>
      </c>
      <c r="AH107" s="141" t="str">
        <f>IF(ISNUMBER($B107),AB107/COUNTA(AB$10:AB107),"")</f>
        <v/>
      </c>
      <c r="AI107" s="141" t="str">
        <f>IF(ISNUMBER($B107),AC107/COUNTA(AC$10:AC107),"")</f>
        <v/>
      </c>
      <c r="AJ107" s="141" t="str">
        <f>IF(ISNUMBER($B107),AD107/COUNTA(AD$10:AD107),"")</f>
        <v/>
      </c>
      <c r="AK107" s="133"/>
      <c r="AL107" s="137"/>
      <c r="AM107" s="141" t="str">
        <f>IF(ISNUMBER($B107),SQRT(VAR(U$10:U107)),"")</f>
        <v/>
      </c>
      <c r="AN107" s="141" t="str">
        <f>IF(ISNUMBER($B107),SQRT(VAR(V$10:V107)),"")</f>
        <v/>
      </c>
      <c r="AO107" s="141" t="str">
        <f>IF(ISNUMBER($B107),SQRT(VAR(W$10:W107)),"")</f>
        <v/>
      </c>
      <c r="AP107" s="141" t="str">
        <f>IF(ISNUMBER($B107),SQRT(VAR(X$10:X107)),"")</f>
        <v/>
      </c>
      <c r="AQ107" s="133"/>
      <c r="AR107" s="3"/>
      <c r="AS107" s="140"/>
      <c r="AT107" s="141"/>
      <c r="AU107" s="141"/>
      <c r="AV107" s="141"/>
      <c r="AW107" s="141"/>
      <c r="AX107" s="139"/>
    </row>
    <row r="108" spans="1:50">
      <c r="A108" s="64"/>
      <c r="B108" s="135" t="str">
        <f>IF(ISBLANK(Liga_Pocha!$B108),"",Liga_Pocha!$B108)</f>
        <v/>
      </c>
      <c r="C108" s="136" t="str">
        <f>IF(ISTEXT(B108),"",_xlfn.SWITCH(Liga_Pocha!AH108,$D$3,$D$2,$E$3,$E$2,$F$3,$F$2,$G$3,$G$2,$D$6,$D$5,$E$6,$E$5,$I$6,$I$5))</f>
        <v/>
      </c>
      <c r="D108" s="136" t="str">
        <f>IF(ISTEXT(C108),"",_xlfn.SWITCH(Liga_Pocha!AI108,$D$3,$D$2,$E$3,$E$2,$F$3,$F$2,$G$3,$G$2,$D$6,$D$5,$E$6,$E$5,$I$6,$I$5))</f>
        <v/>
      </c>
      <c r="E108" s="136" t="str">
        <f>IF(ISTEXT(D108),"",_xlfn.SWITCH(Liga_Pocha!AJ108,$D$3,$D$2,$E$3,$E$2,$F$3,$F$2,$G$3,$G$2,$D$6,$D$5,$E$6,$E$5,$I$6,$I$5))</f>
        <v/>
      </c>
      <c r="F108" s="136" t="str">
        <f>IF(ISTEXT(E108),"",_xlfn.SWITCH(Liga_Pocha!AK108,$D$3,$D$2,$E$3,$E$2,$F$3,$F$2,$G$3,$G$2,$D$6,$D$5,$E$6,$E$5,$I$6,$I$5))</f>
        <v/>
      </c>
      <c r="G108" s="140" t="str">
        <f>HLOOKUP(G$9,$B$9:$F$303,ROWS(A$1:A100),0)</f>
        <v/>
      </c>
      <c r="H108" s="129"/>
      <c r="I108" s="141" t="str">
        <f>IF(ISNUMBER($B108),I107+Liga_Pocha!AH108,"")</f>
        <v/>
      </c>
      <c r="J108" s="141" t="str">
        <f>IF(ISNUMBER($B108),J107+Liga_Pocha!AI108,"")</f>
        <v/>
      </c>
      <c r="K108" s="141" t="str">
        <f>IF(ISNUMBER($B108),K107+Liga_Pocha!AJ108,"")</f>
        <v/>
      </c>
      <c r="L108" s="141" t="str">
        <f>IF(ISNUMBER($B108),L107+Liga_Pocha!AK108,"")</f>
        <v/>
      </c>
      <c r="M108" s="133"/>
      <c r="N108" s="129"/>
      <c r="O108" s="131" t="str">
        <f>IF(ISNUMBER($B108),I108/SUM($I108:$L108),"")</f>
        <v/>
      </c>
      <c r="P108" s="131" t="str">
        <f>IF(ISNUMBER($B108),J108/SUM($I108:$L108),"")</f>
        <v/>
      </c>
      <c r="Q108" s="131" t="str">
        <f>IF(ISNUMBER($B108),K108/SUM($I108:$L108),"")</f>
        <v/>
      </c>
      <c r="R108" s="131" t="str">
        <f>IF(ISNUMBER($B108),L108/SUM($I108:$L108),"")</f>
        <v/>
      </c>
      <c r="S108" s="133"/>
      <c r="T108" s="129"/>
      <c r="U108" s="141" t="str">
        <f>IF(ISNUMBER(Liga_Pocha!C108),Liga_Pocha!C108,"")</f>
        <v/>
      </c>
      <c r="V108" s="141" t="str">
        <f>IF(ISNUMBER(Liga_Pocha!D108),Liga_Pocha!D108,"")</f>
        <v/>
      </c>
      <c r="W108" s="141" t="str">
        <f>IF(ISNUMBER(Liga_Pocha!E108),Liga_Pocha!E108,"")</f>
        <v/>
      </c>
      <c r="X108" s="141" t="str">
        <f>IF(ISNUMBER(Liga_Pocha!F108),Liga_Pocha!F108,"")</f>
        <v/>
      </c>
      <c r="Y108" s="140" t="str">
        <f>IF(ISNUMBER($B108),HLOOKUP(Y$9,$U$9:$X$303,ROWS(S$1:S100),0),"")</f>
        <v/>
      </c>
      <c r="Z108" s="129"/>
      <c r="AA108" s="141" t="str">
        <f>IF(ISNUMBER($B108),U108+AA107,"")</f>
        <v/>
      </c>
      <c r="AB108" s="141" t="str">
        <f>IF(ISNUMBER($B108),V108+AB107,"")</f>
        <v/>
      </c>
      <c r="AC108" s="141" t="str">
        <f>IF(ISNUMBER($B108),W108+AC107,"")</f>
        <v/>
      </c>
      <c r="AD108" s="141" t="str">
        <f>IF(ISNUMBER($B108),X108+AD107,"")</f>
        <v/>
      </c>
      <c r="AE108" s="133"/>
      <c r="AF108" s="137"/>
      <c r="AG108" s="141" t="str">
        <f>IF(ISNUMBER($B108),AA108/COUNTA(AA$10:AA108),"")</f>
        <v/>
      </c>
      <c r="AH108" s="141" t="str">
        <f>IF(ISNUMBER($B108),AB108/COUNTA(AB$10:AB108),"")</f>
        <v/>
      </c>
      <c r="AI108" s="141" t="str">
        <f>IF(ISNUMBER($B108),AC108/COUNTA(AC$10:AC108),"")</f>
        <v/>
      </c>
      <c r="AJ108" s="141" t="str">
        <f>IF(ISNUMBER($B108),AD108/COUNTA(AD$10:AD108),"")</f>
        <v/>
      </c>
      <c r="AK108" s="133"/>
      <c r="AL108" s="137"/>
      <c r="AM108" s="141" t="str">
        <f>IF(ISNUMBER($B108),SQRT(VAR(U$10:U108)),"")</f>
        <v/>
      </c>
      <c r="AN108" s="141" t="str">
        <f>IF(ISNUMBER($B108),SQRT(VAR(V$10:V108)),"")</f>
        <v/>
      </c>
      <c r="AO108" s="141" t="str">
        <f>IF(ISNUMBER($B108),SQRT(VAR(W$10:W108)),"")</f>
        <v/>
      </c>
      <c r="AP108" s="141" t="str">
        <f>IF(ISNUMBER($B108),SQRT(VAR(X$10:X108)),"")</f>
        <v/>
      </c>
      <c r="AQ108" s="133"/>
      <c r="AR108" s="3"/>
      <c r="AS108" s="140"/>
      <c r="AT108" s="141"/>
      <c r="AU108" s="141"/>
      <c r="AV108" s="141"/>
      <c r="AW108" s="141"/>
      <c r="AX108" s="139"/>
    </row>
    <row r="109" spans="1:50">
      <c r="A109" s="64"/>
      <c r="B109" s="135" t="str">
        <f>IF(ISBLANK(Liga_Pocha!$B109),"",Liga_Pocha!$B109)</f>
        <v/>
      </c>
      <c r="C109" s="136" t="str">
        <f>IF(ISTEXT(B109),"",_xlfn.SWITCH(Liga_Pocha!AH109,$D$3,$D$2,$E$3,$E$2,$F$3,$F$2,$G$3,$G$2,$D$6,$D$5,$E$6,$E$5,$I$6,$I$5))</f>
        <v/>
      </c>
      <c r="D109" s="136" t="str">
        <f>IF(ISTEXT(C109),"",_xlfn.SWITCH(Liga_Pocha!AI109,$D$3,$D$2,$E$3,$E$2,$F$3,$F$2,$G$3,$G$2,$D$6,$D$5,$E$6,$E$5,$I$6,$I$5))</f>
        <v/>
      </c>
      <c r="E109" s="136" t="str">
        <f>IF(ISTEXT(D109),"",_xlfn.SWITCH(Liga_Pocha!AJ109,$D$3,$D$2,$E$3,$E$2,$F$3,$F$2,$G$3,$G$2,$D$6,$D$5,$E$6,$E$5,$I$6,$I$5))</f>
        <v/>
      </c>
      <c r="F109" s="136" t="str">
        <f>IF(ISTEXT(E109),"",_xlfn.SWITCH(Liga_Pocha!AK109,$D$3,$D$2,$E$3,$E$2,$F$3,$F$2,$G$3,$G$2,$D$6,$D$5,$E$6,$E$5,$I$6,$I$5))</f>
        <v/>
      </c>
      <c r="G109" s="140" t="str">
        <f>HLOOKUP(G$9,$B$9:$F$303,ROWS(A$1:A101),0)</f>
        <v/>
      </c>
      <c r="H109" s="129"/>
      <c r="I109" s="141" t="str">
        <f>IF(ISNUMBER($B109),I108+Liga_Pocha!AH109,"")</f>
        <v/>
      </c>
      <c r="J109" s="141" t="str">
        <f>IF(ISNUMBER($B109),J108+Liga_Pocha!AI109,"")</f>
        <v/>
      </c>
      <c r="K109" s="141" t="str">
        <f>IF(ISNUMBER($B109),K108+Liga_Pocha!AJ109,"")</f>
        <v/>
      </c>
      <c r="L109" s="141" t="str">
        <f>IF(ISNUMBER($B109),L108+Liga_Pocha!AK109,"")</f>
        <v/>
      </c>
      <c r="M109" s="133"/>
      <c r="N109" s="129"/>
      <c r="O109" s="131" t="str">
        <f>IF(ISNUMBER($B109),I109/SUM($I109:$L109),"")</f>
        <v/>
      </c>
      <c r="P109" s="131" t="str">
        <f>IF(ISNUMBER($B109),J109/SUM($I109:$L109),"")</f>
        <v/>
      </c>
      <c r="Q109" s="131" t="str">
        <f>IF(ISNUMBER($B109),K109/SUM($I109:$L109),"")</f>
        <v/>
      </c>
      <c r="R109" s="131" t="str">
        <f>IF(ISNUMBER($B109),L109/SUM($I109:$L109),"")</f>
        <v/>
      </c>
      <c r="S109" s="133"/>
      <c r="T109" s="129"/>
      <c r="U109" s="141" t="str">
        <f>IF(ISNUMBER(Liga_Pocha!C109),Liga_Pocha!C109,"")</f>
        <v/>
      </c>
      <c r="V109" s="141" t="str">
        <f>IF(ISNUMBER(Liga_Pocha!D109),Liga_Pocha!D109,"")</f>
        <v/>
      </c>
      <c r="W109" s="141" t="str">
        <f>IF(ISNUMBER(Liga_Pocha!E109),Liga_Pocha!E109,"")</f>
        <v/>
      </c>
      <c r="X109" s="141" t="str">
        <f>IF(ISNUMBER(Liga_Pocha!F109),Liga_Pocha!F109,"")</f>
        <v/>
      </c>
      <c r="Y109" s="140" t="str">
        <f>IF(ISNUMBER($B109),HLOOKUP(Y$9,$U$9:$X$303,ROWS(S$1:S101),0),"")</f>
        <v/>
      </c>
      <c r="Z109" s="129"/>
      <c r="AA109" s="141" t="str">
        <f>IF(ISNUMBER($B109),U109+AA108,"")</f>
        <v/>
      </c>
      <c r="AB109" s="141" t="str">
        <f>IF(ISNUMBER($B109),V109+AB108,"")</f>
        <v/>
      </c>
      <c r="AC109" s="141" t="str">
        <f>IF(ISNUMBER($B109),W109+AC108,"")</f>
        <v/>
      </c>
      <c r="AD109" s="141" t="str">
        <f>IF(ISNUMBER($B109),X109+AD108,"")</f>
        <v/>
      </c>
      <c r="AE109" s="133"/>
      <c r="AF109" s="137"/>
      <c r="AG109" s="141" t="str">
        <f>IF(ISNUMBER($B109),AA109/COUNTA(AA$10:AA109),"")</f>
        <v/>
      </c>
      <c r="AH109" s="141" t="str">
        <f>IF(ISNUMBER($B109),AB109/COUNTA(AB$10:AB109),"")</f>
        <v/>
      </c>
      <c r="AI109" s="141" t="str">
        <f>IF(ISNUMBER($B109),AC109/COUNTA(AC$10:AC109),"")</f>
        <v/>
      </c>
      <c r="AJ109" s="141" t="str">
        <f>IF(ISNUMBER($B109),AD109/COUNTA(AD$10:AD109),"")</f>
        <v/>
      </c>
      <c r="AK109" s="133"/>
      <c r="AL109" s="137"/>
      <c r="AM109" s="141" t="str">
        <f>IF(ISNUMBER($B109),SQRT(VAR(U$10:U109)),"")</f>
        <v/>
      </c>
      <c r="AN109" s="141" t="str">
        <f>IF(ISNUMBER($B109),SQRT(VAR(V$10:V109)),"")</f>
        <v/>
      </c>
      <c r="AO109" s="141" t="str">
        <f>IF(ISNUMBER($B109),SQRT(VAR(W$10:W109)),"")</f>
        <v/>
      </c>
      <c r="AP109" s="141" t="str">
        <f>IF(ISNUMBER($B109),SQRT(VAR(X$10:X109)),"")</f>
        <v/>
      </c>
      <c r="AQ109" s="133"/>
      <c r="AR109" s="3"/>
      <c r="AS109" s="140"/>
      <c r="AT109" s="141"/>
      <c r="AU109" s="141"/>
      <c r="AV109" s="141"/>
      <c r="AW109" s="141"/>
      <c r="AX109" s="139"/>
    </row>
    <row r="110" spans="1:50">
      <c r="A110" s="64"/>
      <c r="B110" s="135" t="str">
        <f>IF(ISBLANK(Liga_Pocha!$B110),"",Liga_Pocha!$B110)</f>
        <v/>
      </c>
      <c r="C110" s="136" t="str">
        <f>IF(ISTEXT(B110),"",_xlfn.SWITCH(Liga_Pocha!AH110,$D$3,$D$2,$E$3,$E$2,$F$3,$F$2,$G$3,$G$2,$D$6,$D$5,$E$6,$E$5,$I$6,$I$5))</f>
        <v/>
      </c>
      <c r="D110" s="136" t="str">
        <f>IF(ISTEXT(C110),"",_xlfn.SWITCH(Liga_Pocha!AI110,$D$3,$D$2,$E$3,$E$2,$F$3,$F$2,$G$3,$G$2,$D$6,$D$5,$E$6,$E$5,$I$6,$I$5))</f>
        <v/>
      </c>
      <c r="E110" s="136" t="str">
        <f>IF(ISTEXT(D110),"",_xlfn.SWITCH(Liga_Pocha!AJ110,$D$3,$D$2,$E$3,$E$2,$F$3,$F$2,$G$3,$G$2,$D$6,$D$5,$E$6,$E$5,$I$6,$I$5))</f>
        <v/>
      </c>
      <c r="F110" s="136" t="str">
        <f>IF(ISTEXT(E110),"",_xlfn.SWITCH(Liga_Pocha!AK110,$D$3,$D$2,$E$3,$E$2,$F$3,$F$2,$G$3,$G$2,$D$6,$D$5,$E$6,$E$5,$I$6,$I$5))</f>
        <v/>
      </c>
      <c r="G110" s="140" t="str">
        <f>HLOOKUP(G$9,$B$9:$F$303,ROWS(A$1:A102),0)</f>
        <v/>
      </c>
      <c r="H110" s="129"/>
      <c r="I110" s="141" t="str">
        <f>IF(ISNUMBER($B110),I109+Liga_Pocha!AH110,"")</f>
        <v/>
      </c>
      <c r="J110" s="141" t="str">
        <f>IF(ISNUMBER($B110),J109+Liga_Pocha!AI110,"")</f>
        <v/>
      </c>
      <c r="K110" s="141" t="str">
        <f>IF(ISNUMBER($B110),K109+Liga_Pocha!AJ110,"")</f>
        <v/>
      </c>
      <c r="L110" s="141" t="str">
        <f>IF(ISNUMBER($B110),L109+Liga_Pocha!AK110,"")</f>
        <v/>
      </c>
      <c r="M110" s="133"/>
      <c r="N110" s="129"/>
      <c r="O110" s="131" t="str">
        <f>IF(ISNUMBER($B110),I110/SUM($I110:$L110),"")</f>
        <v/>
      </c>
      <c r="P110" s="131" t="str">
        <f>IF(ISNUMBER($B110),J110/SUM($I110:$L110),"")</f>
        <v/>
      </c>
      <c r="Q110" s="131" t="str">
        <f>IF(ISNUMBER($B110),K110/SUM($I110:$L110),"")</f>
        <v/>
      </c>
      <c r="R110" s="131" t="str">
        <f>IF(ISNUMBER($B110),L110/SUM($I110:$L110),"")</f>
        <v/>
      </c>
      <c r="S110" s="133"/>
      <c r="T110" s="129"/>
      <c r="U110" s="141" t="str">
        <f>IF(ISNUMBER(Liga_Pocha!C110),Liga_Pocha!C110,"")</f>
        <v/>
      </c>
      <c r="V110" s="141" t="str">
        <f>IF(ISNUMBER(Liga_Pocha!D110),Liga_Pocha!D110,"")</f>
        <v/>
      </c>
      <c r="W110" s="141" t="str">
        <f>IF(ISNUMBER(Liga_Pocha!E110),Liga_Pocha!E110,"")</f>
        <v/>
      </c>
      <c r="X110" s="141" t="str">
        <f>IF(ISNUMBER(Liga_Pocha!F110),Liga_Pocha!F110,"")</f>
        <v/>
      </c>
      <c r="Y110" s="140" t="str">
        <f>IF(ISNUMBER($B110),HLOOKUP(Y$9,$U$9:$X$303,ROWS(S$1:S102),0),"")</f>
        <v/>
      </c>
      <c r="Z110" s="129"/>
      <c r="AA110" s="141" t="str">
        <f>IF(ISNUMBER($B110),U110+AA109,"")</f>
        <v/>
      </c>
      <c r="AB110" s="141" t="str">
        <f>IF(ISNUMBER($B110),V110+AB109,"")</f>
        <v/>
      </c>
      <c r="AC110" s="141" t="str">
        <f>IF(ISNUMBER($B110),W110+AC109,"")</f>
        <v/>
      </c>
      <c r="AD110" s="141" t="str">
        <f>IF(ISNUMBER($B110),X110+AD109,"")</f>
        <v/>
      </c>
      <c r="AE110" s="133"/>
      <c r="AF110" s="137"/>
      <c r="AG110" s="141" t="str">
        <f>IF(ISNUMBER($B110),AA110/COUNTA(AA$10:AA110),"")</f>
        <v/>
      </c>
      <c r="AH110" s="141" t="str">
        <f>IF(ISNUMBER($B110),AB110/COUNTA(AB$10:AB110),"")</f>
        <v/>
      </c>
      <c r="AI110" s="141" t="str">
        <f>IF(ISNUMBER($B110),AC110/COUNTA(AC$10:AC110),"")</f>
        <v/>
      </c>
      <c r="AJ110" s="141" t="str">
        <f>IF(ISNUMBER($B110),AD110/COUNTA(AD$10:AD110),"")</f>
        <v/>
      </c>
      <c r="AK110" s="133"/>
      <c r="AL110" s="137"/>
      <c r="AM110" s="141" t="str">
        <f>IF(ISNUMBER($B110),SQRT(VAR(U$10:U110)),"")</f>
        <v/>
      </c>
      <c r="AN110" s="141" t="str">
        <f>IF(ISNUMBER($B110),SQRT(VAR(V$10:V110)),"")</f>
        <v/>
      </c>
      <c r="AO110" s="141" t="str">
        <f>IF(ISNUMBER($B110),SQRT(VAR(W$10:W110)),"")</f>
        <v/>
      </c>
      <c r="AP110" s="141" t="str">
        <f>IF(ISNUMBER($B110),SQRT(VAR(X$10:X110)),"")</f>
        <v/>
      </c>
      <c r="AQ110" s="133"/>
      <c r="AR110" s="3"/>
      <c r="AS110" s="140"/>
      <c r="AT110" s="141"/>
      <c r="AU110" s="141"/>
      <c r="AV110" s="141"/>
      <c r="AW110" s="141"/>
      <c r="AX110" s="139"/>
    </row>
    <row r="111" spans="1:50">
      <c r="A111" s="64"/>
      <c r="B111" s="135" t="str">
        <f>IF(ISBLANK(Liga_Pocha!$B111),"",Liga_Pocha!$B111)</f>
        <v/>
      </c>
      <c r="C111" s="136" t="str">
        <f>IF(ISTEXT(B111),"",_xlfn.SWITCH(Liga_Pocha!AH111,$D$3,$D$2,$E$3,$E$2,$F$3,$F$2,$G$3,$G$2,$D$6,$D$5,$E$6,$E$5,$I$6,$I$5))</f>
        <v/>
      </c>
      <c r="D111" s="136" t="str">
        <f>IF(ISTEXT(C111),"",_xlfn.SWITCH(Liga_Pocha!AI111,$D$3,$D$2,$E$3,$E$2,$F$3,$F$2,$G$3,$G$2,$D$6,$D$5,$E$6,$E$5,$I$6,$I$5))</f>
        <v/>
      </c>
      <c r="E111" s="136" t="str">
        <f>IF(ISTEXT(D111),"",_xlfn.SWITCH(Liga_Pocha!AJ111,$D$3,$D$2,$E$3,$E$2,$F$3,$F$2,$G$3,$G$2,$D$6,$D$5,$E$6,$E$5,$I$6,$I$5))</f>
        <v/>
      </c>
      <c r="F111" s="136" t="str">
        <f>IF(ISTEXT(E111),"",_xlfn.SWITCH(Liga_Pocha!AK111,$D$3,$D$2,$E$3,$E$2,$F$3,$F$2,$G$3,$G$2,$D$6,$D$5,$E$6,$E$5,$I$6,$I$5))</f>
        <v/>
      </c>
      <c r="G111" s="140" t="str">
        <f>HLOOKUP(G$9,$B$9:$F$303,ROWS(A$1:A103),0)</f>
        <v/>
      </c>
      <c r="H111" s="129"/>
      <c r="I111" s="141" t="str">
        <f>IF(ISNUMBER($B111),I110+Liga_Pocha!AH111,"")</f>
        <v/>
      </c>
      <c r="J111" s="141" t="str">
        <f>IF(ISNUMBER($B111),J110+Liga_Pocha!AI111,"")</f>
        <v/>
      </c>
      <c r="K111" s="141" t="str">
        <f>IF(ISNUMBER($B111),K110+Liga_Pocha!AJ111,"")</f>
        <v/>
      </c>
      <c r="L111" s="141" t="str">
        <f>IF(ISNUMBER($B111),L110+Liga_Pocha!AK111,"")</f>
        <v/>
      </c>
      <c r="M111" s="133"/>
      <c r="N111" s="129"/>
      <c r="O111" s="131" t="str">
        <f>IF(ISNUMBER($B111),I111/SUM($I111:$L111),"")</f>
        <v/>
      </c>
      <c r="P111" s="131" t="str">
        <f>IF(ISNUMBER($B111),J111/SUM($I111:$L111),"")</f>
        <v/>
      </c>
      <c r="Q111" s="131" t="str">
        <f>IF(ISNUMBER($B111),K111/SUM($I111:$L111),"")</f>
        <v/>
      </c>
      <c r="R111" s="131" t="str">
        <f>IF(ISNUMBER($B111),L111/SUM($I111:$L111),"")</f>
        <v/>
      </c>
      <c r="S111" s="133"/>
      <c r="T111" s="129"/>
      <c r="U111" s="141" t="str">
        <f>IF(ISNUMBER(Liga_Pocha!C111),Liga_Pocha!C111,"")</f>
        <v/>
      </c>
      <c r="V111" s="141" t="str">
        <f>IF(ISNUMBER(Liga_Pocha!D111),Liga_Pocha!D111,"")</f>
        <v/>
      </c>
      <c r="W111" s="141" t="str">
        <f>IF(ISNUMBER(Liga_Pocha!E111),Liga_Pocha!E111,"")</f>
        <v/>
      </c>
      <c r="X111" s="141" t="str">
        <f>IF(ISNUMBER(Liga_Pocha!F111),Liga_Pocha!F111,"")</f>
        <v/>
      </c>
      <c r="Y111" s="140" t="str">
        <f>IF(ISNUMBER($B111),HLOOKUP(Y$9,$U$9:$X$303,ROWS(S$1:S103),0),"")</f>
        <v/>
      </c>
      <c r="Z111" s="129"/>
      <c r="AA111" s="141" t="str">
        <f>IF(ISNUMBER($B111),U111+AA110,"")</f>
        <v/>
      </c>
      <c r="AB111" s="141" t="str">
        <f>IF(ISNUMBER($B111),V111+AB110,"")</f>
        <v/>
      </c>
      <c r="AC111" s="141" t="str">
        <f>IF(ISNUMBER($B111),W111+AC110,"")</f>
        <v/>
      </c>
      <c r="AD111" s="141" t="str">
        <f>IF(ISNUMBER($B111),X111+AD110,"")</f>
        <v/>
      </c>
      <c r="AE111" s="133"/>
      <c r="AF111" s="137"/>
      <c r="AG111" s="141" t="str">
        <f>IF(ISNUMBER($B111),AA111/COUNTA(AA$10:AA111),"")</f>
        <v/>
      </c>
      <c r="AH111" s="141" t="str">
        <f>IF(ISNUMBER($B111),AB111/COUNTA(AB$10:AB111),"")</f>
        <v/>
      </c>
      <c r="AI111" s="141" t="str">
        <f>IF(ISNUMBER($B111),AC111/COUNTA(AC$10:AC111),"")</f>
        <v/>
      </c>
      <c r="AJ111" s="141" t="str">
        <f>IF(ISNUMBER($B111),AD111/COUNTA(AD$10:AD111),"")</f>
        <v/>
      </c>
      <c r="AK111" s="133"/>
      <c r="AL111" s="137"/>
      <c r="AM111" s="141" t="str">
        <f>IF(ISNUMBER($B111),SQRT(VAR(U$10:U111)),"")</f>
        <v/>
      </c>
      <c r="AN111" s="141" t="str">
        <f>IF(ISNUMBER($B111),SQRT(VAR(V$10:V111)),"")</f>
        <v/>
      </c>
      <c r="AO111" s="141" t="str">
        <f>IF(ISNUMBER($B111),SQRT(VAR(W$10:W111)),"")</f>
        <v/>
      </c>
      <c r="AP111" s="141" t="str">
        <f>IF(ISNUMBER($B111),SQRT(VAR(X$10:X111)),"")</f>
        <v/>
      </c>
      <c r="AQ111" s="133"/>
      <c r="AR111" s="3"/>
      <c r="AS111" s="140"/>
      <c r="AT111" s="141"/>
      <c r="AU111" s="141"/>
      <c r="AV111" s="141"/>
      <c r="AW111" s="141"/>
      <c r="AX111" s="139"/>
    </row>
    <row r="112" spans="1:50">
      <c r="A112" s="64"/>
      <c r="B112" s="135" t="str">
        <f>IF(ISBLANK(Liga_Pocha!$B112),"",Liga_Pocha!$B112)</f>
        <v/>
      </c>
      <c r="C112" s="136" t="str">
        <f>IF(ISTEXT(B112),"",_xlfn.SWITCH(Liga_Pocha!AH112,$D$3,$D$2,$E$3,$E$2,$F$3,$F$2,$G$3,$G$2,$D$6,$D$5,$E$6,$E$5,$I$6,$I$5))</f>
        <v/>
      </c>
      <c r="D112" s="136" t="str">
        <f>IF(ISTEXT(C112),"",_xlfn.SWITCH(Liga_Pocha!AI112,$D$3,$D$2,$E$3,$E$2,$F$3,$F$2,$G$3,$G$2,$D$6,$D$5,$E$6,$E$5,$I$6,$I$5))</f>
        <v/>
      </c>
      <c r="E112" s="136" t="str">
        <f>IF(ISTEXT(D112),"",_xlfn.SWITCH(Liga_Pocha!AJ112,$D$3,$D$2,$E$3,$E$2,$F$3,$F$2,$G$3,$G$2,$D$6,$D$5,$E$6,$E$5,$I$6,$I$5))</f>
        <v/>
      </c>
      <c r="F112" s="136" t="str">
        <f>IF(ISTEXT(E112),"",_xlfn.SWITCH(Liga_Pocha!AK112,$D$3,$D$2,$E$3,$E$2,$F$3,$F$2,$G$3,$G$2,$D$6,$D$5,$E$6,$E$5,$I$6,$I$5))</f>
        <v/>
      </c>
      <c r="G112" s="140" t="str">
        <f>HLOOKUP(G$9,$B$9:$F$303,ROWS(A$1:A104),0)</f>
        <v/>
      </c>
      <c r="H112" s="129"/>
      <c r="I112" s="141" t="str">
        <f>IF(ISNUMBER($B112),I111+Liga_Pocha!AH112,"")</f>
        <v/>
      </c>
      <c r="J112" s="141" t="str">
        <f>IF(ISNUMBER($B112),J111+Liga_Pocha!AI112,"")</f>
        <v/>
      </c>
      <c r="K112" s="141" t="str">
        <f>IF(ISNUMBER($B112),K111+Liga_Pocha!AJ112,"")</f>
        <v/>
      </c>
      <c r="L112" s="141" t="str">
        <f>IF(ISNUMBER($B112),L111+Liga_Pocha!AK112,"")</f>
        <v/>
      </c>
      <c r="M112" s="133"/>
      <c r="N112" s="129"/>
      <c r="O112" s="131" t="str">
        <f>IF(ISNUMBER($B112),I112/SUM($I112:$L112),"")</f>
        <v/>
      </c>
      <c r="P112" s="131" t="str">
        <f>IF(ISNUMBER($B112),J112/SUM($I112:$L112),"")</f>
        <v/>
      </c>
      <c r="Q112" s="131" t="str">
        <f>IF(ISNUMBER($B112),K112/SUM($I112:$L112),"")</f>
        <v/>
      </c>
      <c r="R112" s="131" t="str">
        <f>IF(ISNUMBER($B112),L112/SUM($I112:$L112),"")</f>
        <v/>
      </c>
      <c r="S112" s="133"/>
      <c r="T112" s="129"/>
      <c r="U112" s="141" t="str">
        <f>IF(ISNUMBER(Liga_Pocha!C112),Liga_Pocha!C112,"")</f>
        <v/>
      </c>
      <c r="V112" s="141" t="str">
        <f>IF(ISNUMBER(Liga_Pocha!D112),Liga_Pocha!D112,"")</f>
        <v/>
      </c>
      <c r="W112" s="141" t="str">
        <f>IF(ISNUMBER(Liga_Pocha!E112),Liga_Pocha!E112,"")</f>
        <v/>
      </c>
      <c r="X112" s="141" t="str">
        <f>IF(ISNUMBER(Liga_Pocha!F112),Liga_Pocha!F112,"")</f>
        <v/>
      </c>
      <c r="Y112" s="140" t="str">
        <f>IF(ISNUMBER($B112),HLOOKUP(Y$9,$U$9:$X$303,ROWS(S$1:S104),0),"")</f>
        <v/>
      </c>
      <c r="Z112" s="129"/>
      <c r="AA112" s="141" t="str">
        <f>IF(ISNUMBER($B112),U112+AA111,"")</f>
        <v/>
      </c>
      <c r="AB112" s="141" t="str">
        <f>IF(ISNUMBER($B112),V112+AB111,"")</f>
        <v/>
      </c>
      <c r="AC112" s="141" t="str">
        <f>IF(ISNUMBER($B112),W112+AC111,"")</f>
        <v/>
      </c>
      <c r="AD112" s="141" t="str">
        <f>IF(ISNUMBER($B112),X112+AD111,"")</f>
        <v/>
      </c>
      <c r="AE112" s="133"/>
      <c r="AF112" s="137"/>
      <c r="AG112" s="141" t="str">
        <f>IF(ISNUMBER($B112),AA112/COUNTA(AA$10:AA112),"")</f>
        <v/>
      </c>
      <c r="AH112" s="141" t="str">
        <f>IF(ISNUMBER($B112),AB112/COUNTA(AB$10:AB112),"")</f>
        <v/>
      </c>
      <c r="AI112" s="141" t="str">
        <f>IF(ISNUMBER($B112),AC112/COUNTA(AC$10:AC112),"")</f>
        <v/>
      </c>
      <c r="AJ112" s="141" t="str">
        <f>IF(ISNUMBER($B112),AD112/COUNTA(AD$10:AD112),"")</f>
        <v/>
      </c>
      <c r="AK112" s="133"/>
      <c r="AL112" s="137"/>
      <c r="AM112" s="141" t="str">
        <f>IF(ISNUMBER($B112),SQRT(VAR(U$10:U112)),"")</f>
        <v/>
      </c>
      <c r="AN112" s="141" t="str">
        <f>IF(ISNUMBER($B112),SQRT(VAR(V$10:V112)),"")</f>
        <v/>
      </c>
      <c r="AO112" s="141" t="str">
        <f>IF(ISNUMBER($B112),SQRT(VAR(W$10:W112)),"")</f>
        <v/>
      </c>
      <c r="AP112" s="141" t="str">
        <f>IF(ISNUMBER($B112),SQRT(VAR(X$10:X112)),"")</f>
        <v/>
      </c>
      <c r="AQ112" s="133"/>
      <c r="AR112" s="3"/>
      <c r="AS112" s="140"/>
      <c r="AT112" s="141"/>
      <c r="AU112" s="141"/>
      <c r="AV112" s="141"/>
      <c r="AW112" s="141"/>
      <c r="AX112" s="139"/>
    </row>
    <row r="113" spans="1:50">
      <c r="A113" s="64"/>
      <c r="B113" s="135" t="str">
        <f>IF(ISBLANK(Liga_Pocha!$B113),"",Liga_Pocha!$B113)</f>
        <v/>
      </c>
      <c r="C113" s="136" t="str">
        <f>IF(ISTEXT(B113),"",_xlfn.SWITCH(Liga_Pocha!AH113,$D$3,$D$2,$E$3,$E$2,$F$3,$F$2,$G$3,$G$2,$D$6,$D$5,$E$6,$E$5,$I$6,$I$5))</f>
        <v/>
      </c>
      <c r="D113" s="136" t="str">
        <f>IF(ISTEXT(C113),"",_xlfn.SWITCH(Liga_Pocha!AI113,$D$3,$D$2,$E$3,$E$2,$F$3,$F$2,$G$3,$G$2,$D$6,$D$5,$E$6,$E$5,$I$6,$I$5))</f>
        <v/>
      </c>
      <c r="E113" s="136" t="str">
        <f>IF(ISTEXT(D113),"",_xlfn.SWITCH(Liga_Pocha!AJ113,$D$3,$D$2,$E$3,$E$2,$F$3,$F$2,$G$3,$G$2,$D$6,$D$5,$E$6,$E$5,$I$6,$I$5))</f>
        <v/>
      </c>
      <c r="F113" s="136" t="str">
        <f>IF(ISTEXT(E113),"",_xlfn.SWITCH(Liga_Pocha!AK113,$D$3,$D$2,$E$3,$E$2,$F$3,$F$2,$G$3,$G$2,$D$6,$D$5,$E$6,$E$5,$I$6,$I$5))</f>
        <v/>
      </c>
      <c r="G113" s="140" t="str">
        <f>HLOOKUP(G$9,$B$9:$F$303,ROWS(A$1:A105),0)</f>
        <v/>
      </c>
      <c r="H113" s="129"/>
      <c r="I113" s="141" t="str">
        <f>IF(ISNUMBER($B113),I112+Liga_Pocha!AH113,"")</f>
        <v/>
      </c>
      <c r="J113" s="141" t="str">
        <f>IF(ISNUMBER($B113),J112+Liga_Pocha!AI113,"")</f>
        <v/>
      </c>
      <c r="K113" s="141" t="str">
        <f>IF(ISNUMBER($B113),K112+Liga_Pocha!AJ113,"")</f>
        <v/>
      </c>
      <c r="L113" s="141" t="str">
        <f>IF(ISNUMBER($B113),L112+Liga_Pocha!AK113,"")</f>
        <v/>
      </c>
      <c r="M113" s="133"/>
      <c r="N113" s="129"/>
      <c r="O113" s="131" t="str">
        <f>IF(ISNUMBER($B113),I113/SUM($I113:$L113),"")</f>
        <v/>
      </c>
      <c r="P113" s="131" t="str">
        <f>IF(ISNUMBER($B113),J113/SUM($I113:$L113),"")</f>
        <v/>
      </c>
      <c r="Q113" s="131" t="str">
        <f>IF(ISNUMBER($B113),K113/SUM($I113:$L113),"")</f>
        <v/>
      </c>
      <c r="R113" s="131" t="str">
        <f>IF(ISNUMBER($B113),L113/SUM($I113:$L113),"")</f>
        <v/>
      </c>
      <c r="S113" s="133"/>
      <c r="T113" s="129"/>
      <c r="U113" s="141" t="str">
        <f>IF(ISNUMBER(Liga_Pocha!C113),Liga_Pocha!C113,"")</f>
        <v/>
      </c>
      <c r="V113" s="141" t="str">
        <f>IF(ISNUMBER(Liga_Pocha!D113),Liga_Pocha!D113,"")</f>
        <v/>
      </c>
      <c r="W113" s="141" t="str">
        <f>IF(ISNUMBER(Liga_Pocha!E113),Liga_Pocha!E113,"")</f>
        <v/>
      </c>
      <c r="X113" s="141" t="str">
        <f>IF(ISNUMBER(Liga_Pocha!F113),Liga_Pocha!F113,"")</f>
        <v/>
      </c>
      <c r="Y113" s="140" t="str">
        <f>IF(ISNUMBER($B113),HLOOKUP(Y$9,$U$9:$X$303,ROWS(S$1:S105),0),"")</f>
        <v/>
      </c>
      <c r="Z113" s="129"/>
      <c r="AA113" s="141" t="str">
        <f>IF(ISNUMBER($B113),U113+AA112,"")</f>
        <v/>
      </c>
      <c r="AB113" s="141" t="str">
        <f>IF(ISNUMBER($B113),V113+AB112,"")</f>
        <v/>
      </c>
      <c r="AC113" s="141" t="str">
        <f>IF(ISNUMBER($B113),W113+AC112,"")</f>
        <v/>
      </c>
      <c r="AD113" s="141" t="str">
        <f>IF(ISNUMBER($B113),X113+AD112,"")</f>
        <v/>
      </c>
      <c r="AE113" s="133"/>
      <c r="AF113" s="137"/>
      <c r="AG113" s="141" t="str">
        <f>IF(ISNUMBER($B113),AA113/COUNTA(AA$10:AA113),"")</f>
        <v/>
      </c>
      <c r="AH113" s="141" t="str">
        <f>IF(ISNUMBER($B113),AB113/COUNTA(AB$10:AB113),"")</f>
        <v/>
      </c>
      <c r="AI113" s="141" t="str">
        <f>IF(ISNUMBER($B113),AC113/COUNTA(AC$10:AC113),"")</f>
        <v/>
      </c>
      <c r="AJ113" s="141" t="str">
        <f>IF(ISNUMBER($B113),AD113/COUNTA(AD$10:AD113),"")</f>
        <v/>
      </c>
      <c r="AK113" s="133"/>
      <c r="AL113" s="137"/>
      <c r="AM113" s="141" t="str">
        <f>IF(ISNUMBER($B113),SQRT(VAR(U$10:U113)),"")</f>
        <v/>
      </c>
      <c r="AN113" s="141" t="str">
        <f>IF(ISNUMBER($B113),SQRT(VAR(V$10:V113)),"")</f>
        <v/>
      </c>
      <c r="AO113" s="141" t="str">
        <f>IF(ISNUMBER($B113),SQRT(VAR(W$10:W113)),"")</f>
        <v/>
      </c>
      <c r="AP113" s="141" t="str">
        <f>IF(ISNUMBER($B113),SQRT(VAR(X$10:X113)),"")</f>
        <v/>
      </c>
      <c r="AQ113" s="133"/>
      <c r="AR113" s="3"/>
      <c r="AS113" s="140"/>
      <c r="AT113" s="141"/>
      <c r="AU113" s="141"/>
      <c r="AV113" s="141"/>
      <c r="AW113" s="141"/>
      <c r="AX113" s="139"/>
    </row>
    <row r="114" spans="1:50">
      <c r="A114" s="64"/>
      <c r="B114" s="135" t="str">
        <f>IF(ISBLANK(Liga_Pocha!$B114),"",Liga_Pocha!$B114)</f>
        <v/>
      </c>
      <c r="C114" s="136" t="str">
        <f>IF(ISTEXT(B114),"",_xlfn.SWITCH(Liga_Pocha!AH114,$D$3,$D$2,$E$3,$E$2,$F$3,$F$2,$G$3,$G$2,$D$6,$D$5,$E$6,$E$5,$I$6,$I$5))</f>
        <v/>
      </c>
      <c r="D114" s="136" t="str">
        <f>IF(ISTEXT(C114),"",_xlfn.SWITCH(Liga_Pocha!AI114,$D$3,$D$2,$E$3,$E$2,$F$3,$F$2,$G$3,$G$2,$D$6,$D$5,$E$6,$E$5,$I$6,$I$5))</f>
        <v/>
      </c>
      <c r="E114" s="136" t="str">
        <f>IF(ISTEXT(D114),"",_xlfn.SWITCH(Liga_Pocha!AJ114,$D$3,$D$2,$E$3,$E$2,$F$3,$F$2,$G$3,$G$2,$D$6,$D$5,$E$6,$E$5,$I$6,$I$5))</f>
        <v/>
      </c>
      <c r="F114" s="136" t="str">
        <f>IF(ISTEXT(E114),"",_xlfn.SWITCH(Liga_Pocha!AK114,$D$3,$D$2,$E$3,$E$2,$F$3,$F$2,$G$3,$G$2,$D$6,$D$5,$E$6,$E$5,$I$6,$I$5))</f>
        <v/>
      </c>
      <c r="G114" s="140" t="str">
        <f>HLOOKUP(G$9,$B$9:$F$303,ROWS(A$1:A106),0)</f>
        <v/>
      </c>
      <c r="H114" s="129"/>
      <c r="I114" s="141" t="str">
        <f>IF(ISNUMBER($B114),I113+Liga_Pocha!AH114,"")</f>
        <v/>
      </c>
      <c r="J114" s="141" t="str">
        <f>IF(ISNUMBER($B114),J113+Liga_Pocha!AI114,"")</f>
        <v/>
      </c>
      <c r="K114" s="141" t="str">
        <f>IF(ISNUMBER($B114),K113+Liga_Pocha!AJ114,"")</f>
        <v/>
      </c>
      <c r="L114" s="141" t="str">
        <f>IF(ISNUMBER($B114),L113+Liga_Pocha!AK114,"")</f>
        <v/>
      </c>
      <c r="M114" s="133"/>
      <c r="N114" s="129"/>
      <c r="O114" s="131" t="str">
        <f>IF(ISNUMBER($B114),I114/SUM($I114:$L114),"")</f>
        <v/>
      </c>
      <c r="P114" s="131" t="str">
        <f>IF(ISNUMBER($B114),J114/SUM($I114:$L114),"")</f>
        <v/>
      </c>
      <c r="Q114" s="131" t="str">
        <f>IF(ISNUMBER($B114),K114/SUM($I114:$L114),"")</f>
        <v/>
      </c>
      <c r="R114" s="131" t="str">
        <f>IF(ISNUMBER($B114),L114/SUM($I114:$L114),"")</f>
        <v/>
      </c>
      <c r="S114" s="133"/>
      <c r="T114" s="129"/>
      <c r="U114" s="141" t="str">
        <f>IF(ISNUMBER(Liga_Pocha!C114),Liga_Pocha!C114,"")</f>
        <v/>
      </c>
      <c r="V114" s="141" t="str">
        <f>IF(ISNUMBER(Liga_Pocha!D114),Liga_Pocha!D114,"")</f>
        <v/>
      </c>
      <c r="W114" s="141" t="str">
        <f>IF(ISNUMBER(Liga_Pocha!E114),Liga_Pocha!E114,"")</f>
        <v/>
      </c>
      <c r="X114" s="141" t="str">
        <f>IF(ISNUMBER(Liga_Pocha!F114),Liga_Pocha!F114,"")</f>
        <v/>
      </c>
      <c r="Y114" s="140" t="str">
        <f>IF(ISNUMBER($B114),HLOOKUP(Y$9,$U$9:$X$303,ROWS(S$1:S106),0),"")</f>
        <v/>
      </c>
      <c r="Z114" s="129"/>
      <c r="AA114" s="141" t="str">
        <f>IF(ISNUMBER($B114),U114+AA113,"")</f>
        <v/>
      </c>
      <c r="AB114" s="141" t="str">
        <f>IF(ISNUMBER($B114),V114+AB113,"")</f>
        <v/>
      </c>
      <c r="AC114" s="141" t="str">
        <f>IF(ISNUMBER($B114),W114+AC113,"")</f>
        <v/>
      </c>
      <c r="AD114" s="141" t="str">
        <f>IF(ISNUMBER($B114),X114+AD113,"")</f>
        <v/>
      </c>
      <c r="AE114" s="133"/>
      <c r="AF114" s="137"/>
      <c r="AG114" s="141" t="str">
        <f>IF(ISNUMBER($B114),AA114/COUNTA(AA$10:AA114),"")</f>
        <v/>
      </c>
      <c r="AH114" s="141" t="str">
        <f>IF(ISNUMBER($B114),AB114/COUNTA(AB$10:AB114),"")</f>
        <v/>
      </c>
      <c r="AI114" s="141" t="str">
        <f>IF(ISNUMBER($B114),AC114/COUNTA(AC$10:AC114),"")</f>
        <v/>
      </c>
      <c r="AJ114" s="141" t="str">
        <f>IF(ISNUMBER($B114),AD114/COUNTA(AD$10:AD114),"")</f>
        <v/>
      </c>
      <c r="AK114" s="133"/>
      <c r="AL114" s="137"/>
      <c r="AM114" s="141" t="str">
        <f>IF(ISNUMBER($B114),SQRT(VAR(U$10:U114)),"")</f>
        <v/>
      </c>
      <c r="AN114" s="141" t="str">
        <f>IF(ISNUMBER($B114),SQRT(VAR(V$10:V114)),"")</f>
        <v/>
      </c>
      <c r="AO114" s="141" t="str">
        <f>IF(ISNUMBER($B114),SQRT(VAR(W$10:W114)),"")</f>
        <v/>
      </c>
      <c r="AP114" s="141" t="str">
        <f>IF(ISNUMBER($B114),SQRT(VAR(X$10:X114)),"")</f>
        <v/>
      </c>
      <c r="AQ114" s="133"/>
      <c r="AR114" s="3"/>
      <c r="AS114" s="140"/>
      <c r="AT114" s="141"/>
      <c r="AU114" s="141"/>
      <c r="AV114" s="141"/>
      <c r="AW114" s="141"/>
      <c r="AX114" s="139"/>
    </row>
    <row r="115" spans="1:50">
      <c r="A115" s="64"/>
      <c r="B115" s="135" t="str">
        <f>IF(ISBLANK(Liga_Pocha!$B115),"",Liga_Pocha!$B115)</f>
        <v/>
      </c>
      <c r="C115" s="136" t="str">
        <f>IF(ISTEXT(B115),"",_xlfn.SWITCH(Liga_Pocha!AH115,$D$3,$D$2,$E$3,$E$2,$F$3,$F$2,$G$3,$G$2,$D$6,$D$5,$E$6,$E$5,$I$6,$I$5))</f>
        <v/>
      </c>
      <c r="D115" s="136" t="str">
        <f>IF(ISTEXT(C115),"",_xlfn.SWITCH(Liga_Pocha!AI115,$D$3,$D$2,$E$3,$E$2,$F$3,$F$2,$G$3,$G$2,$D$6,$D$5,$E$6,$E$5,$I$6,$I$5))</f>
        <v/>
      </c>
      <c r="E115" s="136" t="str">
        <f>IF(ISTEXT(D115),"",_xlfn.SWITCH(Liga_Pocha!AJ115,$D$3,$D$2,$E$3,$E$2,$F$3,$F$2,$G$3,$G$2,$D$6,$D$5,$E$6,$E$5,$I$6,$I$5))</f>
        <v/>
      </c>
      <c r="F115" s="136" t="str">
        <f>IF(ISTEXT(E115),"",_xlfn.SWITCH(Liga_Pocha!AK115,$D$3,$D$2,$E$3,$E$2,$F$3,$F$2,$G$3,$G$2,$D$6,$D$5,$E$6,$E$5,$I$6,$I$5))</f>
        <v/>
      </c>
      <c r="G115" s="140" t="str">
        <f>HLOOKUP(G$9,$B$9:$F$303,ROWS(A$1:A107),0)</f>
        <v/>
      </c>
      <c r="H115" s="129"/>
      <c r="I115" s="141" t="str">
        <f>IF(ISNUMBER($B115),I114+Liga_Pocha!AH115,"")</f>
        <v/>
      </c>
      <c r="J115" s="141" t="str">
        <f>IF(ISNUMBER($B115),J114+Liga_Pocha!AI115,"")</f>
        <v/>
      </c>
      <c r="K115" s="141" t="str">
        <f>IF(ISNUMBER($B115),K114+Liga_Pocha!AJ115,"")</f>
        <v/>
      </c>
      <c r="L115" s="141" t="str">
        <f>IF(ISNUMBER($B115),L114+Liga_Pocha!AK115,"")</f>
        <v/>
      </c>
      <c r="M115" s="133"/>
      <c r="N115" s="129"/>
      <c r="O115" s="131" t="str">
        <f>IF(ISNUMBER($B115),I115/SUM($I115:$L115),"")</f>
        <v/>
      </c>
      <c r="P115" s="131" t="str">
        <f>IF(ISNUMBER($B115),J115/SUM($I115:$L115),"")</f>
        <v/>
      </c>
      <c r="Q115" s="131" t="str">
        <f>IF(ISNUMBER($B115),K115/SUM($I115:$L115),"")</f>
        <v/>
      </c>
      <c r="R115" s="131" t="str">
        <f>IF(ISNUMBER($B115),L115/SUM($I115:$L115),"")</f>
        <v/>
      </c>
      <c r="S115" s="133"/>
      <c r="T115" s="129"/>
      <c r="U115" s="141" t="str">
        <f>IF(ISNUMBER(Liga_Pocha!C115),Liga_Pocha!C115,"")</f>
        <v/>
      </c>
      <c r="V115" s="141" t="str">
        <f>IF(ISNUMBER(Liga_Pocha!D115),Liga_Pocha!D115,"")</f>
        <v/>
      </c>
      <c r="W115" s="141" t="str">
        <f>IF(ISNUMBER(Liga_Pocha!E115),Liga_Pocha!E115,"")</f>
        <v/>
      </c>
      <c r="X115" s="141" t="str">
        <f>IF(ISNUMBER(Liga_Pocha!F115),Liga_Pocha!F115,"")</f>
        <v/>
      </c>
      <c r="Y115" s="140" t="str">
        <f>IF(ISNUMBER($B115),HLOOKUP(Y$9,$U$9:$X$303,ROWS(S$1:S107),0),"")</f>
        <v/>
      </c>
      <c r="Z115" s="129"/>
      <c r="AA115" s="141" t="str">
        <f>IF(ISNUMBER($B115),U115+AA114,"")</f>
        <v/>
      </c>
      <c r="AB115" s="141" t="str">
        <f>IF(ISNUMBER($B115),V115+AB114,"")</f>
        <v/>
      </c>
      <c r="AC115" s="141" t="str">
        <f>IF(ISNUMBER($B115),W115+AC114,"")</f>
        <v/>
      </c>
      <c r="AD115" s="141" t="str">
        <f>IF(ISNUMBER($B115),X115+AD114,"")</f>
        <v/>
      </c>
      <c r="AE115" s="133"/>
      <c r="AF115" s="137"/>
      <c r="AG115" s="141" t="str">
        <f>IF(ISNUMBER($B115),AA115/COUNTA(AA$10:AA115),"")</f>
        <v/>
      </c>
      <c r="AH115" s="141" t="str">
        <f>IF(ISNUMBER($B115),AB115/COUNTA(AB$10:AB115),"")</f>
        <v/>
      </c>
      <c r="AI115" s="141" t="str">
        <f>IF(ISNUMBER($B115),AC115/COUNTA(AC$10:AC115),"")</f>
        <v/>
      </c>
      <c r="AJ115" s="141" t="str">
        <f>IF(ISNUMBER($B115),AD115/COUNTA(AD$10:AD115),"")</f>
        <v/>
      </c>
      <c r="AK115" s="133"/>
      <c r="AL115" s="137"/>
      <c r="AM115" s="141" t="str">
        <f>IF(ISNUMBER($B115),SQRT(VAR(U$10:U115)),"")</f>
        <v/>
      </c>
      <c r="AN115" s="141" t="str">
        <f>IF(ISNUMBER($B115),SQRT(VAR(V$10:V115)),"")</f>
        <v/>
      </c>
      <c r="AO115" s="141" t="str">
        <f>IF(ISNUMBER($B115),SQRT(VAR(W$10:W115)),"")</f>
        <v/>
      </c>
      <c r="AP115" s="141" t="str">
        <f>IF(ISNUMBER($B115),SQRT(VAR(X$10:X115)),"")</f>
        <v/>
      </c>
      <c r="AQ115" s="133"/>
      <c r="AR115" s="3"/>
      <c r="AS115" s="140"/>
      <c r="AT115" s="141"/>
      <c r="AU115" s="141"/>
      <c r="AV115" s="141"/>
      <c r="AW115" s="141"/>
      <c r="AX115" s="139"/>
    </row>
    <row r="116" spans="1:50">
      <c r="A116" s="64"/>
      <c r="B116" s="135" t="str">
        <f>IF(ISBLANK(Liga_Pocha!$B116),"",Liga_Pocha!$B116)</f>
        <v/>
      </c>
      <c r="C116" s="136" t="str">
        <f>IF(ISTEXT(B116),"",_xlfn.SWITCH(Liga_Pocha!AH116,$D$3,$D$2,$E$3,$E$2,$F$3,$F$2,$G$3,$G$2,$D$6,$D$5,$E$6,$E$5,$I$6,$I$5))</f>
        <v/>
      </c>
      <c r="D116" s="136" t="str">
        <f>IF(ISTEXT(C116),"",_xlfn.SWITCH(Liga_Pocha!AI116,$D$3,$D$2,$E$3,$E$2,$F$3,$F$2,$G$3,$G$2,$D$6,$D$5,$E$6,$E$5,$I$6,$I$5))</f>
        <v/>
      </c>
      <c r="E116" s="136" t="str">
        <f>IF(ISTEXT(D116),"",_xlfn.SWITCH(Liga_Pocha!AJ116,$D$3,$D$2,$E$3,$E$2,$F$3,$F$2,$G$3,$G$2,$D$6,$D$5,$E$6,$E$5,$I$6,$I$5))</f>
        <v/>
      </c>
      <c r="F116" s="136" t="str">
        <f>IF(ISTEXT(E116),"",_xlfn.SWITCH(Liga_Pocha!AK116,$D$3,$D$2,$E$3,$E$2,$F$3,$F$2,$G$3,$G$2,$D$6,$D$5,$E$6,$E$5,$I$6,$I$5))</f>
        <v/>
      </c>
      <c r="G116" s="140" t="str">
        <f>HLOOKUP(G$9,$B$9:$F$303,ROWS(A$1:A108),0)</f>
        <v/>
      </c>
      <c r="H116" s="129"/>
      <c r="I116" s="141" t="str">
        <f>IF(ISNUMBER($B116),I115+Liga_Pocha!AH116,"")</f>
        <v/>
      </c>
      <c r="J116" s="141" t="str">
        <f>IF(ISNUMBER($B116),J115+Liga_Pocha!AI116,"")</f>
        <v/>
      </c>
      <c r="K116" s="141" t="str">
        <f>IF(ISNUMBER($B116),K115+Liga_Pocha!AJ116,"")</f>
        <v/>
      </c>
      <c r="L116" s="141" t="str">
        <f>IF(ISNUMBER($B116),L115+Liga_Pocha!AK116,"")</f>
        <v/>
      </c>
      <c r="M116" s="133"/>
      <c r="N116" s="129"/>
      <c r="O116" s="131" t="str">
        <f>IF(ISNUMBER($B116),I116/SUM($I116:$L116),"")</f>
        <v/>
      </c>
      <c r="P116" s="131" t="str">
        <f>IF(ISNUMBER($B116),J116/SUM($I116:$L116),"")</f>
        <v/>
      </c>
      <c r="Q116" s="131" t="str">
        <f>IF(ISNUMBER($B116),K116/SUM($I116:$L116),"")</f>
        <v/>
      </c>
      <c r="R116" s="131" t="str">
        <f>IF(ISNUMBER($B116),L116/SUM($I116:$L116),"")</f>
        <v/>
      </c>
      <c r="S116" s="133"/>
      <c r="T116" s="129"/>
      <c r="U116" s="141" t="str">
        <f>IF(ISNUMBER(Liga_Pocha!C116),Liga_Pocha!C116,"")</f>
        <v/>
      </c>
      <c r="V116" s="141" t="str">
        <f>IF(ISNUMBER(Liga_Pocha!D116),Liga_Pocha!D116,"")</f>
        <v/>
      </c>
      <c r="W116" s="141" t="str">
        <f>IF(ISNUMBER(Liga_Pocha!E116),Liga_Pocha!E116,"")</f>
        <v/>
      </c>
      <c r="X116" s="141" t="str">
        <f>IF(ISNUMBER(Liga_Pocha!F116),Liga_Pocha!F116,"")</f>
        <v/>
      </c>
      <c r="Y116" s="140" t="str">
        <f>IF(ISNUMBER($B116),HLOOKUP(Y$9,$U$9:$X$303,ROWS(S$1:S108),0),"")</f>
        <v/>
      </c>
      <c r="Z116" s="129"/>
      <c r="AA116" s="141" t="str">
        <f>IF(ISNUMBER($B116),U116+AA115,"")</f>
        <v/>
      </c>
      <c r="AB116" s="141" t="str">
        <f>IF(ISNUMBER($B116),V116+AB115,"")</f>
        <v/>
      </c>
      <c r="AC116" s="141" t="str">
        <f>IF(ISNUMBER($B116),W116+AC115,"")</f>
        <v/>
      </c>
      <c r="AD116" s="141" t="str">
        <f>IF(ISNUMBER($B116),X116+AD115,"")</f>
        <v/>
      </c>
      <c r="AE116" s="133"/>
      <c r="AF116" s="137"/>
      <c r="AG116" s="141" t="str">
        <f>IF(ISNUMBER($B116),AA116/COUNTA(AA$10:AA116),"")</f>
        <v/>
      </c>
      <c r="AH116" s="141" t="str">
        <f>IF(ISNUMBER($B116),AB116/COUNTA(AB$10:AB116),"")</f>
        <v/>
      </c>
      <c r="AI116" s="141" t="str">
        <f>IF(ISNUMBER($B116),AC116/COUNTA(AC$10:AC116),"")</f>
        <v/>
      </c>
      <c r="AJ116" s="141" t="str">
        <f>IF(ISNUMBER($B116),AD116/COUNTA(AD$10:AD116),"")</f>
        <v/>
      </c>
      <c r="AK116" s="133"/>
      <c r="AL116" s="137"/>
      <c r="AM116" s="141" t="str">
        <f>IF(ISNUMBER($B116),SQRT(VAR(U$10:U116)),"")</f>
        <v/>
      </c>
      <c r="AN116" s="141" t="str">
        <f>IF(ISNUMBER($B116),SQRT(VAR(V$10:V116)),"")</f>
        <v/>
      </c>
      <c r="AO116" s="141" t="str">
        <f>IF(ISNUMBER($B116),SQRT(VAR(W$10:W116)),"")</f>
        <v/>
      </c>
      <c r="AP116" s="141" t="str">
        <f>IF(ISNUMBER($B116),SQRT(VAR(X$10:X116)),"")</f>
        <v/>
      </c>
      <c r="AQ116" s="133"/>
      <c r="AR116" s="3"/>
      <c r="AS116" s="140"/>
      <c r="AT116" s="141"/>
      <c r="AU116" s="141"/>
      <c r="AV116" s="141"/>
      <c r="AW116" s="141"/>
      <c r="AX116" s="139"/>
    </row>
    <row r="117" spans="1:50">
      <c r="A117" s="64"/>
      <c r="B117" s="135" t="str">
        <f>IF(ISBLANK(Liga_Pocha!$B117),"",Liga_Pocha!$B117)</f>
        <v/>
      </c>
      <c r="C117" s="136" t="str">
        <f>IF(ISTEXT(B117),"",_xlfn.SWITCH(Liga_Pocha!AH117,$D$3,$D$2,$E$3,$E$2,$F$3,$F$2,$G$3,$G$2,$D$6,$D$5,$E$6,$E$5,$I$6,$I$5))</f>
        <v/>
      </c>
      <c r="D117" s="136" t="str">
        <f>IF(ISTEXT(C117),"",_xlfn.SWITCH(Liga_Pocha!AI117,$D$3,$D$2,$E$3,$E$2,$F$3,$F$2,$G$3,$G$2,$D$6,$D$5,$E$6,$E$5,$I$6,$I$5))</f>
        <v/>
      </c>
      <c r="E117" s="136" t="str">
        <f>IF(ISTEXT(D117),"",_xlfn.SWITCH(Liga_Pocha!AJ117,$D$3,$D$2,$E$3,$E$2,$F$3,$F$2,$G$3,$G$2,$D$6,$D$5,$E$6,$E$5,$I$6,$I$5))</f>
        <v/>
      </c>
      <c r="F117" s="136" t="str">
        <f>IF(ISTEXT(E117),"",_xlfn.SWITCH(Liga_Pocha!AK117,$D$3,$D$2,$E$3,$E$2,$F$3,$F$2,$G$3,$G$2,$D$6,$D$5,$E$6,$E$5,$I$6,$I$5))</f>
        <v/>
      </c>
      <c r="G117" s="140" t="str">
        <f>HLOOKUP(G$9,$B$9:$F$303,ROWS(A$1:A109),0)</f>
        <v/>
      </c>
      <c r="H117" s="129"/>
      <c r="I117" s="141" t="str">
        <f>IF(ISNUMBER($B117),I116+Liga_Pocha!AH117,"")</f>
        <v/>
      </c>
      <c r="J117" s="141" t="str">
        <f>IF(ISNUMBER($B117),J116+Liga_Pocha!AI117,"")</f>
        <v/>
      </c>
      <c r="K117" s="141" t="str">
        <f>IF(ISNUMBER($B117),K116+Liga_Pocha!AJ117,"")</f>
        <v/>
      </c>
      <c r="L117" s="141" t="str">
        <f>IF(ISNUMBER($B117),L116+Liga_Pocha!AK117,"")</f>
        <v/>
      </c>
      <c r="M117" s="133"/>
      <c r="N117" s="129"/>
      <c r="O117" s="131" t="str">
        <f>IF(ISNUMBER($B117),I117/SUM($I117:$L117),"")</f>
        <v/>
      </c>
      <c r="P117" s="131" t="str">
        <f>IF(ISNUMBER($B117),J117/SUM($I117:$L117),"")</f>
        <v/>
      </c>
      <c r="Q117" s="131" t="str">
        <f>IF(ISNUMBER($B117),K117/SUM($I117:$L117),"")</f>
        <v/>
      </c>
      <c r="R117" s="131" t="str">
        <f>IF(ISNUMBER($B117),L117/SUM($I117:$L117),"")</f>
        <v/>
      </c>
      <c r="S117" s="133"/>
      <c r="T117" s="129"/>
      <c r="U117" s="141" t="str">
        <f>IF(ISNUMBER(Liga_Pocha!C117),Liga_Pocha!C117,"")</f>
        <v/>
      </c>
      <c r="V117" s="141" t="str">
        <f>IF(ISNUMBER(Liga_Pocha!D117),Liga_Pocha!D117,"")</f>
        <v/>
      </c>
      <c r="W117" s="141" t="str">
        <f>IF(ISNUMBER(Liga_Pocha!E117),Liga_Pocha!E117,"")</f>
        <v/>
      </c>
      <c r="X117" s="141" t="str">
        <f>IF(ISNUMBER(Liga_Pocha!F117),Liga_Pocha!F117,"")</f>
        <v/>
      </c>
      <c r="Y117" s="140" t="str">
        <f>IF(ISNUMBER($B117),HLOOKUP(Y$9,$U$9:$X$303,ROWS(S$1:S109),0),"")</f>
        <v/>
      </c>
      <c r="Z117" s="129"/>
      <c r="AA117" s="141" t="str">
        <f>IF(ISNUMBER($B117),U117+AA116,"")</f>
        <v/>
      </c>
      <c r="AB117" s="141" t="str">
        <f>IF(ISNUMBER($B117),V117+AB116,"")</f>
        <v/>
      </c>
      <c r="AC117" s="141" t="str">
        <f>IF(ISNUMBER($B117),W117+AC116,"")</f>
        <v/>
      </c>
      <c r="AD117" s="141" t="str">
        <f>IF(ISNUMBER($B117),X117+AD116,"")</f>
        <v/>
      </c>
      <c r="AE117" s="133"/>
      <c r="AF117" s="137"/>
      <c r="AG117" s="141" t="str">
        <f>IF(ISNUMBER($B117),AA117/COUNTA(AA$10:AA117),"")</f>
        <v/>
      </c>
      <c r="AH117" s="141" t="str">
        <f>IF(ISNUMBER($B117),AB117/COUNTA(AB$10:AB117),"")</f>
        <v/>
      </c>
      <c r="AI117" s="141" t="str">
        <f>IF(ISNUMBER($B117),AC117/COUNTA(AC$10:AC117),"")</f>
        <v/>
      </c>
      <c r="AJ117" s="141" t="str">
        <f>IF(ISNUMBER($B117),AD117/COUNTA(AD$10:AD117),"")</f>
        <v/>
      </c>
      <c r="AK117" s="133"/>
      <c r="AL117" s="137"/>
      <c r="AM117" s="141" t="str">
        <f>IF(ISNUMBER($B117),SQRT(VAR(U$10:U117)),"")</f>
        <v/>
      </c>
      <c r="AN117" s="141" t="str">
        <f>IF(ISNUMBER($B117),SQRT(VAR(V$10:V117)),"")</f>
        <v/>
      </c>
      <c r="AO117" s="141" t="str">
        <f>IF(ISNUMBER($B117),SQRT(VAR(W$10:W117)),"")</f>
        <v/>
      </c>
      <c r="AP117" s="141" t="str">
        <f>IF(ISNUMBER($B117),SQRT(VAR(X$10:X117)),"")</f>
        <v/>
      </c>
      <c r="AQ117" s="133"/>
      <c r="AR117" s="3"/>
      <c r="AS117" s="140"/>
      <c r="AT117" s="141"/>
      <c r="AU117" s="141"/>
      <c r="AV117" s="141"/>
      <c r="AW117" s="141"/>
      <c r="AX117" s="139"/>
    </row>
    <row r="118" spans="1:50">
      <c r="A118" s="64"/>
      <c r="B118" s="135" t="str">
        <f>IF(ISBLANK(Liga_Pocha!$B118),"",Liga_Pocha!$B118)</f>
        <v/>
      </c>
      <c r="C118" s="136" t="str">
        <f>IF(ISTEXT(B118),"",_xlfn.SWITCH(Liga_Pocha!AH118,$D$3,$D$2,$E$3,$E$2,$F$3,$F$2,$G$3,$G$2,$D$6,$D$5,$E$6,$E$5,$I$6,$I$5))</f>
        <v/>
      </c>
      <c r="D118" s="136" t="str">
        <f>IF(ISTEXT(C118),"",_xlfn.SWITCH(Liga_Pocha!AI118,$D$3,$D$2,$E$3,$E$2,$F$3,$F$2,$G$3,$G$2,$D$6,$D$5,$E$6,$E$5,$I$6,$I$5))</f>
        <v/>
      </c>
      <c r="E118" s="136" t="str">
        <f>IF(ISTEXT(D118),"",_xlfn.SWITCH(Liga_Pocha!AJ118,$D$3,$D$2,$E$3,$E$2,$F$3,$F$2,$G$3,$G$2,$D$6,$D$5,$E$6,$E$5,$I$6,$I$5))</f>
        <v/>
      </c>
      <c r="F118" s="136" t="str">
        <f>IF(ISTEXT(E118),"",_xlfn.SWITCH(Liga_Pocha!AK118,$D$3,$D$2,$E$3,$E$2,$F$3,$F$2,$G$3,$G$2,$D$6,$D$5,$E$6,$E$5,$I$6,$I$5))</f>
        <v/>
      </c>
      <c r="G118" s="140" t="str">
        <f>HLOOKUP(G$9,$B$9:$F$303,ROWS(A$1:A110),0)</f>
        <v/>
      </c>
      <c r="H118" s="129"/>
      <c r="I118" s="141" t="str">
        <f>IF(ISNUMBER($B118),I117+Liga_Pocha!AH118,"")</f>
        <v/>
      </c>
      <c r="J118" s="141" t="str">
        <f>IF(ISNUMBER($B118),J117+Liga_Pocha!AI118,"")</f>
        <v/>
      </c>
      <c r="K118" s="141" t="str">
        <f>IF(ISNUMBER($B118),K117+Liga_Pocha!AJ118,"")</f>
        <v/>
      </c>
      <c r="L118" s="141" t="str">
        <f>IF(ISNUMBER($B118),L117+Liga_Pocha!AK118,"")</f>
        <v/>
      </c>
      <c r="M118" s="133"/>
      <c r="N118" s="129"/>
      <c r="O118" s="131" t="str">
        <f>IF(ISNUMBER($B118),I118/SUM($I118:$L118),"")</f>
        <v/>
      </c>
      <c r="P118" s="131" t="str">
        <f>IF(ISNUMBER($B118),J118/SUM($I118:$L118),"")</f>
        <v/>
      </c>
      <c r="Q118" s="131" t="str">
        <f>IF(ISNUMBER($B118),K118/SUM($I118:$L118),"")</f>
        <v/>
      </c>
      <c r="R118" s="131" t="str">
        <f>IF(ISNUMBER($B118),L118/SUM($I118:$L118),"")</f>
        <v/>
      </c>
      <c r="S118" s="133"/>
      <c r="T118" s="129"/>
      <c r="U118" s="141" t="str">
        <f>IF(ISNUMBER(Liga_Pocha!C118),Liga_Pocha!C118,"")</f>
        <v/>
      </c>
      <c r="V118" s="141" t="str">
        <f>IF(ISNUMBER(Liga_Pocha!D118),Liga_Pocha!D118,"")</f>
        <v/>
      </c>
      <c r="W118" s="141" t="str">
        <f>IF(ISNUMBER(Liga_Pocha!E118),Liga_Pocha!E118,"")</f>
        <v/>
      </c>
      <c r="X118" s="141" t="str">
        <f>IF(ISNUMBER(Liga_Pocha!F118),Liga_Pocha!F118,"")</f>
        <v/>
      </c>
      <c r="Y118" s="140" t="str">
        <f>IF(ISNUMBER($B118),HLOOKUP(Y$9,$U$9:$X$303,ROWS(S$1:S110),0),"")</f>
        <v/>
      </c>
      <c r="Z118" s="129"/>
      <c r="AA118" s="141" t="str">
        <f>IF(ISNUMBER($B118),U118+AA117,"")</f>
        <v/>
      </c>
      <c r="AB118" s="141" t="str">
        <f>IF(ISNUMBER($B118),V118+AB117,"")</f>
        <v/>
      </c>
      <c r="AC118" s="141" t="str">
        <f>IF(ISNUMBER($B118),W118+AC117,"")</f>
        <v/>
      </c>
      <c r="AD118" s="141" t="str">
        <f>IF(ISNUMBER($B118),X118+AD117,"")</f>
        <v/>
      </c>
      <c r="AE118" s="133"/>
      <c r="AF118" s="137"/>
      <c r="AG118" s="141" t="str">
        <f>IF(ISNUMBER($B118),AA118/COUNTA(AA$10:AA118),"")</f>
        <v/>
      </c>
      <c r="AH118" s="141" t="str">
        <f>IF(ISNUMBER($B118),AB118/COUNTA(AB$10:AB118),"")</f>
        <v/>
      </c>
      <c r="AI118" s="141" t="str">
        <f>IF(ISNUMBER($B118),AC118/COUNTA(AC$10:AC118),"")</f>
        <v/>
      </c>
      <c r="AJ118" s="141" t="str">
        <f>IF(ISNUMBER($B118),AD118/COUNTA(AD$10:AD118),"")</f>
        <v/>
      </c>
      <c r="AK118" s="133"/>
      <c r="AL118" s="137"/>
      <c r="AM118" s="141" t="str">
        <f>IF(ISNUMBER($B118),SQRT(VAR(U$10:U118)),"")</f>
        <v/>
      </c>
      <c r="AN118" s="141" t="str">
        <f>IF(ISNUMBER($B118),SQRT(VAR(V$10:V118)),"")</f>
        <v/>
      </c>
      <c r="AO118" s="141" t="str">
        <f>IF(ISNUMBER($B118),SQRT(VAR(W$10:W118)),"")</f>
        <v/>
      </c>
      <c r="AP118" s="141" t="str">
        <f>IF(ISNUMBER($B118),SQRT(VAR(X$10:X118)),"")</f>
        <v/>
      </c>
      <c r="AQ118" s="133"/>
      <c r="AR118" s="3"/>
      <c r="AS118" s="140"/>
      <c r="AT118" s="141"/>
      <c r="AU118" s="141"/>
      <c r="AV118" s="141"/>
      <c r="AW118" s="141"/>
      <c r="AX118" s="139"/>
    </row>
    <row r="119" spans="1:50">
      <c r="A119" s="64"/>
      <c r="B119" s="135" t="str">
        <f>IF(ISBLANK(Liga_Pocha!$B119),"",Liga_Pocha!$B119)</f>
        <v/>
      </c>
      <c r="C119" s="136" t="str">
        <f>IF(ISTEXT(B119),"",_xlfn.SWITCH(Liga_Pocha!AH119,$D$3,$D$2,$E$3,$E$2,$F$3,$F$2,$G$3,$G$2,$D$6,$D$5,$E$6,$E$5,$I$6,$I$5))</f>
        <v/>
      </c>
      <c r="D119" s="136" t="str">
        <f>IF(ISTEXT(C119),"",_xlfn.SWITCH(Liga_Pocha!AI119,$D$3,$D$2,$E$3,$E$2,$F$3,$F$2,$G$3,$G$2,$D$6,$D$5,$E$6,$E$5,$I$6,$I$5))</f>
        <v/>
      </c>
      <c r="E119" s="136" t="str">
        <f>IF(ISTEXT(D119),"",_xlfn.SWITCH(Liga_Pocha!AJ119,$D$3,$D$2,$E$3,$E$2,$F$3,$F$2,$G$3,$G$2,$D$6,$D$5,$E$6,$E$5,$I$6,$I$5))</f>
        <v/>
      </c>
      <c r="F119" s="136" t="str">
        <f>IF(ISTEXT(E119),"",_xlfn.SWITCH(Liga_Pocha!AK119,$D$3,$D$2,$E$3,$E$2,$F$3,$F$2,$G$3,$G$2,$D$6,$D$5,$E$6,$E$5,$I$6,$I$5))</f>
        <v/>
      </c>
      <c r="G119" s="140" t="str">
        <f>HLOOKUP(G$9,$B$9:$F$303,ROWS(A$1:A111),0)</f>
        <v/>
      </c>
      <c r="H119" s="129"/>
      <c r="I119" s="141" t="str">
        <f>IF(ISNUMBER($B119),I118+Liga_Pocha!AH119,"")</f>
        <v/>
      </c>
      <c r="J119" s="141" t="str">
        <f>IF(ISNUMBER($B119),J118+Liga_Pocha!AI119,"")</f>
        <v/>
      </c>
      <c r="K119" s="141" t="str">
        <f>IF(ISNUMBER($B119),K118+Liga_Pocha!AJ119,"")</f>
        <v/>
      </c>
      <c r="L119" s="141" t="str">
        <f>IF(ISNUMBER($B119),L118+Liga_Pocha!AK119,"")</f>
        <v/>
      </c>
      <c r="M119" s="133"/>
      <c r="N119" s="129"/>
      <c r="O119" s="131" t="str">
        <f>IF(ISNUMBER($B119),I119/SUM($I119:$L119),"")</f>
        <v/>
      </c>
      <c r="P119" s="131" t="str">
        <f>IF(ISNUMBER($B119),J119/SUM($I119:$L119),"")</f>
        <v/>
      </c>
      <c r="Q119" s="131" t="str">
        <f>IF(ISNUMBER($B119),K119/SUM($I119:$L119),"")</f>
        <v/>
      </c>
      <c r="R119" s="131" t="str">
        <f>IF(ISNUMBER($B119),L119/SUM($I119:$L119),"")</f>
        <v/>
      </c>
      <c r="S119" s="133"/>
      <c r="T119" s="129"/>
      <c r="U119" s="141" t="str">
        <f>IF(ISNUMBER(Liga_Pocha!C119),Liga_Pocha!C119,"")</f>
        <v/>
      </c>
      <c r="V119" s="141" t="str">
        <f>IF(ISNUMBER(Liga_Pocha!D119),Liga_Pocha!D119,"")</f>
        <v/>
      </c>
      <c r="W119" s="141" t="str">
        <f>IF(ISNUMBER(Liga_Pocha!E119),Liga_Pocha!E119,"")</f>
        <v/>
      </c>
      <c r="X119" s="141" t="str">
        <f>IF(ISNUMBER(Liga_Pocha!F119),Liga_Pocha!F119,"")</f>
        <v/>
      </c>
      <c r="Y119" s="140" t="str">
        <f>IF(ISNUMBER($B119),HLOOKUP(Y$9,$U$9:$X$303,ROWS(S$1:S111),0),"")</f>
        <v/>
      </c>
      <c r="Z119" s="129"/>
      <c r="AA119" s="141" t="str">
        <f>IF(ISNUMBER($B119),U119+AA118,"")</f>
        <v/>
      </c>
      <c r="AB119" s="141" t="str">
        <f>IF(ISNUMBER($B119),V119+AB118,"")</f>
        <v/>
      </c>
      <c r="AC119" s="141" t="str">
        <f>IF(ISNUMBER($B119),W119+AC118,"")</f>
        <v/>
      </c>
      <c r="AD119" s="141" t="str">
        <f>IF(ISNUMBER($B119),X119+AD118,"")</f>
        <v/>
      </c>
      <c r="AE119" s="133"/>
      <c r="AF119" s="137"/>
      <c r="AG119" s="141" t="str">
        <f>IF(ISNUMBER($B119),AA119/COUNTA(AA$10:AA119),"")</f>
        <v/>
      </c>
      <c r="AH119" s="141" t="str">
        <f>IF(ISNUMBER($B119),AB119/COUNTA(AB$10:AB119),"")</f>
        <v/>
      </c>
      <c r="AI119" s="141" t="str">
        <f>IF(ISNUMBER($B119),AC119/COUNTA(AC$10:AC119),"")</f>
        <v/>
      </c>
      <c r="AJ119" s="141" t="str">
        <f>IF(ISNUMBER($B119),AD119/COUNTA(AD$10:AD119),"")</f>
        <v/>
      </c>
      <c r="AK119" s="133"/>
      <c r="AL119" s="137"/>
      <c r="AM119" s="141" t="str">
        <f>IF(ISNUMBER($B119),SQRT(VAR(U$10:U119)),"")</f>
        <v/>
      </c>
      <c r="AN119" s="141" t="str">
        <f>IF(ISNUMBER($B119),SQRT(VAR(V$10:V119)),"")</f>
        <v/>
      </c>
      <c r="AO119" s="141" t="str">
        <f>IF(ISNUMBER($B119),SQRT(VAR(W$10:W119)),"")</f>
        <v/>
      </c>
      <c r="AP119" s="141" t="str">
        <f>IF(ISNUMBER($B119),SQRT(VAR(X$10:X119)),"")</f>
        <v/>
      </c>
      <c r="AQ119" s="133"/>
      <c r="AR119" s="3"/>
      <c r="AS119" s="140"/>
      <c r="AT119" s="141"/>
      <c r="AU119" s="141"/>
      <c r="AV119" s="141"/>
      <c r="AW119" s="141"/>
      <c r="AX119" s="139"/>
    </row>
    <row r="120" spans="1:50">
      <c r="A120" s="64"/>
      <c r="B120" s="135" t="str">
        <f>IF(ISBLANK(Liga_Pocha!$B120),"",Liga_Pocha!$B120)</f>
        <v/>
      </c>
      <c r="C120" s="136" t="str">
        <f>IF(ISTEXT(B120),"",_xlfn.SWITCH(Liga_Pocha!AH120,$D$3,$D$2,$E$3,$E$2,$F$3,$F$2,$G$3,$G$2,$D$6,$D$5,$E$6,$E$5,$I$6,$I$5))</f>
        <v/>
      </c>
      <c r="D120" s="136" t="str">
        <f>IF(ISTEXT(C120),"",_xlfn.SWITCH(Liga_Pocha!AI120,$D$3,$D$2,$E$3,$E$2,$F$3,$F$2,$G$3,$G$2,$D$6,$D$5,$E$6,$E$5,$I$6,$I$5))</f>
        <v/>
      </c>
      <c r="E120" s="136" t="str">
        <f>IF(ISTEXT(D120),"",_xlfn.SWITCH(Liga_Pocha!AJ120,$D$3,$D$2,$E$3,$E$2,$F$3,$F$2,$G$3,$G$2,$D$6,$D$5,$E$6,$E$5,$I$6,$I$5))</f>
        <v/>
      </c>
      <c r="F120" s="136" t="str">
        <f>IF(ISTEXT(E120),"",_xlfn.SWITCH(Liga_Pocha!AK120,$D$3,$D$2,$E$3,$E$2,$F$3,$F$2,$G$3,$G$2,$D$6,$D$5,$E$6,$E$5,$I$6,$I$5))</f>
        <v/>
      </c>
      <c r="G120" s="140" t="str">
        <f>HLOOKUP(G$9,$B$9:$F$303,ROWS(A$1:A112),0)</f>
        <v/>
      </c>
      <c r="H120" s="129"/>
      <c r="I120" s="141" t="str">
        <f>IF(ISNUMBER($B120),I119+Liga_Pocha!AH120,"")</f>
        <v/>
      </c>
      <c r="J120" s="141" t="str">
        <f>IF(ISNUMBER($B120),J119+Liga_Pocha!AI120,"")</f>
        <v/>
      </c>
      <c r="K120" s="141" t="str">
        <f>IF(ISNUMBER($B120),K119+Liga_Pocha!AJ120,"")</f>
        <v/>
      </c>
      <c r="L120" s="141" t="str">
        <f>IF(ISNUMBER($B120),L119+Liga_Pocha!AK120,"")</f>
        <v/>
      </c>
      <c r="M120" s="133"/>
      <c r="N120" s="129"/>
      <c r="O120" s="131" t="str">
        <f>IF(ISNUMBER($B120),I120/SUM($I120:$L120),"")</f>
        <v/>
      </c>
      <c r="P120" s="131" t="str">
        <f>IF(ISNUMBER($B120),J120/SUM($I120:$L120),"")</f>
        <v/>
      </c>
      <c r="Q120" s="131" t="str">
        <f>IF(ISNUMBER($B120),K120/SUM($I120:$L120),"")</f>
        <v/>
      </c>
      <c r="R120" s="131" t="str">
        <f>IF(ISNUMBER($B120),L120/SUM($I120:$L120),"")</f>
        <v/>
      </c>
      <c r="S120" s="133"/>
      <c r="T120" s="129"/>
      <c r="U120" s="141" t="str">
        <f>IF(ISNUMBER(Liga_Pocha!C120),Liga_Pocha!C120,"")</f>
        <v/>
      </c>
      <c r="V120" s="141" t="str">
        <f>IF(ISNUMBER(Liga_Pocha!D120),Liga_Pocha!D120,"")</f>
        <v/>
      </c>
      <c r="W120" s="141" t="str">
        <f>IF(ISNUMBER(Liga_Pocha!E120),Liga_Pocha!E120,"")</f>
        <v/>
      </c>
      <c r="X120" s="141" t="str">
        <f>IF(ISNUMBER(Liga_Pocha!F120),Liga_Pocha!F120,"")</f>
        <v/>
      </c>
      <c r="Y120" s="140" t="str">
        <f>IF(ISNUMBER($B120),HLOOKUP(Y$9,$U$9:$X$303,ROWS(S$1:S112),0),"")</f>
        <v/>
      </c>
      <c r="Z120" s="129"/>
      <c r="AA120" s="141" t="str">
        <f>IF(ISNUMBER($B120),U120+AA119,"")</f>
        <v/>
      </c>
      <c r="AB120" s="141" t="str">
        <f>IF(ISNUMBER($B120),V120+AB119,"")</f>
        <v/>
      </c>
      <c r="AC120" s="141" t="str">
        <f>IF(ISNUMBER($B120),W120+AC119,"")</f>
        <v/>
      </c>
      <c r="AD120" s="141" t="str">
        <f>IF(ISNUMBER($B120),X120+AD119,"")</f>
        <v/>
      </c>
      <c r="AE120" s="133"/>
      <c r="AF120" s="137"/>
      <c r="AG120" s="141" t="str">
        <f>IF(ISNUMBER($B120),AA120/COUNTA(AA$10:AA120),"")</f>
        <v/>
      </c>
      <c r="AH120" s="141" t="str">
        <f>IF(ISNUMBER($B120),AB120/COUNTA(AB$10:AB120),"")</f>
        <v/>
      </c>
      <c r="AI120" s="141" t="str">
        <f>IF(ISNUMBER($B120),AC120/COUNTA(AC$10:AC120),"")</f>
        <v/>
      </c>
      <c r="AJ120" s="141" t="str">
        <f>IF(ISNUMBER($B120),AD120/COUNTA(AD$10:AD120),"")</f>
        <v/>
      </c>
      <c r="AK120" s="133"/>
      <c r="AL120" s="137"/>
      <c r="AM120" s="141" t="str">
        <f>IF(ISNUMBER($B120),SQRT(VAR(U$10:U120)),"")</f>
        <v/>
      </c>
      <c r="AN120" s="141" t="str">
        <f>IF(ISNUMBER($B120),SQRT(VAR(V$10:V120)),"")</f>
        <v/>
      </c>
      <c r="AO120" s="141" t="str">
        <f>IF(ISNUMBER($B120),SQRT(VAR(W$10:W120)),"")</f>
        <v/>
      </c>
      <c r="AP120" s="141" t="str">
        <f>IF(ISNUMBER($B120),SQRT(VAR(X$10:X120)),"")</f>
        <v/>
      </c>
      <c r="AQ120" s="133"/>
      <c r="AR120" s="3"/>
      <c r="AS120" s="140"/>
      <c r="AT120" s="141"/>
      <c r="AU120" s="141"/>
      <c r="AV120" s="141"/>
      <c r="AW120" s="141"/>
      <c r="AX120" s="139"/>
    </row>
    <row r="121" spans="1:50">
      <c r="A121" s="64"/>
      <c r="B121" s="135" t="str">
        <f>IF(ISBLANK(Liga_Pocha!$B121),"",Liga_Pocha!$B121)</f>
        <v/>
      </c>
      <c r="C121" s="136" t="str">
        <f>IF(ISTEXT(B121),"",_xlfn.SWITCH(Liga_Pocha!AH121,$D$3,$D$2,$E$3,$E$2,$F$3,$F$2,$G$3,$G$2,$D$6,$D$5,$E$6,$E$5,$I$6,$I$5))</f>
        <v/>
      </c>
      <c r="D121" s="136" t="str">
        <f>IF(ISTEXT(C121),"",_xlfn.SWITCH(Liga_Pocha!AI121,$D$3,$D$2,$E$3,$E$2,$F$3,$F$2,$G$3,$G$2,$D$6,$D$5,$E$6,$E$5,$I$6,$I$5))</f>
        <v/>
      </c>
      <c r="E121" s="136" t="str">
        <f>IF(ISTEXT(D121),"",_xlfn.SWITCH(Liga_Pocha!AJ121,$D$3,$D$2,$E$3,$E$2,$F$3,$F$2,$G$3,$G$2,$D$6,$D$5,$E$6,$E$5,$I$6,$I$5))</f>
        <v/>
      </c>
      <c r="F121" s="136" t="str">
        <f>IF(ISTEXT(E121),"",_xlfn.SWITCH(Liga_Pocha!AK121,$D$3,$D$2,$E$3,$E$2,$F$3,$F$2,$G$3,$G$2,$D$6,$D$5,$E$6,$E$5,$I$6,$I$5))</f>
        <v/>
      </c>
      <c r="G121" s="140" t="str">
        <f>HLOOKUP(G$9,$B$9:$F$303,ROWS(A$1:A113),0)</f>
        <v/>
      </c>
      <c r="H121" s="129"/>
      <c r="I121" s="141" t="str">
        <f>IF(ISNUMBER($B121),I120+Liga_Pocha!AH121,"")</f>
        <v/>
      </c>
      <c r="J121" s="141" t="str">
        <f>IF(ISNUMBER($B121),J120+Liga_Pocha!AI121,"")</f>
        <v/>
      </c>
      <c r="K121" s="141" t="str">
        <f>IF(ISNUMBER($B121),K120+Liga_Pocha!AJ121,"")</f>
        <v/>
      </c>
      <c r="L121" s="141" t="str">
        <f>IF(ISNUMBER($B121),L120+Liga_Pocha!AK121,"")</f>
        <v/>
      </c>
      <c r="M121" s="133"/>
      <c r="N121" s="129"/>
      <c r="O121" s="131" t="str">
        <f>IF(ISNUMBER($B121),I121/SUM($I121:$L121),"")</f>
        <v/>
      </c>
      <c r="P121" s="131" t="str">
        <f>IF(ISNUMBER($B121),J121/SUM($I121:$L121),"")</f>
        <v/>
      </c>
      <c r="Q121" s="131" t="str">
        <f>IF(ISNUMBER($B121),K121/SUM($I121:$L121),"")</f>
        <v/>
      </c>
      <c r="R121" s="131" t="str">
        <f>IF(ISNUMBER($B121),L121/SUM($I121:$L121),"")</f>
        <v/>
      </c>
      <c r="S121" s="133"/>
      <c r="T121" s="129"/>
      <c r="U121" s="141" t="str">
        <f>IF(ISNUMBER(Liga_Pocha!C121),Liga_Pocha!C121,"")</f>
        <v/>
      </c>
      <c r="V121" s="141" t="str">
        <f>IF(ISNUMBER(Liga_Pocha!D121),Liga_Pocha!D121,"")</f>
        <v/>
      </c>
      <c r="W121" s="141" t="str">
        <f>IF(ISNUMBER(Liga_Pocha!E121),Liga_Pocha!E121,"")</f>
        <v/>
      </c>
      <c r="X121" s="141" t="str">
        <f>IF(ISNUMBER(Liga_Pocha!F121),Liga_Pocha!F121,"")</f>
        <v/>
      </c>
      <c r="Y121" s="140" t="str">
        <f>IF(ISNUMBER($B121),HLOOKUP(Y$9,$U$9:$X$303,ROWS(S$1:S113),0),"")</f>
        <v/>
      </c>
      <c r="Z121" s="129"/>
      <c r="AA121" s="141" t="str">
        <f>IF(ISNUMBER($B121),U121+AA120,"")</f>
        <v/>
      </c>
      <c r="AB121" s="141" t="str">
        <f>IF(ISNUMBER($B121),V121+AB120,"")</f>
        <v/>
      </c>
      <c r="AC121" s="141" t="str">
        <f>IF(ISNUMBER($B121),W121+AC120,"")</f>
        <v/>
      </c>
      <c r="AD121" s="141" t="str">
        <f>IF(ISNUMBER($B121),X121+AD120,"")</f>
        <v/>
      </c>
      <c r="AE121" s="133"/>
      <c r="AF121" s="137"/>
      <c r="AG121" s="141" t="str">
        <f>IF(ISNUMBER($B121),AA121/COUNTA(AA$10:AA121),"")</f>
        <v/>
      </c>
      <c r="AH121" s="141" t="str">
        <f>IF(ISNUMBER($B121),AB121/COUNTA(AB$10:AB121),"")</f>
        <v/>
      </c>
      <c r="AI121" s="141" t="str">
        <f>IF(ISNUMBER($B121),AC121/COUNTA(AC$10:AC121),"")</f>
        <v/>
      </c>
      <c r="AJ121" s="141" t="str">
        <f>IF(ISNUMBER($B121),AD121/COUNTA(AD$10:AD121),"")</f>
        <v/>
      </c>
      <c r="AK121" s="133"/>
      <c r="AL121" s="137"/>
      <c r="AM121" s="141" t="str">
        <f>IF(ISNUMBER($B121),SQRT(VAR(U$10:U121)),"")</f>
        <v/>
      </c>
      <c r="AN121" s="141" t="str">
        <f>IF(ISNUMBER($B121),SQRT(VAR(V$10:V121)),"")</f>
        <v/>
      </c>
      <c r="AO121" s="141" t="str">
        <f>IF(ISNUMBER($B121),SQRT(VAR(W$10:W121)),"")</f>
        <v/>
      </c>
      <c r="AP121" s="141" t="str">
        <f>IF(ISNUMBER($B121),SQRT(VAR(X$10:X121)),"")</f>
        <v/>
      </c>
      <c r="AQ121" s="133"/>
      <c r="AR121" s="3"/>
      <c r="AS121" s="140"/>
      <c r="AT121" s="141"/>
      <c r="AU121" s="141"/>
      <c r="AV121" s="141"/>
      <c r="AW121" s="141"/>
      <c r="AX121" s="139"/>
    </row>
    <row r="122" spans="1:50">
      <c r="A122" s="64"/>
      <c r="B122" s="135" t="str">
        <f>IF(ISBLANK(Liga_Pocha!$B122),"",Liga_Pocha!$B122)</f>
        <v/>
      </c>
      <c r="C122" s="136" t="str">
        <f>IF(ISTEXT(B122),"",_xlfn.SWITCH(Liga_Pocha!AH122,$D$3,$D$2,$E$3,$E$2,$F$3,$F$2,$G$3,$G$2,$D$6,$D$5,$E$6,$E$5,$I$6,$I$5))</f>
        <v/>
      </c>
      <c r="D122" s="136" t="str">
        <f>IF(ISTEXT(C122),"",_xlfn.SWITCH(Liga_Pocha!AI122,$D$3,$D$2,$E$3,$E$2,$F$3,$F$2,$G$3,$G$2,$D$6,$D$5,$E$6,$E$5,$I$6,$I$5))</f>
        <v/>
      </c>
      <c r="E122" s="136" t="str">
        <f>IF(ISTEXT(D122),"",_xlfn.SWITCH(Liga_Pocha!AJ122,$D$3,$D$2,$E$3,$E$2,$F$3,$F$2,$G$3,$G$2,$D$6,$D$5,$E$6,$E$5,$I$6,$I$5))</f>
        <v/>
      </c>
      <c r="F122" s="136" t="str">
        <f>IF(ISTEXT(E122),"",_xlfn.SWITCH(Liga_Pocha!AK122,$D$3,$D$2,$E$3,$E$2,$F$3,$F$2,$G$3,$G$2,$D$6,$D$5,$E$6,$E$5,$I$6,$I$5))</f>
        <v/>
      </c>
      <c r="G122" s="140" t="str">
        <f>HLOOKUP(G$9,$B$9:$F$303,ROWS(A$1:A114),0)</f>
        <v/>
      </c>
      <c r="H122" s="129"/>
      <c r="I122" s="141" t="str">
        <f>IF(ISNUMBER($B122),I121+Liga_Pocha!AH122,"")</f>
        <v/>
      </c>
      <c r="J122" s="141" t="str">
        <f>IF(ISNUMBER($B122),J121+Liga_Pocha!AI122,"")</f>
        <v/>
      </c>
      <c r="K122" s="141" t="str">
        <f>IF(ISNUMBER($B122),K121+Liga_Pocha!AJ122,"")</f>
        <v/>
      </c>
      <c r="L122" s="141" t="str">
        <f>IF(ISNUMBER($B122),L121+Liga_Pocha!AK122,"")</f>
        <v/>
      </c>
      <c r="M122" s="133"/>
      <c r="N122" s="129"/>
      <c r="O122" s="131" t="str">
        <f>IF(ISNUMBER($B122),I122/SUM($I122:$L122),"")</f>
        <v/>
      </c>
      <c r="P122" s="131" t="str">
        <f>IF(ISNUMBER($B122),J122/SUM($I122:$L122),"")</f>
        <v/>
      </c>
      <c r="Q122" s="131" t="str">
        <f>IF(ISNUMBER($B122),K122/SUM($I122:$L122),"")</f>
        <v/>
      </c>
      <c r="R122" s="131" t="str">
        <f>IF(ISNUMBER($B122),L122/SUM($I122:$L122),"")</f>
        <v/>
      </c>
      <c r="S122" s="133"/>
      <c r="T122" s="129"/>
      <c r="U122" s="141" t="str">
        <f>IF(ISNUMBER(Liga_Pocha!C122),Liga_Pocha!C122,"")</f>
        <v/>
      </c>
      <c r="V122" s="141" t="str">
        <f>IF(ISNUMBER(Liga_Pocha!D122),Liga_Pocha!D122,"")</f>
        <v/>
      </c>
      <c r="W122" s="141" t="str">
        <f>IF(ISNUMBER(Liga_Pocha!E122),Liga_Pocha!E122,"")</f>
        <v/>
      </c>
      <c r="X122" s="141" t="str">
        <f>IF(ISNUMBER(Liga_Pocha!F122),Liga_Pocha!F122,"")</f>
        <v/>
      </c>
      <c r="Y122" s="140" t="str">
        <f>IF(ISNUMBER($B122),HLOOKUP(Y$9,$U$9:$X$303,ROWS(S$1:S114),0),"")</f>
        <v/>
      </c>
      <c r="Z122" s="129"/>
      <c r="AA122" s="141" t="str">
        <f>IF(ISNUMBER($B122),U122+AA121,"")</f>
        <v/>
      </c>
      <c r="AB122" s="141" t="str">
        <f>IF(ISNUMBER($B122),V122+AB121,"")</f>
        <v/>
      </c>
      <c r="AC122" s="141" t="str">
        <f>IF(ISNUMBER($B122),W122+AC121,"")</f>
        <v/>
      </c>
      <c r="AD122" s="141" t="str">
        <f>IF(ISNUMBER($B122),X122+AD121,"")</f>
        <v/>
      </c>
      <c r="AE122" s="133"/>
      <c r="AF122" s="137"/>
      <c r="AG122" s="141" t="str">
        <f>IF(ISNUMBER($B122),AA122/COUNTA(AA$10:AA122),"")</f>
        <v/>
      </c>
      <c r="AH122" s="141" t="str">
        <f>IF(ISNUMBER($B122),AB122/COUNTA(AB$10:AB122),"")</f>
        <v/>
      </c>
      <c r="AI122" s="141" t="str">
        <f>IF(ISNUMBER($B122),AC122/COUNTA(AC$10:AC122),"")</f>
        <v/>
      </c>
      <c r="AJ122" s="141" t="str">
        <f>IF(ISNUMBER($B122),AD122/COUNTA(AD$10:AD122),"")</f>
        <v/>
      </c>
      <c r="AK122" s="133"/>
      <c r="AL122" s="137"/>
      <c r="AM122" s="141" t="str">
        <f>IF(ISNUMBER($B122),SQRT(VAR(U$10:U122)),"")</f>
        <v/>
      </c>
      <c r="AN122" s="141" t="str">
        <f>IF(ISNUMBER($B122),SQRT(VAR(V$10:V122)),"")</f>
        <v/>
      </c>
      <c r="AO122" s="141" t="str">
        <f>IF(ISNUMBER($B122),SQRT(VAR(W$10:W122)),"")</f>
        <v/>
      </c>
      <c r="AP122" s="141" t="str">
        <f>IF(ISNUMBER($B122),SQRT(VAR(X$10:X122)),"")</f>
        <v/>
      </c>
      <c r="AQ122" s="133"/>
      <c r="AR122" s="3"/>
      <c r="AS122" s="140"/>
      <c r="AT122" s="141"/>
      <c r="AU122" s="141"/>
      <c r="AV122" s="141"/>
      <c r="AW122" s="141"/>
      <c r="AX122" s="139"/>
    </row>
    <row r="123" spans="1:50">
      <c r="A123" s="64"/>
      <c r="B123" s="135" t="str">
        <f>IF(ISBLANK(Liga_Pocha!$B123),"",Liga_Pocha!$B123)</f>
        <v/>
      </c>
      <c r="C123" s="136" t="str">
        <f>IF(ISTEXT(B123),"",_xlfn.SWITCH(Liga_Pocha!AH123,$D$3,$D$2,$E$3,$E$2,$F$3,$F$2,$G$3,$G$2,$D$6,$D$5,$E$6,$E$5,$I$6,$I$5))</f>
        <v/>
      </c>
      <c r="D123" s="136" t="str">
        <f>IF(ISTEXT(C123),"",_xlfn.SWITCH(Liga_Pocha!AI123,$D$3,$D$2,$E$3,$E$2,$F$3,$F$2,$G$3,$G$2,$D$6,$D$5,$E$6,$E$5,$I$6,$I$5))</f>
        <v/>
      </c>
      <c r="E123" s="136" t="str">
        <f>IF(ISTEXT(D123),"",_xlfn.SWITCH(Liga_Pocha!AJ123,$D$3,$D$2,$E$3,$E$2,$F$3,$F$2,$G$3,$G$2,$D$6,$D$5,$E$6,$E$5,$I$6,$I$5))</f>
        <v/>
      </c>
      <c r="F123" s="136" t="str">
        <f>IF(ISTEXT(E123),"",_xlfn.SWITCH(Liga_Pocha!AK123,$D$3,$D$2,$E$3,$E$2,$F$3,$F$2,$G$3,$G$2,$D$6,$D$5,$E$6,$E$5,$I$6,$I$5))</f>
        <v/>
      </c>
      <c r="G123" s="140" t="str">
        <f>HLOOKUP(G$9,$B$9:$F$303,ROWS(A$1:A115),0)</f>
        <v/>
      </c>
      <c r="H123" s="129"/>
      <c r="I123" s="141" t="str">
        <f>IF(ISNUMBER($B123),I122+Liga_Pocha!AH123,"")</f>
        <v/>
      </c>
      <c r="J123" s="141" t="str">
        <f>IF(ISNUMBER($B123),J122+Liga_Pocha!AI123,"")</f>
        <v/>
      </c>
      <c r="K123" s="141" t="str">
        <f>IF(ISNUMBER($B123),K122+Liga_Pocha!AJ123,"")</f>
        <v/>
      </c>
      <c r="L123" s="141" t="str">
        <f>IF(ISNUMBER($B123),L122+Liga_Pocha!AK123,"")</f>
        <v/>
      </c>
      <c r="M123" s="133"/>
      <c r="N123" s="129"/>
      <c r="O123" s="131" t="str">
        <f>IF(ISNUMBER($B123),I123/SUM($I123:$L123),"")</f>
        <v/>
      </c>
      <c r="P123" s="131" t="str">
        <f>IF(ISNUMBER($B123),J123/SUM($I123:$L123),"")</f>
        <v/>
      </c>
      <c r="Q123" s="131" t="str">
        <f>IF(ISNUMBER($B123),K123/SUM($I123:$L123),"")</f>
        <v/>
      </c>
      <c r="R123" s="131" t="str">
        <f>IF(ISNUMBER($B123),L123/SUM($I123:$L123),"")</f>
        <v/>
      </c>
      <c r="S123" s="133"/>
      <c r="T123" s="129"/>
      <c r="U123" s="141" t="str">
        <f>IF(ISNUMBER(Liga_Pocha!C123),Liga_Pocha!C123,"")</f>
        <v/>
      </c>
      <c r="V123" s="141" t="str">
        <f>IF(ISNUMBER(Liga_Pocha!D123),Liga_Pocha!D123,"")</f>
        <v/>
      </c>
      <c r="W123" s="141" t="str">
        <f>IF(ISNUMBER(Liga_Pocha!E123),Liga_Pocha!E123,"")</f>
        <v/>
      </c>
      <c r="X123" s="141" t="str">
        <f>IF(ISNUMBER(Liga_Pocha!F123),Liga_Pocha!F123,"")</f>
        <v/>
      </c>
      <c r="Y123" s="140" t="str">
        <f>IF(ISNUMBER($B123),HLOOKUP(Y$9,$U$9:$X$303,ROWS(S$1:S115),0),"")</f>
        <v/>
      </c>
      <c r="Z123" s="129"/>
      <c r="AA123" s="141" t="str">
        <f>IF(ISNUMBER($B123),U123+AA122,"")</f>
        <v/>
      </c>
      <c r="AB123" s="141" t="str">
        <f>IF(ISNUMBER($B123),V123+AB122,"")</f>
        <v/>
      </c>
      <c r="AC123" s="141" t="str">
        <f>IF(ISNUMBER($B123),W123+AC122,"")</f>
        <v/>
      </c>
      <c r="AD123" s="141" t="str">
        <f>IF(ISNUMBER($B123),X123+AD122,"")</f>
        <v/>
      </c>
      <c r="AE123" s="133"/>
      <c r="AF123" s="137"/>
      <c r="AG123" s="141" t="str">
        <f>IF(ISNUMBER($B123),AA123/COUNTA(AA$10:AA123),"")</f>
        <v/>
      </c>
      <c r="AH123" s="141" t="str">
        <f>IF(ISNUMBER($B123),AB123/COUNTA(AB$10:AB123),"")</f>
        <v/>
      </c>
      <c r="AI123" s="141" t="str">
        <f>IF(ISNUMBER($B123),AC123/COUNTA(AC$10:AC123),"")</f>
        <v/>
      </c>
      <c r="AJ123" s="141" t="str">
        <f>IF(ISNUMBER($B123),AD123/COUNTA(AD$10:AD123),"")</f>
        <v/>
      </c>
      <c r="AK123" s="133"/>
      <c r="AL123" s="137"/>
      <c r="AM123" s="141" t="str">
        <f>IF(ISNUMBER($B123),SQRT(VAR(U$10:U123)),"")</f>
        <v/>
      </c>
      <c r="AN123" s="141" t="str">
        <f>IF(ISNUMBER($B123),SQRT(VAR(V$10:V123)),"")</f>
        <v/>
      </c>
      <c r="AO123" s="141" t="str">
        <f>IF(ISNUMBER($B123),SQRT(VAR(W$10:W123)),"")</f>
        <v/>
      </c>
      <c r="AP123" s="141" t="str">
        <f>IF(ISNUMBER($B123),SQRT(VAR(X$10:X123)),"")</f>
        <v/>
      </c>
      <c r="AQ123" s="133"/>
      <c r="AR123" s="3"/>
      <c r="AS123" s="140"/>
      <c r="AT123" s="141"/>
      <c r="AU123" s="141"/>
      <c r="AV123" s="141"/>
      <c r="AW123" s="141"/>
      <c r="AX123" s="139"/>
    </row>
    <row r="124" spans="1:50">
      <c r="A124" s="64"/>
      <c r="B124" s="135" t="str">
        <f>IF(ISBLANK(Liga_Pocha!$B124),"",Liga_Pocha!$B124)</f>
        <v/>
      </c>
      <c r="C124" s="136" t="str">
        <f>IF(ISTEXT(B124),"",_xlfn.SWITCH(Liga_Pocha!AH124,$D$3,$D$2,$E$3,$E$2,$F$3,$F$2,$G$3,$G$2,$D$6,$D$5,$E$6,$E$5,$I$6,$I$5))</f>
        <v/>
      </c>
      <c r="D124" s="136" t="str">
        <f>IF(ISTEXT(C124),"",_xlfn.SWITCH(Liga_Pocha!AI124,$D$3,$D$2,$E$3,$E$2,$F$3,$F$2,$G$3,$G$2,$D$6,$D$5,$E$6,$E$5,$I$6,$I$5))</f>
        <v/>
      </c>
      <c r="E124" s="136" t="str">
        <f>IF(ISTEXT(D124),"",_xlfn.SWITCH(Liga_Pocha!AJ124,$D$3,$D$2,$E$3,$E$2,$F$3,$F$2,$G$3,$G$2,$D$6,$D$5,$E$6,$E$5,$I$6,$I$5))</f>
        <v/>
      </c>
      <c r="F124" s="136" t="str">
        <f>IF(ISTEXT(E124),"",_xlfn.SWITCH(Liga_Pocha!AK124,$D$3,$D$2,$E$3,$E$2,$F$3,$F$2,$G$3,$G$2,$D$6,$D$5,$E$6,$E$5,$I$6,$I$5))</f>
        <v/>
      </c>
      <c r="G124" s="140" t="str">
        <f>HLOOKUP(G$9,$B$9:$F$303,ROWS(A$1:A116),0)</f>
        <v/>
      </c>
      <c r="H124" s="129"/>
      <c r="I124" s="141" t="str">
        <f>IF(ISNUMBER($B124),I123+Liga_Pocha!AH124,"")</f>
        <v/>
      </c>
      <c r="J124" s="141" t="str">
        <f>IF(ISNUMBER($B124),J123+Liga_Pocha!AI124,"")</f>
        <v/>
      </c>
      <c r="K124" s="141" t="str">
        <f>IF(ISNUMBER($B124),K123+Liga_Pocha!AJ124,"")</f>
        <v/>
      </c>
      <c r="L124" s="141" t="str">
        <f>IF(ISNUMBER($B124),L123+Liga_Pocha!AK124,"")</f>
        <v/>
      </c>
      <c r="M124" s="133"/>
      <c r="N124" s="129"/>
      <c r="O124" s="131" t="str">
        <f>IF(ISNUMBER($B124),I124/SUM($I124:$L124),"")</f>
        <v/>
      </c>
      <c r="P124" s="131" t="str">
        <f>IF(ISNUMBER($B124),J124/SUM($I124:$L124),"")</f>
        <v/>
      </c>
      <c r="Q124" s="131" t="str">
        <f>IF(ISNUMBER($B124),K124/SUM($I124:$L124),"")</f>
        <v/>
      </c>
      <c r="R124" s="131" t="str">
        <f>IF(ISNUMBER($B124),L124/SUM($I124:$L124),"")</f>
        <v/>
      </c>
      <c r="S124" s="133"/>
      <c r="T124" s="129"/>
      <c r="U124" s="141" t="str">
        <f>IF(ISNUMBER(Liga_Pocha!C124),Liga_Pocha!C124,"")</f>
        <v/>
      </c>
      <c r="V124" s="141" t="str">
        <f>IF(ISNUMBER(Liga_Pocha!D124),Liga_Pocha!D124,"")</f>
        <v/>
      </c>
      <c r="W124" s="141" t="str">
        <f>IF(ISNUMBER(Liga_Pocha!E124),Liga_Pocha!E124,"")</f>
        <v/>
      </c>
      <c r="X124" s="141" t="str">
        <f>IF(ISNUMBER(Liga_Pocha!F124),Liga_Pocha!F124,"")</f>
        <v/>
      </c>
      <c r="Y124" s="140" t="str">
        <f>IF(ISNUMBER($B124),HLOOKUP(Y$9,$U$9:$X$303,ROWS(S$1:S116),0),"")</f>
        <v/>
      </c>
      <c r="Z124" s="129"/>
      <c r="AA124" s="141" t="str">
        <f>IF(ISNUMBER($B124),U124+AA123,"")</f>
        <v/>
      </c>
      <c r="AB124" s="141" t="str">
        <f>IF(ISNUMBER($B124),V124+AB123,"")</f>
        <v/>
      </c>
      <c r="AC124" s="141" t="str">
        <f>IF(ISNUMBER($B124),W124+AC123,"")</f>
        <v/>
      </c>
      <c r="AD124" s="141" t="str">
        <f>IF(ISNUMBER($B124),X124+AD123,"")</f>
        <v/>
      </c>
      <c r="AE124" s="133"/>
      <c r="AF124" s="137"/>
      <c r="AG124" s="141" t="str">
        <f>IF(ISNUMBER($B124),AA124/COUNTA(AA$10:AA124),"")</f>
        <v/>
      </c>
      <c r="AH124" s="141" t="str">
        <f>IF(ISNUMBER($B124),AB124/COUNTA(AB$10:AB124),"")</f>
        <v/>
      </c>
      <c r="AI124" s="141" t="str">
        <f>IF(ISNUMBER($B124),AC124/COUNTA(AC$10:AC124),"")</f>
        <v/>
      </c>
      <c r="AJ124" s="141" t="str">
        <f>IF(ISNUMBER($B124),AD124/COUNTA(AD$10:AD124),"")</f>
        <v/>
      </c>
      <c r="AK124" s="133"/>
      <c r="AL124" s="137"/>
      <c r="AM124" s="141" t="str">
        <f>IF(ISNUMBER($B124),SQRT(VAR(U$10:U124)),"")</f>
        <v/>
      </c>
      <c r="AN124" s="141" t="str">
        <f>IF(ISNUMBER($B124),SQRT(VAR(V$10:V124)),"")</f>
        <v/>
      </c>
      <c r="AO124" s="141" t="str">
        <f>IF(ISNUMBER($B124),SQRT(VAR(W$10:W124)),"")</f>
        <v/>
      </c>
      <c r="AP124" s="141" t="str">
        <f>IF(ISNUMBER($B124),SQRT(VAR(X$10:X124)),"")</f>
        <v/>
      </c>
      <c r="AQ124" s="133"/>
      <c r="AR124" s="3"/>
      <c r="AS124" s="140"/>
      <c r="AT124" s="141"/>
      <c r="AU124" s="141"/>
      <c r="AV124" s="141"/>
      <c r="AW124" s="141"/>
      <c r="AX124" s="139"/>
    </row>
    <row r="125" spans="1:50">
      <c r="A125" s="64"/>
      <c r="B125" s="135" t="str">
        <f>IF(ISBLANK(Liga_Pocha!$B125),"",Liga_Pocha!$B125)</f>
        <v/>
      </c>
      <c r="C125" s="136" t="str">
        <f>IF(ISTEXT(B125),"",_xlfn.SWITCH(Liga_Pocha!AH125,$D$3,$D$2,$E$3,$E$2,$F$3,$F$2,$G$3,$G$2,$D$6,$D$5,$E$6,$E$5,$I$6,$I$5))</f>
        <v/>
      </c>
      <c r="D125" s="136" t="str">
        <f>IF(ISTEXT(C125),"",_xlfn.SWITCH(Liga_Pocha!AI125,$D$3,$D$2,$E$3,$E$2,$F$3,$F$2,$G$3,$G$2,$D$6,$D$5,$E$6,$E$5,$I$6,$I$5))</f>
        <v/>
      </c>
      <c r="E125" s="136" t="str">
        <f>IF(ISTEXT(D125),"",_xlfn.SWITCH(Liga_Pocha!AJ125,$D$3,$D$2,$E$3,$E$2,$F$3,$F$2,$G$3,$G$2,$D$6,$D$5,$E$6,$E$5,$I$6,$I$5))</f>
        <v/>
      </c>
      <c r="F125" s="136" t="str">
        <f>IF(ISTEXT(E125),"",_xlfn.SWITCH(Liga_Pocha!AK125,$D$3,$D$2,$E$3,$E$2,$F$3,$F$2,$G$3,$G$2,$D$6,$D$5,$E$6,$E$5,$I$6,$I$5))</f>
        <v/>
      </c>
      <c r="G125" s="140" t="str">
        <f>HLOOKUP(G$9,$B$9:$F$303,ROWS(A$1:A117),0)</f>
        <v/>
      </c>
      <c r="H125" s="129"/>
      <c r="I125" s="141" t="str">
        <f>IF(ISNUMBER($B125),I124+Liga_Pocha!AH125,"")</f>
        <v/>
      </c>
      <c r="J125" s="141" t="str">
        <f>IF(ISNUMBER($B125),J124+Liga_Pocha!AI125,"")</f>
        <v/>
      </c>
      <c r="K125" s="141" t="str">
        <f>IF(ISNUMBER($B125),K124+Liga_Pocha!AJ125,"")</f>
        <v/>
      </c>
      <c r="L125" s="141" t="str">
        <f>IF(ISNUMBER($B125),L124+Liga_Pocha!AK125,"")</f>
        <v/>
      </c>
      <c r="M125" s="133"/>
      <c r="N125" s="129"/>
      <c r="O125" s="131" t="str">
        <f>IF(ISNUMBER($B125),I125/SUM($I125:$L125),"")</f>
        <v/>
      </c>
      <c r="P125" s="131" t="str">
        <f>IF(ISNUMBER($B125),J125/SUM($I125:$L125),"")</f>
        <v/>
      </c>
      <c r="Q125" s="131" t="str">
        <f>IF(ISNUMBER($B125),K125/SUM($I125:$L125),"")</f>
        <v/>
      </c>
      <c r="R125" s="131" t="str">
        <f>IF(ISNUMBER($B125),L125/SUM($I125:$L125),"")</f>
        <v/>
      </c>
      <c r="S125" s="133"/>
      <c r="T125" s="129"/>
      <c r="U125" s="141" t="str">
        <f>IF(ISNUMBER(Liga_Pocha!C125),Liga_Pocha!C125,"")</f>
        <v/>
      </c>
      <c r="V125" s="141" t="str">
        <f>IF(ISNUMBER(Liga_Pocha!D125),Liga_Pocha!D125,"")</f>
        <v/>
      </c>
      <c r="W125" s="141" t="str">
        <f>IF(ISNUMBER(Liga_Pocha!E125),Liga_Pocha!E125,"")</f>
        <v/>
      </c>
      <c r="X125" s="141" t="str">
        <f>IF(ISNUMBER(Liga_Pocha!F125),Liga_Pocha!F125,"")</f>
        <v/>
      </c>
      <c r="Y125" s="140" t="str">
        <f>IF(ISNUMBER($B125),HLOOKUP(Y$9,$U$9:$X$303,ROWS(S$1:S117),0),"")</f>
        <v/>
      </c>
      <c r="Z125" s="129"/>
      <c r="AA125" s="141" t="str">
        <f>IF(ISNUMBER($B125),U125+AA124,"")</f>
        <v/>
      </c>
      <c r="AB125" s="141" t="str">
        <f>IF(ISNUMBER($B125),V125+AB124,"")</f>
        <v/>
      </c>
      <c r="AC125" s="141" t="str">
        <f>IF(ISNUMBER($B125),W125+AC124,"")</f>
        <v/>
      </c>
      <c r="AD125" s="141" t="str">
        <f>IF(ISNUMBER($B125),X125+AD124,"")</f>
        <v/>
      </c>
      <c r="AE125" s="133"/>
      <c r="AF125" s="137"/>
      <c r="AG125" s="141" t="str">
        <f>IF(ISNUMBER($B125),AA125/COUNTA(AA$10:AA125),"")</f>
        <v/>
      </c>
      <c r="AH125" s="141" t="str">
        <f>IF(ISNUMBER($B125),AB125/COUNTA(AB$10:AB125),"")</f>
        <v/>
      </c>
      <c r="AI125" s="141" t="str">
        <f>IF(ISNUMBER($B125),AC125/COUNTA(AC$10:AC125),"")</f>
        <v/>
      </c>
      <c r="AJ125" s="141" t="str">
        <f>IF(ISNUMBER($B125),AD125/COUNTA(AD$10:AD125),"")</f>
        <v/>
      </c>
      <c r="AK125" s="133"/>
      <c r="AL125" s="137"/>
      <c r="AM125" s="141" t="str">
        <f>IF(ISNUMBER($B125),SQRT(VAR(U$10:U125)),"")</f>
        <v/>
      </c>
      <c r="AN125" s="141" t="str">
        <f>IF(ISNUMBER($B125),SQRT(VAR(V$10:V125)),"")</f>
        <v/>
      </c>
      <c r="AO125" s="141" t="str">
        <f>IF(ISNUMBER($B125),SQRT(VAR(W$10:W125)),"")</f>
        <v/>
      </c>
      <c r="AP125" s="141" t="str">
        <f>IF(ISNUMBER($B125),SQRT(VAR(X$10:X125)),"")</f>
        <v/>
      </c>
      <c r="AQ125" s="133"/>
      <c r="AR125" s="3"/>
      <c r="AS125" s="140"/>
      <c r="AT125" s="141"/>
      <c r="AU125" s="141"/>
      <c r="AV125" s="141"/>
      <c r="AW125" s="141"/>
      <c r="AX125" s="139"/>
    </row>
    <row r="126" spans="1:50">
      <c r="A126" s="64"/>
      <c r="B126" s="135" t="str">
        <f>IF(ISBLANK(Liga_Pocha!$B126),"",Liga_Pocha!$B126)</f>
        <v/>
      </c>
      <c r="C126" s="136" t="str">
        <f>IF(ISTEXT(B126),"",_xlfn.SWITCH(Liga_Pocha!AH126,$D$3,$D$2,$E$3,$E$2,$F$3,$F$2,$G$3,$G$2,$D$6,$D$5,$E$6,$E$5,$I$6,$I$5))</f>
        <v/>
      </c>
      <c r="D126" s="136" t="str">
        <f>IF(ISTEXT(C126),"",_xlfn.SWITCH(Liga_Pocha!AI126,$D$3,$D$2,$E$3,$E$2,$F$3,$F$2,$G$3,$G$2,$D$6,$D$5,$E$6,$E$5,$I$6,$I$5))</f>
        <v/>
      </c>
      <c r="E126" s="136" t="str">
        <f>IF(ISTEXT(D126),"",_xlfn.SWITCH(Liga_Pocha!AJ126,$D$3,$D$2,$E$3,$E$2,$F$3,$F$2,$G$3,$G$2,$D$6,$D$5,$E$6,$E$5,$I$6,$I$5))</f>
        <v/>
      </c>
      <c r="F126" s="136" t="str">
        <f>IF(ISTEXT(E126),"",_xlfn.SWITCH(Liga_Pocha!AK126,$D$3,$D$2,$E$3,$E$2,$F$3,$F$2,$G$3,$G$2,$D$6,$D$5,$E$6,$E$5,$I$6,$I$5))</f>
        <v/>
      </c>
      <c r="G126" s="140" t="str">
        <f>HLOOKUP(G$9,$B$9:$F$303,ROWS(A$1:A118),0)</f>
        <v/>
      </c>
      <c r="H126" s="129"/>
      <c r="I126" s="141" t="str">
        <f>IF(ISNUMBER($B126),I125+Liga_Pocha!AH126,"")</f>
        <v/>
      </c>
      <c r="J126" s="141" t="str">
        <f>IF(ISNUMBER($B126),J125+Liga_Pocha!AI126,"")</f>
        <v/>
      </c>
      <c r="K126" s="141" t="str">
        <f>IF(ISNUMBER($B126),K125+Liga_Pocha!AJ126,"")</f>
        <v/>
      </c>
      <c r="L126" s="141" t="str">
        <f>IF(ISNUMBER($B126),L125+Liga_Pocha!AK126,"")</f>
        <v/>
      </c>
      <c r="M126" s="133"/>
      <c r="N126" s="129"/>
      <c r="O126" s="131" t="str">
        <f>IF(ISNUMBER($B126),I126/SUM($I126:$L126),"")</f>
        <v/>
      </c>
      <c r="P126" s="131" t="str">
        <f>IF(ISNUMBER($B126),J126/SUM($I126:$L126),"")</f>
        <v/>
      </c>
      <c r="Q126" s="131" t="str">
        <f>IF(ISNUMBER($B126),K126/SUM($I126:$L126),"")</f>
        <v/>
      </c>
      <c r="R126" s="131" t="str">
        <f>IF(ISNUMBER($B126),L126/SUM($I126:$L126),"")</f>
        <v/>
      </c>
      <c r="S126" s="133"/>
      <c r="T126" s="129"/>
      <c r="U126" s="141" t="str">
        <f>IF(ISNUMBER(Liga_Pocha!C126),Liga_Pocha!C126,"")</f>
        <v/>
      </c>
      <c r="V126" s="141" t="str">
        <f>IF(ISNUMBER(Liga_Pocha!D126),Liga_Pocha!D126,"")</f>
        <v/>
      </c>
      <c r="W126" s="141" t="str">
        <f>IF(ISNUMBER(Liga_Pocha!E126),Liga_Pocha!E126,"")</f>
        <v/>
      </c>
      <c r="X126" s="141" t="str">
        <f>IF(ISNUMBER(Liga_Pocha!F126),Liga_Pocha!F126,"")</f>
        <v/>
      </c>
      <c r="Y126" s="140" t="str">
        <f>IF(ISNUMBER($B126),HLOOKUP(Y$9,$U$9:$X$303,ROWS(S$1:S118),0),"")</f>
        <v/>
      </c>
      <c r="Z126" s="129"/>
      <c r="AA126" s="141" t="str">
        <f>IF(ISNUMBER($B126),U126+AA125,"")</f>
        <v/>
      </c>
      <c r="AB126" s="141" t="str">
        <f>IF(ISNUMBER($B126),V126+AB125,"")</f>
        <v/>
      </c>
      <c r="AC126" s="141" t="str">
        <f>IF(ISNUMBER($B126),W126+AC125,"")</f>
        <v/>
      </c>
      <c r="AD126" s="141" t="str">
        <f>IF(ISNUMBER($B126),X126+AD125,"")</f>
        <v/>
      </c>
      <c r="AE126" s="133"/>
      <c r="AF126" s="137"/>
      <c r="AG126" s="141" t="str">
        <f>IF(ISNUMBER($B126),AA126/COUNTA(AA$10:AA126),"")</f>
        <v/>
      </c>
      <c r="AH126" s="141" t="str">
        <f>IF(ISNUMBER($B126),AB126/COUNTA(AB$10:AB126),"")</f>
        <v/>
      </c>
      <c r="AI126" s="141" t="str">
        <f>IF(ISNUMBER($B126),AC126/COUNTA(AC$10:AC126),"")</f>
        <v/>
      </c>
      <c r="AJ126" s="141" t="str">
        <f>IF(ISNUMBER($B126),AD126/COUNTA(AD$10:AD126),"")</f>
        <v/>
      </c>
      <c r="AK126" s="133"/>
      <c r="AL126" s="137"/>
      <c r="AM126" s="141" t="str">
        <f>IF(ISNUMBER($B126),SQRT(VAR(U$10:U126)),"")</f>
        <v/>
      </c>
      <c r="AN126" s="141" t="str">
        <f>IF(ISNUMBER($B126),SQRT(VAR(V$10:V126)),"")</f>
        <v/>
      </c>
      <c r="AO126" s="141" t="str">
        <f>IF(ISNUMBER($B126),SQRT(VAR(W$10:W126)),"")</f>
        <v/>
      </c>
      <c r="AP126" s="141" t="str">
        <f>IF(ISNUMBER($B126),SQRT(VAR(X$10:X126)),"")</f>
        <v/>
      </c>
      <c r="AQ126" s="133"/>
      <c r="AR126" s="3"/>
      <c r="AS126" s="140"/>
      <c r="AT126" s="141"/>
      <c r="AU126" s="141"/>
      <c r="AV126" s="141"/>
      <c r="AW126" s="141"/>
      <c r="AX126" s="139"/>
    </row>
    <row r="127" spans="1:50">
      <c r="A127" s="64"/>
      <c r="B127" s="135" t="str">
        <f>IF(ISBLANK(Liga_Pocha!$B127),"",Liga_Pocha!$B127)</f>
        <v/>
      </c>
      <c r="C127" s="136" t="str">
        <f>IF(ISTEXT(B127),"",_xlfn.SWITCH(Liga_Pocha!AH127,$D$3,$D$2,$E$3,$E$2,$F$3,$F$2,$G$3,$G$2,$D$6,$D$5,$E$6,$E$5,$I$6,$I$5))</f>
        <v/>
      </c>
      <c r="D127" s="136" t="str">
        <f>IF(ISTEXT(C127),"",_xlfn.SWITCH(Liga_Pocha!AI127,$D$3,$D$2,$E$3,$E$2,$F$3,$F$2,$G$3,$G$2,$D$6,$D$5,$E$6,$E$5,$I$6,$I$5))</f>
        <v/>
      </c>
      <c r="E127" s="136" t="str">
        <f>IF(ISTEXT(D127),"",_xlfn.SWITCH(Liga_Pocha!AJ127,$D$3,$D$2,$E$3,$E$2,$F$3,$F$2,$G$3,$G$2,$D$6,$D$5,$E$6,$E$5,$I$6,$I$5))</f>
        <v/>
      </c>
      <c r="F127" s="136" t="str">
        <f>IF(ISTEXT(E127),"",_xlfn.SWITCH(Liga_Pocha!AK127,$D$3,$D$2,$E$3,$E$2,$F$3,$F$2,$G$3,$G$2,$D$6,$D$5,$E$6,$E$5,$I$6,$I$5))</f>
        <v/>
      </c>
      <c r="G127" s="140" t="str">
        <f>HLOOKUP(G$9,$B$9:$F$303,ROWS(A$1:A119),0)</f>
        <v/>
      </c>
      <c r="H127" s="129"/>
      <c r="I127" s="141" t="str">
        <f>IF(ISNUMBER($B127),I126+Liga_Pocha!AH127,"")</f>
        <v/>
      </c>
      <c r="J127" s="141" t="str">
        <f>IF(ISNUMBER($B127),J126+Liga_Pocha!AI127,"")</f>
        <v/>
      </c>
      <c r="K127" s="141" t="str">
        <f>IF(ISNUMBER($B127),K126+Liga_Pocha!AJ127,"")</f>
        <v/>
      </c>
      <c r="L127" s="141" t="str">
        <f>IF(ISNUMBER($B127),L126+Liga_Pocha!AK127,"")</f>
        <v/>
      </c>
      <c r="M127" s="133"/>
      <c r="N127" s="129"/>
      <c r="O127" s="131" t="str">
        <f>IF(ISNUMBER($B127),I127/SUM($I127:$L127),"")</f>
        <v/>
      </c>
      <c r="P127" s="131" t="str">
        <f>IF(ISNUMBER($B127),J127/SUM($I127:$L127),"")</f>
        <v/>
      </c>
      <c r="Q127" s="131" t="str">
        <f>IF(ISNUMBER($B127),K127/SUM($I127:$L127),"")</f>
        <v/>
      </c>
      <c r="R127" s="131" t="str">
        <f>IF(ISNUMBER($B127),L127/SUM($I127:$L127),"")</f>
        <v/>
      </c>
      <c r="S127" s="133"/>
      <c r="T127" s="129"/>
      <c r="U127" s="141" t="str">
        <f>IF(ISNUMBER(Liga_Pocha!C127),Liga_Pocha!C127,"")</f>
        <v/>
      </c>
      <c r="V127" s="141" t="str">
        <f>IF(ISNUMBER(Liga_Pocha!D127),Liga_Pocha!D127,"")</f>
        <v/>
      </c>
      <c r="W127" s="141" t="str">
        <f>IF(ISNUMBER(Liga_Pocha!E127),Liga_Pocha!E127,"")</f>
        <v/>
      </c>
      <c r="X127" s="141" t="str">
        <f>IF(ISNUMBER(Liga_Pocha!F127),Liga_Pocha!F127,"")</f>
        <v/>
      </c>
      <c r="Y127" s="140" t="str">
        <f>IF(ISNUMBER($B127),HLOOKUP(Y$9,$U$9:$X$303,ROWS(S$1:S119),0),"")</f>
        <v/>
      </c>
      <c r="Z127" s="129"/>
      <c r="AA127" s="141" t="str">
        <f>IF(ISNUMBER($B127),U127+AA126,"")</f>
        <v/>
      </c>
      <c r="AB127" s="141" t="str">
        <f>IF(ISNUMBER($B127),V127+AB126,"")</f>
        <v/>
      </c>
      <c r="AC127" s="141" t="str">
        <f>IF(ISNUMBER($B127),W127+AC126,"")</f>
        <v/>
      </c>
      <c r="AD127" s="141" t="str">
        <f>IF(ISNUMBER($B127),X127+AD126,"")</f>
        <v/>
      </c>
      <c r="AE127" s="133"/>
      <c r="AF127" s="137"/>
      <c r="AG127" s="141" t="str">
        <f>IF(ISNUMBER($B127),AA127/COUNTA(AA$10:AA127),"")</f>
        <v/>
      </c>
      <c r="AH127" s="141" t="str">
        <f>IF(ISNUMBER($B127),AB127/COUNTA(AB$10:AB127),"")</f>
        <v/>
      </c>
      <c r="AI127" s="141" t="str">
        <f>IF(ISNUMBER($B127),AC127/COUNTA(AC$10:AC127),"")</f>
        <v/>
      </c>
      <c r="AJ127" s="141" t="str">
        <f>IF(ISNUMBER($B127),AD127/COUNTA(AD$10:AD127),"")</f>
        <v/>
      </c>
      <c r="AK127" s="133"/>
      <c r="AL127" s="137"/>
      <c r="AM127" s="141" t="str">
        <f>IF(ISNUMBER($B127),SQRT(VAR(U$10:U127)),"")</f>
        <v/>
      </c>
      <c r="AN127" s="141" t="str">
        <f>IF(ISNUMBER($B127),SQRT(VAR(V$10:V127)),"")</f>
        <v/>
      </c>
      <c r="AO127" s="141" t="str">
        <f>IF(ISNUMBER($B127),SQRT(VAR(W$10:W127)),"")</f>
        <v/>
      </c>
      <c r="AP127" s="141" t="str">
        <f>IF(ISNUMBER($B127),SQRT(VAR(X$10:X127)),"")</f>
        <v/>
      </c>
      <c r="AQ127" s="133"/>
      <c r="AR127" s="3"/>
      <c r="AS127" s="140"/>
      <c r="AT127" s="141"/>
      <c r="AU127" s="141"/>
      <c r="AV127" s="141"/>
      <c r="AW127" s="141"/>
      <c r="AX127" s="139"/>
    </row>
    <row r="128" spans="1:50">
      <c r="A128" s="64"/>
      <c r="B128" s="135" t="str">
        <f>IF(ISBLANK(Liga_Pocha!$B128),"",Liga_Pocha!$B128)</f>
        <v/>
      </c>
      <c r="C128" s="136" t="str">
        <f>IF(ISTEXT(B128),"",_xlfn.SWITCH(Liga_Pocha!AH128,$D$3,$D$2,$E$3,$E$2,$F$3,$F$2,$G$3,$G$2,$D$6,$D$5,$E$6,$E$5,$I$6,$I$5))</f>
        <v/>
      </c>
      <c r="D128" s="136" t="str">
        <f>IF(ISTEXT(C128),"",_xlfn.SWITCH(Liga_Pocha!AI128,$D$3,$D$2,$E$3,$E$2,$F$3,$F$2,$G$3,$G$2,$D$6,$D$5,$E$6,$E$5,$I$6,$I$5))</f>
        <v/>
      </c>
      <c r="E128" s="136" t="str">
        <f>IF(ISTEXT(D128),"",_xlfn.SWITCH(Liga_Pocha!AJ128,$D$3,$D$2,$E$3,$E$2,$F$3,$F$2,$G$3,$G$2,$D$6,$D$5,$E$6,$E$5,$I$6,$I$5))</f>
        <v/>
      </c>
      <c r="F128" s="136" t="str">
        <f>IF(ISTEXT(E128),"",_xlfn.SWITCH(Liga_Pocha!AK128,$D$3,$D$2,$E$3,$E$2,$F$3,$F$2,$G$3,$G$2,$D$6,$D$5,$E$6,$E$5,$I$6,$I$5))</f>
        <v/>
      </c>
      <c r="G128" s="140" t="str">
        <f>HLOOKUP(G$9,$B$9:$F$303,ROWS(A$1:A120),0)</f>
        <v/>
      </c>
      <c r="H128" s="129"/>
      <c r="I128" s="141" t="str">
        <f>IF(ISNUMBER($B128),I127+Liga_Pocha!AH128,"")</f>
        <v/>
      </c>
      <c r="J128" s="141" t="str">
        <f>IF(ISNUMBER($B128),J127+Liga_Pocha!AI128,"")</f>
        <v/>
      </c>
      <c r="K128" s="141" t="str">
        <f>IF(ISNUMBER($B128),K127+Liga_Pocha!AJ128,"")</f>
        <v/>
      </c>
      <c r="L128" s="141" t="str">
        <f>IF(ISNUMBER($B128),L127+Liga_Pocha!AK128,"")</f>
        <v/>
      </c>
      <c r="M128" s="133"/>
      <c r="N128" s="129"/>
      <c r="O128" s="131" t="str">
        <f>IF(ISNUMBER($B128),I128/SUM($I128:$L128),"")</f>
        <v/>
      </c>
      <c r="P128" s="131" t="str">
        <f>IF(ISNUMBER($B128),J128/SUM($I128:$L128),"")</f>
        <v/>
      </c>
      <c r="Q128" s="131" t="str">
        <f>IF(ISNUMBER($B128),K128/SUM($I128:$L128),"")</f>
        <v/>
      </c>
      <c r="R128" s="131" t="str">
        <f>IF(ISNUMBER($B128),L128/SUM($I128:$L128),"")</f>
        <v/>
      </c>
      <c r="S128" s="133"/>
      <c r="T128" s="129"/>
      <c r="U128" s="141" t="str">
        <f>IF(ISNUMBER(Liga_Pocha!C128),Liga_Pocha!C128,"")</f>
        <v/>
      </c>
      <c r="V128" s="141" t="str">
        <f>IF(ISNUMBER(Liga_Pocha!D128),Liga_Pocha!D128,"")</f>
        <v/>
      </c>
      <c r="W128" s="141" t="str">
        <f>IF(ISNUMBER(Liga_Pocha!E128),Liga_Pocha!E128,"")</f>
        <v/>
      </c>
      <c r="X128" s="141" t="str">
        <f>IF(ISNUMBER(Liga_Pocha!F128),Liga_Pocha!F128,"")</f>
        <v/>
      </c>
      <c r="Y128" s="140" t="str">
        <f>IF(ISNUMBER($B128),HLOOKUP(Y$9,$U$9:$X$303,ROWS(S$1:S120),0),"")</f>
        <v/>
      </c>
      <c r="Z128" s="129"/>
      <c r="AA128" s="141" t="str">
        <f>IF(ISNUMBER($B128),U128+AA127,"")</f>
        <v/>
      </c>
      <c r="AB128" s="141" t="str">
        <f>IF(ISNUMBER($B128),V128+AB127,"")</f>
        <v/>
      </c>
      <c r="AC128" s="141" t="str">
        <f>IF(ISNUMBER($B128),W128+AC127,"")</f>
        <v/>
      </c>
      <c r="AD128" s="141" t="str">
        <f>IF(ISNUMBER($B128),X128+AD127,"")</f>
        <v/>
      </c>
      <c r="AE128" s="133"/>
      <c r="AF128" s="137"/>
      <c r="AG128" s="141" t="str">
        <f>IF(ISNUMBER($B128),AA128/COUNTA(AA$10:AA128),"")</f>
        <v/>
      </c>
      <c r="AH128" s="141" t="str">
        <f>IF(ISNUMBER($B128),AB128/COUNTA(AB$10:AB128),"")</f>
        <v/>
      </c>
      <c r="AI128" s="141" t="str">
        <f>IF(ISNUMBER($B128),AC128/COUNTA(AC$10:AC128),"")</f>
        <v/>
      </c>
      <c r="AJ128" s="141" t="str">
        <f>IF(ISNUMBER($B128),AD128/COUNTA(AD$10:AD128),"")</f>
        <v/>
      </c>
      <c r="AK128" s="133"/>
      <c r="AL128" s="137"/>
      <c r="AM128" s="141" t="str">
        <f>IF(ISNUMBER($B128),SQRT(VAR(U$10:U128)),"")</f>
        <v/>
      </c>
      <c r="AN128" s="141" t="str">
        <f>IF(ISNUMBER($B128),SQRT(VAR(V$10:V128)),"")</f>
        <v/>
      </c>
      <c r="AO128" s="141" t="str">
        <f>IF(ISNUMBER($B128),SQRT(VAR(W$10:W128)),"")</f>
        <v/>
      </c>
      <c r="AP128" s="141" t="str">
        <f>IF(ISNUMBER($B128),SQRT(VAR(X$10:X128)),"")</f>
        <v/>
      </c>
      <c r="AQ128" s="133"/>
      <c r="AR128" s="3"/>
      <c r="AS128" s="140"/>
      <c r="AT128" s="141"/>
      <c r="AU128" s="141"/>
      <c r="AV128" s="141"/>
      <c r="AW128" s="141"/>
      <c r="AX128" s="139"/>
    </row>
    <row r="129" spans="1:50">
      <c r="A129" s="64"/>
      <c r="B129" s="135" t="str">
        <f>IF(ISBLANK(Liga_Pocha!$B129),"",Liga_Pocha!$B129)</f>
        <v/>
      </c>
      <c r="C129" s="136" t="str">
        <f>IF(ISTEXT(B129),"",_xlfn.SWITCH(Liga_Pocha!AH129,$D$3,$D$2,$E$3,$E$2,$F$3,$F$2,$G$3,$G$2,$D$6,$D$5,$E$6,$E$5,$I$6,$I$5))</f>
        <v/>
      </c>
      <c r="D129" s="136" t="str">
        <f>IF(ISTEXT(C129),"",_xlfn.SWITCH(Liga_Pocha!AI129,$D$3,$D$2,$E$3,$E$2,$F$3,$F$2,$G$3,$G$2,$D$6,$D$5,$E$6,$E$5,$I$6,$I$5))</f>
        <v/>
      </c>
      <c r="E129" s="136" t="str">
        <f>IF(ISTEXT(D129),"",_xlfn.SWITCH(Liga_Pocha!AJ129,$D$3,$D$2,$E$3,$E$2,$F$3,$F$2,$G$3,$G$2,$D$6,$D$5,$E$6,$E$5,$I$6,$I$5))</f>
        <v/>
      </c>
      <c r="F129" s="136" t="str">
        <f>IF(ISTEXT(E129),"",_xlfn.SWITCH(Liga_Pocha!AK129,$D$3,$D$2,$E$3,$E$2,$F$3,$F$2,$G$3,$G$2,$D$6,$D$5,$E$6,$E$5,$I$6,$I$5))</f>
        <v/>
      </c>
      <c r="G129" s="140" t="str">
        <f>HLOOKUP(G$9,$B$9:$F$303,ROWS(A$1:A121),0)</f>
        <v/>
      </c>
      <c r="H129" s="129"/>
      <c r="I129" s="141" t="str">
        <f>IF(ISNUMBER($B129),I128+Liga_Pocha!AH129,"")</f>
        <v/>
      </c>
      <c r="J129" s="141" t="str">
        <f>IF(ISNUMBER($B129),J128+Liga_Pocha!AI129,"")</f>
        <v/>
      </c>
      <c r="K129" s="141" t="str">
        <f>IF(ISNUMBER($B129),K128+Liga_Pocha!AJ129,"")</f>
        <v/>
      </c>
      <c r="L129" s="141" t="str">
        <f>IF(ISNUMBER($B129),L128+Liga_Pocha!AK129,"")</f>
        <v/>
      </c>
      <c r="M129" s="133"/>
      <c r="N129" s="129"/>
      <c r="O129" s="131" t="str">
        <f>IF(ISNUMBER($B129),I129/SUM($I129:$L129),"")</f>
        <v/>
      </c>
      <c r="P129" s="131" t="str">
        <f>IF(ISNUMBER($B129),J129/SUM($I129:$L129),"")</f>
        <v/>
      </c>
      <c r="Q129" s="131" t="str">
        <f>IF(ISNUMBER($B129),K129/SUM($I129:$L129),"")</f>
        <v/>
      </c>
      <c r="R129" s="131" t="str">
        <f>IF(ISNUMBER($B129),L129/SUM($I129:$L129),"")</f>
        <v/>
      </c>
      <c r="S129" s="133"/>
      <c r="T129" s="129"/>
      <c r="U129" s="141" t="str">
        <f>IF(ISNUMBER(Liga_Pocha!C129),Liga_Pocha!C129,"")</f>
        <v/>
      </c>
      <c r="V129" s="141" t="str">
        <f>IF(ISNUMBER(Liga_Pocha!D129),Liga_Pocha!D129,"")</f>
        <v/>
      </c>
      <c r="W129" s="141" t="str">
        <f>IF(ISNUMBER(Liga_Pocha!E129),Liga_Pocha!E129,"")</f>
        <v/>
      </c>
      <c r="X129" s="141" t="str">
        <f>IF(ISNUMBER(Liga_Pocha!F129),Liga_Pocha!F129,"")</f>
        <v/>
      </c>
      <c r="Y129" s="140" t="str">
        <f>IF(ISNUMBER($B129),HLOOKUP(Y$9,$U$9:$X$303,ROWS(S$1:S121),0),"")</f>
        <v/>
      </c>
      <c r="Z129" s="129"/>
      <c r="AA129" s="141" t="str">
        <f>IF(ISNUMBER($B129),U129+AA128,"")</f>
        <v/>
      </c>
      <c r="AB129" s="141" t="str">
        <f>IF(ISNUMBER($B129),V129+AB128,"")</f>
        <v/>
      </c>
      <c r="AC129" s="141" t="str">
        <f>IF(ISNUMBER($B129),W129+AC128,"")</f>
        <v/>
      </c>
      <c r="AD129" s="141" t="str">
        <f>IF(ISNUMBER($B129),X129+AD128,"")</f>
        <v/>
      </c>
      <c r="AE129" s="133"/>
      <c r="AF129" s="137"/>
      <c r="AG129" s="141" t="str">
        <f>IF(ISNUMBER($B129),AA129/COUNTA(AA$10:AA129),"")</f>
        <v/>
      </c>
      <c r="AH129" s="141" t="str">
        <f>IF(ISNUMBER($B129),AB129/COUNTA(AB$10:AB129),"")</f>
        <v/>
      </c>
      <c r="AI129" s="141" t="str">
        <f>IF(ISNUMBER($B129),AC129/COUNTA(AC$10:AC129),"")</f>
        <v/>
      </c>
      <c r="AJ129" s="141" t="str">
        <f>IF(ISNUMBER($B129),AD129/COUNTA(AD$10:AD129),"")</f>
        <v/>
      </c>
      <c r="AK129" s="133"/>
      <c r="AL129" s="137"/>
      <c r="AM129" s="141" t="str">
        <f>IF(ISNUMBER($B129),SQRT(VAR(U$10:U129)),"")</f>
        <v/>
      </c>
      <c r="AN129" s="141" t="str">
        <f>IF(ISNUMBER($B129),SQRT(VAR(V$10:V129)),"")</f>
        <v/>
      </c>
      <c r="AO129" s="141" t="str">
        <f>IF(ISNUMBER($B129),SQRT(VAR(W$10:W129)),"")</f>
        <v/>
      </c>
      <c r="AP129" s="141" t="str">
        <f>IF(ISNUMBER($B129),SQRT(VAR(X$10:X129)),"")</f>
        <v/>
      </c>
      <c r="AQ129" s="133"/>
      <c r="AR129" s="3"/>
      <c r="AS129" s="140"/>
      <c r="AT129" s="141"/>
      <c r="AU129" s="141"/>
      <c r="AV129" s="141"/>
      <c r="AW129" s="141"/>
      <c r="AX129" s="139"/>
    </row>
    <row r="130" spans="1:50">
      <c r="A130" s="64"/>
      <c r="B130" s="135" t="str">
        <f>IF(ISBLANK(Liga_Pocha!$B130),"",Liga_Pocha!$B130)</f>
        <v/>
      </c>
      <c r="C130" s="136" t="str">
        <f>IF(ISTEXT(B130),"",_xlfn.SWITCH(Liga_Pocha!AH130,$D$3,$D$2,$E$3,$E$2,$F$3,$F$2,$G$3,$G$2,$D$6,$D$5,$E$6,$E$5,$I$6,$I$5))</f>
        <v/>
      </c>
      <c r="D130" s="136" t="str">
        <f>IF(ISTEXT(C130),"",_xlfn.SWITCH(Liga_Pocha!AI130,$D$3,$D$2,$E$3,$E$2,$F$3,$F$2,$G$3,$G$2,$D$6,$D$5,$E$6,$E$5,$I$6,$I$5))</f>
        <v/>
      </c>
      <c r="E130" s="136" t="str">
        <f>IF(ISTEXT(D130),"",_xlfn.SWITCH(Liga_Pocha!AJ130,$D$3,$D$2,$E$3,$E$2,$F$3,$F$2,$G$3,$G$2,$D$6,$D$5,$E$6,$E$5,$I$6,$I$5))</f>
        <v/>
      </c>
      <c r="F130" s="136" t="str">
        <f>IF(ISTEXT(E130),"",_xlfn.SWITCH(Liga_Pocha!AK130,$D$3,$D$2,$E$3,$E$2,$F$3,$F$2,$G$3,$G$2,$D$6,$D$5,$E$6,$E$5,$I$6,$I$5))</f>
        <v/>
      </c>
      <c r="G130" s="140" t="str">
        <f>HLOOKUP(G$9,$B$9:$F$303,ROWS(A$1:A122),0)</f>
        <v/>
      </c>
      <c r="H130" s="129"/>
      <c r="I130" s="141" t="str">
        <f>IF(ISNUMBER($B130),I129+Liga_Pocha!AH130,"")</f>
        <v/>
      </c>
      <c r="J130" s="141" t="str">
        <f>IF(ISNUMBER($B130),J129+Liga_Pocha!AI130,"")</f>
        <v/>
      </c>
      <c r="K130" s="141" t="str">
        <f>IF(ISNUMBER($B130),K129+Liga_Pocha!AJ130,"")</f>
        <v/>
      </c>
      <c r="L130" s="141" t="str">
        <f>IF(ISNUMBER($B130),L129+Liga_Pocha!AK130,"")</f>
        <v/>
      </c>
      <c r="M130" s="133"/>
      <c r="N130" s="129"/>
      <c r="O130" s="131" t="str">
        <f>IF(ISNUMBER($B130),I130/SUM($I130:$L130),"")</f>
        <v/>
      </c>
      <c r="P130" s="131" t="str">
        <f>IF(ISNUMBER($B130),J130/SUM($I130:$L130),"")</f>
        <v/>
      </c>
      <c r="Q130" s="131" t="str">
        <f>IF(ISNUMBER($B130),K130/SUM($I130:$L130),"")</f>
        <v/>
      </c>
      <c r="R130" s="131" t="str">
        <f>IF(ISNUMBER($B130),L130/SUM($I130:$L130),"")</f>
        <v/>
      </c>
      <c r="S130" s="133"/>
      <c r="T130" s="129"/>
      <c r="U130" s="141" t="str">
        <f>IF(ISNUMBER(Liga_Pocha!C130),Liga_Pocha!C130,"")</f>
        <v/>
      </c>
      <c r="V130" s="141" t="str">
        <f>IF(ISNUMBER(Liga_Pocha!D130),Liga_Pocha!D130,"")</f>
        <v/>
      </c>
      <c r="W130" s="141" t="str">
        <f>IF(ISNUMBER(Liga_Pocha!E130),Liga_Pocha!E130,"")</f>
        <v/>
      </c>
      <c r="X130" s="141" t="str">
        <f>IF(ISNUMBER(Liga_Pocha!F130),Liga_Pocha!F130,"")</f>
        <v/>
      </c>
      <c r="Y130" s="140" t="str">
        <f>IF(ISNUMBER($B130),HLOOKUP(Y$9,$U$9:$X$303,ROWS(S$1:S122),0),"")</f>
        <v/>
      </c>
      <c r="Z130" s="129"/>
      <c r="AA130" s="141" t="str">
        <f>IF(ISNUMBER($B130),U130+AA129,"")</f>
        <v/>
      </c>
      <c r="AB130" s="141" t="str">
        <f>IF(ISNUMBER($B130),V130+AB129,"")</f>
        <v/>
      </c>
      <c r="AC130" s="141" t="str">
        <f>IF(ISNUMBER($B130),W130+AC129,"")</f>
        <v/>
      </c>
      <c r="AD130" s="141" t="str">
        <f>IF(ISNUMBER($B130),X130+AD129,"")</f>
        <v/>
      </c>
      <c r="AE130" s="133"/>
      <c r="AF130" s="137"/>
      <c r="AG130" s="141" t="str">
        <f>IF(ISNUMBER($B130),AA130/COUNTA(AA$10:AA130),"")</f>
        <v/>
      </c>
      <c r="AH130" s="141" t="str">
        <f>IF(ISNUMBER($B130),AB130/COUNTA(AB$10:AB130),"")</f>
        <v/>
      </c>
      <c r="AI130" s="141" t="str">
        <f>IF(ISNUMBER($B130),AC130/COUNTA(AC$10:AC130),"")</f>
        <v/>
      </c>
      <c r="AJ130" s="141" t="str">
        <f>IF(ISNUMBER($B130),AD130/COUNTA(AD$10:AD130),"")</f>
        <v/>
      </c>
      <c r="AK130" s="133"/>
      <c r="AL130" s="137"/>
      <c r="AM130" s="141" t="str">
        <f>IF(ISNUMBER($B130),SQRT(VAR(U$10:U130)),"")</f>
        <v/>
      </c>
      <c r="AN130" s="141" t="str">
        <f>IF(ISNUMBER($B130),SQRT(VAR(V$10:V130)),"")</f>
        <v/>
      </c>
      <c r="AO130" s="141" t="str">
        <f>IF(ISNUMBER($B130),SQRT(VAR(W$10:W130)),"")</f>
        <v/>
      </c>
      <c r="AP130" s="141" t="str">
        <f>IF(ISNUMBER($B130),SQRT(VAR(X$10:X130)),"")</f>
        <v/>
      </c>
      <c r="AQ130" s="133"/>
      <c r="AR130" s="3"/>
      <c r="AS130" s="140"/>
      <c r="AT130" s="141"/>
      <c r="AU130" s="141"/>
      <c r="AV130" s="141"/>
      <c r="AW130" s="141"/>
      <c r="AX130" s="139"/>
    </row>
    <row r="131" spans="1:50">
      <c r="A131" s="64"/>
      <c r="B131" s="135" t="str">
        <f>IF(ISBLANK(Liga_Pocha!$B131),"",Liga_Pocha!$B131)</f>
        <v/>
      </c>
      <c r="C131" s="136" t="str">
        <f>IF(ISTEXT(B131),"",_xlfn.SWITCH(Liga_Pocha!AH131,$D$3,$D$2,$E$3,$E$2,$F$3,$F$2,$G$3,$G$2,$D$6,$D$5,$E$6,$E$5,$I$6,$I$5))</f>
        <v/>
      </c>
      <c r="D131" s="136" t="str">
        <f>IF(ISTEXT(C131),"",_xlfn.SWITCH(Liga_Pocha!AI131,$D$3,$D$2,$E$3,$E$2,$F$3,$F$2,$G$3,$G$2,$D$6,$D$5,$E$6,$E$5,$I$6,$I$5))</f>
        <v/>
      </c>
      <c r="E131" s="136" t="str">
        <f>IF(ISTEXT(D131),"",_xlfn.SWITCH(Liga_Pocha!AJ131,$D$3,$D$2,$E$3,$E$2,$F$3,$F$2,$G$3,$G$2,$D$6,$D$5,$E$6,$E$5,$I$6,$I$5))</f>
        <v/>
      </c>
      <c r="F131" s="136" t="str">
        <f>IF(ISTEXT(E131),"",_xlfn.SWITCH(Liga_Pocha!AK131,$D$3,$D$2,$E$3,$E$2,$F$3,$F$2,$G$3,$G$2,$D$6,$D$5,$E$6,$E$5,$I$6,$I$5))</f>
        <v/>
      </c>
      <c r="G131" s="140" t="str">
        <f>HLOOKUP(G$9,$B$9:$F$303,ROWS(A$1:A123),0)</f>
        <v/>
      </c>
      <c r="H131" s="129"/>
      <c r="I131" s="141" t="str">
        <f>IF(ISNUMBER($B131),I130+Liga_Pocha!AH131,"")</f>
        <v/>
      </c>
      <c r="J131" s="141" t="str">
        <f>IF(ISNUMBER($B131),J130+Liga_Pocha!AI131,"")</f>
        <v/>
      </c>
      <c r="K131" s="141" t="str">
        <f>IF(ISNUMBER($B131),K130+Liga_Pocha!AJ131,"")</f>
        <v/>
      </c>
      <c r="L131" s="141" t="str">
        <f>IF(ISNUMBER($B131),L130+Liga_Pocha!AK131,"")</f>
        <v/>
      </c>
      <c r="M131" s="133"/>
      <c r="N131" s="129"/>
      <c r="O131" s="131" t="str">
        <f>IF(ISNUMBER($B131),I131/SUM($I131:$L131),"")</f>
        <v/>
      </c>
      <c r="P131" s="131" t="str">
        <f>IF(ISNUMBER($B131),J131/SUM($I131:$L131),"")</f>
        <v/>
      </c>
      <c r="Q131" s="131" t="str">
        <f>IF(ISNUMBER($B131),K131/SUM($I131:$L131),"")</f>
        <v/>
      </c>
      <c r="R131" s="131" t="str">
        <f>IF(ISNUMBER($B131),L131/SUM($I131:$L131),"")</f>
        <v/>
      </c>
      <c r="S131" s="133"/>
      <c r="T131" s="129"/>
      <c r="U131" s="141" t="str">
        <f>IF(ISNUMBER(Liga_Pocha!C131),Liga_Pocha!C131,"")</f>
        <v/>
      </c>
      <c r="V131" s="141" t="str">
        <f>IF(ISNUMBER(Liga_Pocha!D131),Liga_Pocha!D131,"")</f>
        <v/>
      </c>
      <c r="W131" s="141" t="str">
        <f>IF(ISNUMBER(Liga_Pocha!E131),Liga_Pocha!E131,"")</f>
        <v/>
      </c>
      <c r="X131" s="141" t="str">
        <f>IF(ISNUMBER(Liga_Pocha!F131),Liga_Pocha!F131,"")</f>
        <v/>
      </c>
      <c r="Y131" s="140" t="str">
        <f>IF(ISNUMBER($B131),HLOOKUP(Y$9,$U$9:$X$303,ROWS(S$1:S123),0),"")</f>
        <v/>
      </c>
      <c r="Z131" s="129"/>
      <c r="AA131" s="141" t="str">
        <f>IF(ISNUMBER($B131),U131+AA130,"")</f>
        <v/>
      </c>
      <c r="AB131" s="141" t="str">
        <f>IF(ISNUMBER($B131),V131+AB130,"")</f>
        <v/>
      </c>
      <c r="AC131" s="141" t="str">
        <f>IF(ISNUMBER($B131),W131+AC130,"")</f>
        <v/>
      </c>
      <c r="AD131" s="141" t="str">
        <f>IF(ISNUMBER($B131),X131+AD130,"")</f>
        <v/>
      </c>
      <c r="AE131" s="133"/>
      <c r="AF131" s="137"/>
      <c r="AG131" s="141" t="str">
        <f>IF(ISNUMBER($B131),AA131/COUNTA(AA$10:AA131),"")</f>
        <v/>
      </c>
      <c r="AH131" s="141" t="str">
        <f>IF(ISNUMBER($B131),AB131/COUNTA(AB$10:AB131),"")</f>
        <v/>
      </c>
      <c r="AI131" s="141" t="str">
        <f>IF(ISNUMBER($B131),AC131/COUNTA(AC$10:AC131),"")</f>
        <v/>
      </c>
      <c r="AJ131" s="141" t="str">
        <f>IF(ISNUMBER($B131),AD131/COUNTA(AD$10:AD131),"")</f>
        <v/>
      </c>
      <c r="AK131" s="133"/>
      <c r="AL131" s="137"/>
      <c r="AM131" s="141" t="str">
        <f>IF(ISNUMBER($B131),SQRT(VAR(U$10:U131)),"")</f>
        <v/>
      </c>
      <c r="AN131" s="141" t="str">
        <f>IF(ISNUMBER($B131),SQRT(VAR(V$10:V131)),"")</f>
        <v/>
      </c>
      <c r="AO131" s="141" t="str">
        <f>IF(ISNUMBER($B131),SQRT(VAR(W$10:W131)),"")</f>
        <v/>
      </c>
      <c r="AP131" s="141" t="str">
        <f>IF(ISNUMBER($B131),SQRT(VAR(X$10:X131)),"")</f>
        <v/>
      </c>
      <c r="AQ131" s="133"/>
      <c r="AR131" s="3"/>
      <c r="AS131" s="140"/>
      <c r="AT131" s="141"/>
      <c r="AU131" s="141"/>
      <c r="AV131" s="141"/>
      <c r="AW131" s="141"/>
      <c r="AX131" s="139"/>
    </row>
    <row r="132" spans="1:50">
      <c r="A132" s="64"/>
      <c r="B132" s="135" t="str">
        <f>IF(ISBLANK(Liga_Pocha!$B132),"",Liga_Pocha!$B132)</f>
        <v/>
      </c>
      <c r="C132" s="136" t="str">
        <f>IF(ISTEXT(B132),"",_xlfn.SWITCH(Liga_Pocha!AH132,$D$3,$D$2,$E$3,$E$2,$F$3,$F$2,$G$3,$G$2,$D$6,$D$5,$E$6,$E$5,$I$6,$I$5))</f>
        <v/>
      </c>
      <c r="D132" s="136" t="str">
        <f>IF(ISTEXT(C132),"",_xlfn.SWITCH(Liga_Pocha!AI132,$D$3,$D$2,$E$3,$E$2,$F$3,$F$2,$G$3,$G$2,$D$6,$D$5,$E$6,$E$5,$I$6,$I$5))</f>
        <v/>
      </c>
      <c r="E132" s="136" t="str">
        <f>IF(ISTEXT(D132),"",_xlfn.SWITCH(Liga_Pocha!AJ132,$D$3,$D$2,$E$3,$E$2,$F$3,$F$2,$G$3,$G$2,$D$6,$D$5,$E$6,$E$5,$I$6,$I$5))</f>
        <v/>
      </c>
      <c r="F132" s="136" t="str">
        <f>IF(ISTEXT(E132),"",_xlfn.SWITCH(Liga_Pocha!AK132,$D$3,$D$2,$E$3,$E$2,$F$3,$F$2,$G$3,$G$2,$D$6,$D$5,$E$6,$E$5,$I$6,$I$5))</f>
        <v/>
      </c>
      <c r="G132" s="140" t="str">
        <f>HLOOKUP(G$9,$B$9:$F$303,ROWS(A$1:A124),0)</f>
        <v/>
      </c>
      <c r="H132" s="129"/>
      <c r="I132" s="141" t="str">
        <f>IF(ISNUMBER($B132),I131+Liga_Pocha!AH132,"")</f>
        <v/>
      </c>
      <c r="J132" s="141" t="str">
        <f>IF(ISNUMBER($B132),J131+Liga_Pocha!AI132,"")</f>
        <v/>
      </c>
      <c r="K132" s="141" t="str">
        <f>IF(ISNUMBER($B132),K131+Liga_Pocha!AJ132,"")</f>
        <v/>
      </c>
      <c r="L132" s="141" t="str">
        <f>IF(ISNUMBER($B132),L131+Liga_Pocha!AK132,"")</f>
        <v/>
      </c>
      <c r="M132" s="133"/>
      <c r="N132" s="129"/>
      <c r="O132" s="131" t="str">
        <f>IF(ISNUMBER($B132),I132/SUM($I132:$L132),"")</f>
        <v/>
      </c>
      <c r="P132" s="131" t="str">
        <f>IF(ISNUMBER($B132),J132/SUM($I132:$L132),"")</f>
        <v/>
      </c>
      <c r="Q132" s="131" t="str">
        <f>IF(ISNUMBER($B132),K132/SUM($I132:$L132),"")</f>
        <v/>
      </c>
      <c r="R132" s="131" t="str">
        <f>IF(ISNUMBER($B132),L132/SUM($I132:$L132),"")</f>
        <v/>
      </c>
      <c r="S132" s="133"/>
      <c r="T132" s="129"/>
      <c r="U132" s="141" t="str">
        <f>IF(ISNUMBER(Liga_Pocha!C132),Liga_Pocha!C132,"")</f>
        <v/>
      </c>
      <c r="V132" s="141" t="str">
        <f>IF(ISNUMBER(Liga_Pocha!D132),Liga_Pocha!D132,"")</f>
        <v/>
      </c>
      <c r="W132" s="141" t="str">
        <f>IF(ISNUMBER(Liga_Pocha!E132),Liga_Pocha!E132,"")</f>
        <v/>
      </c>
      <c r="X132" s="141" t="str">
        <f>IF(ISNUMBER(Liga_Pocha!F132),Liga_Pocha!F132,"")</f>
        <v/>
      </c>
      <c r="Y132" s="140" t="str">
        <f>IF(ISNUMBER($B132),HLOOKUP(Y$9,$U$9:$X$303,ROWS(S$1:S124),0),"")</f>
        <v/>
      </c>
      <c r="Z132" s="129"/>
      <c r="AA132" s="141" t="str">
        <f>IF(ISNUMBER($B132),U132+AA131,"")</f>
        <v/>
      </c>
      <c r="AB132" s="141" t="str">
        <f>IF(ISNUMBER($B132),V132+AB131,"")</f>
        <v/>
      </c>
      <c r="AC132" s="141" t="str">
        <f>IF(ISNUMBER($B132),W132+AC131,"")</f>
        <v/>
      </c>
      <c r="AD132" s="141" t="str">
        <f>IF(ISNUMBER($B132),X132+AD131,"")</f>
        <v/>
      </c>
      <c r="AE132" s="133"/>
      <c r="AF132" s="137"/>
      <c r="AG132" s="141" t="str">
        <f>IF(ISNUMBER($B132),AA132/COUNTA(AA$10:AA132),"")</f>
        <v/>
      </c>
      <c r="AH132" s="141" t="str">
        <f>IF(ISNUMBER($B132),AB132/COUNTA(AB$10:AB132),"")</f>
        <v/>
      </c>
      <c r="AI132" s="141" t="str">
        <f>IF(ISNUMBER($B132),AC132/COUNTA(AC$10:AC132),"")</f>
        <v/>
      </c>
      <c r="AJ132" s="141" t="str">
        <f>IF(ISNUMBER($B132),AD132/COUNTA(AD$10:AD132),"")</f>
        <v/>
      </c>
      <c r="AK132" s="133"/>
      <c r="AL132" s="137"/>
      <c r="AM132" s="141" t="str">
        <f>IF(ISNUMBER($B132),SQRT(VAR(U$10:U132)),"")</f>
        <v/>
      </c>
      <c r="AN132" s="141" t="str">
        <f>IF(ISNUMBER($B132),SQRT(VAR(V$10:V132)),"")</f>
        <v/>
      </c>
      <c r="AO132" s="141" t="str">
        <f>IF(ISNUMBER($B132),SQRT(VAR(W$10:W132)),"")</f>
        <v/>
      </c>
      <c r="AP132" s="141" t="str">
        <f>IF(ISNUMBER($B132),SQRT(VAR(X$10:X132)),"")</f>
        <v/>
      </c>
      <c r="AQ132" s="133"/>
      <c r="AR132" s="3"/>
      <c r="AS132" s="140"/>
      <c r="AT132" s="141"/>
      <c r="AU132" s="141"/>
      <c r="AV132" s="141"/>
      <c r="AW132" s="141"/>
      <c r="AX132" s="139"/>
    </row>
    <row r="133" spans="1:50">
      <c r="A133" s="64"/>
      <c r="B133" s="135" t="str">
        <f>IF(ISBLANK(Liga_Pocha!$B133),"",Liga_Pocha!$B133)</f>
        <v/>
      </c>
      <c r="C133" s="136" t="str">
        <f>IF(ISTEXT(B133),"",_xlfn.SWITCH(Liga_Pocha!AH133,$D$3,$D$2,$E$3,$E$2,$F$3,$F$2,$G$3,$G$2,$D$6,$D$5,$E$6,$E$5,$I$6,$I$5))</f>
        <v/>
      </c>
      <c r="D133" s="136" t="str">
        <f>IF(ISTEXT(C133),"",_xlfn.SWITCH(Liga_Pocha!AI133,$D$3,$D$2,$E$3,$E$2,$F$3,$F$2,$G$3,$G$2,$D$6,$D$5,$E$6,$E$5,$I$6,$I$5))</f>
        <v/>
      </c>
      <c r="E133" s="136" t="str">
        <f>IF(ISTEXT(D133),"",_xlfn.SWITCH(Liga_Pocha!AJ133,$D$3,$D$2,$E$3,$E$2,$F$3,$F$2,$G$3,$G$2,$D$6,$D$5,$E$6,$E$5,$I$6,$I$5))</f>
        <v/>
      </c>
      <c r="F133" s="136" t="str">
        <f>IF(ISTEXT(E133),"",_xlfn.SWITCH(Liga_Pocha!AK133,$D$3,$D$2,$E$3,$E$2,$F$3,$F$2,$G$3,$G$2,$D$6,$D$5,$E$6,$E$5,$I$6,$I$5))</f>
        <v/>
      </c>
      <c r="G133" s="140" t="str">
        <f>HLOOKUP(G$9,$B$9:$F$303,ROWS(A$1:A125),0)</f>
        <v/>
      </c>
      <c r="H133" s="129"/>
      <c r="I133" s="141" t="str">
        <f>IF(ISNUMBER($B133),I132+Liga_Pocha!AH133,"")</f>
        <v/>
      </c>
      <c r="J133" s="141" t="str">
        <f>IF(ISNUMBER($B133),J132+Liga_Pocha!AI133,"")</f>
        <v/>
      </c>
      <c r="K133" s="141" t="str">
        <f>IF(ISNUMBER($B133),K132+Liga_Pocha!AJ133,"")</f>
        <v/>
      </c>
      <c r="L133" s="141" t="str">
        <f>IF(ISNUMBER($B133),L132+Liga_Pocha!AK133,"")</f>
        <v/>
      </c>
      <c r="M133" s="133"/>
      <c r="N133" s="129"/>
      <c r="O133" s="131" t="str">
        <f>IF(ISNUMBER($B133),I133/SUM($I133:$L133),"")</f>
        <v/>
      </c>
      <c r="P133" s="131" t="str">
        <f>IF(ISNUMBER($B133),J133/SUM($I133:$L133),"")</f>
        <v/>
      </c>
      <c r="Q133" s="131" t="str">
        <f>IF(ISNUMBER($B133),K133/SUM($I133:$L133),"")</f>
        <v/>
      </c>
      <c r="R133" s="131" t="str">
        <f>IF(ISNUMBER($B133),L133/SUM($I133:$L133),"")</f>
        <v/>
      </c>
      <c r="S133" s="133"/>
      <c r="T133" s="129"/>
      <c r="U133" s="141" t="str">
        <f>IF(ISNUMBER(Liga_Pocha!C133),Liga_Pocha!C133,"")</f>
        <v/>
      </c>
      <c r="V133" s="141" t="str">
        <f>IF(ISNUMBER(Liga_Pocha!D133),Liga_Pocha!D133,"")</f>
        <v/>
      </c>
      <c r="W133" s="141" t="str">
        <f>IF(ISNUMBER(Liga_Pocha!E133),Liga_Pocha!E133,"")</f>
        <v/>
      </c>
      <c r="X133" s="141" t="str">
        <f>IF(ISNUMBER(Liga_Pocha!F133),Liga_Pocha!F133,"")</f>
        <v/>
      </c>
      <c r="Y133" s="140" t="str">
        <f>IF(ISNUMBER($B133),HLOOKUP(Y$9,$U$9:$X$303,ROWS(S$1:S125),0),"")</f>
        <v/>
      </c>
      <c r="Z133" s="129"/>
      <c r="AA133" s="141" t="str">
        <f>IF(ISNUMBER($B133),U133+AA132,"")</f>
        <v/>
      </c>
      <c r="AB133" s="141" t="str">
        <f>IF(ISNUMBER($B133),V133+AB132,"")</f>
        <v/>
      </c>
      <c r="AC133" s="141" t="str">
        <f>IF(ISNUMBER($B133),W133+AC132,"")</f>
        <v/>
      </c>
      <c r="AD133" s="141" t="str">
        <f>IF(ISNUMBER($B133),X133+AD132,"")</f>
        <v/>
      </c>
      <c r="AE133" s="133"/>
      <c r="AF133" s="137"/>
      <c r="AG133" s="141" t="str">
        <f>IF(ISNUMBER($B133),AA133/COUNTA(AA$10:AA133),"")</f>
        <v/>
      </c>
      <c r="AH133" s="141" t="str">
        <f>IF(ISNUMBER($B133),AB133/COUNTA(AB$10:AB133),"")</f>
        <v/>
      </c>
      <c r="AI133" s="141" t="str">
        <f>IF(ISNUMBER($B133),AC133/COUNTA(AC$10:AC133),"")</f>
        <v/>
      </c>
      <c r="AJ133" s="141" t="str">
        <f>IF(ISNUMBER($B133),AD133/COUNTA(AD$10:AD133),"")</f>
        <v/>
      </c>
      <c r="AK133" s="133"/>
      <c r="AL133" s="137"/>
      <c r="AM133" s="141" t="str">
        <f>IF(ISNUMBER($B133),SQRT(VAR(U$10:U133)),"")</f>
        <v/>
      </c>
      <c r="AN133" s="141" t="str">
        <f>IF(ISNUMBER($B133),SQRT(VAR(V$10:V133)),"")</f>
        <v/>
      </c>
      <c r="AO133" s="141" t="str">
        <f>IF(ISNUMBER($B133),SQRT(VAR(W$10:W133)),"")</f>
        <v/>
      </c>
      <c r="AP133" s="141" t="str">
        <f>IF(ISNUMBER($B133),SQRT(VAR(X$10:X133)),"")</f>
        <v/>
      </c>
      <c r="AQ133" s="133"/>
      <c r="AR133" s="3"/>
      <c r="AS133" s="140"/>
      <c r="AT133" s="141"/>
      <c r="AU133" s="141"/>
      <c r="AV133" s="141"/>
      <c r="AW133" s="141"/>
      <c r="AX133" s="139"/>
    </row>
    <row r="134" spans="1:50">
      <c r="A134" s="64"/>
      <c r="B134" s="135" t="str">
        <f>IF(ISBLANK(Liga_Pocha!$B134),"",Liga_Pocha!$B134)</f>
        <v/>
      </c>
      <c r="C134" s="136" t="str">
        <f>IF(ISTEXT(B134),"",_xlfn.SWITCH(Liga_Pocha!AH134,$D$3,$D$2,$E$3,$E$2,$F$3,$F$2,$G$3,$G$2,$D$6,$D$5,$E$6,$E$5,$I$6,$I$5))</f>
        <v/>
      </c>
      <c r="D134" s="136" t="str">
        <f>IF(ISTEXT(C134),"",_xlfn.SWITCH(Liga_Pocha!AI134,$D$3,$D$2,$E$3,$E$2,$F$3,$F$2,$G$3,$G$2,$D$6,$D$5,$E$6,$E$5,$I$6,$I$5))</f>
        <v/>
      </c>
      <c r="E134" s="136" t="str">
        <f>IF(ISTEXT(D134),"",_xlfn.SWITCH(Liga_Pocha!AJ134,$D$3,$D$2,$E$3,$E$2,$F$3,$F$2,$G$3,$G$2,$D$6,$D$5,$E$6,$E$5,$I$6,$I$5))</f>
        <v/>
      </c>
      <c r="F134" s="136" t="str">
        <f>IF(ISTEXT(E134),"",_xlfn.SWITCH(Liga_Pocha!AK134,$D$3,$D$2,$E$3,$E$2,$F$3,$F$2,$G$3,$G$2,$D$6,$D$5,$E$6,$E$5,$I$6,$I$5))</f>
        <v/>
      </c>
      <c r="G134" s="140" t="str">
        <f>HLOOKUP(G$9,$B$9:$F$303,ROWS(A$1:A126),0)</f>
        <v/>
      </c>
      <c r="H134" s="129"/>
      <c r="I134" s="141" t="str">
        <f>IF(ISNUMBER($B134),I133+Liga_Pocha!AH134,"")</f>
        <v/>
      </c>
      <c r="J134" s="141" t="str">
        <f>IF(ISNUMBER($B134),J133+Liga_Pocha!AI134,"")</f>
        <v/>
      </c>
      <c r="K134" s="141" t="str">
        <f>IF(ISNUMBER($B134),K133+Liga_Pocha!AJ134,"")</f>
        <v/>
      </c>
      <c r="L134" s="141" t="str">
        <f>IF(ISNUMBER($B134),L133+Liga_Pocha!AK134,"")</f>
        <v/>
      </c>
      <c r="M134" s="133"/>
      <c r="N134" s="129"/>
      <c r="O134" s="131" t="str">
        <f>IF(ISNUMBER($B134),I134/SUM($I134:$L134),"")</f>
        <v/>
      </c>
      <c r="P134" s="131" t="str">
        <f>IF(ISNUMBER($B134),J134/SUM($I134:$L134),"")</f>
        <v/>
      </c>
      <c r="Q134" s="131" t="str">
        <f>IF(ISNUMBER($B134),K134/SUM($I134:$L134),"")</f>
        <v/>
      </c>
      <c r="R134" s="131" t="str">
        <f>IF(ISNUMBER($B134),L134/SUM($I134:$L134),"")</f>
        <v/>
      </c>
      <c r="S134" s="133"/>
      <c r="T134" s="129"/>
      <c r="U134" s="141" t="str">
        <f>IF(ISNUMBER(Liga_Pocha!C134),Liga_Pocha!C134,"")</f>
        <v/>
      </c>
      <c r="V134" s="141" t="str">
        <f>IF(ISNUMBER(Liga_Pocha!D134),Liga_Pocha!D134,"")</f>
        <v/>
      </c>
      <c r="W134" s="141" t="str">
        <f>IF(ISNUMBER(Liga_Pocha!E134),Liga_Pocha!E134,"")</f>
        <v/>
      </c>
      <c r="X134" s="141" t="str">
        <f>IF(ISNUMBER(Liga_Pocha!F134),Liga_Pocha!F134,"")</f>
        <v/>
      </c>
      <c r="Y134" s="140" t="str">
        <f>IF(ISNUMBER($B134),HLOOKUP(Y$9,$U$9:$X$303,ROWS(S$1:S126),0),"")</f>
        <v/>
      </c>
      <c r="Z134" s="129"/>
      <c r="AA134" s="141" t="str">
        <f>IF(ISNUMBER($B134),U134+AA133,"")</f>
        <v/>
      </c>
      <c r="AB134" s="141" t="str">
        <f>IF(ISNUMBER($B134),V134+AB133,"")</f>
        <v/>
      </c>
      <c r="AC134" s="141" t="str">
        <f>IF(ISNUMBER($B134),W134+AC133,"")</f>
        <v/>
      </c>
      <c r="AD134" s="141" t="str">
        <f>IF(ISNUMBER($B134),X134+AD133,"")</f>
        <v/>
      </c>
      <c r="AE134" s="133"/>
      <c r="AF134" s="137"/>
      <c r="AG134" s="141" t="str">
        <f>IF(ISNUMBER($B134),AA134/COUNTA(AA$10:AA134),"")</f>
        <v/>
      </c>
      <c r="AH134" s="141" t="str">
        <f>IF(ISNUMBER($B134),AB134/COUNTA(AB$10:AB134),"")</f>
        <v/>
      </c>
      <c r="AI134" s="141" t="str">
        <f>IF(ISNUMBER($B134),AC134/COUNTA(AC$10:AC134),"")</f>
        <v/>
      </c>
      <c r="AJ134" s="141" t="str">
        <f>IF(ISNUMBER($B134),AD134/COUNTA(AD$10:AD134),"")</f>
        <v/>
      </c>
      <c r="AK134" s="133"/>
      <c r="AL134" s="137"/>
      <c r="AM134" s="141" t="str">
        <f>IF(ISNUMBER($B134),SQRT(VAR(U$10:U134)),"")</f>
        <v/>
      </c>
      <c r="AN134" s="141" t="str">
        <f>IF(ISNUMBER($B134),SQRT(VAR(V$10:V134)),"")</f>
        <v/>
      </c>
      <c r="AO134" s="141" t="str">
        <f>IF(ISNUMBER($B134),SQRT(VAR(W$10:W134)),"")</f>
        <v/>
      </c>
      <c r="AP134" s="141" t="str">
        <f>IF(ISNUMBER($B134),SQRT(VAR(X$10:X134)),"")</f>
        <v/>
      </c>
      <c r="AQ134" s="133"/>
      <c r="AR134" s="3"/>
      <c r="AS134" s="140"/>
      <c r="AT134" s="141"/>
      <c r="AU134" s="141"/>
      <c r="AV134" s="141"/>
      <c r="AW134" s="141"/>
      <c r="AX134" s="139"/>
    </row>
    <row r="135" spans="1:50">
      <c r="A135" s="64"/>
      <c r="B135" s="135" t="str">
        <f>IF(ISBLANK(Liga_Pocha!$B135),"",Liga_Pocha!$B135)</f>
        <v/>
      </c>
      <c r="C135" s="136" t="str">
        <f>IF(ISTEXT(B135),"",_xlfn.SWITCH(Liga_Pocha!AH135,$D$3,$D$2,$E$3,$E$2,$F$3,$F$2,$G$3,$G$2,$D$6,$D$5,$E$6,$E$5,$I$6,$I$5))</f>
        <v/>
      </c>
      <c r="D135" s="136" t="str">
        <f>IF(ISTEXT(C135),"",_xlfn.SWITCH(Liga_Pocha!AI135,$D$3,$D$2,$E$3,$E$2,$F$3,$F$2,$G$3,$G$2,$D$6,$D$5,$E$6,$E$5,$I$6,$I$5))</f>
        <v/>
      </c>
      <c r="E135" s="136" t="str">
        <f>IF(ISTEXT(D135),"",_xlfn.SWITCH(Liga_Pocha!AJ135,$D$3,$D$2,$E$3,$E$2,$F$3,$F$2,$G$3,$G$2,$D$6,$D$5,$E$6,$E$5,$I$6,$I$5))</f>
        <v/>
      </c>
      <c r="F135" s="136" t="str">
        <f>IF(ISTEXT(E135),"",_xlfn.SWITCH(Liga_Pocha!AK135,$D$3,$D$2,$E$3,$E$2,$F$3,$F$2,$G$3,$G$2,$D$6,$D$5,$E$6,$E$5,$I$6,$I$5))</f>
        <v/>
      </c>
      <c r="G135" s="140" t="str">
        <f>HLOOKUP(G$9,$B$9:$F$303,ROWS(A$1:A127),0)</f>
        <v/>
      </c>
      <c r="H135" s="129"/>
      <c r="I135" s="141" t="str">
        <f>IF(ISNUMBER($B135),I134+Liga_Pocha!AH135,"")</f>
        <v/>
      </c>
      <c r="J135" s="141" t="str">
        <f>IF(ISNUMBER($B135),J134+Liga_Pocha!AI135,"")</f>
        <v/>
      </c>
      <c r="K135" s="141" t="str">
        <f>IF(ISNUMBER($B135),K134+Liga_Pocha!AJ135,"")</f>
        <v/>
      </c>
      <c r="L135" s="141" t="str">
        <f>IF(ISNUMBER($B135),L134+Liga_Pocha!AK135,"")</f>
        <v/>
      </c>
      <c r="M135" s="133"/>
      <c r="N135" s="129"/>
      <c r="O135" s="131" t="str">
        <f>IF(ISNUMBER($B135),I135/SUM($I135:$L135),"")</f>
        <v/>
      </c>
      <c r="P135" s="131" t="str">
        <f>IF(ISNUMBER($B135),J135/SUM($I135:$L135),"")</f>
        <v/>
      </c>
      <c r="Q135" s="131" t="str">
        <f>IF(ISNUMBER($B135),K135/SUM($I135:$L135),"")</f>
        <v/>
      </c>
      <c r="R135" s="131" t="str">
        <f>IF(ISNUMBER($B135),L135/SUM($I135:$L135),"")</f>
        <v/>
      </c>
      <c r="S135" s="133"/>
      <c r="T135" s="129"/>
      <c r="U135" s="141" t="str">
        <f>IF(ISNUMBER(Liga_Pocha!C135),Liga_Pocha!C135,"")</f>
        <v/>
      </c>
      <c r="V135" s="141" t="str">
        <f>IF(ISNUMBER(Liga_Pocha!D135),Liga_Pocha!D135,"")</f>
        <v/>
      </c>
      <c r="W135" s="141" t="str">
        <f>IF(ISNUMBER(Liga_Pocha!E135),Liga_Pocha!E135,"")</f>
        <v/>
      </c>
      <c r="X135" s="141" t="str">
        <f>IF(ISNUMBER(Liga_Pocha!F135),Liga_Pocha!F135,"")</f>
        <v/>
      </c>
      <c r="Y135" s="140" t="str">
        <f>IF(ISNUMBER($B135),HLOOKUP(Y$9,$U$9:$X$303,ROWS(S$1:S127),0),"")</f>
        <v/>
      </c>
      <c r="Z135" s="129"/>
      <c r="AA135" s="141" t="str">
        <f>IF(ISNUMBER($B135),U135+AA134,"")</f>
        <v/>
      </c>
      <c r="AB135" s="141" t="str">
        <f>IF(ISNUMBER($B135),V135+AB134,"")</f>
        <v/>
      </c>
      <c r="AC135" s="141" t="str">
        <f>IF(ISNUMBER($B135),W135+AC134,"")</f>
        <v/>
      </c>
      <c r="AD135" s="141" t="str">
        <f>IF(ISNUMBER($B135),X135+AD134,"")</f>
        <v/>
      </c>
      <c r="AE135" s="133"/>
      <c r="AF135" s="137"/>
      <c r="AG135" s="141" t="str">
        <f>IF(ISNUMBER($B135),AA135/COUNTA(AA$10:AA135),"")</f>
        <v/>
      </c>
      <c r="AH135" s="141" t="str">
        <f>IF(ISNUMBER($B135),AB135/COUNTA(AB$10:AB135),"")</f>
        <v/>
      </c>
      <c r="AI135" s="141" t="str">
        <f>IF(ISNUMBER($B135),AC135/COUNTA(AC$10:AC135),"")</f>
        <v/>
      </c>
      <c r="AJ135" s="141" t="str">
        <f>IF(ISNUMBER($B135),AD135/COUNTA(AD$10:AD135),"")</f>
        <v/>
      </c>
      <c r="AK135" s="133"/>
      <c r="AL135" s="137"/>
      <c r="AM135" s="141" t="str">
        <f>IF(ISNUMBER($B135),SQRT(VAR(U$10:U135)),"")</f>
        <v/>
      </c>
      <c r="AN135" s="141" t="str">
        <f>IF(ISNUMBER($B135),SQRT(VAR(V$10:V135)),"")</f>
        <v/>
      </c>
      <c r="AO135" s="141" t="str">
        <f>IF(ISNUMBER($B135),SQRT(VAR(W$10:W135)),"")</f>
        <v/>
      </c>
      <c r="AP135" s="141" t="str">
        <f>IF(ISNUMBER($B135),SQRT(VAR(X$10:X135)),"")</f>
        <v/>
      </c>
      <c r="AQ135" s="133"/>
      <c r="AR135" s="3"/>
      <c r="AS135" s="140"/>
      <c r="AT135" s="141"/>
      <c r="AU135" s="141"/>
      <c r="AV135" s="141"/>
      <c r="AW135" s="141"/>
      <c r="AX135" s="139"/>
    </row>
    <row r="136" spans="1:50">
      <c r="A136" s="64"/>
      <c r="B136" s="135" t="str">
        <f>IF(ISBLANK(Liga_Pocha!$B136),"",Liga_Pocha!$B136)</f>
        <v/>
      </c>
      <c r="C136" s="136" t="str">
        <f>IF(ISTEXT(B136),"",_xlfn.SWITCH(Liga_Pocha!AH136,$D$3,$D$2,$E$3,$E$2,$F$3,$F$2,$G$3,$G$2,$D$6,$D$5,$E$6,$E$5,$I$6,$I$5))</f>
        <v/>
      </c>
      <c r="D136" s="136" t="str">
        <f>IF(ISTEXT(C136),"",_xlfn.SWITCH(Liga_Pocha!AI136,$D$3,$D$2,$E$3,$E$2,$F$3,$F$2,$G$3,$G$2,$D$6,$D$5,$E$6,$E$5,$I$6,$I$5))</f>
        <v/>
      </c>
      <c r="E136" s="136" t="str">
        <f>IF(ISTEXT(D136),"",_xlfn.SWITCH(Liga_Pocha!AJ136,$D$3,$D$2,$E$3,$E$2,$F$3,$F$2,$G$3,$G$2,$D$6,$D$5,$E$6,$E$5,$I$6,$I$5))</f>
        <v/>
      </c>
      <c r="F136" s="136" t="str">
        <f>IF(ISTEXT(E136),"",_xlfn.SWITCH(Liga_Pocha!AK136,$D$3,$D$2,$E$3,$E$2,$F$3,$F$2,$G$3,$G$2,$D$6,$D$5,$E$6,$E$5,$I$6,$I$5))</f>
        <v/>
      </c>
      <c r="G136" s="140" t="str">
        <f>HLOOKUP(G$9,$B$9:$F$303,ROWS(A$1:A128),0)</f>
        <v/>
      </c>
      <c r="H136" s="129"/>
      <c r="I136" s="141" t="str">
        <f>IF(ISNUMBER($B136),I135+Liga_Pocha!AH136,"")</f>
        <v/>
      </c>
      <c r="J136" s="141" t="str">
        <f>IF(ISNUMBER($B136),J135+Liga_Pocha!AI136,"")</f>
        <v/>
      </c>
      <c r="K136" s="141" t="str">
        <f>IF(ISNUMBER($B136),K135+Liga_Pocha!AJ136,"")</f>
        <v/>
      </c>
      <c r="L136" s="141" t="str">
        <f>IF(ISNUMBER($B136),L135+Liga_Pocha!AK136,"")</f>
        <v/>
      </c>
      <c r="M136" s="133"/>
      <c r="N136" s="129"/>
      <c r="O136" s="131" t="str">
        <f>IF(ISNUMBER($B136),I136/SUM($I136:$L136),"")</f>
        <v/>
      </c>
      <c r="P136" s="131" t="str">
        <f>IF(ISNUMBER($B136),J136/SUM($I136:$L136),"")</f>
        <v/>
      </c>
      <c r="Q136" s="131" t="str">
        <f>IF(ISNUMBER($B136),K136/SUM($I136:$L136),"")</f>
        <v/>
      </c>
      <c r="R136" s="131" t="str">
        <f>IF(ISNUMBER($B136),L136/SUM($I136:$L136),"")</f>
        <v/>
      </c>
      <c r="S136" s="133"/>
      <c r="T136" s="129"/>
      <c r="U136" s="141" t="str">
        <f>IF(ISNUMBER(Liga_Pocha!C136),Liga_Pocha!C136,"")</f>
        <v/>
      </c>
      <c r="V136" s="141" t="str">
        <f>IF(ISNUMBER(Liga_Pocha!D136),Liga_Pocha!D136,"")</f>
        <v/>
      </c>
      <c r="W136" s="141" t="str">
        <f>IF(ISNUMBER(Liga_Pocha!E136),Liga_Pocha!E136,"")</f>
        <v/>
      </c>
      <c r="X136" s="141" t="str">
        <f>IF(ISNUMBER(Liga_Pocha!F136),Liga_Pocha!F136,"")</f>
        <v/>
      </c>
      <c r="Y136" s="140" t="str">
        <f>IF(ISNUMBER($B136),HLOOKUP(Y$9,$U$9:$X$303,ROWS(S$1:S128),0),"")</f>
        <v/>
      </c>
      <c r="Z136" s="129"/>
      <c r="AA136" s="141" t="str">
        <f>IF(ISNUMBER($B136),U136+AA135,"")</f>
        <v/>
      </c>
      <c r="AB136" s="141" t="str">
        <f>IF(ISNUMBER($B136),V136+AB135,"")</f>
        <v/>
      </c>
      <c r="AC136" s="141" t="str">
        <f>IF(ISNUMBER($B136),W136+AC135,"")</f>
        <v/>
      </c>
      <c r="AD136" s="141" t="str">
        <f>IF(ISNUMBER($B136),X136+AD135,"")</f>
        <v/>
      </c>
      <c r="AE136" s="133"/>
      <c r="AF136" s="137"/>
      <c r="AG136" s="141" t="str">
        <f>IF(ISNUMBER($B136),AA136/COUNTA(AA$10:AA136),"")</f>
        <v/>
      </c>
      <c r="AH136" s="141" t="str">
        <f>IF(ISNUMBER($B136),AB136/COUNTA(AB$10:AB136),"")</f>
        <v/>
      </c>
      <c r="AI136" s="141" t="str">
        <f>IF(ISNUMBER($B136),AC136/COUNTA(AC$10:AC136),"")</f>
        <v/>
      </c>
      <c r="AJ136" s="141" t="str">
        <f>IF(ISNUMBER($B136),AD136/COUNTA(AD$10:AD136),"")</f>
        <v/>
      </c>
      <c r="AK136" s="133"/>
      <c r="AL136" s="137"/>
      <c r="AM136" s="141" t="str">
        <f>IF(ISNUMBER($B136),SQRT(VAR(U$10:U136)),"")</f>
        <v/>
      </c>
      <c r="AN136" s="141" t="str">
        <f>IF(ISNUMBER($B136),SQRT(VAR(V$10:V136)),"")</f>
        <v/>
      </c>
      <c r="AO136" s="141" t="str">
        <f>IF(ISNUMBER($B136),SQRT(VAR(W$10:W136)),"")</f>
        <v/>
      </c>
      <c r="AP136" s="141" t="str">
        <f>IF(ISNUMBER($B136),SQRT(VAR(X$10:X136)),"")</f>
        <v/>
      </c>
      <c r="AQ136" s="133"/>
      <c r="AR136" s="3"/>
      <c r="AS136" s="140"/>
      <c r="AT136" s="141"/>
      <c r="AU136" s="141"/>
      <c r="AV136" s="141"/>
      <c r="AW136" s="141"/>
      <c r="AX136" s="139"/>
    </row>
    <row r="137" spans="1:50">
      <c r="A137" s="64"/>
      <c r="B137" s="135" t="str">
        <f>IF(ISBLANK(Liga_Pocha!$B137),"",Liga_Pocha!$B137)</f>
        <v/>
      </c>
      <c r="C137" s="136" t="str">
        <f>IF(ISTEXT(B137),"",_xlfn.SWITCH(Liga_Pocha!AH137,$D$3,$D$2,$E$3,$E$2,$F$3,$F$2,$G$3,$G$2,$D$6,$D$5,$E$6,$E$5,$I$6,$I$5))</f>
        <v/>
      </c>
      <c r="D137" s="136" t="str">
        <f>IF(ISTEXT(C137),"",_xlfn.SWITCH(Liga_Pocha!AI137,$D$3,$D$2,$E$3,$E$2,$F$3,$F$2,$G$3,$G$2,$D$6,$D$5,$E$6,$E$5,$I$6,$I$5))</f>
        <v/>
      </c>
      <c r="E137" s="136" t="str">
        <f>IF(ISTEXT(D137),"",_xlfn.SWITCH(Liga_Pocha!AJ137,$D$3,$D$2,$E$3,$E$2,$F$3,$F$2,$G$3,$G$2,$D$6,$D$5,$E$6,$E$5,$I$6,$I$5))</f>
        <v/>
      </c>
      <c r="F137" s="136" t="str">
        <f>IF(ISTEXT(E137),"",_xlfn.SWITCH(Liga_Pocha!AK137,$D$3,$D$2,$E$3,$E$2,$F$3,$F$2,$G$3,$G$2,$D$6,$D$5,$E$6,$E$5,$I$6,$I$5))</f>
        <v/>
      </c>
      <c r="G137" s="140" t="str">
        <f>HLOOKUP(G$9,$B$9:$F$303,ROWS(A$1:A129),0)</f>
        <v/>
      </c>
      <c r="H137" s="129"/>
      <c r="I137" s="141" t="str">
        <f>IF(ISNUMBER($B137),I136+Liga_Pocha!AH137,"")</f>
        <v/>
      </c>
      <c r="J137" s="141" t="str">
        <f>IF(ISNUMBER($B137),J136+Liga_Pocha!AI137,"")</f>
        <v/>
      </c>
      <c r="K137" s="141" t="str">
        <f>IF(ISNUMBER($B137),K136+Liga_Pocha!AJ137,"")</f>
        <v/>
      </c>
      <c r="L137" s="141" t="str">
        <f>IF(ISNUMBER($B137),L136+Liga_Pocha!AK137,"")</f>
        <v/>
      </c>
      <c r="M137" s="133"/>
      <c r="N137" s="129"/>
      <c r="O137" s="131" t="str">
        <f>IF(ISNUMBER($B137),I137/SUM($I137:$L137),"")</f>
        <v/>
      </c>
      <c r="P137" s="131" t="str">
        <f>IF(ISNUMBER($B137),J137/SUM($I137:$L137),"")</f>
        <v/>
      </c>
      <c r="Q137" s="131" t="str">
        <f>IF(ISNUMBER($B137),K137/SUM($I137:$L137),"")</f>
        <v/>
      </c>
      <c r="R137" s="131" t="str">
        <f>IF(ISNUMBER($B137),L137/SUM($I137:$L137),"")</f>
        <v/>
      </c>
      <c r="S137" s="133"/>
      <c r="T137" s="129"/>
      <c r="U137" s="141" t="str">
        <f>IF(ISNUMBER(Liga_Pocha!C137),Liga_Pocha!C137,"")</f>
        <v/>
      </c>
      <c r="V137" s="141" t="str">
        <f>IF(ISNUMBER(Liga_Pocha!D137),Liga_Pocha!D137,"")</f>
        <v/>
      </c>
      <c r="W137" s="141" t="str">
        <f>IF(ISNUMBER(Liga_Pocha!E137),Liga_Pocha!E137,"")</f>
        <v/>
      </c>
      <c r="X137" s="141" t="str">
        <f>IF(ISNUMBER(Liga_Pocha!F137),Liga_Pocha!F137,"")</f>
        <v/>
      </c>
      <c r="Y137" s="140" t="str">
        <f>IF(ISNUMBER($B137),HLOOKUP(Y$9,$U$9:$X$303,ROWS(S$1:S129),0),"")</f>
        <v/>
      </c>
      <c r="Z137" s="129"/>
      <c r="AA137" s="141" t="str">
        <f>IF(ISNUMBER($B137),U137+AA136,"")</f>
        <v/>
      </c>
      <c r="AB137" s="141" t="str">
        <f>IF(ISNUMBER($B137),V137+AB136,"")</f>
        <v/>
      </c>
      <c r="AC137" s="141" t="str">
        <f>IF(ISNUMBER($B137),W137+AC136,"")</f>
        <v/>
      </c>
      <c r="AD137" s="141" t="str">
        <f>IF(ISNUMBER($B137),X137+AD136,"")</f>
        <v/>
      </c>
      <c r="AE137" s="133"/>
      <c r="AF137" s="137"/>
      <c r="AG137" s="141" t="str">
        <f>IF(ISNUMBER($B137),AA137/COUNTA(AA$10:AA137),"")</f>
        <v/>
      </c>
      <c r="AH137" s="141" t="str">
        <f>IF(ISNUMBER($B137),AB137/COUNTA(AB$10:AB137),"")</f>
        <v/>
      </c>
      <c r="AI137" s="141" t="str">
        <f>IF(ISNUMBER($B137),AC137/COUNTA(AC$10:AC137),"")</f>
        <v/>
      </c>
      <c r="AJ137" s="141" t="str">
        <f>IF(ISNUMBER($B137),AD137/COUNTA(AD$10:AD137),"")</f>
        <v/>
      </c>
      <c r="AK137" s="133"/>
      <c r="AL137" s="137"/>
      <c r="AM137" s="141" t="str">
        <f>IF(ISNUMBER($B137),SQRT(VAR(U$10:U137)),"")</f>
        <v/>
      </c>
      <c r="AN137" s="141" t="str">
        <f>IF(ISNUMBER($B137),SQRT(VAR(V$10:V137)),"")</f>
        <v/>
      </c>
      <c r="AO137" s="141" t="str">
        <f>IF(ISNUMBER($B137),SQRT(VAR(W$10:W137)),"")</f>
        <v/>
      </c>
      <c r="AP137" s="141" t="str">
        <f>IF(ISNUMBER($B137),SQRT(VAR(X$10:X137)),"")</f>
        <v/>
      </c>
      <c r="AQ137" s="133"/>
      <c r="AR137" s="3"/>
      <c r="AS137" s="140"/>
      <c r="AT137" s="141"/>
      <c r="AU137" s="141"/>
      <c r="AV137" s="141"/>
      <c r="AW137" s="141"/>
      <c r="AX137" s="139"/>
    </row>
    <row r="138" spans="1:50">
      <c r="A138" s="64"/>
      <c r="B138" s="135" t="str">
        <f>IF(ISBLANK(Liga_Pocha!$B138),"",Liga_Pocha!$B138)</f>
        <v/>
      </c>
      <c r="C138" s="136" t="str">
        <f>IF(ISTEXT(B138),"",_xlfn.SWITCH(Liga_Pocha!AH138,$D$3,$D$2,$E$3,$E$2,$F$3,$F$2,$G$3,$G$2,$D$6,$D$5,$E$6,$E$5,$I$6,$I$5))</f>
        <v/>
      </c>
      <c r="D138" s="136" t="str">
        <f>IF(ISTEXT(C138),"",_xlfn.SWITCH(Liga_Pocha!AI138,$D$3,$D$2,$E$3,$E$2,$F$3,$F$2,$G$3,$G$2,$D$6,$D$5,$E$6,$E$5,$I$6,$I$5))</f>
        <v/>
      </c>
      <c r="E138" s="136" t="str">
        <f>IF(ISTEXT(D138),"",_xlfn.SWITCH(Liga_Pocha!AJ138,$D$3,$D$2,$E$3,$E$2,$F$3,$F$2,$G$3,$G$2,$D$6,$D$5,$E$6,$E$5,$I$6,$I$5))</f>
        <v/>
      </c>
      <c r="F138" s="136" t="str">
        <f>IF(ISTEXT(E138),"",_xlfn.SWITCH(Liga_Pocha!AK138,$D$3,$D$2,$E$3,$E$2,$F$3,$F$2,$G$3,$G$2,$D$6,$D$5,$E$6,$E$5,$I$6,$I$5))</f>
        <v/>
      </c>
      <c r="G138" s="140" t="str">
        <f>HLOOKUP(G$9,$B$9:$F$303,ROWS(A$1:A130),0)</f>
        <v/>
      </c>
      <c r="H138" s="129"/>
      <c r="I138" s="141" t="str">
        <f>IF(ISNUMBER($B138),I137+Liga_Pocha!AH138,"")</f>
        <v/>
      </c>
      <c r="J138" s="141" t="str">
        <f>IF(ISNUMBER($B138),J137+Liga_Pocha!AI138,"")</f>
        <v/>
      </c>
      <c r="K138" s="141" t="str">
        <f>IF(ISNUMBER($B138),K137+Liga_Pocha!AJ138,"")</f>
        <v/>
      </c>
      <c r="L138" s="141" t="str">
        <f>IF(ISNUMBER($B138),L137+Liga_Pocha!AK138,"")</f>
        <v/>
      </c>
      <c r="M138" s="133"/>
      <c r="N138" s="129"/>
      <c r="O138" s="131" t="str">
        <f>IF(ISNUMBER($B138),I138/SUM($I138:$L138),"")</f>
        <v/>
      </c>
      <c r="P138" s="131" t="str">
        <f>IF(ISNUMBER($B138),J138/SUM($I138:$L138),"")</f>
        <v/>
      </c>
      <c r="Q138" s="131" t="str">
        <f>IF(ISNUMBER($B138),K138/SUM($I138:$L138),"")</f>
        <v/>
      </c>
      <c r="R138" s="131" t="str">
        <f>IF(ISNUMBER($B138),L138/SUM($I138:$L138),"")</f>
        <v/>
      </c>
      <c r="S138" s="133"/>
      <c r="T138" s="129"/>
      <c r="U138" s="141" t="str">
        <f>IF(ISNUMBER(Liga_Pocha!C138),Liga_Pocha!C138,"")</f>
        <v/>
      </c>
      <c r="V138" s="141" t="str">
        <f>IF(ISNUMBER(Liga_Pocha!D138),Liga_Pocha!D138,"")</f>
        <v/>
      </c>
      <c r="W138" s="141" t="str">
        <f>IF(ISNUMBER(Liga_Pocha!E138),Liga_Pocha!E138,"")</f>
        <v/>
      </c>
      <c r="X138" s="141" t="str">
        <f>IF(ISNUMBER(Liga_Pocha!F138),Liga_Pocha!F138,"")</f>
        <v/>
      </c>
      <c r="Y138" s="140" t="str">
        <f>IF(ISNUMBER($B138),HLOOKUP(Y$9,$U$9:$X$303,ROWS(S$1:S130),0),"")</f>
        <v/>
      </c>
      <c r="Z138" s="129"/>
      <c r="AA138" s="141" t="str">
        <f>IF(ISNUMBER($B138),U138+AA137,"")</f>
        <v/>
      </c>
      <c r="AB138" s="141" t="str">
        <f>IF(ISNUMBER($B138),V138+AB137,"")</f>
        <v/>
      </c>
      <c r="AC138" s="141" t="str">
        <f>IF(ISNUMBER($B138),W138+AC137,"")</f>
        <v/>
      </c>
      <c r="AD138" s="141" t="str">
        <f>IF(ISNUMBER($B138),X138+AD137,"")</f>
        <v/>
      </c>
      <c r="AE138" s="133"/>
      <c r="AF138" s="137"/>
      <c r="AG138" s="141" t="str">
        <f>IF(ISNUMBER($B138),AA138/COUNTA(AA$10:AA138),"")</f>
        <v/>
      </c>
      <c r="AH138" s="141" t="str">
        <f>IF(ISNUMBER($B138),AB138/COUNTA(AB$10:AB138),"")</f>
        <v/>
      </c>
      <c r="AI138" s="141" t="str">
        <f>IF(ISNUMBER($B138),AC138/COUNTA(AC$10:AC138),"")</f>
        <v/>
      </c>
      <c r="AJ138" s="141" t="str">
        <f>IF(ISNUMBER($B138),AD138/COUNTA(AD$10:AD138),"")</f>
        <v/>
      </c>
      <c r="AK138" s="133"/>
      <c r="AL138" s="137"/>
      <c r="AM138" s="141" t="str">
        <f>IF(ISNUMBER($B138),SQRT(VAR(U$10:U138)),"")</f>
        <v/>
      </c>
      <c r="AN138" s="141" t="str">
        <f>IF(ISNUMBER($B138),SQRT(VAR(V$10:V138)),"")</f>
        <v/>
      </c>
      <c r="AO138" s="141" t="str">
        <f>IF(ISNUMBER($B138),SQRT(VAR(W$10:W138)),"")</f>
        <v/>
      </c>
      <c r="AP138" s="141" t="str">
        <f>IF(ISNUMBER($B138),SQRT(VAR(X$10:X138)),"")</f>
        <v/>
      </c>
      <c r="AQ138" s="133"/>
      <c r="AR138" s="3"/>
      <c r="AS138" s="140"/>
      <c r="AT138" s="141"/>
      <c r="AU138" s="141"/>
      <c r="AV138" s="141"/>
      <c r="AW138" s="141"/>
      <c r="AX138" s="139"/>
    </row>
    <row r="139" spans="1:50">
      <c r="A139" s="64"/>
      <c r="B139" s="135" t="str">
        <f>IF(ISBLANK(Liga_Pocha!$B139),"",Liga_Pocha!$B139)</f>
        <v/>
      </c>
      <c r="C139" s="136" t="str">
        <f>IF(ISTEXT(B139),"",_xlfn.SWITCH(Liga_Pocha!AH139,$D$3,$D$2,$E$3,$E$2,$F$3,$F$2,$G$3,$G$2,$D$6,$D$5,$E$6,$E$5,$I$6,$I$5))</f>
        <v/>
      </c>
      <c r="D139" s="136" t="str">
        <f>IF(ISTEXT(C139),"",_xlfn.SWITCH(Liga_Pocha!AI139,$D$3,$D$2,$E$3,$E$2,$F$3,$F$2,$G$3,$G$2,$D$6,$D$5,$E$6,$E$5,$I$6,$I$5))</f>
        <v/>
      </c>
      <c r="E139" s="136" t="str">
        <f>IF(ISTEXT(D139),"",_xlfn.SWITCH(Liga_Pocha!AJ139,$D$3,$D$2,$E$3,$E$2,$F$3,$F$2,$G$3,$G$2,$D$6,$D$5,$E$6,$E$5,$I$6,$I$5))</f>
        <v/>
      </c>
      <c r="F139" s="136" t="str">
        <f>IF(ISTEXT(E139),"",_xlfn.SWITCH(Liga_Pocha!AK139,$D$3,$D$2,$E$3,$E$2,$F$3,$F$2,$G$3,$G$2,$D$6,$D$5,$E$6,$E$5,$I$6,$I$5))</f>
        <v/>
      </c>
      <c r="G139" s="140" t="str">
        <f>HLOOKUP(G$9,$B$9:$F$303,ROWS(A$1:A131),0)</f>
        <v/>
      </c>
      <c r="H139" s="129"/>
      <c r="I139" s="141" t="str">
        <f>IF(ISNUMBER($B139),I138+Liga_Pocha!AH139,"")</f>
        <v/>
      </c>
      <c r="J139" s="141" t="str">
        <f>IF(ISNUMBER($B139),J138+Liga_Pocha!AI139,"")</f>
        <v/>
      </c>
      <c r="K139" s="141" t="str">
        <f>IF(ISNUMBER($B139),K138+Liga_Pocha!AJ139,"")</f>
        <v/>
      </c>
      <c r="L139" s="141" t="str">
        <f>IF(ISNUMBER($B139),L138+Liga_Pocha!AK139,"")</f>
        <v/>
      </c>
      <c r="M139" s="133"/>
      <c r="N139" s="129"/>
      <c r="O139" s="131" t="str">
        <f>IF(ISNUMBER($B139),I139/SUM($I139:$L139),"")</f>
        <v/>
      </c>
      <c r="P139" s="131" t="str">
        <f>IF(ISNUMBER($B139),J139/SUM($I139:$L139),"")</f>
        <v/>
      </c>
      <c r="Q139" s="131" t="str">
        <f>IF(ISNUMBER($B139),K139/SUM($I139:$L139),"")</f>
        <v/>
      </c>
      <c r="R139" s="131" t="str">
        <f>IF(ISNUMBER($B139),L139/SUM($I139:$L139),"")</f>
        <v/>
      </c>
      <c r="S139" s="133"/>
      <c r="T139" s="129"/>
      <c r="U139" s="141" t="str">
        <f>IF(ISNUMBER(Liga_Pocha!C139),Liga_Pocha!C139,"")</f>
        <v/>
      </c>
      <c r="V139" s="141" t="str">
        <f>IF(ISNUMBER(Liga_Pocha!D139),Liga_Pocha!D139,"")</f>
        <v/>
      </c>
      <c r="W139" s="141" t="str">
        <f>IF(ISNUMBER(Liga_Pocha!E139),Liga_Pocha!E139,"")</f>
        <v/>
      </c>
      <c r="X139" s="141" t="str">
        <f>IF(ISNUMBER(Liga_Pocha!F139),Liga_Pocha!F139,"")</f>
        <v/>
      </c>
      <c r="Y139" s="140" t="str">
        <f>IF(ISNUMBER($B139),HLOOKUP(Y$9,$U$9:$X$303,ROWS(S$1:S131),0),"")</f>
        <v/>
      </c>
      <c r="Z139" s="129"/>
      <c r="AA139" s="141" t="str">
        <f>IF(ISNUMBER($B139),U139+AA138,"")</f>
        <v/>
      </c>
      <c r="AB139" s="141" t="str">
        <f>IF(ISNUMBER($B139),V139+AB138,"")</f>
        <v/>
      </c>
      <c r="AC139" s="141" t="str">
        <f>IF(ISNUMBER($B139),W139+AC138,"")</f>
        <v/>
      </c>
      <c r="AD139" s="141" t="str">
        <f>IF(ISNUMBER($B139),X139+AD138,"")</f>
        <v/>
      </c>
      <c r="AE139" s="133"/>
      <c r="AF139" s="137"/>
      <c r="AG139" s="141" t="str">
        <f>IF(ISNUMBER($B139),AA139/COUNTA(AA$10:AA139),"")</f>
        <v/>
      </c>
      <c r="AH139" s="141" t="str">
        <f>IF(ISNUMBER($B139),AB139/COUNTA(AB$10:AB139),"")</f>
        <v/>
      </c>
      <c r="AI139" s="141" t="str">
        <f>IF(ISNUMBER($B139),AC139/COUNTA(AC$10:AC139),"")</f>
        <v/>
      </c>
      <c r="AJ139" s="141" t="str">
        <f>IF(ISNUMBER($B139),AD139/COUNTA(AD$10:AD139),"")</f>
        <v/>
      </c>
      <c r="AK139" s="133"/>
      <c r="AL139" s="137"/>
      <c r="AM139" s="141" t="str">
        <f>IF(ISNUMBER($B139),SQRT(VAR(U$10:U139)),"")</f>
        <v/>
      </c>
      <c r="AN139" s="141" t="str">
        <f>IF(ISNUMBER($B139),SQRT(VAR(V$10:V139)),"")</f>
        <v/>
      </c>
      <c r="AO139" s="141" t="str">
        <f>IF(ISNUMBER($B139),SQRT(VAR(W$10:W139)),"")</f>
        <v/>
      </c>
      <c r="AP139" s="141" t="str">
        <f>IF(ISNUMBER($B139),SQRT(VAR(X$10:X139)),"")</f>
        <v/>
      </c>
      <c r="AQ139" s="133"/>
      <c r="AR139" s="3"/>
      <c r="AS139" s="140"/>
      <c r="AT139" s="141"/>
      <c r="AU139" s="141"/>
      <c r="AV139" s="141"/>
      <c r="AW139" s="141"/>
      <c r="AX139" s="139"/>
    </row>
    <row r="140" spans="1:50">
      <c r="A140" s="64"/>
      <c r="B140" s="135" t="str">
        <f>IF(ISBLANK(Liga_Pocha!$B140),"",Liga_Pocha!$B140)</f>
        <v/>
      </c>
      <c r="C140" s="136" t="str">
        <f>IF(ISTEXT(B140),"",_xlfn.SWITCH(Liga_Pocha!AH140,$D$3,$D$2,$E$3,$E$2,$F$3,$F$2,$G$3,$G$2,$D$6,$D$5,$E$6,$E$5,$I$6,$I$5))</f>
        <v/>
      </c>
      <c r="D140" s="136" t="str">
        <f>IF(ISTEXT(C140),"",_xlfn.SWITCH(Liga_Pocha!AI140,$D$3,$D$2,$E$3,$E$2,$F$3,$F$2,$G$3,$G$2,$D$6,$D$5,$E$6,$E$5,$I$6,$I$5))</f>
        <v/>
      </c>
      <c r="E140" s="136" t="str">
        <f>IF(ISTEXT(D140),"",_xlfn.SWITCH(Liga_Pocha!AJ140,$D$3,$D$2,$E$3,$E$2,$F$3,$F$2,$G$3,$G$2,$D$6,$D$5,$E$6,$E$5,$I$6,$I$5))</f>
        <v/>
      </c>
      <c r="F140" s="136" t="str">
        <f>IF(ISTEXT(E140),"",_xlfn.SWITCH(Liga_Pocha!AK140,$D$3,$D$2,$E$3,$E$2,$F$3,$F$2,$G$3,$G$2,$D$6,$D$5,$E$6,$E$5,$I$6,$I$5))</f>
        <v/>
      </c>
      <c r="G140" s="140" t="str">
        <f>HLOOKUP(G$9,$B$9:$F$303,ROWS(A$1:A132),0)</f>
        <v/>
      </c>
      <c r="H140" s="129"/>
      <c r="I140" s="141" t="str">
        <f>IF(ISNUMBER($B140),I139+Liga_Pocha!AH140,"")</f>
        <v/>
      </c>
      <c r="J140" s="141" t="str">
        <f>IF(ISNUMBER($B140),J139+Liga_Pocha!AI140,"")</f>
        <v/>
      </c>
      <c r="K140" s="141" t="str">
        <f>IF(ISNUMBER($B140),K139+Liga_Pocha!AJ140,"")</f>
        <v/>
      </c>
      <c r="L140" s="141" t="str">
        <f>IF(ISNUMBER($B140),L139+Liga_Pocha!AK140,"")</f>
        <v/>
      </c>
      <c r="M140" s="133"/>
      <c r="N140" s="129"/>
      <c r="O140" s="131" t="str">
        <f>IF(ISNUMBER($B140),I140/SUM($I140:$L140),"")</f>
        <v/>
      </c>
      <c r="P140" s="131" t="str">
        <f>IF(ISNUMBER($B140),J140/SUM($I140:$L140),"")</f>
        <v/>
      </c>
      <c r="Q140" s="131" t="str">
        <f>IF(ISNUMBER($B140),K140/SUM($I140:$L140),"")</f>
        <v/>
      </c>
      <c r="R140" s="131" t="str">
        <f>IF(ISNUMBER($B140),L140/SUM($I140:$L140),"")</f>
        <v/>
      </c>
      <c r="S140" s="133"/>
      <c r="T140" s="129"/>
      <c r="U140" s="141" t="str">
        <f>IF(ISNUMBER(Liga_Pocha!C140),Liga_Pocha!C140,"")</f>
        <v/>
      </c>
      <c r="V140" s="141" t="str">
        <f>IF(ISNUMBER(Liga_Pocha!D140),Liga_Pocha!D140,"")</f>
        <v/>
      </c>
      <c r="W140" s="141" t="str">
        <f>IF(ISNUMBER(Liga_Pocha!E140),Liga_Pocha!E140,"")</f>
        <v/>
      </c>
      <c r="X140" s="141" t="str">
        <f>IF(ISNUMBER(Liga_Pocha!F140),Liga_Pocha!F140,"")</f>
        <v/>
      </c>
      <c r="Y140" s="140" t="str">
        <f>IF(ISNUMBER($B140),HLOOKUP(Y$9,$U$9:$X$303,ROWS(S$1:S132),0),"")</f>
        <v/>
      </c>
      <c r="Z140" s="129"/>
      <c r="AA140" s="141" t="str">
        <f>IF(ISNUMBER($B140),U140+AA139,"")</f>
        <v/>
      </c>
      <c r="AB140" s="141" t="str">
        <f>IF(ISNUMBER($B140),V140+AB139,"")</f>
        <v/>
      </c>
      <c r="AC140" s="141" t="str">
        <f>IF(ISNUMBER($B140),W140+AC139,"")</f>
        <v/>
      </c>
      <c r="AD140" s="141" t="str">
        <f>IF(ISNUMBER($B140),X140+AD139,"")</f>
        <v/>
      </c>
      <c r="AE140" s="133"/>
      <c r="AF140" s="137"/>
      <c r="AG140" s="141" t="str">
        <f>IF(ISNUMBER($B140),AA140/COUNTA(AA$10:AA140),"")</f>
        <v/>
      </c>
      <c r="AH140" s="141" t="str">
        <f>IF(ISNUMBER($B140),AB140/COUNTA(AB$10:AB140),"")</f>
        <v/>
      </c>
      <c r="AI140" s="141" t="str">
        <f>IF(ISNUMBER($B140),AC140/COUNTA(AC$10:AC140),"")</f>
        <v/>
      </c>
      <c r="AJ140" s="141" t="str">
        <f>IF(ISNUMBER($B140),AD140/COUNTA(AD$10:AD140),"")</f>
        <v/>
      </c>
      <c r="AK140" s="133"/>
      <c r="AL140" s="137"/>
      <c r="AM140" s="141" t="str">
        <f>IF(ISNUMBER($B140),SQRT(VAR(U$10:U140)),"")</f>
        <v/>
      </c>
      <c r="AN140" s="141" t="str">
        <f>IF(ISNUMBER($B140),SQRT(VAR(V$10:V140)),"")</f>
        <v/>
      </c>
      <c r="AO140" s="141" t="str">
        <f>IF(ISNUMBER($B140),SQRT(VAR(W$10:W140)),"")</f>
        <v/>
      </c>
      <c r="AP140" s="141" t="str">
        <f>IF(ISNUMBER($B140),SQRT(VAR(X$10:X140)),"")</f>
        <v/>
      </c>
      <c r="AQ140" s="133"/>
      <c r="AR140" s="3"/>
      <c r="AS140" s="140"/>
      <c r="AT140" s="141"/>
      <c r="AU140" s="141"/>
      <c r="AV140" s="141"/>
      <c r="AW140" s="141"/>
      <c r="AX140" s="139"/>
    </row>
    <row r="141" spans="1:50">
      <c r="A141" s="64"/>
      <c r="B141" s="135" t="str">
        <f>IF(ISBLANK(Liga_Pocha!$B141),"",Liga_Pocha!$B141)</f>
        <v/>
      </c>
      <c r="C141" s="136" t="str">
        <f>IF(ISTEXT(B141),"",_xlfn.SWITCH(Liga_Pocha!AH141,$D$3,$D$2,$E$3,$E$2,$F$3,$F$2,$G$3,$G$2,$D$6,$D$5,$E$6,$E$5,$I$6,$I$5))</f>
        <v/>
      </c>
      <c r="D141" s="136" t="str">
        <f>IF(ISTEXT(C141),"",_xlfn.SWITCH(Liga_Pocha!AI141,$D$3,$D$2,$E$3,$E$2,$F$3,$F$2,$G$3,$G$2,$D$6,$D$5,$E$6,$E$5,$I$6,$I$5))</f>
        <v/>
      </c>
      <c r="E141" s="136" t="str">
        <f>IF(ISTEXT(D141),"",_xlfn.SWITCH(Liga_Pocha!AJ141,$D$3,$D$2,$E$3,$E$2,$F$3,$F$2,$G$3,$G$2,$D$6,$D$5,$E$6,$E$5,$I$6,$I$5))</f>
        <v/>
      </c>
      <c r="F141" s="136" t="str">
        <f>IF(ISTEXT(E141),"",_xlfn.SWITCH(Liga_Pocha!AK141,$D$3,$D$2,$E$3,$E$2,$F$3,$F$2,$G$3,$G$2,$D$6,$D$5,$E$6,$E$5,$I$6,$I$5))</f>
        <v/>
      </c>
      <c r="G141" s="140" t="str">
        <f>HLOOKUP(G$9,$B$9:$F$303,ROWS(A$1:A133),0)</f>
        <v/>
      </c>
      <c r="H141" s="129"/>
      <c r="I141" s="141" t="str">
        <f>IF(ISNUMBER($B141),I140+Liga_Pocha!AH141,"")</f>
        <v/>
      </c>
      <c r="J141" s="141" t="str">
        <f>IF(ISNUMBER($B141),J140+Liga_Pocha!AI141,"")</f>
        <v/>
      </c>
      <c r="K141" s="141" t="str">
        <f>IF(ISNUMBER($B141),K140+Liga_Pocha!AJ141,"")</f>
        <v/>
      </c>
      <c r="L141" s="141" t="str">
        <f>IF(ISNUMBER($B141),L140+Liga_Pocha!AK141,"")</f>
        <v/>
      </c>
      <c r="M141" s="133"/>
      <c r="N141" s="129"/>
      <c r="O141" s="131" t="str">
        <f>IF(ISNUMBER($B141),I141/SUM($I141:$L141),"")</f>
        <v/>
      </c>
      <c r="P141" s="131" t="str">
        <f>IF(ISNUMBER($B141),J141/SUM($I141:$L141),"")</f>
        <v/>
      </c>
      <c r="Q141" s="131" t="str">
        <f>IF(ISNUMBER($B141),K141/SUM($I141:$L141),"")</f>
        <v/>
      </c>
      <c r="R141" s="131" t="str">
        <f>IF(ISNUMBER($B141),L141/SUM($I141:$L141),"")</f>
        <v/>
      </c>
      <c r="S141" s="133"/>
      <c r="T141" s="129"/>
      <c r="U141" s="141" t="str">
        <f>IF(ISNUMBER(Liga_Pocha!C141),Liga_Pocha!C141,"")</f>
        <v/>
      </c>
      <c r="V141" s="141" t="str">
        <f>IF(ISNUMBER(Liga_Pocha!D141),Liga_Pocha!D141,"")</f>
        <v/>
      </c>
      <c r="W141" s="141" t="str">
        <f>IF(ISNUMBER(Liga_Pocha!E141),Liga_Pocha!E141,"")</f>
        <v/>
      </c>
      <c r="X141" s="141" t="str">
        <f>IF(ISNUMBER(Liga_Pocha!F141),Liga_Pocha!F141,"")</f>
        <v/>
      </c>
      <c r="Y141" s="140" t="str">
        <f>IF(ISNUMBER($B141),HLOOKUP(Y$9,$U$9:$X$303,ROWS(S$1:S133),0),"")</f>
        <v/>
      </c>
      <c r="Z141" s="129"/>
      <c r="AA141" s="141" t="str">
        <f>IF(ISNUMBER($B141),U141+AA140,"")</f>
        <v/>
      </c>
      <c r="AB141" s="141" t="str">
        <f>IF(ISNUMBER($B141),V141+AB140,"")</f>
        <v/>
      </c>
      <c r="AC141" s="141" t="str">
        <f>IF(ISNUMBER($B141),W141+AC140,"")</f>
        <v/>
      </c>
      <c r="AD141" s="141" t="str">
        <f>IF(ISNUMBER($B141),X141+AD140,"")</f>
        <v/>
      </c>
      <c r="AE141" s="133"/>
      <c r="AF141" s="137"/>
      <c r="AG141" s="141" t="str">
        <f>IF(ISNUMBER($B141),AA141/COUNTA(AA$10:AA141),"")</f>
        <v/>
      </c>
      <c r="AH141" s="141" t="str">
        <f>IF(ISNUMBER($B141),AB141/COUNTA(AB$10:AB141),"")</f>
        <v/>
      </c>
      <c r="AI141" s="141" t="str">
        <f>IF(ISNUMBER($B141),AC141/COUNTA(AC$10:AC141),"")</f>
        <v/>
      </c>
      <c r="AJ141" s="141" t="str">
        <f>IF(ISNUMBER($B141),AD141/COUNTA(AD$10:AD141),"")</f>
        <v/>
      </c>
      <c r="AK141" s="133"/>
      <c r="AL141" s="137"/>
      <c r="AM141" s="141" t="str">
        <f>IF(ISNUMBER($B141),SQRT(VAR(U$10:U141)),"")</f>
        <v/>
      </c>
      <c r="AN141" s="141" t="str">
        <f>IF(ISNUMBER($B141),SQRT(VAR(V$10:V141)),"")</f>
        <v/>
      </c>
      <c r="AO141" s="141" t="str">
        <f>IF(ISNUMBER($B141),SQRT(VAR(W$10:W141)),"")</f>
        <v/>
      </c>
      <c r="AP141" s="141" t="str">
        <f>IF(ISNUMBER($B141),SQRT(VAR(X$10:X141)),"")</f>
        <v/>
      </c>
      <c r="AQ141" s="133"/>
      <c r="AR141" s="3"/>
      <c r="AS141" s="140"/>
      <c r="AT141" s="141"/>
      <c r="AU141" s="141"/>
      <c r="AV141" s="141"/>
      <c r="AW141" s="141"/>
      <c r="AX141" s="139"/>
    </row>
    <row r="142" spans="1:50">
      <c r="A142" s="64"/>
      <c r="B142" s="135" t="str">
        <f>IF(ISBLANK(Liga_Pocha!$B142),"",Liga_Pocha!$B142)</f>
        <v/>
      </c>
      <c r="C142" s="136" t="str">
        <f>IF(ISTEXT(B142),"",_xlfn.SWITCH(Liga_Pocha!AH142,$D$3,$D$2,$E$3,$E$2,$F$3,$F$2,$G$3,$G$2,$D$6,$D$5,$E$6,$E$5,$I$6,$I$5))</f>
        <v/>
      </c>
      <c r="D142" s="136" t="str">
        <f>IF(ISTEXT(C142),"",_xlfn.SWITCH(Liga_Pocha!AI142,$D$3,$D$2,$E$3,$E$2,$F$3,$F$2,$G$3,$G$2,$D$6,$D$5,$E$6,$E$5,$I$6,$I$5))</f>
        <v/>
      </c>
      <c r="E142" s="136" t="str">
        <f>IF(ISTEXT(D142),"",_xlfn.SWITCH(Liga_Pocha!AJ142,$D$3,$D$2,$E$3,$E$2,$F$3,$F$2,$G$3,$G$2,$D$6,$D$5,$E$6,$E$5,$I$6,$I$5))</f>
        <v/>
      </c>
      <c r="F142" s="136" t="str">
        <f>IF(ISTEXT(E142),"",_xlfn.SWITCH(Liga_Pocha!AK142,$D$3,$D$2,$E$3,$E$2,$F$3,$F$2,$G$3,$G$2,$D$6,$D$5,$E$6,$E$5,$I$6,$I$5))</f>
        <v/>
      </c>
      <c r="G142" s="140" t="str">
        <f>HLOOKUP(G$9,$B$9:$F$303,ROWS(A$1:A134),0)</f>
        <v/>
      </c>
      <c r="H142" s="129"/>
      <c r="I142" s="141" t="str">
        <f>IF(ISNUMBER($B142),I141+Liga_Pocha!AH142,"")</f>
        <v/>
      </c>
      <c r="J142" s="141" t="str">
        <f>IF(ISNUMBER($B142),J141+Liga_Pocha!AI142,"")</f>
        <v/>
      </c>
      <c r="K142" s="141" t="str">
        <f>IF(ISNUMBER($B142),K141+Liga_Pocha!AJ142,"")</f>
        <v/>
      </c>
      <c r="L142" s="141" t="str">
        <f>IF(ISNUMBER($B142),L141+Liga_Pocha!AK142,"")</f>
        <v/>
      </c>
      <c r="M142" s="133"/>
      <c r="N142" s="129"/>
      <c r="O142" s="131" t="str">
        <f>IF(ISNUMBER($B142),I142/SUM($I142:$L142),"")</f>
        <v/>
      </c>
      <c r="P142" s="131" t="str">
        <f>IF(ISNUMBER($B142),J142/SUM($I142:$L142),"")</f>
        <v/>
      </c>
      <c r="Q142" s="131" t="str">
        <f>IF(ISNUMBER($B142),K142/SUM($I142:$L142),"")</f>
        <v/>
      </c>
      <c r="R142" s="131" t="str">
        <f>IF(ISNUMBER($B142),L142/SUM($I142:$L142),"")</f>
        <v/>
      </c>
      <c r="S142" s="133"/>
      <c r="T142" s="129"/>
      <c r="U142" s="141" t="str">
        <f>IF(ISNUMBER(Liga_Pocha!C142),Liga_Pocha!C142,"")</f>
        <v/>
      </c>
      <c r="V142" s="141" t="str">
        <f>IF(ISNUMBER(Liga_Pocha!D142),Liga_Pocha!D142,"")</f>
        <v/>
      </c>
      <c r="W142" s="141" t="str">
        <f>IF(ISNUMBER(Liga_Pocha!E142),Liga_Pocha!E142,"")</f>
        <v/>
      </c>
      <c r="X142" s="141" t="str">
        <f>IF(ISNUMBER(Liga_Pocha!F142),Liga_Pocha!F142,"")</f>
        <v/>
      </c>
      <c r="Y142" s="140" t="str">
        <f>IF(ISNUMBER($B142),HLOOKUP(Y$9,$U$9:$X$303,ROWS(S$1:S134),0),"")</f>
        <v/>
      </c>
      <c r="Z142" s="129"/>
      <c r="AA142" s="141" t="str">
        <f>IF(ISNUMBER($B142),U142+AA141,"")</f>
        <v/>
      </c>
      <c r="AB142" s="141" t="str">
        <f>IF(ISNUMBER($B142),V142+AB141,"")</f>
        <v/>
      </c>
      <c r="AC142" s="141" t="str">
        <f>IF(ISNUMBER($B142),W142+AC141,"")</f>
        <v/>
      </c>
      <c r="AD142" s="141" t="str">
        <f>IF(ISNUMBER($B142),X142+AD141,"")</f>
        <v/>
      </c>
      <c r="AE142" s="133"/>
      <c r="AF142" s="137"/>
      <c r="AG142" s="141" t="str">
        <f>IF(ISNUMBER($B142),AA142/COUNTA(AA$10:AA142),"")</f>
        <v/>
      </c>
      <c r="AH142" s="141" t="str">
        <f>IF(ISNUMBER($B142),AB142/COUNTA(AB$10:AB142),"")</f>
        <v/>
      </c>
      <c r="AI142" s="141" t="str">
        <f>IF(ISNUMBER($B142),AC142/COUNTA(AC$10:AC142),"")</f>
        <v/>
      </c>
      <c r="AJ142" s="141" t="str">
        <f>IF(ISNUMBER($B142),AD142/COUNTA(AD$10:AD142),"")</f>
        <v/>
      </c>
      <c r="AK142" s="133"/>
      <c r="AL142" s="137"/>
      <c r="AM142" s="141" t="str">
        <f>IF(ISNUMBER($B142),SQRT(VAR(U$10:U142)),"")</f>
        <v/>
      </c>
      <c r="AN142" s="141" t="str">
        <f>IF(ISNUMBER($B142),SQRT(VAR(V$10:V142)),"")</f>
        <v/>
      </c>
      <c r="AO142" s="141" t="str">
        <f>IF(ISNUMBER($B142),SQRT(VAR(W$10:W142)),"")</f>
        <v/>
      </c>
      <c r="AP142" s="141" t="str">
        <f>IF(ISNUMBER($B142),SQRT(VAR(X$10:X142)),"")</f>
        <v/>
      </c>
      <c r="AQ142" s="133"/>
      <c r="AR142" s="3"/>
      <c r="AS142" s="140"/>
      <c r="AT142" s="141"/>
      <c r="AU142" s="141"/>
      <c r="AV142" s="141"/>
      <c r="AW142" s="141"/>
      <c r="AX142" s="139"/>
    </row>
    <row r="143" spans="1:50">
      <c r="A143" s="64"/>
      <c r="B143" s="135" t="str">
        <f>IF(ISBLANK(Liga_Pocha!$B143),"",Liga_Pocha!$B143)</f>
        <v/>
      </c>
      <c r="C143" s="136" t="str">
        <f>IF(ISTEXT(B143),"",_xlfn.SWITCH(Liga_Pocha!AH143,$D$3,$D$2,$E$3,$E$2,$F$3,$F$2,$G$3,$G$2,$D$6,$D$5,$E$6,$E$5,$I$6,$I$5))</f>
        <v/>
      </c>
      <c r="D143" s="136" t="str">
        <f>IF(ISTEXT(C143),"",_xlfn.SWITCH(Liga_Pocha!AI143,$D$3,$D$2,$E$3,$E$2,$F$3,$F$2,$G$3,$G$2,$D$6,$D$5,$E$6,$E$5,$I$6,$I$5))</f>
        <v/>
      </c>
      <c r="E143" s="136" t="str">
        <f>IF(ISTEXT(D143),"",_xlfn.SWITCH(Liga_Pocha!AJ143,$D$3,$D$2,$E$3,$E$2,$F$3,$F$2,$G$3,$G$2,$D$6,$D$5,$E$6,$E$5,$I$6,$I$5))</f>
        <v/>
      </c>
      <c r="F143" s="136" t="str">
        <f>IF(ISTEXT(E143),"",_xlfn.SWITCH(Liga_Pocha!AK143,$D$3,$D$2,$E$3,$E$2,$F$3,$F$2,$G$3,$G$2,$D$6,$D$5,$E$6,$E$5,$I$6,$I$5))</f>
        <v/>
      </c>
      <c r="G143" s="140" t="str">
        <f>HLOOKUP(G$9,$B$9:$F$303,ROWS(A$1:A135),0)</f>
        <v/>
      </c>
      <c r="H143" s="129"/>
      <c r="I143" s="141" t="str">
        <f>IF(ISNUMBER($B143),I142+Liga_Pocha!AH143,"")</f>
        <v/>
      </c>
      <c r="J143" s="141" t="str">
        <f>IF(ISNUMBER($B143),J142+Liga_Pocha!AI143,"")</f>
        <v/>
      </c>
      <c r="K143" s="141" t="str">
        <f>IF(ISNUMBER($B143),K142+Liga_Pocha!AJ143,"")</f>
        <v/>
      </c>
      <c r="L143" s="141" t="str">
        <f>IF(ISNUMBER($B143),L142+Liga_Pocha!AK143,"")</f>
        <v/>
      </c>
      <c r="M143" s="133"/>
      <c r="N143" s="129"/>
      <c r="O143" s="131" t="str">
        <f>IF(ISNUMBER($B143),I143/SUM($I143:$L143),"")</f>
        <v/>
      </c>
      <c r="P143" s="131" t="str">
        <f>IF(ISNUMBER($B143),J143/SUM($I143:$L143),"")</f>
        <v/>
      </c>
      <c r="Q143" s="131" t="str">
        <f>IF(ISNUMBER($B143),K143/SUM($I143:$L143),"")</f>
        <v/>
      </c>
      <c r="R143" s="131" t="str">
        <f>IF(ISNUMBER($B143),L143/SUM($I143:$L143),"")</f>
        <v/>
      </c>
      <c r="S143" s="133"/>
      <c r="T143" s="129"/>
      <c r="U143" s="141" t="str">
        <f>IF(ISNUMBER(Liga_Pocha!C143),Liga_Pocha!C143,"")</f>
        <v/>
      </c>
      <c r="V143" s="141" t="str">
        <f>IF(ISNUMBER(Liga_Pocha!D143),Liga_Pocha!D143,"")</f>
        <v/>
      </c>
      <c r="W143" s="141" t="str">
        <f>IF(ISNUMBER(Liga_Pocha!E143),Liga_Pocha!E143,"")</f>
        <v/>
      </c>
      <c r="X143" s="141" t="str">
        <f>IF(ISNUMBER(Liga_Pocha!F143),Liga_Pocha!F143,"")</f>
        <v/>
      </c>
      <c r="Y143" s="140" t="str">
        <f>IF(ISNUMBER($B143),HLOOKUP(Y$9,$U$9:$X$303,ROWS(S$1:S135),0),"")</f>
        <v/>
      </c>
      <c r="Z143" s="129"/>
      <c r="AA143" s="141" t="str">
        <f>IF(ISNUMBER($B143),U143+AA142,"")</f>
        <v/>
      </c>
      <c r="AB143" s="141" t="str">
        <f>IF(ISNUMBER($B143),V143+AB142,"")</f>
        <v/>
      </c>
      <c r="AC143" s="141" t="str">
        <f>IF(ISNUMBER($B143),W143+AC142,"")</f>
        <v/>
      </c>
      <c r="AD143" s="141" t="str">
        <f>IF(ISNUMBER($B143),X143+AD142,"")</f>
        <v/>
      </c>
      <c r="AE143" s="133"/>
      <c r="AF143" s="137"/>
      <c r="AG143" s="141" t="str">
        <f>IF(ISNUMBER($B143),AA143/COUNTA(AA$10:AA143),"")</f>
        <v/>
      </c>
      <c r="AH143" s="141" t="str">
        <f>IF(ISNUMBER($B143),AB143/COUNTA(AB$10:AB143),"")</f>
        <v/>
      </c>
      <c r="AI143" s="141" t="str">
        <f>IF(ISNUMBER($B143),AC143/COUNTA(AC$10:AC143),"")</f>
        <v/>
      </c>
      <c r="AJ143" s="141" t="str">
        <f>IF(ISNUMBER($B143),AD143/COUNTA(AD$10:AD143),"")</f>
        <v/>
      </c>
      <c r="AK143" s="133"/>
      <c r="AL143" s="137"/>
      <c r="AM143" s="141" t="str">
        <f>IF(ISNUMBER($B143),SQRT(VAR(U$10:U143)),"")</f>
        <v/>
      </c>
      <c r="AN143" s="141" t="str">
        <f>IF(ISNUMBER($B143),SQRT(VAR(V$10:V143)),"")</f>
        <v/>
      </c>
      <c r="AO143" s="141" t="str">
        <f>IF(ISNUMBER($B143),SQRT(VAR(W$10:W143)),"")</f>
        <v/>
      </c>
      <c r="AP143" s="141" t="str">
        <f>IF(ISNUMBER($B143),SQRT(VAR(X$10:X143)),"")</f>
        <v/>
      </c>
      <c r="AQ143" s="133"/>
      <c r="AR143" s="3"/>
      <c r="AS143" s="140"/>
      <c r="AT143" s="141"/>
      <c r="AU143" s="141"/>
      <c r="AV143" s="141"/>
      <c r="AW143" s="141"/>
      <c r="AX143" s="139"/>
    </row>
    <row r="144" spans="1:50">
      <c r="A144" s="64"/>
      <c r="B144" s="135" t="str">
        <f>IF(ISBLANK(Liga_Pocha!$B144),"",Liga_Pocha!$B144)</f>
        <v/>
      </c>
      <c r="C144" s="136" t="str">
        <f>IF(ISTEXT(B144),"",_xlfn.SWITCH(Liga_Pocha!AH144,$D$3,$D$2,$E$3,$E$2,$F$3,$F$2,$G$3,$G$2,$D$6,$D$5,$E$6,$E$5,$I$6,$I$5))</f>
        <v/>
      </c>
      <c r="D144" s="136" t="str">
        <f>IF(ISTEXT(C144),"",_xlfn.SWITCH(Liga_Pocha!AI144,$D$3,$D$2,$E$3,$E$2,$F$3,$F$2,$G$3,$G$2,$D$6,$D$5,$E$6,$E$5,$I$6,$I$5))</f>
        <v/>
      </c>
      <c r="E144" s="136" t="str">
        <f>IF(ISTEXT(D144),"",_xlfn.SWITCH(Liga_Pocha!AJ144,$D$3,$D$2,$E$3,$E$2,$F$3,$F$2,$G$3,$G$2,$D$6,$D$5,$E$6,$E$5,$I$6,$I$5))</f>
        <v/>
      </c>
      <c r="F144" s="136" t="str">
        <f>IF(ISTEXT(E144),"",_xlfn.SWITCH(Liga_Pocha!AK144,$D$3,$D$2,$E$3,$E$2,$F$3,$F$2,$G$3,$G$2,$D$6,$D$5,$E$6,$E$5,$I$6,$I$5))</f>
        <v/>
      </c>
      <c r="G144" s="140" t="str">
        <f>HLOOKUP(G$9,$B$9:$F$303,ROWS(A$1:A136),0)</f>
        <v/>
      </c>
      <c r="H144" s="129"/>
      <c r="I144" s="141" t="str">
        <f>IF(ISNUMBER($B144),I143+Liga_Pocha!AH144,"")</f>
        <v/>
      </c>
      <c r="J144" s="141" t="str">
        <f>IF(ISNUMBER($B144),J143+Liga_Pocha!AI144,"")</f>
        <v/>
      </c>
      <c r="K144" s="141" t="str">
        <f>IF(ISNUMBER($B144),K143+Liga_Pocha!AJ144,"")</f>
        <v/>
      </c>
      <c r="L144" s="141" t="str">
        <f>IF(ISNUMBER($B144),L143+Liga_Pocha!AK144,"")</f>
        <v/>
      </c>
      <c r="M144" s="133"/>
      <c r="N144" s="129"/>
      <c r="O144" s="131" t="str">
        <f>IF(ISNUMBER($B144),I144/SUM($I144:$L144),"")</f>
        <v/>
      </c>
      <c r="P144" s="131" t="str">
        <f>IF(ISNUMBER($B144),J144/SUM($I144:$L144),"")</f>
        <v/>
      </c>
      <c r="Q144" s="131" t="str">
        <f>IF(ISNUMBER($B144),K144/SUM($I144:$L144),"")</f>
        <v/>
      </c>
      <c r="R144" s="131" t="str">
        <f>IF(ISNUMBER($B144),L144/SUM($I144:$L144),"")</f>
        <v/>
      </c>
      <c r="S144" s="133"/>
      <c r="T144" s="129"/>
      <c r="U144" s="141" t="str">
        <f>IF(ISNUMBER(Liga_Pocha!C144),Liga_Pocha!C144,"")</f>
        <v/>
      </c>
      <c r="V144" s="141" t="str">
        <f>IF(ISNUMBER(Liga_Pocha!D144),Liga_Pocha!D144,"")</f>
        <v/>
      </c>
      <c r="W144" s="141" t="str">
        <f>IF(ISNUMBER(Liga_Pocha!E144),Liga_Pocha!E144,"")</f>
        <v/>
      </c>
      <c r="X144" s="141" t="str">
        <f>IF(ISNUMBER(Liga_Pocha!F144),Liga_Pocha!F144,"")</f>
        <v/>
      </c>
      <c r="Y144" s="140" t="str">
        <f>IF(ISNUMBER($B144),HLOOKUP(Y$9,$U$9:$X$303,ROWS(S$1:S136),0),"")</f>
        <v/>
      </c>
      <c r="Z144" s="129"/>
      <c r="AA144" s="141" t="str">
        <f>IF(ISNUMBER($B144),U144+AA143,"")</f>
        <v/>
      </c>
      <c r="AB144" s="141" t="str">
        <f>IF(ISNUMBER($B144),V144+AB143,"")</f>
        <v/>
      </c>
      <c r="AC144" s="141" t="str">
        <f>IF(ISNUMBER($B144),W144+AC143,"")</f>
        <v/>
      </c>
      <c r="AD144" s="141" t="str">
        <f>IF(ISNUMBER($B144),X144+AD143,"")</f>
        <v/>
      </c>
      <c r="AE144" s="133"/>
      <c r="AF144" s="137"/>
      <c r="AG144" s="141" t="str">
        <f>IF(ISNUMBER($B144),AA144/COUNTA(AA$10:AA144),"")</f>
        <v/>
      </c>
      <c r="AH144" s="141" t="str">
        <f>IF(ISNUMBER($B144),AB144/COUNTA(AB$10:AB144),"")</f>
        <v/>
      </c>
      <c r="AI144" s="141" t="str">
        <f>IF(ISNUMBER($B144),AC144/COUNTA(AC$10:AC144),"")</f>
        <v/>
      </c>
      <c r="AJ144" s="141" t="str">
        <f>IF(ISNUMBER($B144),AD144/COUNTA(AD$10:AD144),"")</f>
        <v/>
      </c>
      <c r="AK144" s="133"/>
      <c r="AL144" s="137"/>
      <c r="AM144" s="141" t="str">
        <f>IF(ISNUMBER($B144),SQRT(VAR(U$10:U144)),"")</f>
        <v/>
      </c>
      <c r="AN144" s="141" t="str">
        <f>IF(ISNUMBER($B144),SQRT(VAR(V$10:V144)),"")</f>
        <v/>
      </c>
      <c r="AO144" s="141" t="str">
        <f>IF(ISNUMBER($B144),SQRT(VAR(W$10:W144)),"")</f>
        <v/>
      </c>
      <c r="AP144" s="141" t="str">
        <f>IF(ISNUMBER($B144),SQRT(VAR(X$10:X144)),"")</f>
        <v/>
      </c>
      <c r="AQ144" s="133"/>
      <c r="AR144" s="3"/>
      <c r="AS144" s="140"/>
      <c r="AT144" s="141"/>
      <c r="AU144" s="141"/>
      <c r="AV144" s="141"/>
      <c r="AW144" s="141"/>
      <c r="AX144" s="139"/>
    </row>
    <row r="145" spans="1:50">
      <c r="A145" s="64"/>
      <c r="B145" s="135" t="str">
        <f>IF(ISBLANK(Liga_Pocha!$B145),"",Liga_Pocha!$B145)</f>
        <v/>
      </c>
      <c r="C145" s="136" t="str">
        <f>IF(ISTEXT(B145),"",_xlfn.SWITCH(Liga_Pocha!AH145,$D$3,$D$2,$E$3,$E$2,$F$3,$F$2,$G$3,$G$2,$D$6,$D$5,$E$6,$E$5,$I$6,$I$5))</f>
        <v/>
      </c>
      <c r="D145" s="136" t="str">
        <f>IF(ISTEXT(C145),"",_xlfn.SWITCH(Liga_Pocha!AI145,$D$3,$D$2,$E$3,$E$2,$F$3,$F$2,$G$3,$G$2,$D$6,$D$5,$E$6,$E$5,$I$6,$I$5))</f>
        <v/>
      </c>
      <c r="E145" s="136" t="str">
        <f>IF(ISTEXT(D145),"",_xlfn.SWITCH(Liga_Pocha!AJ145,$D$3,$D$2,$E$3,$E$2,$F$3,$F$2,$G$3,$G$2,$D$6,$D$5,$E$6,$E$5,$I$6,$I$5))</f>
        <v/>
      </c>
      <c r="F145" s="136" t="str">
        <f>IF(ISTEXT(E145),"",_xlfn.SWITCH(Liga_Pocha!AK145,$D$3,$D$2,$E$3,$E$2,$F$3,$F$2,$G$3,$G$2,$D$6,$D$5,$E$6,$E$5,$I$6,$I$5))</f>
        <v/>
      </c>
      <c r="G145" s="140" t="str">
        <f>HLOOKUP(G$9,$B$9:$F$303,ROWS(A$1:A137),0)</f>
        <v/>
      </c>
      <c r="H145" s="129"/>
      <c r="I145" s="141" t="str">
        <f>IF(ISNUMBER($B145),I144+Liga_Pocha!AH145,"")</f>
        <v/>
      </c>
      <c r="J145" s="141" t="str">
        <f>IF(ISNUMBER($B145),J144+Liga_Pocha!AI145,"")</f>
        <v/>
      </c>
      <c r="K145" s="141" t="str">
        <f>IF(ISNUMBER($B145),K144+Liga_Pocha!AJ145,"")</f>
        <v/>
      </c>
      <c r="L145" s="141" t="str">
        <f>IF(ISNUMBER($B145),L144+Liga_Pocha!AK145,"")</f>
        <v/>
      </c>
      <c r="M145" s="133"/>
      <c r="N145" s="129"/>
      <c r="O145" s="131" t="str">
        <f>IF(ISNUMBER($B145),I145/SUM($I145:$L145),"")</f>
        <v/>
      </c>
      <c r="P145" s="131" t="str">
        <f>IF(ISNUMBER($B145),J145/SUM($I145:$L145),"")</f>
        <v/>
      </c>
      <c r="Q145" s="131" t="str">
        <f>IF(ISNUMBER($B145),K145/SUM($I145:$L145),"")</f>
        <v/>
      </c>
      <c r="R145" s="131" t="str">
        <f>IF(ISNUMBER($B145),L145/SUM($I145:$L145),"")</f>
        <v/>
      </c>
      <c r="S145" s="133"/>
      <c r="T145" s="129"/>
      <c r="U145" s="141" t="str">
        <f>IF(ISNUMBER(Liga_Pocha!C145),Liga_Pocha!C145,"")</f>
        <v/>
      </c>
      <c r="V145" s="141" t="str">
        <f>IF(ISNUMBER(Liga_Pocha!D145),Liga_Pocha!D145,"")</f>
        <v/>
      </c>
      <c r="W145" s="141" t="str">
        <f>IF(ISNUMBER(Liga_Pocha!E145),Liga_Pocha!E145,"")</f>
        <v/>
      </c>
      <c r="X145" s="141" t="str">
        <f>IF(ISNUMBER(Liga_Pocha!F145),Liga_Pocha!F145,"")</f>
        <v/>
      </c>
      <c r="Y145" s="140" t="str">
        <f>IF(ISNUMBER($B145),HLOOKUP(Y$9,$U$9:$X$303,ROWS(S$1:S137),0),"")</f>
        <v/>
      </c>
      <c r="Z145" s="129"/>
      <c r="AA145" s="141" t="str">
        <f>IF(ISNUMBER($B145),U145+AA144,"")</f>
        <v/>
      </c>
      <c r="AB145" s="141" t="str">
        <f>IF(ISNUMBER($B145),V145+AB144,"")</f>
        <v/>
      </c>
      <c r="AC145" s="141" t="str">
        <f>IF(ISNUMBER($B145),W145+AC144,"")</f>
        <v/>
      </c>
      <c r="AD145" s="141" t="str">
        <f>IF(ISNUMBER($B145),X145+AD144,"")</f>
        <v/>
      </c>
      <c r="AE145" s="133"/>
      <c r="AF145" s="137"/>
      <c r="AG145" s="141" t="str">
        <f>IF(ISNUMBER($B145),AA145/COUNTA(AA$10:AA145),"")</f>
        <v/>
      </c>
      <c r="AH145" s="141" t="str">
        <f>IF(ISNUMBER($B145),AB145/COUNTA(AB$10:AB145),"")</f>
        <v/>
      </c>
      <c r="AI145" s="141" t="str">
        <f>IF(ISNUMBER($B145),AC145/COUNTA(AC$10:AC145),"")</f>
        <v/>
      </c>
      <c r="AJ145" s="141" t="str">
        <f>IF(ISNUMBER($B145),AD145/COUNTA(AD$10:AD145),"")</f>
        <v/>
      </c>
      <c r="AK145" s="133"/>
      <c r="AL145" s="137"/>
      <c r="AM145" s="141" t="str">
        <f>IF(ISNUMBER($B145),SQRT(VAR(U$10:U145)),"")</f>
        <v/>
      </c>
      <c r="AN145" s="141" t="str">
        <f>IF(ISNUMBER($B145),SQRT(VAR(V$10:V145)),"")</f>
        <v/>
      </c>
      <c r="AO145" s="141" t="str">
        <f>IF(ISNUMBER($B145),SQRT(VAR(W$10:W145)),"")</f>
        <v/>
      </c>
      <c r="AP145" s="141" t="str">
        <f>IF(ISNUMBER($B145),SQRT(VAR(X$10:X145)),"")</f>
        <v/>
      </c>
      <c r="AQ145" s="133"/>
      <c r="AR145" s="3"/>
      <c r="AS145" s="140"/>
      <c r="AT145" s="141"/>
      <c r="AU145" s="141"/>
      <c r="AV145" s="141"/>
      <c r="AW145" s="141"/>
      <c r="AX145" s="139"/>
    </row>
    <row r="146" spans="1:50">
      <c r="A146" s="64"/>
      <c r="B146" s="135" t="str">
        <f>IF(ISBLANK(Liga_Pocha!$B146),"",Liga_Pocha!$B146)</f>
        <v/>
      </c>
      <c r="C146" s="136" t="str">
        <f>IF(ISTEXT(B146),"",_xlfn.SWITCH(Liga_Pocha!AH146,$D$3,$D$2,$E$3,$E$2,$F$3,$F$2,$G$3,$G$2,$D$6,$D$5,$E$6,$E$5,$I$6,$I$5))</f>
        <v/>
      </c>
      <c r="D146" s="136" t="str">
        <f>IF(ISTEXT(C146),"",_xlfn.SWITCH(Liga_Pocha!AI146,$D$3,$D$2,$E$3,$E$2,$F$3,$F$2,$G$3,$G$2,$D$6,$D$5,$E$6,$E$5,$I$6,$I$5))</f>
        <v/>
      </c>
      <c r="E146" s="136" t="str">
        <f>IF(ISTEXT(D146),"",_xlfn.SWITCH(Liga_Pocha!AJ146,$D$3,$D$2,$E$3,$E$2,$F$3,$F$2,$G$3,$G$2,$D$6,$D$5,$E$6,$E$5,$I$6,$I$5))</f>
        <v/>
      </c>
      <c r="F146" s="136" t="str">
        <f>IF(ISTEXT(E146),"",_xlfn.SWITCH(Liga_Pocha!AK146,$D$3,$D$2,$E$3,$E$2,$F$3,$F$2,$G$3,$G$2,$D$6,$D$5,$E$6,$E$5,$I$6,$I$5))</f>
        <v/>
      </c>
      <c r="G146" s="140" t="str">
        <f>HLOOKUP(G$9,$B$9:$F$303,ROWS(A$1:A138),0)</f>
        <v/>
      </c>
      <c r="H146" s="129"/>
      <c r="I146" s="141" t="str">
        <f>IF(ISNUMBER($B146),I145+Liga_Pocha!AH146,"")</f>
        <v/>
      </c>
      <c r="J146" s="141" t="str">
        <f>IF(ISNUMBER($B146),J145+Liga_Pocha!AI146,"")</f>
        <v/>
      </c>
      <c r="K146" s="141" t="str">
        <f>IF(ISNUMBER($B146),K145+Liga_Pocha!AJ146,"")</f>
        <v/>
      </c>
      <c r="L146" s="141" t="str">
        <f>IF(ISNUMBER($B146),L145+Liga_Pocha!AK146,"")</f>
        <v/>
      </c>
      <c r="M146" s="133"/>
      <c r="N146" s="129"/>
      <c r="O146" s="131" t="str">
        <f>IF(ISNUMBER($B146),I146/SUM($I146:$L146),"")</f>
        <v/>
      </c>
      <c r="P146" s="131" t="str">
        <f>IF(ISNUMBER($B146),J146/SUM($I146:$L146),"")</f>
        <v/>
      </c>
      <c r="Q146" s="131" t="str">
        <f>IF(ISNUMBER($B146),K146/SUM($I146:$L146),"")</f>
        <v/>
      </c>
      <c r="R146" s="131" t="str">
        <f>IF(ISNUMBER($B146),L146/SUM($I146:$L146),"")</f>
        <v/>
      </c>
      <c r="S146" s="133"/>
      <c r="T146" s="129"/>
      <c r="U146" s="141" t="str">
        <f>IF(ISNUMBER(Liga_Pocha!C146),Liga_Pocha!C146,"")</f>
        <v/>
      </c>
      <c r="V146" s="141" t="str">
        <f>IF(ISNUMBER(Liga_Pocha!D146),Liga_Pocha!D146,"")</f>
        <v/>
      </c>
      <c r="W146" s="141" t="str">
        <f>IF(ISNUMBER(Liga_Pocha!E146),Liga_Pocha!E146,"")</f>
        <v/>
      </c>
      <c r="X146" s="141" t="str">
        <f>IF(ISNUMBER(Liga_Pocha!F146),Liga_Pocha!F146,"")</f>
        <v/>
      </c>
      <c r="Y146" s="140" t="str">
        <f>IF(ISNUMBER($B146),HLOOKUP(Y$9,$U$9:$X$303,ROWS(S$1:S138),0),"")</f>
        <v/>
      </c>
      <c r="Z146" s="129"/>
      <c r="AA146" s="141" t="str">
        <f>IF(ISNUMBER($B146),U146+AA145,"")</f>
        <v/>
      </c>
      <c r="AB146" s="141" t="str">
        <f>IF(ISNUMBER($B146),V146+AB145,"")</f>
        <v/>
      </c>
      <c r="AC146" s="141" t="str">
        <f>IF(ISNUMBER($B146),W146+AC145,"")</f>
        <v/>
      </c>
      <c r="AD146" s="141" t="str">
        <f>IF(ISNUMBER($B146),X146+AD145,"")</f>
        <v/>
      </c>
      <c r="AE146" s="133"/>
      <c r="AF146" s="137"/>
      <c r="AG146" s="141" t="str">
        <f>IF(ISNUMBER($B146),AA146/COUNTA(AA$10:AA146),"")</f>
        <v/>
      </c>
      <c r="AH146" s="141" t="str">
        <f>IF(ISNUMBER($B146),AB146/COUNTA(AB$10:AB146),"")</f>
        <v/>
      </c>
      <c r="AI146" s="141" t="str">
        <f>IF(ISNUMBER($B146),AC146/COUNTA(AC$10:AC146),"")</f>
        <v/>
      </c>
      <c r="AJ146" s="141" t="str">
        <f>IF(ISNUMBER($B146),AD146/COUNTA(AD$10:AD146),"")</f>
        <v/>
      </c>
      <c r="AK146" s="133"/>
      <c r="AL146" s="137"/>
      <c r="AM146" s="141" t="str">
        <f>IF(ISNUMBER($B146),SQRT(VAR(U$10:U146)),"")</f>
        <v/>
      </c>
      <c r="AN146" s="141" t="str">
        <f>IF(ISNUMBER($B146),SQRT(VAR(V$10:V146)),"")</f>
        <v/>
      </c>
      <c r="AO146" s="141" t="str">
        <f>IF(ISNUMBER($B146),SQRT(VAR(W$10:W146)),"")</f>
        <v/>
      </c>
      <c r="AP146" s="141" t="str">
        <f>IF(ISNUMBER($B146),SQRT(VAR(X$10:X146)),"")</f>
        <v/>
      </c>
      <c r="AQ146" s="133"/>
      <c r="AR146" s="3"/>
      <c r="AS146" s="140"/>
      <c r="AT146" s="141"/>
      <c r="AU146" s="141"/>
      <c r="AV146" s="141"/>
      <c r="AW146" s="141"/>
      <c r="AX146" s="139"/>
    </row>
    <row r="147" spans="1:50">
      <c r="A147" s="64"/>
      <c r="B147" s="135" t="str">
        <f>IF(ISBLANK(Liga_Pocha!$B147),"",Liga_Pocha!$B147)</f>
        <v/>
      </c>
      <c r="C147" s="136" t="str">
        <f>IF(ISTEXT(B147),"",_xlfn.SWITCH(Liga_Pocha!AH147,$D$3,$D$2,$E$3,$E$2,$F$3,$F$2,$G$3,$G$2,$D$6,$D$5,$E$6,$E$5,$I$6,$I$5))</f>
        <v/>
      </c>
      <c r="D147" s="136" t="str">
        <f>IF(ISTEXT(C147),"",_xlfn.SWITCH(Liga_Pocha!AI147,$D$3,$D$2,$E$3,$E$2,$F$3,$F$2,$G$3,$G$2,$D$6,$D$5,$E$6,$E$5,$I$6,$I$5))</f>
        <v/>
      </c>
      <c r="E147" s="136" t="str">
        <f>IF(ISTEXT(D147),"",_xlfn.SWITCH(Liga_Pocha!AJ147,$D$3,$D$2,$E$3,$E$2,$F$3,$F$2,$G$3,$G$2,$D$6,$D$5,$E$6,$E$5,$I$6,$I$5))</f>
        <v/>
      </c>
      <c r="F147" s="136" t="str">
        <f>IF(ISTEXT(E147),"",_xlfn.SWITCH(Liga_Pocha!AK147,$D$3,$D$2,$E$3,$E$2,$F$3,$F$2,$G$3,$G$2,$D$6,$D$5,$E$6,$E$5,$I$6,$I$5))</f>
        <v/>
      </c>
      <c r="G147" s="140" t="str">
        <f>HLOOKUP(G$9,$B$9:$F$303,ROWS(A$1:A139),0)</f>
        <v/>
      </c>
      <c r="H147" s="129"/>
      <c r="I147" s="141" t="str">
        <f>IF(ISNUMBER($B147),I146+Liga_Pocha!AH147,"")</f>
        <v/>
      </c>
      <c r="J147" s="141" t="str">
        <f>IF(ISNUMBER($B147),J146+Liga_Pocha!AI147,"")</f>
        <v/>
      </c>
      <c r="K147" s="141" t="str">
        <f>IF(ISNUMBER($B147),K146+Liga_Pocha!AJ147,"")</f>
        <v/>
      </c>
      <c r="L147" s="141" t="str">
        <f>IF(ISNUMBER($B147),L146+Liga_Pocha!AK147,"")</f>
        <v/>
      </c>
      <c r="M147" s="133"/>
      <c r="N147" s="129"/>
      <c r="O147" s="131" t="str">
        <f>IF(ISNUMBER($B147),I147/SUM($I147:$L147),"")</f>
        <v/>
      </c>
      <c r="P147" s="131" t="str">
        <f>IF(ISNUMBER($B147),J147/SUM($I147:$L147),"")</f>
        <v/>
      </c>
      <c r="Q147" s="131" t="str">
        <f>IF(ISNUMBER($B147),K147/SUM($I147:$L147),"")</f>
        <v/>
      </c>
      <c r="R147" s="131" t="str">
        <f>IF(ISNUMBER($B147),L147/SUM($I147:$L147),"")</f>
        <v/>
      </c>
      <c r="S147" s="133"/>
      <c r="T147" s="129"/>
      <c r="U147" s="141" t="str">
        <f>IF(ISNUMBER(Liga_Pocha!C147),Liga_Pocha!C147,"")</f>
        <v/>
      </c>
      <c r="V147" s="141" t="str">
        <f>IF(ISNUMBER(Liga_Pocha!D147),Liga_Pocha!D147,"")</f>
        <v/>
      </c>
      <c r="W147" s="141" t="str">
        <f>IF(ISNUMBER(Liga_Pocha!E147),Liga_Pocha!E147,"")</f>
        <v/>
      </c>
      <c r="X147" s="141" t="str">
        <f>IF(ISNUMBER(Liga_Pocha!F147),Liga_Pocha!F147,"")</f>
        <v/>
      </c>
      <c r="Y147" s="140" t="str">
        <f>IF(ISNUMBER($B147),HLOOKUP(Y$9,$U$9:$X$303,ROWS(S$1:S139),0),"")</f>
        <v/>
      </c>
      <c r="Z147" s="129"/>
      <c r="AA147" s="141" t="str">
        <f>IF(ISNUMBER($B147),U147+AA146,"")</f>
        <v/>
      </c>
      <c r="AB147" s="141" t="str">
        <f>IF(ISNUMBER($B147),V147+AB146,"")</f>
        <v/>
      </c>
      <c r="AC147" s="141" t="str">
        <f>IF(ISNUMBER($B147),W147+AC146,"")</f>
        <v/>
      </c>
      <c r="AD147" s="141" t="str">
        <f>IF(ISNUMBER($B147),X147+AD146,"")</f>
        <v/>
      </c>
      <c r="AE147" s="133"/>
      <c r="AF147" s="137"/>
      <c r="AG147" s="141" t="str">
        <f>IF(ISNUMBER($B147),AA147/COUNTA(AA$10:AA147),"")</f>
        <v/>
      </c>
      <c r="AH147" s="141" t="str">
        <f>IF(ISNUMBER($B147),AB147/COUNTA(AB$10:AB147),"")</f>
        <v/>
      </c>
      <c r="AI147" s="141" t="str">
        <f>IF(ISNUMBER($B147),AC147/COUNTA(AC$10:AC147),"")</f>
        <v/>
      </c>
      <c r="AJ147" s="141" t="str">
        <f>IF(ISNUMBER($B147),AD147/COUNTA(AD$10:AD147),"")</f>
        <v/>
      </c>
      <c r="AK147" s="133"/>
      <c r="AL147" s="137"/>
      <c r="AM147" s="141" t="str">
        <f>IF(ISNUMBER($B147),SQRT(VAR(U$10:U147)),"")</f>
        <v/>
      </c>
      <c r="AN147" s="141" t="str">
        <f>IF(ISNUMBER($B147),SQRT(VAR(V$10:V147)),"")</f>
        <v/>
      </c>
      <c r="AO147" s="141" t="str">
        <f>IF(ISNUMBER($B147),SQRT(VAR(W$10:W147)),"")</f>
        <v/>
      </c>
      <c r="AP147" s="141" t="str">
        <f>IF(ISNUMBER($B147),SQRT(VAR(X$10:X147)),"")</f>
        <v/>
      </c>
      <c r="AQ147" s="133"/>
      <c r="AR147" s="3"/>
      <c r="AS147" s="140"/>
      <c r="AT147" s="141"/>
      <c r="AU147" s="141"/>
      <c r="AV147" s="141"/>
      <c r="AW147" s="141"/>
      <c r="AX147" s="139"/>
    </row>
    <row r="148" spans="1:50">
      <c r="A148" s="64"/>
      <c r="B148" s="135" t="str">
        <f>IF(ISBLANK(Liga_Pocha!$B148),"",Liga_Pocha!$B148)</f>
        <v/>
      </c>
      <c r="C148" s="136" t="str">
        <f>IF(ISTEXT(B148),"",_xlfn.SWITCH(Liga_Pocha!AH148,$D$3,$D$2,$E$3,$E$2,$F$3,$F$2,$G$3,$G$2,$D$6,$D$5,$E$6,$E$5,$I$6,$I$5))</f>
        <v/>
      </c>
      <c r="D148" s="136" t="str">
        <f>IF(ISTEXT(C148),"",_xlfn.SWITCH(Liga_Pocha!AI148,$D$3,$D$2,$E$3,$E$2,$F$3,$F$2,$G$3,$G$2,$D$6,$D$5,$E$6,$E$5,$I$6,$I$5))</f>
        <v/>
      </c>
      <c r="E148" s="136" t="str">
        <f>IF(ISTEXT(D148),"",_xlfn.SWITCH(Liga_Pocha!AJ148,$D$3,$D$2,$E$3,$E$2,$F$3,$F$2,$G$3,$G$2,$D$6,$D$5,$E$6,$E$5,$I$6,$I$5))</f>
        <v/>
      </c>
      <c r="F148" s="136" t="str">
        <f>IF(ISTEXT(E148),"",_xlfn.SWITCH(Liga_Pocha!AK148,$D$3,$D$2,$E$3,$E$2,$F$3,$F$2,$G$3,$G$2,$D$6,$D$5,$E$6,$E$5,$I$6,$I$5))</f>
        <v/>
      </c>
      <c r="G148" s="140" t="str">
        <f>HLOOKUP(G$9,$B$9:$F$303,ROWS(A$1:A140),0)</f>
        <v/>
      </c>
      <c r="H148" s="129"/>
      <c r="I148" s="141" t="str">
        <f>IF(ISNUMBER($B148),I147+Liga_Pocha!AH148,"")</f>
        <v/>
      </c>
      <c r="J148" s="141" t="str">
        <f>IF(ISNUMBER($B148),J147+Liga_Pocha!AI148,"")</f>
        <v/>
      </c>
      <c r="K148" s="141" t="str">
        <f>IF(ISNUMBER($B148),K147+Liga_Pocha!AJ148,"")</f>
        <v/>
      </c>
      <c r="L148" s="141" t="str">
        <f>IF(ISNUMBER($B148),L147+Liga_Pocha!AK148,"")</f>
        <v/>
      </c>
      <c r="M148" s="133"/>
      <c r="N148" s="129"/>
      <c r="O148" s="131" t="str">
        <f>IF(ISNUMBER($B148),I148/SUM($I148:$L148),"")</f>
        <v/>
      </c>
      <c r="P148" s="131" t="str">
        <f>IF(ISNUMBER($B148),J148/SUM($I148:$L148),"")</f>
        <v/>
      </c>
      <c r="Q148" s="131" t="str">
        <f>IF(ISNUMBER($B148),K148/SUM($I148:$L148),"")</f>
        <v/>
      </c>
      <c r="R148" s="131" t="str">
        <f>IF(ISNUMBER($B148),L148/SUM($I148:$L148),"")</f>
        <v/>
      </c>
      <c r="S148" s="133"/>
      <c r="T148" s="129"/>
      <c r="U148" s="141" t="str">
        <f>IF(ISNUMBER(Liga_Pocha!C148),Liga_Pocha!C148,"")</f>
        <v/>
      </c>
      <c r="V148" s="141" t="str">
        <f>IF(ISNUMBER(Liga_Pocha!D148),Liga_Pocha!D148,"")</f>
        <v/>
      </c>
      <c r="W148" s="141" t="str">
        <f>IF(ISNUMBER(Liga_Pocha!E148),Liga_Pocha!E148,"")</f>
        <v/>
      </c>
      <c r="X148" s="141" t="str">
        <f>IF(ISNUMBER(Liga_Pocha!F148),Liga_Pocha!F148,"")</f>
        <v/>
      </c>
      <c r="Y148" s="140" t="str">
        <f>IF(ISNUMBER($B148),HLOOKUP(Y$9,$U$9:$X$303,ROWS(S$1:S140),0),"")</f>
        <v/>
      </c>
      <c r="Z148" s="129"/>
      <c r="AA148" s="141" t="str">
        <f>IF(ISNUMBER($B148),U148+AA147,"")</f>
        <v/>
      </c>
      <c r="AB148" s="141" t="str">
        <f>IF(ISNUMBER($B148),V148+AB147,"")</f>
        <v/>
      </c>
      <c r="AC148" s="141" t="str">
        <f>IF(ISNUMBER($B148),W148+AC147,"")</f>
        <v/>
      </c>
      <c r="AD148" s="141" t="str">
        <f>IF(ISNUMBER($B148),X148+AD147,"")</f>
        <v/>
      </c>
      <c r="AE148" s="133"/>
      <c r="AF148" s="137"/>
      <c r="AG148" s="141" t="str">
        <f>IF(ISNUMBER($B148),AA148/COUNTA(AA$10:AA148),"")</f>
        <v/>
      </c>
      <c r="AH148" s="141" t="str">
        <f>IF(ISNUMBER($B148),AB148/COUNTA(AB$10:AB148),"")</f>
        <v/>
      </c>
      <c r="AI148" s="141" t="str">
        <f>IF(ISNUMBER($B148),AC148/COUNTA(AC$10:AC148),"")</f>
        <v/>
      </c>
      <c r="AJ148" s="141" t="str">
        <f>IF(ISNUMBER($B148),AD148/COUNTA(AD$10:AD148),"")</f>
        <v/>
      </c>
      <c r="AK148" s="133"/>
      <c r="AL148" s="137"/>
      <c r="AM148" s="141" t="str">
        <f>IF(ISNUMBER($B148),SQRT(VAR(U$10:U148)),"")</f>
        <v/>
      </c>
      <c r="AN148" s="141" t="str">
        <f>IF(ISNUMBER($B148),SQRT(VAR(V$10:V148)),"")</f>
        <v/>
      </c>
      <c r="AO148" s="141" t="str">
        <f>IF(ISNUMBER($B148),SQRT(VAR(W$10:W148)),"")</f>
        <v/>
      </c>
      <c r="AP148" s="141" t="str">
        <f>IF(ISNUMBER($B148),SQRT(VAR(X$10:X148)),"")</f>
        <v/>
      </c>
      <c r="AQ148" s="133"/>
      <c r="AR148" s="3"/>
      <c r="AS148" s="140"/>
      <c r="AT148" s="141"/>
      <c r="AU148" s="141"/>
      <c r="AV148" s="141"/>
      <c r="AW148" s="141"/>
      <c r="AX148" s="139"/>
    </row>
    <row r="149" spans="1:50">
      <c r="A149" s="64"/>
      <c r="B149" s="135" t="str">
        <f>IF(ISBLANK(Liga_Pocha!$B149),"",Liga_Pocha!$B149)</f>
        <v/>
      </c>
      <c r="C149" s="136" t="str">
        <f>IF(ISTEXT(B149),"",_xlfn.SWITCH(Liga_Pocha!AH149,$D$3,$D$2,$E$3,$E$2,$F$3,$F$2,$G$3,$G$2,$D$6,$D$5,$E$6,$E$5,$I$6,$I$5))</f>
        <v/>
      </c>
      <c r="D149" s="136" t="str">
        <f>IF(ISTEXT(C149),"",_xlfn.SWITCH(Liga_Pocha!AI149,$D$3,$D$2,$E$3,$E$2,$F$3,$F$2,$G$3,$G$2,$D$6,$D$5,$E$6,$E$5,$I$6,$I$5))</f>
        <v/>
      </c>
      <c r="E149" s="136" t="str">
        <f>IF(ISTEXT(D149),"",_xlfn.SWITCH(Liga_Pocha!AJ149,$D$3,$D$2,$E$3,$E$2,$F$3,$F$2,$G$3,$G$2,$D$6,$D$5,$E$6,$E$5,$I$6,$I$5))</f>
        <v/>
      </c>
      <c r="F149" s="136" t="str">
        <f>IF(ISTEXT(E149),"",_xlfn.SWITCH(Liga_Pocha!AK149,$D$3,$D$2,$E$3,$E$2,$F$3,$F$2,$G$3,$G$2,$D$6,$D$5,$E$6,$E$5,$I$6,$I$5))</f>
        <v/>
      </c>
      <c r="G149" s="140" t="str">
        <f>HLOOKUP(G$9,$B$9:$F$303,ROWS(A$1:A141),0)</f>
        <v/>
      </c>
      <c r="H149" s="129"/>
      <c r="I149" s="141" t="str">
        <f>IF(ISNUMBER($B149),I148+Liga_Pocha!AH149,"")</f>
        <v/>
      </c>
      <c r="J149" s="141" t="str">
        <f>IF(ISNUMBER($B149),J148+Liga_Pocha!AI149,"")</f>
        <v/>
      </c>
      <c r="K149" s="141" t="str">
        <f>IF(ISNUMBER($B149),K148+Liga_Pocha!AJ149,"")</f>
        <v/>
      </c>
      <c r="L149" s="141" t="str">
        <f>IF(ISNUMBER($B149),L148+Liga_Pocha!AK149,"")</f>
        <v/>
      </c>
      <c r="M149" s="133"/>
      <c r="N149" s="129"/>
      <c r="O149" s="131" t="str">
        <f>IF(ISNUMBER($B149),I149/SUM($I149:$L149),"")</f>
        <v/>
      </c>
      <c r="P149" s="131" t="str">
        <f>IF(ISNUMBER($B149),J149/SUM($I149:$L149),"")</f>
        <v/>
      </c>
      <c r="Q149" s="131" t="str">
        <f>IF(ISNUMBER($B149),K149/SUM($I149:$L149),"")</f>
        <v/>
      </c>
      <c r="R149" s="131" t="str">
        <f>IF(ISNUMBER($B149),L149/SUM($I149:$L149),"")</f>
        <v/>
      </c>
      <c r="S149" s="133"/>
      <c r="T149" s="129"/>
      <c r="U149" s="141" t="str">
        <f>IF(ISNUMBER(Liga_Pocha!C149),Liga_Pocha!C149,"")</f>
        <v/>
      </c>
      <c r="V149" s="141" t="str">
        <f>IF(ISNUMBER(Liga_Pocha!D149),Liga_Pocha!D149,"")</f>
        <v/>
      </c>
      <c r="W149" s="141" t="str">
        <f>IF(ISNUMBER(Liga_Pocha!E149),Liga_Pocha!E149,"")</f>
        <v/>
      </c>
      <c r="X149" s="141" t="str">
        <f>IF(ISNUMBER(Liga_Pocha!F149),Liga_Pocha!F149,"")</f>
        <v/>
      </c>
      <c r="Y149" s="140" t="str">
        <f>IF(ISNUMBER($B149),HLOOKUP(Y$9,$U$9:$X$303,ROWS(S$1:S141),0),"")</f>
        <v/>
      </c>
      <c r="Z149" s="129"/>
      <c r="AA149" s="141" t="str">
        <f>IF(ISNUMBER($B149),U149+AA148,"")</f>
        <v/>
      </c>
      <c r="AB149" s="141" t="str">
        <f>IF(ISNUMBER($B149),V149+AB148,"")</f>
        <v/>
      </c>
      <c r="AC149" s="141" t="str">
        <f>IF(ISNUMBER($B149),W149+AC148,"")</f>
        <v/>
      </c>
      <c r="AD149" s="141" t="str">
        <f>IF(ISNUMBER($B149),X149+AD148,"")</f>
        <v/>
      </c>
      <c r="AE149" s="133"/>
      <c r="AF149" s="137"/>
      <c r="AG149" s="141" t="str">
        <f>IF(ISNUMBER($B149),AA149/COUNTA(AA$10:AA149),"")</f>
        <v/>
      </c>
      <c r="AH149" s="141" t="str">
        <f>IF(ISNUMBER($B149),AB149/COUNTA(AB$10:AB149),"")</f>
        <v/>
      </c>
      <c r="AI149" s="141" t="str">
        <f>IF(ISNUMBER($B149),AC149/COUNTA(AC$10:AC149),"")</f>
        <v/>
      </c>
      <c r="AJ149" s="141" t="str">
        <f>IF(ISNUMBER($B149),AD149/COUNTA(AD$10:AD149),"")</f>
        <v/>
      </c>
      <c r="AK149" s="133"/>
      <c r="AL149" s="137"/>
      <c r="AM149" s="141" t="str">
        <f>IF(ISNUMBER($B149),SQRT(VAR(U$10:U149)),"")</f>
        <v/>
      </c>
      <c r="AN149" s="141" t="str">
        <f>IF(ISNUMBER($B149),SQRT(VAR(V$10:V149)),"")</f>
        <v/>
      </c>
      <c r="AO149" s="141" t="str">
        <f>IF(ISNUMBER($B149),SQRT(VAR(W$10:W149)),"")</f>
        <v/>
      </c>
      <c r="AP149" s="141" t="str">
        <f>IF(ISNUMBER($B149),SQRT(VAR(X$10:X149)),"")</f>
        <v/>
      </c>
      <c r="AQ149" s="133"/>
      <c r="AR149" s="3"/>
      <c r="AS149" s="140"/>
      <c r="AT149" s="141"/>
      <c r="AU149" s="141"/>
      <c r="AV149" s="141"/>
      <c r="AW149" s="141"/>
      <c r="AX149" s="139"/>
    </row>
    <row r="150" spans="1:50">
      <c r="A150" s="64"/>
      <c r="B150" s="135" t="str">
        <f>IF(ISBLANK(Liga_Pocha!$B150),"",Liga_Pocha!$B150)</f>
        <v/>
      </c>
      <c r="C150" s="136" t="str">
        <f>IF(ISTEXT(B150),"",_xlfn.SWITCH(Liga_Pocha!AH150,$D$3,$D$2,$E$3,$E$2,$F$3,$F$2,$G$3,$G$2,$D$6,$D$5,$E$6,$E$5,$I$6,$I$5))</f>
        <v/>
      </c>
      <c r="D150" s="136" t="str">
        <f>IF(ISTEXT(C150),"",_xlfn.SWITCH(Liga_Pocha!AI150,$D$3,$D$2,$E$3,$E$2,$F$3,$F$2,$G$3,$G$2,$D$6,$D$5,$E$6,$E$5,$I$6,$I$5))</f>
        <v/>
      </c>
      <c r="E150" s="136" t="str">
        <f>IF(ISTEXT(D150),"",_xlfn.SWITCH(Liga_Pocha!AJ150,$D$3,$D$2,$E$3,$E$2,$F$3,$F$2,$G$3,$G$2,$D$6,$D$5,$E$6,$E$5,$I$6,$I$5))</f>
        <v/>
      </c>
      <c r="F150" s="136" t="str">
        <f>IF(ISTEXT(E150),"",_xlfn.SWITCH(Liga_Pocha!AK150,$D$3,$D$2,$E$3,$E$2,$F$3,$F$2,$G$3,$G$2,$D$6,$D$5,$E$6,$E$5,$I$6,$I$5))</f>
        <v/>
      </c>
      <c r="G150" s="140" t="str">
        <f>HLOOKUP(G$9,$B$9:$F$303,ROWS(A$1:A142),0)</f>
        <v/>
      </c>
      <c r="H150" s="129"/>
      <c r="I150" s="141" t="str">
        <f>IF(ISNUMBER($B150),I149+Liga_Pocha!AH150,"")</f>
        <v/>
      </c>
      <c r="J150" s="141" t="str">
        <f>IF(ISNUMBER($B150),J149+Liga_Pocha!AI150,"")</f>
        <v/>
      </c>
      <c r="K150" s="141" t="str">
        <f>IF(ISNUMBER($B150),K149+Liga_Pocha!AJ150,"")</f>
        <v/>
      </c>
      <c r="L150" s="141" t="str">
        <f>IF(ISNUMBER($B150),L149+Liga_Pocha!AK150,"")</f>
        <v/>
      </c>
      <c r="M150" s="133"/>
      <c r="N150" s="129"/>
      <c r="O150" s="131" t="str">
        <f>IF(ISNUMBER($B150),I150/SUM($I150:$L150),"")</f>
        <v/>
      </c>
      <c r="P150" s="131" t="str">
        <f>IF(ISNUMBER($B150),J150/SUM($I150:$L150),"")</f>
        <v/>
      </c>
      <c r="Q150" s="131" t="str">
        <f>IF(ISNUMBER($B150),K150/SUM($I150:$L150),"")</f>
        <v/>
      </c>
      <c r="R150" s="131" t="str">
        <f>IF(ISNUMBER($B150),L150/SUM($I150:$L150),"")</f>
        <v/>
      </c>
      <c r="S150" s="133"/>
      <c r="T150" s="129"/>
      <c r="U150" s="141" t="str">
        <f>IF(ISNUMBER(Liga_Pocha!C150),Liga_Pocha!C150,"")</f>
        <v/>
      </c>
      <c r="V150" s="141" t="str">
        <f>IF(ISNUMBER(Liga_Pocha!D150),Liga_Pocha!D150,"")</f>
        <v/>
      </c>
      <c r="W150" s="141" t="str">
        <f>IF(ISNUMBER(Liga_Pocha!E150),Liga_Pocha!E150,"")</f>
        <v/>
      </c>
      <c r="X150" s="141" t="str">
        <f>IF(ISNUMBER(Liga_Pocha!F150),Liga_Pocha!F150,"")</f>
        <v/>
      </c>
      <c r="Y150" s="140" t="str">
        <f>IF(ISNUMBER($B150),HLOOKUP(Y$9,$U$9:$X$303,ROWS(S$1:S142),0),"")</f>
        <v/>
      </c>
      <c r="Z150" s="129"/>
      <c r="AA150" s="141" t="str">
        <f>IF(ISNUMBER($B150),U150+AA149,"")</f>
        <v/>
      </c>
      <c r="AB150" s="141" t="str">
        <f>IF(ISNUMBER($B150),V150+AB149,"")</f>
        <v/>
      </c>
      <c r="AC150" s="141" t="str">
        <f>IF(ISNUMBER($B150),W150+AC149,"")</f>
        <v/>
      </c>
      <c r="AD150" s="141" t="str">
        <f>IF(ISNUMBER($B150),X150+AD149,"")</f>
        <v/>
      </c>
      <c r="AE150" s="133"/>
      <c r="AF150" s="137"/>
      <c r="AG150" s="141" t="str">
        <f>IF(ISNUMBER($B150),AA150/COUNTA(AA$10:AA150),"")</f>
        <v/>
      </c>
      <c r="AH150" s="141" t="str">
        <f>IF(ISNUMBER($B150),AB150/COUNTA(AB$10:AB150),"")</f>
        <v/>
      </c>
      <c r="AI150" s="141" t="str">
        <f>IF(ISNUMBER($B150),AC150/COUNTA(AC$10:AC150),"")</f>
        <v/>
      </c>
      <c r="AJ150" s="141" t="str">
        <f>IF(ISNUMBER($B150),AD150/COUNTA(AD$10:AD150),"")</f>
        <v/>
      </c>
      <c r="AK150" s="133"/>
      <c r="AL150" s="137"/>
      <c r="AM150" s="141" t="str">
        <f>IF(ISNUMBER($B150),SQRT(VAR(U$10:U150)),"")</f>
        <v/>
      </c>
      <c r="AN150" s="141" t="str">
        <f>IF(ISNUMBER($B150),SQRT(VAR(V$10:V150)),"")</f>
        <v/>
      </c>
      <c r="AO150" s="141" t="str">
        <f>IF(ISNUMBER($B150),SQRT(VAR(W$10:W150)),"")</f>
        <v/>
      </c>
      <c r="AP150" s="141" t="str">
        <f>IF(ISNUMBER($B150),SQRT(VAR(X$10:X150)),"")</f>
        <v/>
      </c>
      <c r="AQ150" s="133"/>
      <c r="AR150" s="3"/>
      <c r="AS150" s="140"/>
      <c r="AT150" s="141"/>
      <c r="AU150" s="141"/>
      <c r="AV150" s="141"/>
      <c r="AW150" s="141"/>
      <c r="AX150" s="139"/>
    </row>
    <row r="151" spans="1:50">
      <c r="A151" s="64"/>
      <c r="B151" s="135" t="str">
        <f>IF(ISBLANK(Liga_Pocha!$B151),"",Liga_Pocha!$B151)</f>
        <v/>
      </c>
      <c r="C151" s="136" t="str">
        <f>IF(ISTEXT(B151),"",_xlfn.SWITCH(Liga_Pocha!AH151,$D$3,$D$2,$E$3,$E$2,$F$3,$F$2,$G$3,$G$2,$D$6,$D$5,$E$6,$E$5,$I$6,$I$5))</f>
        <v/>
      </c>
      <c r="D151" s="136" t="str">
        <f>IF(ISTEXT(C151),"",_xlfn.SWITCH(Liga_Pocha!AI151,$D$3,$D$2,$E$3,$E$2,$F$3,$F$2,$G$3,$G$2,$D$6,$D$5,$E$6,$E$5,$I$6,$I$5))</f>
        <v/>
      </c>
      <c r="E151" s="136" t="str">
        <f>IF(ISTEXT(D151),"",_xlfn.SWITCH(Liga_Pocha!AJ151,$D$3,$D$2,$E$3,$E$2,$F$3,$F$2,$G$3,$G$2,$D$6,$D$5,$E$6,$E$5,$I$6,$I$5))</f>
        <v/>
      </c>
      <c r="F151" s="136" t="str">
        <f>IF(ISTEXT(E151),"",_xlfn.SWITCH(Liga_Pocha!AK151,$D$3,$D$2,$E$3,$E$2,$F$3,$F$2,$G$3,$G$2,$D$6,$D$5,$E$6,$E$5,$I$6,$I$5))</f>
        <v/>
      </c>
      <c r="G151" s="140" t="str">
        <f>HLOOKUP(G$9,$B$9:$F$303,ROWS(A$1:A143),0)</f>
        <v/>
      </c>
      <c r="H151" s="129"/>
      <c r="I151" s="141" t="str">
        <f>IF(ISNUMBER($B151),I150+Liga_Pocha!AH151,"")</f>
        <v/>
      </c>
      <c r="J151" s="141" t="str">
        <f>IF(ISNUMBER($B151),J150+Liga_Pocha!AI151,"")</f>
        <v/>
      </c>
      <c r="K151" s="141" t="str">
        <f>IF(ISNUMBER($B151),K150+Liga_Pocha!AJ151,"")</f>
        <v/>
      </c>
      <c r="L151" s="141" t="str">
        <f>IF(ISNUMBER($B151),L150+Liga_Pocha!AK151,"")</f>
        <v/>
      </c>
      <c r="M151" s="133"/>
      <c r="N151" s="129"/>
      <c r="O151" s="131" t="str">
        <f>IF(ISNUMBER($B151),I151/SUM($I151:$L151),"")</f>
        <v/>
      </c>
      <c r="P151" s="131" t="str">
        <f>IF(ISNUMBER($B151),J151/SUM($I151:$L151),"")</f>
        <v/>
      </c>
      <c r="Q151" s="131" t="str">
        <f>IF(ISNUMBER($B151),K151/SUM($I151:$L151),"")</f>
        <v/>
      </c>
      <c r="R151" s="131" t="str">
        <f>IF(ISNUMBER($B151),L151/SUM($I151:$L151),"")</f>
        <v/>
      </c>
      <c r="S151" s="133"/>
      <c r="T151" s="129"/>
      <c r="U151" s="141" t="str">
        <f>IF(ISNUMBER(Liga_Pocha!C151),Liga_Pocha!C151,"")</f>
        <v/>
      </c>
      <c r="V151" s="141" t="str">
        <f>IF(ISNUMBER(Liga_Pocha!D151),Liga_Pocha!D151,"")</f>
        <v/>
      </c>
      <c r="W151" s="141" t="str">
        <f>IF(ISNUMBER(Liga_Pocha!E151),Liga_Pocha!E151,"")</f>
        <v/>
      </c>
      <c r="X151" s="141" t="str">
        <f>IF(ISNUMBER(Liga_Pocha!F151),Liga_Pocha!F151,"")</f>
        <v/>
      </c>
      <c r="Y151" s="140" t="str">
        <f>IF(ISNUMBER($B151),HLOOKUP(Y$9,$U$9:$X$303,ROWS(S$1:S143),0),"")</f>
        <v/>
      </c>
      <c r="Z151" s="129"/>
      <c r="AA151" s="141" t="str">
        <f>IF(ISNUMBER($B151),U151+AA150,"")</f>
        <v/>
      </c>
      <c r="AB151" s="141" t="str">
        <f>IF(ISNUMBER($B151),V151+AB150,"")</f>
        <v/>
      </c>
      <c r="AC151" s="141" t="str">
        <f>IF(ISNUMBER($B151),W151+AC150,"")</f>
        <v/>
      </c>
      <c r="AD151" s="141" t="str">
        <f>IF(ISNUMBER($B151),X151+AD150,"")</f>
        <v/>
      </c>
      <c r="AE151" s="133"/>
      <c r="AF151" s="137"/>
      <c r="AG151" s="141" t="str">
        <f>IF(ISNUMBER($B151),AA151/COUNTA(AA$10:AA151),"")</f>
        <v/>
      </c>
      <c r="AH151" s="141" t="str">
        <f>IF(ISNUMBER($B151),AB151/COUNTA(AB$10:AB151),"")</f>
        <v/>
      </c>
      <c r="AI151" s="141" t="str">
        <f>IF(ISNUMBER($B151),AC151/COUNTA(AC$10:AC151),"")</f>
        <v/>
      </c>
      <c r="AJ151" s="141" t="str">
        <f>IF(ISNUMBER($B151),AD151/COUNTA(AD$10:AD151),"")</f>
        <v/>
      </c>
      <c r="AK151" s="133"/>
      <c r="AL151" s="137"/>
      <c r="AM151" s="141" t="str">
        <f>IF(ISNUMBER($B151),SQRT(VAR(U$10:U151)),"")</f>
        <v/>
      </c>
      <c r="AN151" s="141" t="str">
        <f>IF(ISNUMBER($B151),SQRT(VAR(V$10:V151)),"")</f>
        <v/>
      </c>
      <c r="AO151" s="141" t="str">
        <f>IF(ISNUMBER($B151),SQRT(VAR(W$10:W151)),"")</f>
        <v/>
      </c>
      <c r="AP151" s="141" t="str">
        <f>IF(ISNUMBER($B151),SQRT(VAR(X$10:X151)),"")</f>
        <v/>
      </c>
      <c r="AQ151" s="133"/>
      <c r="AR151" s="3"/>
      <c r="AS151" s="140"/>
      <c r="AT151" s="141"/>
      <c r="AU151" s="141"/>
      <c r="AV151" s="141"/>
      <c r="AW151" s="141"/>
      <c r="AX151" s="139"/>
    </row>
    <row r="152" spans="1:50">
      <c r="A152" s="64"/>
      <c r="B152" s="135" t="str">
        <f>IF(ISBLANK(Liga_Pocha!$B152),"",Liga_Pocha!$B152)</f>
        <v/>
      </c>
      <c r="C152" s="136" t="str">
        <f>IF(ISTEXT(B152),"",_xlfn.SWITCH(Liga_Pocha!AH152,$D$3,$D$2,$E$3,$E$2,$F$3,$F$2,$G$3,$G$2,$D$6,$D$5,$E$6,$E$5,$I$6,$I$5))</f>
        <v/>
      </c>
      <c r="D152" s="136" t="str">
        <f>IF(ISTEXT(C152),"",_xlfn.SWITCH(Liga_Pocha!AI152,$D$3,$D$2,$E$3,$E$2,$F$3,$F$2,$G$3,$G$2,$D$6,$D$5,$E$6,$E$5,$I$6,$I$5))</f>
        <v/>
      </c>
      <c r="E152" s="136" t="str">
        <f>IF(ISTEXT(D152),"",_xlfn.SWITCH(Liga_Pocha!AJ152,$D$3,$D$2,$E$3,$E$2,$F$3,$F$2,$G$3,$G$2,$D$6,$D$5,$E$6,$E$5,$I$6,$I$5))</f>
        <v/>
      </c>
      <c r="F152" s="136" t="str">
        <f>IF(ISTEXT(E152),"",_xlfn.SWITCH(Liga_Pocha!AK152,$D$3,$D$2,$E$3,$E$2,$F$3,$F$2,$G$3,$G$2,$D$6,$D$5,$E$6,$E$5,$I$6,$I$5))</f>
        <v/>
      </c>
      <c r="G152" s="140" t="str">
        <f>HLOOKUP(G$9,$B$9:$F$303,ROWS(A$1:A144),0)</f>
        <v/>
      </c>
      <c r="H152" s="129"/>
      <c r="I152" s="141" t="str">
        <f>IF(ISNUMBER($B152),I151+Liga_Pocha!AH152,"")</f>
        <v/>
      </c>
      <c r="J152" s="141" t="str">
        <f>IF(ISNUMBER($B152),J151+Liga_Pocha!AI152,"")</f>
        <v/>
      </c>
      <c r="K152" s="141" t="str">
        <f>IF(ISNUMBER($B152),K151+Liga_Pocha!AJ152,"")</f>
        <v/>
      </c>
      <c r="L152" s="141" t="str">
        <f>IF(ISNUMBER($B152),L151+Liga_Pocha!AK152,"")</f>
        <v/>
      </c>
      <c r="M152" s="133"/>
      <c r="N152" s="129"/>
      <c r="O152" s="131" t="str">
        <f>IF(ISNUMBER($B152),I152/SUM($I152:$L152),"")</f>
        <v/>
      </c>
      <c r="P152" s="131" t="str">
        <f>IF(ISNUMBER($B152),J152/SUM($I152:$L152),"")</f>
        <v/>
      </c>
      <c r="Q152" s="131" t="str">
        <f>IF(ISNUMBER($B152),K152/SUM($I152:$L152),"")</f>
        <v/>
      </c>
      <c r="R152" s="131" t="str">
        <f>IF(ISNUMBER($B152),L152/SUM($I152:$L152),"")</f>
        <v/>
      </c>
      <c r="S152" s="133"/>
      <c r="T152" s="129"/>
      <c r="U152" s="141" t="str">
        <f>IF(ISNUMBER(Liga_Pocha!C152),Liga_Pocha!C152,"")</f>
        <v/>
      </c>
      <c r="V152" s="141" t="str">
        <f>IF(ISNUMBER(Liga_Pocha!D152),Liga_Pocha!D152,"")</f>
        <v/>
      </c>
      <c r="W152" s="141" t="str">
        <f>IF(ISNUMBER(Liga_Pocha!E152),Liga_Pocha!E152,"")</f>
        <v/>
      </c>
      <c r="X152" s="141" t="str">
        <f>IF(ISNUMBER(Liga_Pocha!F152),Liga_Pocha!F152,"")</f>
        <v/>
      </c>
      <c r="Y152" s="140" t="str">
        <f>IF(ISNUMBER($B152),HLOOKUP(Y$9,$U$9:$X$303,ROWS(S$1:S144),0),"")</f>
        <v/>
      </c>
      <c r="Z152" s="129"/>
      <c r="AA152" s="141" t="str">
        <f>IF(ISNUMBER($B152),U152+AA151,"")</f>
        <v/>
      </c>
      <c r="AB152" s="141" t="str">
        <f>IF(ISNUMBER($B152),V152+AB151,"")</f>
        <v/>
      </c>
      <c r="AC152" s="141" t="str">
        <f>IF(ISNUMBER($B152),W152+AC151,"")</f>
        <v/>
      </c>
      <c r="AD152" s="141" t="str">
        <f>IF(ISNUMBER($B152),X152+AD151,"")</f>
        <v/>
      </c>
      <c r="AE152" s="133"/>
      <c r="AF152" s="137"/>
      <c r="AG152" s="141" t="str">
        <f>IF(ISNUMBER($B152),AA152/COUNTA(AA$10:AA152),"")</f>
        <v/>
      </c>
      <c r="AH152" s="141" t="str">
        <f>IF(ISNUMBER($B152),AB152/COUNTA(AB$10:AB152),"")</f>
        <v/>
      </c>
      <c r="AI152" s="141" t="str">
        <f>IF(ISNUMBER($B152),AC152/COUNTA(AC$10:AC152),"")</f>
        <v/>
      </c>
      <c r="AJ152" s="141" t="str">
        <f>IF(ISNUMBER($B152),AD152/COUNTA(AD$10:AD152),"")</f>
        <v/>
      </c>
      <c r="AK152" s="133"/>
      <c r="AL152" s="137"/>
      <c r="AM152" s="141" t="str">
        <f>IF(ISNUMBER($B152),SQRT(VAR(U$10:U152)),"")</f>
        <v/>
      </c>
      <c r="AN152" s="141" t="str">
        <f>IF(ISNUMBER($B152),SQRT(VAR(V$10:V152)),"")</f>
        <v/>
      </c>
      <c r="AO152" s="141" t="str">
        <f>IF(ISNUMBER($B152),SQRT(VAR(W$10:W152)),"")</f>
        <v/>
      </c>
      <c r="AP152" s="141" t="str">
        <f>IF(ISNUMBER($B152),SQRT(VAR(X$10:X152)),"")</f>
        <v/>
      </c>
      <c r="AQ152" s="133"/>
      <c r="AR152" s="3"/>
      <c r="AS152" s="140"/>
      <c r="AT152" s="141"/>
      <c r="AU152" s="141"/>
      <c r="AV152" s="141"/>
      <c r="AW152" s="141"/>
      <c r="AX152" s="139"/>
    </row>
    <row r="153" spans="1:50">
      <c r="A153" s="64"/>
      <c r="B153" s="135" t="str">
        <f>IF(ISBLANK(Liga_Pocha!$B153),"",Liga_Pocha!$B153)</f>
        <v/>
      </c>
      <c r="C153" s="136" t="str">
        <f>IF(ISTEXT(B153),"",_xlfn.SWITCH(Liga_Pocha!AH153,$D$3,$D$2,$E$3,$E$2,$F$3,$F$2,$G$3,$G$2,$D$6,$D$5,$E$6,$E$5,$I$6,$I$5))</f>
        <v/>
      </c>
      <c r="D153" s="136" t="str">
        <f>IF(ISTEXT(C153),"",_xlfn.SWITCH(Liga_Pocha!AI153,$D$3,$D$2,$E$3,$E$2,$F$3,$F$2,$G$3,$G$2,$D$6,$D$5,$E$6,$E$5,$I$6,$I$5))</f>
        <v/>
      </c>
      <c r="E153" s="136" t="str">
        <f>IF(ISTEXT(D153),"",_xlfn.SWITCH(Liga_Pocha!AJ153,$D$3,$D$2,$E$3,$E$2,$F$3,$F$2,$G$3,$G$2,$D$6,$D$5,$E$6,$E$5,$I$6,$I$5))</f>
        <v/>
      </c>
      <c r="F153" s="136" t="str">
        <f>IF(ISTEXT(E153),"",_xlfn.SWITCH(Liga_Pocha!AK153,$D$3,$D$2,$E$3,$E$2,$F$3,$F$2,$G$3,$G$2,$D$6,$D$5,$E$6,$E$5,$I$6,$I$5))</f>
        <v/>
      </c>
      <c r="G153" s="140" t="str">
        <f>HLOOKUP(G$9,$B$9:$F$303,ROWS(A$1:A145),0)</f>
        <v/>
      </c>
      <c r="H153" s="129"/>
      <c r="I153" s="141" t="str">
        <f>IF(ISNUMBER($B153),I152+Liga_Pocha!AH153,"")</f>
        <v/>
      </c>
      <c r="J153" s="141" t="str">
        <f>IF(ISNUMBER($B153),J152+Liga_Pocha!AI153,"")</f>
        <v/>
      </c>
      <c r="K153" s="141" t="str">
        <f>IF(ISNUMBER($B153),K152+Liga_Pocha!AJ153,"")</f>
        <v/>
      </c>
      <c r="L153" s="141" t="str">
        <f>IF(ISNUMBER($B153),L152+Liga_Pocha!AK153,"")</f>
        <v/>
      </c>
      <c r="M153" s="133"/>
      <c r="N153" s="129"/>
      <c r="O153" s="131" t="str">
        <f>IF(ISNUMBER($B153),I153/SUM($I153:$L153),"")</f>
        <v/>
      </c>
      <c r="P153" s="131" t="str">
        <f>IF(ISNUMBER($B153),J153/SUM($I153:$L153),"")</f>
        <v/>
      </c>
      <c r="Q153" s="131" t="str">
        <f>IF(ISNUMBER($B153),K153/SUM($I153:$L153),"")</f>
        <v/>
      </c>
      <c r="R153" s="131" t="str">
        <f>IF(ISNUMBER($B153),L153/SUM($I153:$L153),"")</f>
        <v/>
      </c>
      <c r="S153" s="133"/>
      <c r="T153" s="129"/>
      <c r="U153" s="141" t="str">
        <f>IF(ISNUMBER(Liga_Pocha!C153),Liga_Pocha!C153,"")</f>
        <v/>
      </c>
      <c r="V153" s="141" t="str">
        <f>IF(ISNUMBER(Liga_Pocha!D153),Liga_Pocha!D153,"")</f>
        <v/>
      </c>
      <c r="W153" s="141" t="str">
        <f>IF(ISNUMBER(Liga_Pocha!E153),Liga_Pocha!E153,"")</f>
        <v/>
      </c>
      <c r="X153" s="141" t="str">
        <f>IF(ISNUMBER(Liga_Pocha!F153),Liga_Pocha!F153,"")</f>
        <v/>
      </c>
      <c r="Y153" s="140" t="str">
        <f>IF(ISNUMBER($B153),HLOOKUP(Y$9,$U$9:$X$303,ROWS(S$1:S145),0),"")</f>
        <v/>
      </c>
      <c r="Z153" s="129"/>
      <c r="AA153" s="141" t="str">
        <f>IF(ISNUMBER($B153),U153+AA152,"")</f>
        <v/>
      </c>
      <c r="AB153" s="141" t="str">
        <f>IF(ISNUMBER($B153),V153+AB152,"")</f>
        <v/>
      </c>
      <c r="AC153" s="141" t="str">
        <f>IF(ISNUMBER($B153),W153+AC152,"")</f>
        <v/>
      </c>
      <c r="AD153" s="141" t="str">
        <f>IF(ISNUMBER($B153),X153+AD152,"")</f>
        <v/>
      </c>
      <c r="AE153" s="133"/>
      <c r="AF153" s="137"/>
      <c r="AG153" s="141" t="str">
        <f>IF(ISNUMBER($B153),AA153/COUNTA(AA$10:AA153),"")</f>
        <v/>
      </c>
      <c r="AH153" s="141" t="str">
        <f>IF(ISNUMBER($B153),AB153/COUNTA(AB$10:AB153),"")</f>
        <v/>
      </c>
      <c r="AI153" s="141" t="str">
        <f>IF(ISNUMBER($B153),AC153/COUNTA(AC$10:AC153),"")</f>
        <v/>
      </c>
      <c r="AJ153" s="141" t="str">
        <f>IF(ISNUMBER($B153),AD153/COUNTA(AD$10:AD153),"")</f>
        <v/>
      </c>
      <c r="AK153" s="133"/>
      <c r="AL153" s="137"/>
      <c r="AM153" s="141" t="str">
        <f>IF(ISNUMBER($B153),SQRT(VAR(U$10:U153)),"")</f>
        <v/>
      </c>
      <c r="AN153" s="141" t="str">
        <f>IF(ISNUMBER($B153),SQRT(VAR(V$10:V153)),"")</f>
        <v/>
      </c>
      <c r="AO153" s="141" t="str">
        <f>IF(ISNUMBER($B153),SQRT(VAR(W$10:W153)),"")</f>
        <v/>
      </c>
      <c r="AP153" s="141" t="str">
        <f>IF(ISNUMBER($B153),SQRT(VAR(X$10:X153)),"")</f>
        <v/>
      </c>
      <c r="AQ153" s="133"/>
      <c r="AR153" s="3"/>
      <c r="AS153" s="140"/>
      <c r="AT153" s="141"/>
      <c r="AU153" s="141"/>
      <c r="AV153" s="141"/>
      <c r="AW153" s="141"/>
      <c r="AX153" s="139"/>
    </row>
    <row r="154" spans="1:50">
      <c r="A154" s="64"/>
      <c r="B154" s="135" t="str">
        <f>IF(ISBLANK(Liga_Pocha!$B154),"",Liga_Pocha!$B154)</f>
        <v/>
      </c>
      <c r="C154" s="136" t="str">
        <f>IF(ISTEXT(B154),"",_xlfn.SWITCH(Liga_Pocha!AH154,$D$3,$D$2,$E$3,$E$2,$F$3,$F$2,$G$3,$G$2,$D$6,$D$5,$E$6,$E$5,$I$6,$I$5))</f>
        <v/>
      </c>
      <c r="D154" s="136" t="str">
        <f>IF(ISTEXT(C154),"",_xlfn.SWITCH(Liga_Pocha!AI154,$D$3,$D$2,$E$3,$E$2,$F$3,$F$2,$G$3,$G$2,$D$6,$D$5,$E$6,$E$5,$I$6,$I$5))</f>
        <v/>
      </c>
      <c r="E154" s="136" t="str">
        <f>IF(ISTEXT(D154),"",_xlfn.SWITCH(Liga_Pocha!AJ154,$D$3,$D$2,$E$3,$E$2,$F$3,$F$2,$G$3,$G$2,$D$6,$D$5,$E$6,$E$5,$I$6,$I$5))</f>
        <v/>
      </c>
      <c r="F154" s="136" t="str">
        <f>IF(ISTEXT(E154),"",_xlfn.SWITCH(Liga_Pocha!AK154,$D$3,$D$2,$E$3,$E$2,$F$3,$F$2,$G$3,$G$2,$D$6,$D$5,$E$6,$E$5,$I$6,$I$5))</f>
        <v/>
      </c>
      <c r="G154" s="140" t="str">
        <f>HLOOKUP(G$9,$B$9:$F$303,ROWS(A$1:A146),0)</f>
        <v/>
      </c>
      <c r="H154" s="129"/>
      <c r="I154" s="141" t="str">
        <f>IF(ISNUMBER($B154),I153+Liga_Pocha!AH154,"")</f>
        <v/>
      </c>
      <c r="J154" s="141" t="str">
        <f>IF(ISNUMBER($B154),J153+Liga_Pocha!AI154,"")</f>
        <v/>
      </c>
      <c r="K154" s="141" t="str">
        <f>IF(ISNUMBER($B154),K153+Liga_Pocha!AJ154,"")</f>
        <v/>
      </c>
      <c r="L154" s="141" t="str">
        <f>IF(ISNUMBER($B154),L153+Liga_Pocha!AK154,"")</f>
        <v/>
      </c>
      <c r="M154" s="133"/>
      <c r="N154" s="129"/>
      <c r="O154" s="131" t="str">
        <f>IF(ISNUMBER($B154),I154/SUM($I154:$L154),"")</f>
        <v/>
      </c>
      <c r="P154" s="131" t="str">
        <f>IF(ISNUMBER($B154),J154/SUM($I154:$L154),"")</f>
        <v/>
      </c>
      <c r="Q154" s="131" t="str">
        <f>IF(ISNUMBER($B154),K154/SUM($I154:$L154),"")</f>
        <v/>
      </c>
      <c r="R154" s="131" t="str">
        <f>IF(ISNUMBER($B154),L154/SUM($I154:$L154),"")</f>
        <v/>
      </c>
      <c r="S154" s="133"/>
      <c r="T154" s="129"/>
      <c r="U154" s="141" t="str">
        <f>IF(ISNUMBER(Liga_Pocha!C154),Liga_Pocha!C154,"")</f>
        <v/>
      </c>
      <c r="V154" s="141" t="str">
        <f>IF(ISNUMBER(Liga_Pocha!D154),Liga_Pocha!D154,"")</f>
        <v/>
      </c>
      <c r="W154" s="141" t="str">
        <f>IF(ISNUMBER(Liga_Pocha!E154),Liga_Pocha!E154,"")</f>
        <v/>
      </c>
      <c r="X154" s="141" t="str">
        <f>IF(ISNUMBER(Liga_Pocha!F154),Liga_Pocha!F154,"")</f>
        <v/>
      </c>
      <c r="Y154" s="140" t="str">
        <f>IF(ISNUMBER($B154),HLOOKUP(Y$9,$U$9:$X$303,ROWS(S$1:S146),0),"")</f>
        <v/>
      </c>
      <c r="Z154" s="129"/>
      <c r="AA154" s="141" t="str">
        <f>IF(ISNUMBER($B154),U154+AA153,"")</f>
        <v/>
      </c>
      <c r="AB154" s="141" t="str">
        <f>IF(ISNUMBER($B154),V154+AB153,"")</f>
        <v/>
      </c>
      <c r="AC154" s="141" t="str">
        <f>IF(ISNUMBER($B154),W154+AC153,"")</f>
        <v/>
      </c>
      <c r="AD154" s="141" t="str">
        <f>IF(ISNUMBER($B154),X154+AD153,"")</f>
        <v/>
      </c>
      <c r="AE154" s="133"/>
      <c r="AF154" s="137"/>
      <c r="AG154" s="141" t="str">
        <f>IF(ISNUMBER($B154),AA154/COUNTA(AA$10:AA154),"")</f>
        <v/>
      </c>
      <c r="AH154" s="141" t="str">
        <f>IF(ISNUMBER($B154),AB154/COUNTA(AB$10:AB154),"")</f>
        <v/>
      </c>
      <c r="AI154" s="141" t="str">
        <f>IF(ISNUMBER($B154),AC154/COUNTA(AC$10:AC154),"")</f>
        <v/>
      </c>
      <c r="AJ154" s="141" t="str">
        <f>IF(ISNUMBER($B154),AD154/COUNTA(AD$10:AD154),"")</f>
        <v/>
      </c>
      <c r="AK154" s="133"/>
      <c r="AL154" s="137"/>
      <c r="AM154" s="141" t="str">
        <f>IF(ISNUMBER($B154),SQRT(VAR(U$10:U154)),"")</f>
        <v/>
      </c>
      <c r="AN154" s="141" t="str">
        <f>IF(ISNUMBER($B154),SQRT(VAR(V$10:V154)),"")</f>
        <v/>
      </c>
      <c r="AO154" s="141" t="str">
        <f>IF(ISNUMBER($B154),SQRT(VAR(W$10:W154)),"")</f>
        <v/>
      </c>
      <c r="AP154" s="141" t="str">
        <f>IF(ISNUMBER($B154),SQRT(VAR(X$10:X154)),"")</f>
        <v/>
      </c>
      <c r="AQ154" s="133"/>
      <c r="AR154" s="3"/>
      <c r="AS154" s="140"/>
      <c r="AT154" s="141"/>
      <c r="AU154" s="141"/>
      <c r="AV154" s="141"/>
      <c r="AW154" s="141"/>
      <c r="AX154" s="139"/>
    </row>
    <row r="155" spans="1:50">
      <c r="A155" s="64"/>
      <c r="B155" s="135" t="str">
        <f>IF(ISBLANK(Liga_Pocha!$B155),"",Liga_Pocha!$B155)</f>
        <v/>
      </c>
      <c r="C155" s="136" t="str">
        <f>IF(ISTEXT(B155),"",_xlfn.SWITCH(Liga_Pocha!AH155,$D$3,$D$2,$E$3,$E$2,$F$3,$F$2,$G$3,$G$2,$D$6,$D$5,$E$6,$E$5,$I$6,$I$5))</f>
        <v/>
      </c>
      <c r="D155" s="136" t="str">
        <f>IF(ISTEXT(C155),"",_xlfn.SWITCH(Liga_Pocha!AI155,$D$3,$D$2,$E$3,$E$2,$F$3,$F$2,$G$3,$G$2,$D$6,$D$5,$E$6,$E$5,$I$6,$I$5))</f>
        <v/>
      </c>
      <c r="E155" s="136" t="str">
        <f>IF(ISTEXT(D155),"",_xlfn.SWITCH(Liga_Pocha!AJ155,$D$3,$D$2,$E$3,$E$2,$F$3,$F$2,$G$3,$G$2,$D$6,$D$5,$E$6,$E$5,$I$6,$I$5))</f>
        <v/>
      </c>
      <c r="F155" s="136" t="str">
        <f>IF(ISTEXT(E155),"",_xlfn.SWITCH(Liga_Pocha!AK155,$D$3,$D$2,$E$3,$E$2,$F$3,$F$2,$G$3,$G$2,$D$6,$D$5,$E$6,$E$5,$I$6,$I$5))</f>
        <v/>
      </c>
      <c r="G155" s="140" t="str">
        <f>HLOOKUP(G$9,$B$9:$F$303,ROWS(A$1:A147),0)</f>
        <v/>
      </c>
      <c r="H155" s="129"/>
      <c r="I155" s="141" t="str">
        <f>IF(ISNUMBER($B155),I154+Liga_Pocha!AH155,"")</f>
        <v/>
      </c>
      <c r="J155" s="141" t="str">
        <f>IF(ISNUMBER($B155),J154+Liga_Pocha!AI155,"")</f>
        <v/>
      </c>
      <c r="K155" s="141" t="str">
        <f>IF(ISNUMBER($B155),K154+Liga_Pocha!AJ155,"")</f>
        <v/>
      </c>
      <c r="L155" s="141" t="str">
        <f>IF(ISNUMBER($B155),L154+Liga_Pocha!AK155,"")</f>
        <v/>
      </c>
      <c r="M155" s="133"/>
      <c r="N155" s="129"/>
      <c r="O155" s="131" t="str">
        <f>IF(ISNUMBER($B155),I155/SUM($I155:$L155),"")</f>
        <v/>
      </c>
      <c r="P155" s="131" t="str">
        <f>IF(ISNUMBER($B155),J155/SUM($I155:$L155),"")</f>
        <v/>
      </c>
      <c r="Q155" s="131" t="str">
        <f>IF(ISNUMBER($B155),K155/SUM($I155:$L155),"")</f>
        <v/>
      </c>
      <c r="R155" s="131" t="str">
        <f>IF(ISNUMBER($B155),L155/SUM($I155:$L155),"")</f>
        <v/>
      </c>
      <c r="S155" s="133"/>
      <c r="T155" s="129"/>
      <c r="U155" s="141" t="str">
        <f>IF(ISNUMBER(Liga_Pocha!C155),Liga_Pocha!C155,"")</f>
        <v/>
      </c>
      <c r="V155" s="141" t="str">
        <f>IF(ISNUMBER(Liga_Pocha!D155),Liga_Pocha!D155,"")</f>
        <v/>
      </c>
      <c r="W155" s="141" t="str">
        <f>IF(ISNUMBER(Liga_Pocha!E155),Liga_Pocha!E155,"")</f>
        <v/>
      </c>
      <c r="X155" s="141" t="str">
        <f>IF(ISNUMBER(Liga_Pocha!F155),Liga_Pocha!F155,"")</f>
        <v/>
      </c>
      <c r="Y155" s="140" t="str">
        <f>IF(ISNUMBER($B155),HLOOKUP(Y$9,$U$9:$X$303,ROWS(S$1:S147),0),"")</f>
        <v/>
      </c>
      <c r="Z155" s="129"/>
      <c r="AA155" s="141" t="str">
        <f>IF(ISNUMBER($B155),U155+AA154,"")</f>
        <v/>
      </c>
      <c r="AB155" s="141" t="str">
        <f>IF(ISNUMBER($B155),V155+AB154,"")</f>
        <v/>
      </c>
      <c r="AC155" s="141" t="str">
        <f>IF(ISNUMBER($B155),W155+AC154,"")</f>
        <v/>
      </c>
      <c r="AD155" s="141" t="str">
        <f>IF(ISNUMBER($B155),X155+AD154,"")</f>
        <v/>
      </c>
      <c r="AE155" s="133"/>
      <c r="AF155" s="137"/>
      <c r="AG155" s="141" t="str">
        <f>IF(ISNUMBER($B155),AA155/COUNTA(AA$10:AA155),"")</f>
        <v/>
      </c>
      <c r="AH155" s="141" t="str">
        <f>IF(ISNUMBER($B155),AB155/COUNTA(AB$10:AB155),"")</f>
        <v/>
      </c>
      <c r="AI155" s="141" t="str">
        <f>IF(ISNUMBER($B155),AC155/COUNTA(AC$10:AC155),"")</f>
        <v/>
      </c>
      <c r="AJ155" s="141" t="str">
        <f>IF(ISNUMBER($B155),AD155/COUNTA(AD$10:AD155),"")</f>
        <v/>
      </c>
      <c r="AK155" s="133"/>
      <c r="AL155" s="137"/>
      <c r="AM155" s="141" t="str">
        <f>IF(ISNUMBER($B155),SQRT(VAR(U$10:U155)),"")</f>
        <v/>
      </c>
      <c r="AN155" s="141" t="str">
        <f>IF(ISNUMBER($B155),SQRT(VAR(V$10:V155)),"")</f>
        <v/>
      </c>
      <c r="AO155" s="141" t="str">
        <f>IF(ISNUMBER($B155),SQRT(VAR(W$10:W155)),"")</f>
        <v/>
      </c>
      <c r="AP155" s="141" t="str">
        <f>IF(ISNUMBER($B155),SQRT(VAR(X$10:X155)),"")</f>
        <v/>
      </c>
      <c r="AQ155" s="133"/>
      <c r="AR155" s="3"/>
      <c r="AS155" s="140"/>
      <c r="AT155" s="141"/>
      <c r="AU155" s="141"/>
      <c r="AV155" s="141"/>
      <c r="AW155" s="141"/>
      <c r="AX155" s="139"/>
    </row>
    <row r="156" spans="1:50">
      <c r="A156" s="64"/>
      <c r="B156" s="135" t="str">
        <f>IF(ISBLANK(Liga_Pocha!$B156),"",Liga_Pocha!$B156)</f>
        <v/>
      </c>
      <c r="C156" s="136" t="str">
        <f>IF(ISTEXT(B156),"",_xlfn.SWITCH(Liga_Pocha!AH156,$D$3,$D$2,$E$3,$E$2,$F$3,$F$2,$G$3,$G$2,$D$6,$D$5,$E$6,$E$5,$I$6,$I$5))</f>
        <v/>
      </c>
      <c r="D156" s="136" t="str">
        <f>IF(ISTEXT(C156),"",_xlfn.SWITCH(Liga_Pocha!AI156,$D$3,$D$2,$E$3,$E$2,$F$3,$F$2,$G$3,$G$2,$D$6,$D$5,$E$6,$E$5,$I$6,$I$5))</f>
        <v/>
      </c>
      <c r="E156" s="136" t="str">
        <f>IF(ISTEXT(D156),"",_xlfn.SWITCH(Liga_Pocha!AJ156,$D$3,$D$2,$E$3,$E$2,$F$3,$F$2,$G$3,$G$2,$D$6,$D$5,$E$6,$E$5,$I$6,$I$5))</f>
        <v/>
      </c>
      <c r="F156" s="136" t="str">
        <f>IF(ISTEXT(E156),"",_xlfn.SWITCH(Liga_Pocha!AK156,$D$3,$D$2,$E$3,$E$2,$F$3,$F$2,$G$3,$G$2,$D$6,$D$5,$E$6,$E$5,$I$6,$I$5))</f>
        <v/>
      </c>
      <c r="G156" s="140" t="str">
        <f>HLOOKUP(G$9,$B$9:$F$303,ROWS(A$1:A148),0)</f>
        <v/>
      </c>
      <c r="H156" s="129"/>
      <c r="I156" s="141" t="str">
        <f>IF(ISNUMBER($B156),I155+Liga_Pocha!AH156,"")</f>
        <v/>
      </c>
      <c r="J156" s="141" t="str">
        <f>IF(ISNUMBER($B156),J155+Liga_Pocha!AI156,"")</f>
        <v/>
      </c>
      <c r="K156" s="141" t="str">
        <f>IF(ISNUMBER($B156),K155+Liga_Pocha!AJ156,"")</f>
        <v/>
      </c>
      <c r="L156" s="141" t="str">
        <f>IF(ISNUMBER($B156),L155+Liga_Pocha!AK156,"")</f>
        <v/>
      </c>
      <c r="M156" s="133"/>
      <c r="N156" s="129"/>
      <c r="O156" s="131" t="str">
        <f>IF(ISNUMBER($B156),I156/SUM($I156:$L156),"")</f>
        <v/>
      </c>
      <c r="P156" s="131" t="str">
        <f>IF(ISNUMBER($B156),J156/SUM($I156:$L156),"")</f>
        <v/>
      </c>
      <c r="Q156" s="131" t="str">
        <f>IF(ISNUMBER($B156),K156/SUM($I156:$L156),"")</f>
        <v/>
      </c>
      <c r="R156" s="131" t="str">
        <f>IF(ISNUMBER($B156),L156/SUM($I156:$L156),"")</f>
        <v/>
      </c>
      <c r="S156" s="133"/>
      <c r="T156" s="129"/>
      <c r="U156" s="141" t="str">
        <f>IF(ISNUMBER(Liga_Pocha!C156),Liga_Pocha!C156,"")</f>
        <v/>
      </c>
      <c r="V156" s="141" t="str">
        <f>IF(ISNUMBER(Liga_Pocha!D156),Liga_Pocha!D156,"")</f>
        <v/>
      </c>
      <c r="W156" s="141" t="str">
        <f>IF(ISNUMBER(Liga_Pocha!E156),Liga_Pocha!E156,"")</f>
        <v/>
      </c>
      <c r="X156" s="141" t="str">
        <f>IF(ISNUMBER(Liga_Pocha!F156),Liga_Pocha!F156,"")</f>
        <v/>
      </c>
      <c r="Y156" s="140" t="str">
        <f>IF(ISNUMBER($B156),HLOOKUP(Y$9,$U$9:$X$303,ROWS(S$1:S148),0),"")</f>
        <v/>
      </c>
      <c r="Z156" s="129"/>
      <c r="AA156" s="141" t="str">
        <f>IF(ISNUMBER($B156),U156+AA155,"")</f>
        <v/>
      </c>
      <c r="AB156" s="141" t="str">
        <f>IF(ISNUMBER($B156),V156+AB155,"")</f>
        <v/>
      </c>
      <c r="AC156" s="141" t="str">
        <f>IF(ISNUMBER($B156),W156+AC155,"")</f>
        <v/>
      </c>
      <c r="AD156" s="141" t="str">
        <f>IF(ISNUMBER($B156),X156+AD155,"")</f>
        <v/>
      </c>
      <c r="AE156" s="133"/>
      <c r="AF156" s="137"/>
      <c r="AG156" s="141" t="str">
        <f>IF(ISNUMBER($B156),AA156/COUNTA(AA$10:AA156),"")</f>
        <v/>
      </c>
      <c r="AH156" s="141" t="str">
        <f>IF(ISNUMBER($B156),AB156/COUNTA(AB$10:AB156),"")</f>
        <v/>
      </c>
      <c r="AI156" s="141" t="str">
        <f>IF(ISNUMBER($B156),AC156/COUNTA(AC$10:AC156),"")</f>
        <v/>
      </c>
      <c r="AJ156" s="141" t="str">
        <f>IF(ISNUMBER($B156),AD156/COUNTA(AD$10:AD156),"")</f>
        <v/>
      </c>
      <c r="AK156" s="133"/>
      <c r="AL156" s="137"/>
      <c r="AM156" s="141" t="str">
        <f>IF(ISNUMBER($B156),SQRT(VAR(U$10:U156)),"")</f>
        <v/>
      </c>
      <c r="AN156" s="141" t="str">
        <f>IF(ISNUMBER($B156),SQRT(VAR(V$10:V156)),"")</f>
        <v/>
      </c>
      <c r="AO156" s="141" t="str">
        <f>IF(ISNUMBER($B156),SQRT(VAR(W$10:W156)),"")</f>
        <v/>
      </c>
      <c r="AP156" s="141" t="str">
        <f>IF(ISNUMBER($B156),SQRT(VAR(X$10:X156)),"")</f>
        <v/>
      </c>
      <c r="AQ156" s="133"/>
      <c r="AR156" s="3"/>
      <c r="AS156" s="140"/>
      <c r="AT156" s="141"/>
      <c r="AU156" s="141"/>
      <c r="AV156" s="141"/>
      <c r="AW156" s="141"/>
      <c r="AX156" s="139"/>
    </row>
    <row r="157" spans="1:50">
      <c r="A157" s="64"/>
      <c r="B157" s="135" t="str">
        <f>IF(ISBLANK(Liga_Pocha!$B157),"",Liga_Pocha!$B157)</f>
        <v/>
      </c>
      <c r="C157" s="136" t="str">
        <f>IF(ISTEXT(B157),"",_xlfn.SWITCH(Liga_Pocha!AH157,$D$3,$D$2,$E$3,$E$2,$F$3,$F$2,$G$3,$G$2,$D$6,$D$5,$E$6,$E$5,$I$6,$I$5))</f>
        <v/>
      </c>
      <c r="D157" s="136" t="str">
        <f>IF(ISTEXT(C157),"",_xlfn.SWITCH(Liga_Pocha!AI157,$D$3,$D$2,$E$3,$E$2,$F$3,$F$2,$G$3,$G$2,$D$6,$D$5,$E$6,$E$5,$I$6,$I$5))</f>
        <v/>
      </c>
      <c r="E157" s="136" t="str">
        <f>IF(ISTEXT(D157),"",_xlfn.SWITCH(Liga_Pocha!AJ157,$D$3,$D$2,$E$3,$E$2,$F$3,$F$2,$G$3,$G$2,$D$6,$D$5,$E$6,$E$5,$I$6,$I$5))</f>
        <v/>
      </c>
      <c r="F157" s="136" t="str">
        <f>IF(ISTEXT(E157),"",_xlfn.SWITCH(Liga_Pocha!AK157,$D$3,$D$2,$E$3,$E$2,$F$3,$F$2,$G$3,$G$2,$D$6,$D$5,$E$6,$E$5,$I$6,$I$5))</f>
        <v/>
      </c>
      <c r="G157" s="140" t="str">
        <f>HLOOKUP(G$9,$B$9:$F$303,ROWS(A$1:A149),0)</f>
        <v/>
      </c>
      <c r="H157" s="129"/>
      <c r="I157" s="141" t="str">
        <f>IF(ISNUMBER($B157),I156+Liga_Pocha!AH157,"")</f>
        <v/>
      </c>
      <c r="J157" s="141" t="str">
        <f>IF(ISNUMBER($B157),J156+Liga_Pocha!AI157,"")</f>
        <v/>
      </c>
      <c r="K157" s="141" t="str">
        <f>IF(ISNUMBER($B157),K156+Liga_Pocha!AJ157,"")</f>
        <v/>
      </c>
      <c r="L157" s="141" t="str">
        <f>IF(ISNUMBER($B157),L156+Liga_Pocha!AK157,"")</f>
        <v/>
      </c>
      <c r="M157" s="133"/>
      <c r="N157" s="129"/>
      <c r="O157" s="131" t="str">
        <f>IF(ISNUMBER($B157),I157/SUM($I157:$L157),"")</f>
        <v/>
      </c>
      <c r="P157" s="131" t="str">
        <f>IF(ISNUMBER($B157),J157/SUM($I157:$L157),"")</f>
        <v/>
      </c>
      <c r="Q157" s="131" t="str">
        <f>IF(ISNUMBER($B157),K157/SUM($I157:$L157),"")</f>
        <v/>
      </c>
      <c r="R157" s="131" t="str">
        <f>IF(ISNUMBER($B157),L157/SUM($I157:$L157),"")</f>
        <v/>
      </c>
      <c r="S157" s="133"/>
      <c r="T157" s="129"/>
      <c r="U157" s="141" t="str">
        <f>IF(ISNUMBER(Liga_Pocha!C157),Liga_Pocha!C157,"")</f>
        <v/>
      </c>
      <c r="V157" s="141" t="str">
        <f>IF(ISNUMBER(Liga_Pocha!D157),Liga_Pocha!D157,"")</f>
        <v/>
      </c>
      <c r="W157" s="141" t="str">
        <f>IF(ISNUMBER(Liga_Pocha!E157),Liga_Pocha!E157,"")</f>
        <v/>
      </c>
      <c r="X157" s="141" t="str">
        <f>IF(ISNUMBER(Liga_Pocha!F157),Liga_Pocha!F157,"")</f>
        <v/>
      </c>
      <c r="Y157" s="140" t="str">
        <f>IF(ISNUMBER($B157),HLOOKUP(Y$9,$U$9:$X$303,ROWS(S$1:S149),0),"")</f>
        <v/>
      </c>
      <c r="Z157" s="129"/>
      <c r="AA157" s="141" t="str">
        <f>IF(ISNUMBER($B157),U157+AA156,"")</f>
        <v/>
      </c>
      <c r="AB157" s="141" t="str">
        <f>IF(ISNUMBER($B157),V157+AB156,"")</f>
        <v/>
      </c>
      <c r="AC157" s="141" t="str">
        <f>IF(ISNUMBER($B157),W157+AC156,"")</f>
        <v/>
      </c>
      <c r="AD157" s="141" t="str">
        <f>IF(ISNUMBER($B157),X157+AD156,"")</f>
        <v/>
      </c>
      <c r="AE157" s="133"/>
      <c r="AF157" s="137"/>
      <c r="AG157" s="141" t="str">
        <f>IF(ISNUMBER($B157),AA157/COUNTA(AA$10:AA157),"")</f>
        <v/>
      </c>
      <c r="AH157" s="141" t="str">
        <f>IF(ISNUMBER($B157),AB157/COUNTA(AB$10:AB157),"")</f>
        <v/>
      </c>
      <c r="AI157" s="141" t="str">
        <f>IF(ISNUMBER($B157),AC157/COUNTA(AC$10:AC157),"")</f>
        <v/>
      </c>
      <c r="AJ157" s="141" t="str">
        <f>IF(ISNUMBER($B157),AD157/COUNTA(AD$10:AD157),"")</f>
        <v/>
      </c>
      <c r="AK157" s="133"/>
      <c r="AL157" s="137"/>
      <c r="AM157" s="141" t="str">
        <f>IF(ISNUMBER($B157),SQRT(VAR(U$10:U157)),"")</f>
        <v/>
      </c>
      <c r="AN157" s="141" t="str">
        <f>IF(ISNUMBER($B157),SQRT(VAR(V$10:V157)),"")</f>
        <v/>
      </c>
      <c r="AO157" s="141" t="str">
        <f>IF(ISNUMBER($B157),SQRT(VAR(W$10:W157)),"")</f>
        <v/>
      </c>
      <c r="AP157" s="141" t="str">
        <f>IF(ISNUMBER($B157),SQRT(VAR(X$10:X157)),"")</f>
        <v/>
      </c>
      <c r="AQ157" s="133"/>
      <c r="AR157" s="3"/>
      <c r="AS157" s="140"/>
      <c r="AT157" s="141"/>
      <c r="AU157" s="141"/>
      <c r="AV157" s="141"/>
      <c r="AW157" s="141"/>
      <c r="AX157" s="139"/>
    </row>
    <row r="158" spans="1:50">
      <c r="A158" s="64"/>
      <c r="B158" s="135" t="str">
        <f>IF(ISBLANK(Liga_Pocha!$B158),"",Liga_Pocha!$B158)</f>
        <v/>
      </c>
      <c r="C158" s="136" t="str">
        <f>IF(ISTEXT(B158),"",_xlfn.SWITCH(Liga_Pocha!AH158,$D$3,$D$2,$E$3,$E$2,$F$3,$F$2,$G$3,$G$2,$D$6,$D$5,$E$6,$E$5,$I$6,$I$5))</f>
        <v/>
      </c>
      <c r="D158" s="136" t="str">
        <f>IF(ISTEXT(C158),"",_xlfn.SWITCH(Liga_Pocha!AI158,$D$3,$D$2,$E$3,$E$2,$F$3,$F$2,$G$3,$G$2,$D$6,$D$5,$E$6,$E$5,$I$6,$I$5))</f>
        <v/>
      </c>
      <c r="E158" s="136" t="str">
        <f>IF(ISTEXT(D158),"",_xlfn.SWITCH(Liga_Pocha!AJ158,$D$3,$D$2,$E$3,$E$2,$F$3,$F$2,$G$3,$G$2,$D$6,$D$5,$E$6,$E$5,$I$6,$I$5))</f>
        <v/>
      </c>
      <c r="F158" s="136" t="str">
        <f>IF(ISTEXT(E158),"",_xlfn.SWITCH(Liga_Pocha!AK158,$D$3,$D$2,$E$3,$E$2,$F$3,$F$2,$G$3,$G$2,$D$6,$D$5,$E$6,$E$5,$I$6,$I$5))</f>
        <v/>
      </c>
      <c r="G158" s="140" t="str">
        <f>HLOOKUP(G$9,$B$9:$F$303,ROWS(A$1:A150),0)</f>
        <v/>
      </c>
      <c r="H158" s="129"/>
      <c r="I158" s="141" t="str">
        <f>IF(ISNUMBER($B158),I157+Liga_Pocha!AH158,"")</f>
        <v/>
      </c>
      <c r="J158" s="141" t="str">
        <f>IF(ISNUMBER($B158),J157+Liga_Pocha!AI158,"")</f>
        <v/>
      </c>
      <c r="K158" s="141" t="str">
        <f>IF(ISNUMBER($B158),K157+Liga_Pocha!AJ158,"")</f>
        <v/>
      </c>
      <c r="L158" s="141" t="str">
        <f>IF(ISNUMBER($B158),L157+Liga_Pocha!AK158,"")</f>
        <v/>
      </c>
      <c r="M158" s="133"/>
      <c r="N158" s="129"/>
      <c r="O158" s="131" t="str">
        <f>IF(ISNUMBER($B158),I158/SUM($I158:$L158),"")</f>
        <v/>
      </c>
      <c r="P158" s="131" t="str">
        <f>IF(ISNUMBER($B158),J158/SUM($I158:$L158),"")</f>
        <v/>
      </c>
      <c r="Q158" s="131" t="str">
        <f>IF(ISNUMBER($B158),K158/SUM($I158:$L158),"")</f>
        <v/>
      </c>
      <c r="R158" s="131" t="str">
        <f>IF(ISNUMBER($B158),L158/SUM($I158:$L158),"")</f>
        <v/>
      </c>
      <c r="S158" s="133"/>
      <c r="T158" s="129"/>
      <c r="U158" s="141" t="str">
        <f>IF(ISNUMBER(Liga_Pocha!C158),Liga_Pocha!C158,"")</f>
        <v/>
      </c>
      <c r="V158" s="141" t="str">
        <f>IF(ISNUMBER(Liga_Pocha!D158),Liga_Pocha!D158,"")</f>
        <v/>
      </c>
      <c r="W158" s="141" t="str">
        <f>IF(ISNUMBER(Liga_Pocha!E158),Liga_Pocha!E158,"")</f>
        <v/>
      </c>
      <c r="X158" s="141" t="str">
        <f>IF(ISNUMBER(Liga_Pocha!F158),Liga_Pocha!F158,"")</f>
        <v/>
      </c>
      <c r="Y158" s="140" t="str">
        <f>IF(ISNUMBER($B158),HLOOKUP(Y$9,$U$9:$X$303,ROWS(S$1:S150),0),"")</f>
        <v/>
      </c>
      <c r="Z158" s="129"/>
      <c r="AA158" s="141" t="str">
        <f>IF(ISNUMBER($B158),U158+AA157,"")</f>
        <v/>
      </c>
      <c r="AB158" s="141" t="str">
        <f>IF(ISNUMBER($B158),V158+AB157,"")</f>
        <v/>
      </c>
      <c r="AC158" s="141" t="str">
        <f>IF(ISNUMBER($B158),W158+AC157,"")</f>
        <v/>
      </c>
      <c r="AD158" s="141" t="str">
        <f>IF(ISNUMBER($B158),X158+AD157,"")</f>
        <v/>
      </c>
      <c r="AE158" s="133"/>
      <c r="AF158" s="137"/>
      <c r="AG158" s="141" t="str">
        <f>IF(ISNUMBER($B158),AA158/COUNTA(AA$10:AA158),"")</f>
        <v/>
      </c>
      <c r="AH158" s="141" t="str">
        <f>IF(ISNUMBER($B158),AB158/COUNTA(AB$10:AB158),"")</f>
        <v/>
      </c>
      <c r="AI158" s="141" t="str">
        <f>IF(ISNUMBER($B158),AC158/COUNTA(AC$10:AC158),"")</f>
        <v/>
      </c>
      <c r="AJ158" s="141" t="str">
        <f>IF(ISNUMBER($B158),AD158/COUNTA(AD$10:AD158),"")</f>
        <v/>
      </c>
      <c r="AK158" s="133"/>
      <c r="AL158" s="137"/>
      <c r="AM158" s="141" t="str">
        <f>IF(ISNUMBER($B158),SQRT(VAR(U$10:U158)),"")</f>
        <v/>
      </c>
      <c r="AN158" s="141" t="str">
        <f>IF(ISNUMBER($B158),SQRT(VAR(V$10:V158)),"")</f>
        <v/>
      </c>
      <c r="AO158" s="141" t="str">
        <f>IF(ISNUMBER($B158),SQRT(VAR(W$10:W158)),"")</f>
        <v/>
      </c>
      <c r="AP158" s="141" t="str">
        <f>IF(ISNUMBER($B158),SQRT(VAR(X$10:X158)),"")</f>
        <v/>
      </c>
      <c r="AQ158" s="133"/>
      <c r="AR158" s="3"/>
      <c r="AS158" s="140"/>
      <c r="AT158" s="141"/>
      <c r="AU158" s="141"/>
      <c r="AV158" s="141"/>
      <c r="AW158" s="141"/>
      <c r="AX158" s="139"/>
    </row>
    <row r="159" spans="1:50">
      <c r="A159" s="64"/>
      <c r="B159" s="135" t="str">
        <f>IF(ISBLANK(Liga_Pocha!$B159),"",Liga_Pocha!$B159)</f>
        <v/>
      </c>
      <c r="C159" s="136" t="str">
        <f>IF(ISTEXT(B159),"",_xlfn.SWITCH(Liga_Pocha!AH159,$D$3,$D$2,$E$3,$E$2,$F$3,$F$2,$G$3,$G$2,$D$6,$D$5,$E$6,$E$5,$I$6,$I$5))</f>
        <v/>
      </c>
      <c r="D159" s="136" t="str">
        <f>IF(ISTEXT(C159),"",_xlfn.SWITCH(Liga_Pocha!AI159,$D$3,$D$2,$E$3,$E$2,$F$3,$F$2,$G$3,$G$2,$D$6,$D$5,$E$6,$E$5,$I$6,$I$5))</f>
        <v/>
      </c>
      <c r="E159" s="136" t="str">
        <f>IF(ISTEXT(D159),"",_xlfn.SWITCH(Liga_Pocha!AJ159,$D$3,$D$2,$E$3,$E$2,$F$3,$F$2,$G$3,$G$2,$D$6,$D$5,$E$6,$E$5,$I$6,$I$5))</f>
        <v/>
      </c>
      <c r="F159" s="136" t="str">
        <f>IF(ISTEXT(E159),"",_xlfn.SWITCH(Liga_Pocha!AK159,$D$3,$D$2,$E$3,$E$2,$F$3,$F$2,$G$3,$G$2,$D$6,$D$5,$E$6,$E$5,$I$6,$I$5))</f>
        <v/>
      </c>
      <c r="G159" s="140" t="str">
        <f>HLOOKUP(G$9,$B$9:$F$303,ROWS(A$1:A151),0)</f>
        <v/>
      </c>
      <c r="H159" s="129"/>
      <c r="I159" s="141" t="str">
        <f>IF(ISNUMBER($B159),I158+Liga_Pocha!AH159,"")</f>
        <v/>
      </c>
      <c r="J159" s="141" t="str">
        <f>IF(ISNUMBER($B159),J158+Liga_Pocha!AI159,"")</f>
        <v/>
      </c>
      <c r="K159" s="141" t="str">
        <f>IF(ISNUMBER($B159),K158+Liga_Pocha!AJ159,"")</f>
        <v/>
      </c>
      <c r="L159" s="141" t="str">
        <f>IF(ISNUMBER($B159),L158+Liga_Pocha!AK159,"")</f>
        <v/>
      </c>
      <c r="M159" s="133"/>
      <c r="N159" s="129"/>
      <c r="O159" s="131" t="str">
        <f>IF(ISNUMBER($B159),I159/SUM($I159:$L159),"")</f>
        <v/>
      </c>
      <c r="P159" s="131" t="str">
        <f>IF(ISNUMBER($B159),J159/SUM($I159:$L159),"")</f>
        <v/>
      </c>
      <c r="Q159" s="131" t="str">
        <f>IF(ISNUMBER($B159),K159/SUM($I159:$L159),"")</f>
        <v/>
      </c>
      <c r="R159" s="131" t="str">
        <f>IF(ISNUMBER($B159),L159/SUM($I159:$L159),"")</f>
        <v/>
      </c>
      <c r="S159" s="133"/>
      <c r="T159" s="129"/>
      <c r="U159" s="141" t="str">
        <f>IF(ISNUMBER(Liga_Pocha!C159),Liga_Pocha!C159,"")</f>
        <v/>
      </c>
      <c r="V159" s="141" t="str">
        <f>IF(ISNUMBER(Liga_Pocha!D159),Liga_Pocha!D159,"")</f>
        <v/>
      </c>
      <c r="W159" s="141" t="str">
        <f>IF(ISNUMBER(Liga_Pocha!E159),Liga_Pocha!E159,"")</f>
        <v/>
      </c>
      <c r="X159" s="141" t="str">
        <f>IF(ISNUMBER(Liga_Pocha!F159),Liga_Pocha!F159,"")</f>
        <v/>
      </c>
      <c r="Y159" s="140" t="str">
        <f>IF(ISNUMBER($B159),HLOOKUP(Y$9,$U$9:$X$303,ROWS(S$1:S151),0),"")</f>
        <v/>
      </c>
      <c r="Z159" s="129"/>
      <c r="AA159" s="141" t="str">
        <f>IF(ISNUMBER($B159),U159+AA158,"")</f>
        <v/>
      </c>
      <c r="AB159" s="141" t="str">
        <f>IF(ISNUMBER($B159),V159+AB158,"")</f>
        <v/>
      </c>
      <c r="AC159" s="141" t="str">
        <f>IF(ISNUMBER($B159),W159+AC158,"")</f>
        <v/>
      </c>
      <c r="AD159" s="141" t="str">
        <f>IF(ISNUMBER($B159),X159+AD158,"")</f>
        <v/>
      </c>
      <c r="AE159" s="133"/>
      <c r="AF159" s="137"/>
      <c r="AG159" s="141" t="str">
        <f>IF(ISNUMBER($B159),AA159/COUNTA(AA$10:AA159),"")</f>
        <v/>
      </c>
      <c r="AH159" s="141" t="str">
        <f>IF(ISNUMBER($B159),AB159/COUNTA(AB$10:AB159),"")</f>
        <v/>
      </c>
      <c r="AI159" s="141" t="str">
        <f>IF(ISNUMBER($B159),AC159/COUNTA(AC$10:AC159),"")</f>
        <v/>
      </c>
      <c r="AJ159" s="141" t="str">
        <f>IF(ISNUMBER($B159),AD159/COUNTA(AD$10:AD159),"")</f>
        <v/>
      </c>
      <c r="AK159" s="133"/>
      <c r="AL159" s="137"/>
      <c r="AM159" s="141" t="str">
        <f>IF(ISNUMBER($B159),SQRT(VAR(U$10:U159)),"")</f>
        <v/>
      </c>
      <c r="AN159" s="141" t="str">
        <f>IF(ISNUMBER($B159),SQRT(VAR(V$10:V159)),"")</f>
        <v/>
      </c>
      <c r="AO159" s="141" t="str">
        <f>IF(ISNUMBER($B159),SQRT(VAR(W$10:W159)),"")</f>
        <v/>
      </c>
      <c r="AP159" s="141" t="str">
        <f>IF(ISNUMBER($B159),SQRT(VAR(X$10:X159)),"")</f>
        <v/>
      </c>
      <c r="AQ159" s="133"/>
      <c r="AR159" s="3"/>
      <c r="AS159" s="140"/>
      <c r="AT159" s="141"/>
      <c r="AU159" s="141"/>
      <c r="AV159" s="141"/>
      <c r="AW159" s="141"/>
      <c r="AX159" s="139"/>
    </row>
    <row r="160" spans="1:50">
      <c r="A160" s="64"/>
      <c r="B160" s="135" t="str">
        <f>IF(ISBLANK(Liga_Pocha!$B160),"",Liga_Pocha!$B160)</f>
        <v/>
      </c>
      <c r="C160" s="136" t="str">
        <f>IF(ISTEXT(B160),"",_xlfn.SWITCH(Liga_Pocha!AH160,$D$3,$D$2,$E$3,$E$2,$F$3,$F$2,$G$3,$G$2,$D$6,$D$5,$E$6,$E$5,$I$6,$I$5))</f>
        <v/>
      </c>
      <c r="D160" s="136" t="str">
        <f>IF(ISTEXT(C160),"",_xlfn.SWITCH(Liga_Pocha!AI160,$D$3,$D$2,$E$3,$E$2,$F$3,$F$2,$G$3,$G$2,$D$6,$D$5,$E$6,$E$5,$I$6,$I$5))</f>
        <v/>
      </c>
      <c r="E160" s="136" t="str">
        <f>IF(ISTEXT(D160),"",_xlfn.SWITCH(Liga_Pocha!AJ160,$D$3,$D$2,$E$3,$E$2,$F$3,$F$2,$G$3,$G$2,$D$6,$D$5,$E$6,$E$5,$I$6,$I$5))</f>
        <v/>
      </c>
      <c r="F160" s="136" t="str">
        <f>IF(ISTEXT(E160),"",_xlfn.SWITCH(Liga_Pocha!AK160,$D$3,$D$2,$E$3,$E$2,$F$3,$F$2,$G$3,$G$2,$D$6,$D$5,$E$6,$E$5,$I$6,$I$5))</f>
        <v/>
      </c>
      <c r="G160" s="140" t="str">
        <f>HLOOKUP(G$9,$B$9:$F$303,ROWS(A$1:A152),0)</f>
        <v/>
      </c>
      <c r="H160" s="129"/>
      <c r="I160" s="141" t="str">
        <f>IF(ISNUMBER($B160),I159+Liga_Pocha!AH160,"")</f>
        <v/>
      </c>
      <c r="J160" s="141" t="str">
        <f>IF(ISNUMBER($B160),J159+Liga_Pocha!AI160,"")</f>
        <v/>
      </c>
      <c r="K160" s="141" t="str">
        <f>IF(ISNUMBER($B160),K159+Liga_Pocha!AJ160,"")</f>
        <v/>
      </c>
      <c r="L160" s="141" t="str">
        <f>IF(ISNUMBER($B160),L159+Liga_Pocha!AK160,"")</f>
        <v/>
      </c>
      <c r="M160" s="133"/>
      <c r="N160" s="129"/>
      <c r="O160" s="131" t="str">
        <f>IF(ISNUMBER($B160),I160/SUM($I160:$L160),"")</f>
        <v/>
      </c>
      <c r="P160" s="131" t="str">
        <f>IF(ISNUMBER($B160),J160/SUM($I160:$L160),"")</f>
        <v/>
      </c>
      <c r="Q160" s="131" t="str">
        <f>IF(ISNUMBER($B160),K160/SUM($I160:$L160),"")</f>
        <v/>
      </c>
      <c r="R160" s="131" t="str">
        <f>IF(ISNUMBER($B160),L160/SUM($I160:$L160),"")</f>
        <v/>
      </c>
      <c r="S160" s="133"/>
      <c r="T160" s="129"/>
      <c r="U160" s="141" t="str">
        <f>IF(ISNUMBER(Liga_Pocha!C160),Liga_Pocha!C160,"")</f>
        <v/>
      </c>
      <c r="V160" s="141" t="str">
        <f>IF(ISNUMBER(Liga_Pocha!D160),Liga_Pocha!D160,"")</f>
        <v/>
      </c>
      <c r="W160" s="141" t="str">
        <f>IF(ISNUMBER(Liga_Pocha!E160),Liga_Pocha!E160,"")</f>
        <v/>
      </c>
      <c r="X160" s="141" t="str">
        <f>IF(ISNUMBER(Liga_Pocha!F160),Liga_Pocha!F160,"")</f>
        <v/>
      </c>
      <c r="Y160" s="140" t="str">
        <f>IF(ISNUMBER($B160),HLOOKUP(Y$9,$U$9:$X$303,ROWS(S$1:S152),0),"")</f>
        <v/>
      </c>
      <c r="Z160" s="129"/>
      <c r="AA160" s="141" t="str">
        <f>IF(ISNUMBER($B160),U160+AA159,"")</f>
        <v/>
      </c>
      <c r="AB160" s="141" t="str">
        <f>IF(ISNUMBER($B160),V160+AB159,"")</f>
        <v/>
      </c>
      <c r="AC160" s="141" t="str">
        <f>IF(ISNUMBER($B160),W160+AC159,"")</f>
        <v/>
      </c>
      <c r="AD160" s="141" t="str">
        <f>IF(ISNUMBER($B160),X160+AD159,"")</f>
        <v/>
      </c>
      <c r="AE160" s="133"/>
      <c r="AF160" s="137"/>
      <c r="AG160" s="141" t="str">
        <f>IF(ISNUMBER($B160),AA160/COUNTA(AA$10:AA160),"")</f>
        <v/>
      </c>
      <c r="AH160" s="141" t="str">
        <f>IF(ISNUMBER($B160),AB160/COUNTA(AB$10:AB160),"")</f>
        <v/>
      </c>
      <c r="AI160" s="141" t="str">
        <f>IF(ISNUMBER($B160),AC160/COUNTA(AC$10:AC160),"")</f>
        <v/>
      </c>
      <c r="AJ160" s="141" t="str">
        <f>IF(ISNUMBER($B160),AD160/COUNTA(AD$10:AD160),"")</f>
        <v/>
      </c>
      <c r="AK160" s="133"/>
      <c r="AL160" s="137"/>
      <c r="AM160" s="141" t="str">
        <f>IF(ISNUMBER($B160),SQRT(VAR(U$10:U160)),"")</f>
        <v/>
      </c>
      <c r="AN160" s="141" t="str">
        <f>IF(ISNUMBER($B160),SQRT(VAR(V$10:V160)),"")</f>
        <v/>
      </c>
      <c r="AO160" s="141" t="str">
        <f>IF(ISNUMBER($B160),SQRT(VAR(W$10:W160)),"")</f>
        <v/>
      </c>
      <c r="AP160" s="141" t="str">
        <f>IF(ISNUMBER($B160),SQRT(VAR(X$10:X160)),"")</f>
        <v/>
      </c>
      <c r="AQ160" s="133"/>
      <c r="AR160" s="3"/>
      <c r="AS160" s="140"/>
      <c r="AT160" s="141"/>
      <c r="AU160" s="141"/>
      <c r="AV160" s="141"/>
      <c r="AW160" s="141"/>
      <c r="AX160" s="139"/>
    </row>
    <row r="161" spans="1:50">
      <c r="A161" s="64"/>
      <c r="B161" s="135" t="str">
        <f>IF(ISBLANK(Liga_Pocha!$B161),"",Liga_Pocha!$B161)</f>
        <v/>
      </c>
      <c r="C161" s="136" t="str">
        <f>IF(ISTEXT(B161),"",_xlfn.SWITCH(Liga_Pocha!AH161,$D$3,$D$2,$E$3,$E$2,$F$3,$F$2,$G$3,$G$2,$D$6,$D$5,$E$6,$E$5,$I$6,$I$5))</f>
        <v/>
      </c>
      <c r="D161" s="136" t="str">
        <f>IF(ISTEXT(C161),"",_xlfn.SWITCH(Liga_Pocha!AI161,$D$3,$D$2,$E$3,$E$2,$F$3,$F$2,$G$3,$G$2,$D$6,$D$5,$E$6,$E$5,$I$6,$I$5))</f>
        <v/>
      </c>
      <c r="E161" s="136" t="str">
        <f>IF(ISTEXT(D161),"",_xlfn.SWITCH(Liga_Pocha!AJ161,$D$3,$D$2,$E$3,$E$2,$F$3,$F$2,$G$3,$G$2,$D$6,$D$5,$E$6,$E$5,$I$6,$I$5))</f>
        <v/>
      </c>
      <c r="F161" s="136" t="str">
        <f>IF(ISTEXT(E161),"",_xlfn.SWITCH(Liga_Pocha!AK161,$D$3,$D$2,$E$3,$E$2,$F$3,$F$2,$G$3,$G$2,$D$6,$D$5,$E$6,$E$5,$I$6,$I$5))</f>
        <v/>
      </c>
      <c r="G161" s="140" t="str">
        <f>HLOOKUP(G$9,$B$9:$F$303,ROWS(A$1:A153),0)</f>
        <v/>
      </c>
      <c r="H161" s="129"/>
      <c r="I161" s="141" t="str">
        <f>IF(ISNUMBER($B161),I160+Liga_Pocha!AH161,"")</f>
        <v/>
      </c>
      <c r="J161" s="141" t="str">
        <f>IF(ISNUMBER($B161),J160+Liga_Pocha!AI161,"")</f>
        <v/>
      </c>
      <c r="K161" s="141" t="str">
        <f>IF(ISNUMBER($B161),K160+Liga_Pocha!AJ161,"")</f>
        <v/>
      </c>
      <c r="L161" s="141" t="str">
        <f>IF(ISNUMBER($B161),L160+Liga_Pocha!AK161,"")</f>
        <v/>
      </c>
      <c r="M161" s="133"/>
      <c r="N161" s="129"/>
      <c r="O161" s="131" t="str">
        <f>IF(ISNUMBER($B161),I161/SUM($I161:$L161),"")</f>
        <v/>
      </c>
      <c r="P161" s="131" t="str">
        <f>IF(ISNUMBER($B161),J161/SUM($I161:$L161),"")</f>
        <v/>
      </c>
      <c r="Q161" s="131" t="str">
        <f>IF(ISNUMBER($B161),K161/SUM($I161:$L161),"")</f>
        <v/>
      </c>
      <c r="R161" s="131" t="str">
        <f>IF(ISNUMBER($B161),L161/SUM($I161:$L161),"")</f>
        <v/>
      </c>
      <c r="S161" s="133"/>
      <c r="T161" s="129"/>
      <c r="U161" s="141" t="str">
        <f>IF(ISNUMBER(Liga_Pocha!C161),Liga_Pocha!C161,"")</f>
        <v/>
      </c>
      <c r="V161" s="141" t="str">
        <f>IF(ISNUMBER(Liga_Pocha!D161),Liga_Pocha!D161,"")</f>
        <v/>
      </c>
      <c r="W161" s="141" t="str">
        <f>IF(ISNUMBER(Liga_Pocha!E161),Liga_Pocha!E161,"")</f>
        <v/>
      </c>
      <c r="X161" s="141" t="str">
        <f>IF(ISNUMBER(Liga_Pocha!F161),Liga_Pocha!F161,"")</f>
        <v/>
      </c>
      <c r="Y161" s="140" t="str">
        <f>IF(ISNUMBER($B161),HLOOKUP(Y$9,$U$9:$X$303,ROWS(S$1:S153),0),"")</f>
        <v/>
      </c>
      <c r="Z161" s="129"/>
      <c r="AA161" s="141" t="str">
        <f>IF(ISNUMBER($B161),U161+AA160,"")</f>
        <v/>
      </c>
      <c r="AB161" s="141" t="str">
        <f>IF(ISNUMBER($B161),V161+AB160,"")</f>
        <v/>
      </c>
      <c r="AC161" s="141" t="str">
        <f>IF(ISNUMBER($B161),W161+AC160,"")</f>
        <v/>
      </c>
      <c r="AD161" s="141" t="str">
        <f>IF(ISNUMBER($B161),X161+AD160,"")</f>
        <v/>
      </c>
      <c r="AE161" s="133"/>
      <c r="AF161" s="137"/>
      <c r="AG161" s="141" t="str">
        <f>IF(ISNUMBER($B161),AA161/COUNTA(AA$10:AA161),"")</f>
        <v/>
      </c>
      <c r="AH161" s="141" t="str">
        <f>IF(ISNUMBER($B161),AB161/COUNTA(AB$10:AB161),"")</f>
        <v/>
      </c>
      <c r="AI161" s="141" t="str">
        <f>IF(ISNUMBER($B161),AC161/COUNTA(AC$10:AC161),"")</f>
        <v/>
      </c>
      <c r="AJ161" s="141" t="str">
        <f>IF(ISNUMBER($B161),AD161/COUNTA(AD$10:AD161),"")</f>
        <v/>
      </c>
      <c r="AK161" s="133"/>
      <c r="AL161" s="137"/>
      <c r="AM161" s="141" t="str">
        <f>IF(ISNUMBER($B161),SQRT(VAR(U$10:U161)),"")</f>
        <v/>
      </c>
      <c r="AN161" s="141" t="str">
        <f>IF(ISNUMBER($B161),SQRT(VAR(V$10:V161)),"")</f>
        <v/>
      </c>
      <c r="AO161" s="141" t="str">
        <f>IF(ISNUMBER($B161),SQRT(VAR(W$10:W161)),"")</f>
        <v/>
      </c>
      <c r="AP161" s="141" t="str">
        <f>IF(ISNUMBER($B161),SQRT(VAR(X$10:X161)),"")</f>
        <v/>
      </c>
      <c r="AQ161" s="133"/>
      <c r="AR161" s="3"/>
      <c r="AS161" s="140"/>
      <c r="AT161" s="141"/>
      <c r="AU161" s="141"/>
      <c r="AV161" s="141"/>
      <c r="AW161" s="141"/>
      <c r="AX161" s="139"/>
    </row>
    <row r="162" spans="1:50">
      <c r="A162" s="64"/>
      <c r="B162" s="135" t="str">
        <f>IF(ISBLANK(Liga_Pocha!$B162),"",Liga_Pocha!$B162)</f>
        <v/>
      </c>
      <c r="C162" s="136" t="str">
        <f>IF(ISTEXT(B162),"",_xlfn.SWITCH(Liga_Pocha!AH162,$D$3,$D$2,$E$3,$E$2,$F$3,$F$2,$G$3,$G$2,$D$6,$D$5,$E$6,$E$5,$I$6,$I$5))</f>
        <v/>
      </c>
      <c r="D162" s="136" t="str">
        <f>IF(ISTEXT(C162),"",_xlfn.SWITCH(Liga_Pocha!AI162,$D$3,$D$2,$E$3,$E$2,$F$3,$F$2,$G$3,$G$2,$D$6,$D$5,$E$6,$E$5,$I$6,$I$5))</f>
        <v/>
      </c>
      <c r="E162" s="136" t="str">
        <f>IF(ISTEXT(D162),"",_xlfn.SWITCH(Liga_Pocha!AJ162,$D$3,$D$2,$E$3,$E$2,$F$3,$F$2,$G$3,$G$2,$D$6,$D$5,$E$6,$E$5,$I$6,$I$5))</f>
        <v/>
      </c>
      <c r="F162" s="136" t="str">
        <f>IF(ISTEXT(E162),"",_xlfn.SWITCH(Liga_Pocha!AK162,$D$3,$D$2,$E$3,$E$2,$F$3,$F$2,$G$3,$G$2,$D$6,$D$5,$E$6,$E$5,$I$6,$I$5))</f>
        <v/>
      </c>
      <c r="G162" s="140" t="str">
        <f>HLOOKUP(G$9,$B$9:$F$303,ROWS(A$1:A154),0)</f>
        <v/>
      </c>
      <c r="H162" s="129"/>
      <c r="I162" s="141" t="str">
        <f>IF(ISNUMBER($B162),I161+Liga_Pocha!AH162,"")</f>
        <v/>
      </c>
      <c r="J162" s="141" t="str">
        <f>IF(ISNUMBER($B162),J161+Liga_Pocha!AI162,"")</f>
        <v/>
      </c>
      <c r="K162" s="141" t="str">
        <f>IF(ISNUMBER($B162),K161+Liga_Pocha!AJ162,"")</f>
        <v/>
      </c>
      <c r="L162" s="141" t="str">
        <f>IF(ISNUMBER($B162),L161+Liga_Pocha!AK162,"")</f>
        <v/>
      </c>
      <c r="M162" s="133"/>
      <c r="N162" s="129"/>
      <c r="O162" s="131" t="str">
        <f>IF(ISNUMBER($B162),I162/SUM($I162:$L162),"")</f>
        <v/>
      </c>
      <c r="P162" s="131" t="str">
        <f>IF(ISNUMBER($B162),J162/SUM($I162:$L162),"")</f>
        <v/>
      </c>
      <c r="Q162" s="131" t="str">
        <f>IF(ISNUMBER($B162),K162/SUM($I162:$L162),"")</f>
        <v/>
      </c>
      <c r="R162" s="131" t="str">
        <f>IF(ISNUMBER($B162),L162/SUM($I162:$L162),"")</f>
        <v/>
      </c>
      <c r="S162" s="133"/>
      <c r="T162" s="129"/>
      <c r="U162" s="141" t="str">
        <f>IF(ISNUMBER(Liga_Pocha!C162),Liga_Pocha!C162,"")</f>
        <v/>
      </c>
      <c r="V162" s="141" t="str">
        <f>IF(ISNUMBER(Liga_Pocha!D162),Liga_Pocha!D162,"")</f>
        <v/>
      </c>
      <c r="W162" s="141" t="str">
        <f>IF(ISNUMBER(Liga_Pocha!E162),Liga_Pocha!E162,"")</f>
        <v/>
      </c>
      <c r="X162" s="141" t="str">
        <f>IF(ISNUMBER(Liga_Pocha!F162),Liga_Pocha!F162,"")</f>
        <v/>
      </c>
      <c r="Y162" s="140" t="str">
        <f>IF(ISNUMBER($B162),HLOOKUP(Y$9,$U$9:$X$303,ROWS(S$1:S154),0),"")</f>
        <v/>
      </c>
      <c r="Z162" s="129"/>
      <c r="AA162" s="141" t="str">
        <f>IF(ISNUMBER($B162),U162+AA161,"")</f>
        <v/>
      </c>
      <c r="AB162" s="141" t="str">
        <f>IF(ISNUMBER($B162),V162+AB161,"")</f>
        <v/>
      </c>
      <c r="AC162" s="141" t="str">
        <f>IF(ISNUMBER($B162),W162+AC161,"")</f>
        <v/>
      </c>
      <c r="AD162" s="141" t="str">
        <f>IF(ISNUMBER($B162),X162+AD161,"")</f>
        <v/>
      </c>
      <c r="AE162" s="133"/>
      <c r="AF162" s="137"/>
      <c r="AG162" s="141" t="str">
        <f>IF(ISNUMBER($B162),AA162/COUNTA(AA$10:AA162),"")</f>
        <v/>
      </c>
      <c r="AH162" s="141" t="str">
        <f>IF(ISNUMBER($B162),AB162/COUNTA(AB$10:AB162),"")</f>
        <v/>
      </c>
      <c r="AI162" s="141" t="str">
        <f>IF(ISNUMBER($B162),AC162/COUNTA(AC$10:AC162),"")</f>
        <v/>
      </c>
      <c r="AJ162" s="141" t="str">
        <f>IF(ISNUMBER($B162),AD162/COUNTA(AD$10:AD162),"")</f>
        <v/>
      </c>
      <c r="AK162" s="133"/>
      <c r="AL162" s="137"/>
      <c r="AM162" s="141" t="str">
        <f>IF(ISNUMBER($B162),SQRT(VAR(U$10:U162)),"")</f>
        <v/>
      </c>
      <c r="AN162" s="141" t="str">
        <f>IF(ISNUMBER($B162),SQRT(VAR(V$10:V162)),"")</f>
        <v/>
      </c>
      <c r="AO162" s="141" t="str">
        <f>IF(ISNUMBER($B162),SQRT(VAR(W$10:W162)),"")</f>
        <v/>
      </c>
      <c r="AP162" s="141" t="str">
        <f>IF(ISNUMBER($B162),SQRT(VAR(X$10:X162)),"")</f>
        <v/>
      </c>
      <c r="AQ162" s="133"/>
      <c r="AR162" s="3"/>
      <c r="AS162" s="140"/>
      <c r="AT162" s="141"/>
      <c r="AU162" s="141"/>
      <c r="AV162" s="141"/>
      <c r="AW162" s="141"/>
      <c r="AX162" s="139"/>
    </row>
    <row r="163" spans="1:50">
      <c r="A163" s="64"/>
      <c r="B163" s="135" t="str">
        <f>IF(ISBLANK(Liga_Pocha!$B163),"",Liga_Pocha!$B163)</f>
        <v/>
      </c>
      <c r="C163" s="136" t="str">
        <f>IF(ISTEXT(B163),"",_xlfn.SWITCH(Liga_Pocha!AH163,$D$3,$D$2,$E$3,$E$2,$F$3,$F$2,$G$3,$G$2,$D$6,$D$5,$E$6,$E$5,$I$6,$I$5))</f>
        <v/>
      </c>
      <c r="D163" s="136" t="str">
        <f>IF(ISTEXT(C163),"",_xlfn.SWITCH(Liga_Pocha!AI163,$D$3,$D$2,$E$3,$E$2,$F$3,$F$2,$G$3,$G$2,$D$6,$D$5,$E$6,$E$5,$I$6,$I$5))</f>
        <v/>
      </c>
      <c r="E163" s="136" t="str">
        <f>IF(ISTEXT(D163),"",_xlfn.SWITCH(Liga_Pocha!AJ163,$D$3,$D$2,$E$3,$E$2,$F$3,$F$2,$G$3,$G$2,$D$6,$D$5,$E$6,$E$5,$I$6,$I$5))</f>
        <v/>
      </c>
      <c r="F163" s="136" t="str">
        <f>IF(ISTEXT(E163),"",_xlfn.SWITCH(Liga_Pocha!AK163,$D$3,$D$2,$E$3,$E$2,$F$3,$F$2,$G$3,$G$2,$D$6,$D$5,$E$6,$E$5,$I$6,$I$5))</f>
        <v/>
      </c>
      <c r="G163" s="140" t="str">
        <f>HLOOKUP(G$9,$B$9:$F$303,ROWS(A$1:A155),0)</f>
        <v/>
      </c>
      <c r="H163" s="129"/>
      <c r="I163" s="141" t="str">
        <f>IF(ISNUMBER($B163),I162+Liga_Pocha!AH163,"")</f>
        <v/>
      </c>
      <c r="J163" s="141" t="str">
        <f>IF(ISNUMBER($B163),J162+Liga_Pocha!AI163,"")</f>
        <v/>
      </c>
      <c r="K163" s="141" t="str">
        <f>IF(ISNUMBER($B163),K162+Liga_Pocha!AJ163,"")</f>
        <v/>
      </c>
      <c r="L163" s="141" t="str">
        <f>IF(ISNUMBER($B163),L162+Liga_Pocha!AK163,"")</f>
        <v/>
      </c>
      <c r="M163" s="133"/>
      <c r="N163" s="129"/>
      <c r="O163" s="131" t="str">
        <f>IF(ISNUMBER($B163),I163/SUM($I163:$L163),"")</f>
        <v/>
      </c>
      <c r="P163" s="131" t="str">
        <f>IF(ISNUMBER($B163),J163/SUM($I163:$L163),"")</f>
        <v/>
      </c>
      <c r="Q163" s="131" t="str">
        <f>IF(ISNUMBER($B163),K163/SUM($I163:$L163),"")</f>
        <v/>
      </c>
      <c r="R163" s="131" t="str">
        <f>IF(ISNUMBER($B163),L163/SUM($I163:$L163),"")</f>
        <v/>
      </c>
      <c r="S163" s="133"/>
      <c r="T163" s="129"/>
      <c r="U163" s="141" t="str">
        <f>IF(ISNUMBER(Liga_Pocha!C163),Liga_Pocha!C163,"")</f>
        <v/>
      </c>
      <c r="V163" s="141" t="str">
        <f>IF(ISNUMBER(Liga_Pocha!D163),Liga_Pocha!D163,"")</f>
        <v/>
      </c>
      <c r="W163" s="141" t="str">
        <f>IF(ISNUMBER(Liga_Pocha!E163),Liga_Pocha!E163,"")</f>
        <v/>
      </c>
      <c r="X163" s="141" t="str">
        <f>IF(ISNUMBER(Liga_Pocha!F163),Liga_Pocha!F163,"")</f>
        <v/>
      </c>
      <c r="Y163" s="140" t="str">
        <f>IF(ISNUMBER($B163),HLOOKUP(Y$9,$U$9:$X$303,ROWS(S$1:S155),0),"")</f>
        <v/>
      </c>
      <c r="Z163" s="129"/>
      <c r="AA163" s="141" t="str">
        <f>IF(ISNUMBER($B163),U163+AA162,"")</f>
        <v/>
      </c>
      <c r="AB163" s="141" t="str">
        <f>IF(ISNUMBER($B163),V163+AB162,"")</f>
        <v/>
      </c>
      <c r="AC163" s="141" t="str">
        <f>IF(ISNUMBER($B163),W163+AC162,"")</f>
        <v/>
      </c>
      <c r="AD163" s="141" t="str">
        <f>IF(ISNUMBER($B163),X163+AD162,"")</f>
        <v/>
      </c>
      <c r="AE163" s="133"/>
      <c r="AF163" s="137"/>
      <c r="AG163" s="141" t="str">
        <f>IF(ISNUMBER($B163),AA163/COUNTA(AA$10:AA163),"")</f>
        <v/>
      </c>
      <c r="AH163" s="141" t="str">
        <f>IF(ISNUMBER($B163),AB163/COUNTA(AB$10:AB163),"")</f>
        <v/>
      </c>
      <c r="AI163" s="141" t="str">
        <f>IF(ISNUMBER($B163),AC163/COUNTA(AC$10:AC163),"")</f>
        <v/>
      </c>
      <c r="AJ163" s="141" t="str">
        <f>IF(ISNUMBER($B163),AD163/COUNTA(AD$10:AD163),"")</f>
        <v/>
      </c>
      <c r="AK163" s="133"/>
      <c r="AL163" s="137"/>
      <c r="AM163" s="141" t="str">
        <f>IF(ISNUMBER($B163),SQRT(VAR(U$10:U163)),"")</f>
        <v/>
      </c>
      <c r="AN163" s="141" t="str">
        <f>IF(ISNUMBER($B163),SQRT(VAR(V$10:V163)),"")</f>
        <v/>
      </c>
      <c r="AO163" s="141" t="str">
        <f>IF(ISNUMBER($B163),SQRT(VAR(W$10:W163)),"")</f>
        <v/>
      </c>
      <c r="AP163" s="141" t="str">
        <f>IF(ISNUMBER($B163),SQRT(VAR(X$10:X163)),"")</f>
        <v/>
      </c>
      <c r="AQ163" s="133"/>
      <c r="AR163" s="3"/>
      <c r="AS163" s="140"/>
      <c r="AT163" s="141"/>
      <c r="AU163" s="141"/>
      <c r="AV163" s="141"/>
      <c r="AW163" s="141"/>
      <c r="AX163" s="139"/>
    </row>
    <row r="164" spans="1:50">
      <c r="A164" s="64"/>
      <c r="B164" s="135" t="str">
        <f>IF(ISBLANK(Liga_Pocha!$B164),"",Liga_Pocha!$B164)</f>
        <v/>
      </c>
      <c r="C164" s="136" t="str">
        <f>IF(ISTEXT(B164),"",_xlfn.SWITCH(Liga_Pocha!AH164,$D$3,$D$2,$E$3,$E$2,$F$3,$F$2,$G$3,$G$2,$D$6,$D$5,$E$6,$E$5,$I$6,$I$5))</f>
        <v/>
      </c>
      <c r="D164" s="136" t="str">
        <f>IF(ISTEXT(C164),"",_xlfn.SWITCH(Liga_Pocha!AI164,$D$3,$D$2,$E$3,$E$2,$F$3,$F$2,$G$3,$G$2,$D$6,$D$5,$E$6,$E$5,$I$6,$I$5))</f>
        <v/>
      </c>
      <c r="E164" s="136" t="str">
        <f>IF(ISTEXT(D164),"",_xlfn.SWITCH(Liga_Pocha!AJ164,$D$3,$D$2,$E$3,$E$2,$F$3,$F$2,$G$3,$G$2,$D$6,$D$5,$E$6,$E$5,$I$6,$I$5))</f>
        <v/>
      </c>
      <c r="F164" s="136" t="str">
        <f>IF(ISTEXT(E164),"",_xlfn.SWITCH(Liga_Pocha!AK164,$D$3,$D$2,$E$3,$E$2,$F$3,$F$2,$G$3,$G$2,$D$6,$D$5,$E$6,$E$5,$I$6,$I$5))</f>
        <v/>
      </c>
      <c r="G164" s="140" t="str">
        <f>HLOOKUP(G$9,$B$9:$F$303,ROWS(A$1:A156),0)</f>
        <v/>
      </c>
      <c r="H164" s="129"/>
      <c r="I164" s="141" t="str">
        <f>IF(ISNUMBER($B164),I163+Liga_Pocha!AH164,"")</f>
        <v/>
      </c>
      <c r="J164" s="141" t="str">
        <f>IF(ISNUMBER($B164),J163+Liga_Pocha!AI164,"")</f>
        <v/>
      </c>
      <c r="K164" s="141" t="str">
        <f>IF(ISNUMBER($B164),K163+Liga_Pocha!AJ164,"")</f>
        <v/>
      </c>
      <c r="L164" s="141" t="str">
        <f>IF(ISNUMBER($B164),L163+Liga_Pocha!AK164,"")</f>
        <v/>
      </c>
      <c r="M164" s="133"/>
      <c r="N164" s="129"/>
      <c r="O164" s="131" t="str">
        <f>IF(ISNUMBER($B164),I164/SUM($I164:$L164),"")</f>
        <v/>
      </c>
      <c r="P164" s="131" t="str">
        <f>IF(ISNUMBER($B164),J164/SUM($I164:$L164),"")</f>
        <v/>
      </c>
      <c r="Q164" s="131" t="str">
        <f>IF(ISNUMBER($B164),K164/SUM($I164:$L164),"")</f>
        <v/>
      </c>
      <c r="R164" s="131" t="str">
        <f>IF(ISNUMBER($B164),L164/SUM($I164:$L164),"")</f>
        <v/>
      </c>
      <c r="S164" s="133"/>
      <c r="T164" s="129"/>
      <c r="U164" s="141" t="str">
        <f>IF(ISNUMBER(Liga_Pocha!C164),Liga_Pocha!C164,"")</f>
        <v/>
      </c>
      <c r="V164" s="141" t="str">
        <f>IF(ISNUMBER(Liga_Pocha!D164),Liga_Pocha!D164,"")</f>
        <v/>
      </c>
      <c r="W164" s="141" t="str">
        <f>IF(ISNUMBER(Liga_Pocha!E164),Liga_Pocha!E164,"")</f>
        <v/>
      </c>
      <c r="X164" s="141" t="str">
        <f>IF(ISNUMBER(Liga_Pocha!F164),Liga_Pocha!F164,"")</f>
        <v/>
      </c>
      <c r="Y164" s="140" t="str">
        <f>IF(ISNUMBER($B164),HLOOKUP(Y$9,$U$9:$X$303,ROWS(S$1:S156),0),"")</f>
        <v/>
      </c>
      <c r="Z164" s="129"/>
      <c r="AA164" s="141" t="str">
        <f>IF(ISNUMBER($B164),U164+AA163,"")</f>
        <v/>
      </c>
      <c r="AB164" s="141" t="str">
        <f>IF(ISNUMBER($B164),V164+AB163,"")</f>
        <v/>
      </c>
      <c r="AC164" s="141" t="str">
        <f>IF(ISNUMBER($B164),W164+AC163,"")</f>
        <v/>
      </c>
      <c r="AD164" s="141" t="str">
        <f>IF(ISNUMBER($B164),X164+AD163,"")</f>
        <v/>
      </c>
      <c r="AE164" s="133"/>
      <c r="AF164" s="137"/>
      <c r="AG164" s="141" t="str">
        <f>IF(ISNUMBER($B164),AA164/COUNTA(AA$10:AA164),"")</f>
        <v/>
      </c>
      <c r="AH164" s="141" t="str">
        <f>IF(ISNUMBER($B164),AB164/COUNTA(AB$10:AB164),"")</f>
        <v/>
      </c>
      <c r="AI164" s="141" t="str">
        <f>IF(ISNUMBER($B164),AC164/COUNTA(AC$10:AC164),"")</f>
        <v/>
      </c>
      <c r="AJ164" s="141" t="str">
        <f>IF(ISNUMBER($B164),AD164/COUNTA(AD$10:AD164),"")</f>
        <v/>
      </c>
      <c r="AK164" s="133"/>
      <c r="AL164" s="137"/>
      <c r="AM164" s="141" t="str">
        <f>IF(ISNUMBER($B164),SQRT(VAR(U$10:U164)),"")</f>
        <v/>
      </c>
      <c r="AN164" s="141" t="str">
        <f>IF(ISNUMBER($B164),SQRT(VAR(V$10:V164)),"")</f>
        <v/>
      </c>
      <c r="AO164" s="141" t="str">
        <f>IF(ISNUMBER($B164),SQRT(VAR(W$10:W164)),"")</f>
        <v/>
      </c>
      <c r="AP164" s="141" t="str">
        <f>IF(ISNUMBER($B164),SQRT(VAR(X$10:X164)),"")</f>
        <v/>
      </c>
      <c r="AQ164" s="133"/>
      <c r="AR164" s="3"/>
      <c r="AS164" s="140"/>
      <c r="AT164" s="141"/>
      <c r="AU164" s="141"/>
      <c r="AV164" s="141"/>
      <c r="AW164" s="141"/>
      <c r="AX164" s="139"/>
    </row>
    <row r="165" spans="1:50">
      <c r="A165" s="64"/>
      <c r="B165" s="135" t="str">
        <f>IF(ISBLANK(Liga_Pocha!$B165),"",Liga_Pocha!$B165)</f>
        <v/>
      </c>
      <c r="C165" s="136" t="str">
        <f>IF(ISTEXT(B165),"",_xlfn.SWITCH(Liga_Pocha!AH165,$D$3,$D$2,$E$3,$E$2,$F$3,$F$2,$G$3,$G$2,$D$6,$D$5,$E$6,$E$5,$I$6,$I$5))</f>
        <v/>
      </c>
      <c r="D165" s="136" t="str">
        <f>IF(ISTEXT(C165),"",_xlfn.SWITCH(Liga_Pocha!AI165,$D$3,$D$2,$E$3,$E$2,$F$3,$F$2,$G$3,$G$2,$D$6,$D$5,$E$6,$E$5,$I$6,$I$5))</f>
        <v/>
      </c>
      <c r="E165" s="136" t="str">
        <f>IF(ISTEXT(D165),"",_xlfn.SWITCH(Liga_Pocha!AJ165,$D$3,$D$2,$E$3,$E$2,$F$3,$F$2,$G$3,$G$2,$D$6,$D$5,$E$6,$E$5,$I$6,$I$5))</f>
        <v/>
      </c>
      <c r="F165" s="136" t="str">
        <f>IF(ISTEXT(E165),"",_xlfn.SWITCH(Liga_Pocha!AK165,$D$3,$D$2,$E$3,$E$2,$F$3,$F$2,$G$3,$G$2,$D$6,$D$5,$E$6,$E$5,$I$6,$I$5))</f>
        <v/>
      </c>
      <c r="G165" s="140" t="str">
        <f>HLOOKUP(G$9,$B$9:$F$303,ROWS(A$1:A157),0)</f>
        <v/>
      </c>
      <c r="H165" s="129"/>
      <c r="I165" s="141" t="str">
        <f>IF(ISNUMBER($B165),I164+Liga_Pocha!AH165,"")</f>
        <v/>
      </c>
      <c r="J165" s="141" t="str">
        <f>IF(ISNUMBER($B165),J164+Liga_Pocha!AI165,"")</f>
        <v/>
      </c>
      <c r="K165" s="141" t="str">
        <f>IF(ISNUMBER($B165),K164+Liga_Pocha!AJ165,"")</f>
        <v/>
      </c>
      <c r="L165" s="141" t="str">
        <f>IF(ISNUMBER($B165),L164+Liga_Pocha!AK165,"")</f>
        <v/>
      </c>
      <c r="M165" s="133"/>
      <c r="N165" s="129"/>
      <c r="O165" s="131" t="str">
        <f>IF(ISNUMBER($B165),I165/SUM($I165:$L165),"")</f>
        <v/>
      </c>
      <c r="P165" s="131" t="str">
        <f>IF(ISNUMBER($B165),J165/SUM($I165:$L165),"")</f>
        <v/>
      </c>
      <c r="Q165" s="131" t="str">
        <f>IF(ISNUMBER($B165),K165/SUM($I165:$L165),"")</f>
        <v/>
      </c>
      <c r="R165" s="131" t="str">
        <f>IF(ISNUMBER($B165),L165/SUM($I165:$L165),"")</f>
        <v/>
      </c>
      <c r="S165" s="133"/>
      <c r="T165" s="129"/>
      <c r="U165" s="141" t="str">
        <f>IF(ISNUMBER(Liga_Pocha!C165),Liga_Pocha!C165,"")</f>
        <v/>
      </c>
      <c r="V165" s="141" t="str">
        <f>IF(ISNUMBER(Liga_Pocha!D165),Liga_Pocha!D165,"")</f>
        <v/>
      </c>
      <c r="W165" s="141" t="str">
        <f>IF(ISNUMBER(Liga_Pocha!E165),Liga_Pocha!E165,"")</f>
        <v/>
      </c>
      <c r="X165" s="141" t="str">
        <f>IF(ISNUMBER(Liga_Pocha!F165),Liga_Pocha!F165,"")</f>
        <v/>
      </c>
      <c r="Y165" s="140" t="str">
        <f>IF(ISNUMBER($B165),HLOOKUP(Y$9,$U$9:$X$303,ROWS(S$1:S157),0),"")</f>
        <v/>
      </c>
      <c r="Z165" s="129"/>
      <c r="AA165" s="141" t="str">
        <f>IF(ISNUMBER($B165),U165+AA164,"")</f>
        <v/>
      </c>
      <c r="AB165" s="141" t="str">
        <f>IF(ISNUMBER($B165),V165+AB164,"")</f>
        <v/>
      </c>
      <c r="AC165" s="141" t="str">
        <f>IF(ISNUMBER($B165),W165+AC164,"")</f>
        <v/>
      </c>
      <c r="AD165" s="141" t="str">
        <f>IF(ISNUMBER($B165),X165+AD164,"")</f>
        <v/>
      </c>
      <c r="AE165" s="133"/>
      <c r="AF165" s="137"/>
      <c r="AG165" s="141" t="str">
        <f>IF(ISNUMBER($B165),AA165/COUNTA(AA$10:AA165),"")</f>
        <v/>
      </c>
      <c r="AH165" s="141" t="str">
        <f>IF(ISNUMBER($B165),AB165/COUNTA(AB$10:AB165),"")</f>
        <v/>
      </c>
      <c r="AI165" s="141" t="str">
        <f>IF(ISNUMBER($B165),AC165/COUNTA(AC$10:AC165),"")</f>
        <v/>
      </c>
      <c r="AJ165" s="141" t="str">
        <f>IF(ISNUMBER($B165),AD165/COUNTA(AD$10:AD165),"")</f>
        <v/>
      </c>
      <c r="AK165" s="133"/>
      <c r="AL165" s="137"/>
      <c r="AM165" s="141" t="str">
        <f>IF(ISNUMBER($B165),SQRT(VAR(U$10:U165)),"")</f>
        <v/>
      </c>
      <c r="AN165" s="141" t="str">
        <f>IF(ISNUMBER($B165),SQRT(VAR(V$10:V165)),"")</f>
        <v/>
      </c>
      <c r="AO165" s="141" t="str">
        <f>IF(ISNUMBER($B165),SQRT(VAR(W$10:W165)),"")</f>
        <v/>
      </c>
      <c r="AP165" s="141" t="str">
        <f>IF(ISNUMBER($B165),SQRT(VAR(X$10:X165)),"")</f>
        <v/>
      </c>
      <c r="AQ165" s="133"/>
      <c r="AR165" s="3"/>
      <c r="AS165" s="140"/>
      <c r="AT165" s="141"/>
      <c r="AU165" s="141"/>
      <c r="AV165" s="141"/>
      <c r="AW165" s="141"/>
      <c r="AX165" s="139"/>
    </row>
    <row r="166" spans="1:50">
      <c r="A166" s="64"/>
      <c r="B166" s="135" t="str">
        <f>IF(ISBLANK(Liga_Pocha!$B166),"",Liga_Pocha!$B166)</f>
        <v/>
      </c>
      <c r="C166" s="136" t="str">
        <f>IF(ISTEXT(B166),"",_xlfn.SWITCH(Liga_Pocha!AH166,$D$3,$D$2,$E$3,$E$2,$F$3,$F$2,$G$3,$G$2,$D$6,$D$5,$E$6,$E$5,$I$6,$I$5))</f>
        <v/>
      </c>
      <c r="D166" s="136" t="str">
        <f>IF(ISTEXT(C166),"",_xlfn.SWITCH(Liga_Pocha!AI166,$D$3,$D$2,$E$3,$E$2,$F$3,$F$2,$G$3,$G$2,$D$6,$D$5,$E$6,$E$5,$I$6,$I$5))</f>
        <v/>
      </c>
      <c r="E166" s="136" t="str">
        <f>IF(ISTEXT(D166),"",_xlfn.SWITCH(Liga_Pocha!AJ166,$D$3,$D$2,$E$3,$E$2,$F$3,$F$2,$G$3,$G$2,$D$6,$D$5,$E$6,$E$5,$I$6,$I$5))</f>
        <v/>
      </c>
      <c r="F166" s="136" t="str">
        <f>IF(ISTEXT(E166),"",_xlfn.SWITCH(Liga_Pocha!AK166,$D$3,$D$2,$E$3,$E$2,$F$3,$F$2,$G$3,$G$2,$D$6,$D$5,$E$6,$E$5,$I$6,$I$5))</f>
        <v/>
      </c>
      <c r="G166" s="140" t="str">
        <f>HLOOKUP(G$9,$B$9:$F$303,ROWS(A$1:A158),0)</f>
        <v/>
      </c>
      <c r="H166" s="129"/>
      <c r="I166" s="141" t="str">
        <f>IF(ISNUMBER($B166),I165+Liga_Pocha!AH166,"")</f>
        <v/>
      </c>
      <c r="J166" s="141" t="str">
        <f>IF(ISNUMBER($B166),J165+Liga_Pocha!AI166,"")</f>
        <v/>
      </c>
      <c r="K166" s="141" t="str">
        <f>IF(ISNUMBER($B166),K165+Liga_Pocha!AJ166,"")</f>
        <v/>
      </c>
      <c r="L166" s="141" t="str">
        <f>IF(ISNUMBER($B166),L165+Liga_Pocha!AK166,"")</f>
        <v/>
      </c>
      <c r="M166" s="133"/>
      <c r="N166" s="129"/>
      <c r="O166" s="131" t="str">
        <f>IF(ISNUMBER($B166),I166/SUM($I166:$L166),"")</f>
        <v/>
      </c>
      <c r="P166" s="131" t="str">
        <f>IF(ISNUMBER($B166),J166/SUM($I166:$L166),"")</f>
        <v/>
      </c>
      <c r="Q166" s="131" t="str">
        <f>IF(ISNUMBER($B166),K166/SUM($I166:$L166),"")</f>
        <v/>
      </c>
      <c r="R166" s="131" t="str">
        <f>IF(ISNUMBER($B166),L166/SUM($I166:$L166),"")</f>
        <v/>
      </c>
      <c r="S166" s="133"/>
      <c r="T166" s="129"/>
      <c r="U166" s="141" t="str">
        <f>IF(ISNUMBER(Liga_Pocha!C166),Liga_Pocha!C166,"")</f>
        <v/>
      </c>
      <c r="V166" s="141" t="str">
        <f>IF(ISNUMBER(Liga_Pocha!D166),Liga_Pocha!D166,"")</f>
        <v/>
      </c>
      <c r="W166" s="141" t="str">
        <f>IF(ISNUMBER(Liga_Pocha!E166),Liga_Pocha!E166,"")</f>
        <v/>
      </c>
      <c r="X166" s="141" t="str">
        <f>IF(ISNUMBER(Liga_Pocha!F166),Liga_Pocha!F166,"")</f>
        <v/>
      </c>
      <c r="Y166" s="140" t="str">
        <f>IF(ISNUMBER($B166),HLOOKUP(Y$9,$U$9:$X$303,ROWS(S$1:S158),0),"")</f>
        <v/>
      </c>
      <c r="Z166" s="129"/>
      <c r="AA166" s="141" t="str">
        <f>IF(ISNUMBER($B166),U166+AA165,"")</f>
        <v/>
      </c>
      <c r="AB166" s="141" t="str">
        <f>IF(ISNUMBER($B166),V166+AB165,"")</f>
        <v/>
      </c>
      <c r="AC166" s="141" t="str">
        <f>IF(ISNUMBER($B166),W166+AC165,"")</f>
        <v/>
      </c>
      <c r="AD166" s="141" t="str">
        <f>IF(ISNUMBER($B166),X166+AD165,"")</f>
        <v/>
      </c>
      <c r="AE166" s="133"/>
      <c r="AF166" s="137"/>
      <c r="AG166" s="141" t="str">
        <f>IF(ISNUMBER($B166),AA166/COUNTA(AA$10:AA166),"")</f>
        <v/>
      </c>
      <c r="AH166" s="141" t="str">
        <f>IF(ISNUMBER($B166),AB166/COUNTA(AB$10:AB166),"")</f>
        <v/>
      </c>
      <c r="AI166" s="141" t="str">
        <f>IF(ISNUMBER($B166),AC166/COUNTA(AC$10:AC166),"")</f>
        <v/>
      </c>
      <c r="AJ166" s="141" t="str">
        <f>IF(ISNUMBER($B166),AD166/COUNTA(AD$10:AD166),"")</f>
        <v/>
      </c>
      <c r="AK166" s="133"/>
      <c r="AL166" s="137"/>
      <c r="AM166" s="141" t="str">
        <f>IF(ISNUMBER($B166),SQRT(VAR(U$10:U166)),"")</f>
        <v/>
      </c>
      <c r="AN166" s="141" t="str">
        <f>IF(ISNUMBER($B166),SQRT(VAR(V$10:V166)),"")</f>
        <v/>
      </c>
      <c r="AO166" s="141" t="str">
        <f>IF(ISNUMBER($B166),SQRT(VAR(W$10:W166)),"")</f>
        <v/>
      </c>
      <c r="AP166" s="141" t="str">
        <f>IF(ISNUMBER($B166),SQRT(VAR(X$10:X166)),"")</f>
        <v/>
      </c>
      <c r="AQ166" s="133"/>
      <c r="AR166" s="3"/>
      <c r="AS166" s="140"/>
      <c r="AT166" s="141"/>
      <c r="AU166" s="141"/>
      <c r="AV166" s="141"/>
      <c r="AW166" s="141"/>
      <c r="AX166" s="139"/>
    </row>
    <row r="167" spans="1:50">
      <c r="A167" s="64"/>
      <c r="B167" s="135" t="str">
        <f>IF(ISBLANK(Liga_Pocha!$B167),"",Liga_Pocha!$B167)</f>
        <v/>
      </c>
      <c r="C167" s="136" t="str">
        <f>IF(ISTEXT(B167),"",_xlfn.SWITCH(Liga_Pocha!AH167,$D$3,$D$2,$E$3,$E$2,$F$3,$F$2,$G$3,$G$2,$D$6,$D$5,$E$6,$E$5,$I$6,$I$5))</f>
        <v/>
      </c>
      <c r="D167" s="136" t="str">
        <f>IF(ISTEXT(C167),"",_xlfn.SWITCH(Liga_Pocha!AI167,$D$3,$D$2,$E$3,$E$2,$F$3,$F$2,$G$3,$G$2,$D$6,$D$5,$E$6,$E$5,$I$6,$I$5))</f>
        <v/>
      </c>
      <c r="E167" s="136" t="str">
        <f>IF(ISTEXT(D167),"",_xlfn.SWITCH(Liga_Pocha!AJ167,$D$3,$D$2,$E$3,$E$2,$F$3,$F$2,$G$3,$G$2,$D$6,$D$5,$E$6,$E$5,$I$6,$I$5))</f>
        <v/>
      </c>
      <c r="F167" s="136" t="str">
        <f>IF(ISTEXT(E167),"",_xlfn.SWITCH(Liga_Pocha!AK167,$D$3,$D$2,$E$3,$E$2,$F$3,$F$2,$G$3,$G$2,$D$6,$D$5,$E$6,$E$5,$I$6,$I$5))</f>
        <v/>
      </c>
      <c r="G167" s="140" t="str">
        <f>HLOOKUP(G$9,$B$9:$F$303,ROWS(A$1:A159),0)</f>
        <v/>
      </c>
      <c r="H167" s="129"/>
      <c r="I167" s="141" t="str">
        <f>IF(ISNUMBER($B167),I166+Liga_Pocha!AH167,"")</f>
        <v/>
      </c>
      <c r="J167" s="141" t="str">
        <f>IF(ISNUMBER($B167),J166+Liga_Pocha!AI167,"")</f>
        <v/>
      </c>
      <c r="K167" s="141" t="str">
        <f>IF(ISNUMBER($B167),K166+Liga_Pocha!AJ167,"")</f>
        <v/>
      </c>
      <c r="L167" s="141" t="str">
        <f>IF(ISNUMBER($B167),L166+Liga_Pocha!AK167,"")</f>
        <v/>
      </c>
      <c r="M167" s="133"/>
      <c r="N167" s="129"/>
      <c r="O167" s="131" t="str">
        <f>IF(ISNUMBER($B167),I167/SUM($I167:$L167),"")</f>
        <v/>
      </c>
      <c r="P167" s="131" t="str">
        <f>IF(ISNUMBER($B167),J167/SUM($I167:$L167),"")</f>
        <v/>
      </c>
      <c r="Q167" s="131" t="str">
        <f>IF(ISNUMBER($B167),K167/SUM($I167:$L167),"")</f>
        <v/>
      </c>
      <c r="R167" s="131" t="str">
        <f>IF(ISNUMBER($B167),L167/SUM($I167:$L167),"")</f>
        <v/>
      </c>
      <c r="S167" s="133"/>
      <c r="T167" s="129"/>
      <c r="U167" s="141" t="str">
        <f>IF(ISNUMBER(Liga_Pocha!C167),Liga_Pocha!C167,"")</f>
        <v/>
      </c>
      <c r="V167" s="141" t="str">
        <f>IF(ISNUMBER(Liga_Pocha!D167),Liga_Pocha!D167,"")</f>
        <v/>
      </c>
      <c r="W167" s="141" t="str">
        <f>IF(ISNUMBER(Liga_Pocha!E167),Liga_Pocha!E167,"")</f>
        <v/>
      </c>
      <c r="X167" s="141" t="str">
        <f>IF(ISNUMBER(Liga_Pocha!F167),Liga_Pocha!F167,"")</f>
        <v/>
      </c>
      <c r="Y167" s="140" t="str">
        <f>IF(ISNUMBER($B167),HLOOKUP(Y$9,$U$9:$X$303,ROWS(S$1:S159),0),"")</f>
        <v/>
      </c>
      <c r="Z167" s="129"/>
      <c r="AA167" s="141" t="str">
        <f>IF(ISNUMBER($B167),U167+AA166,"")</f>
        <v/>
      </c>
      <c r="AB167" s="141" t="str">
        <f>IF(ISNUMBER($B167),V167+AB166,"")</f>
        <v/>
      </c>
      <c r="AC167" s="141" t="str">
        <f>IF(ISNUMBER($B167),W167+AC166,"")</f>
        <v/>
      </c>
      <c r="AD167" s="141" t="str">
        <f>IF(ISNUMBER($B167),X167+AD166,"")</f>
        <v/>
      </c>
      <c r="AE167" s="133"/>
      <c r="AF167" s="137"/>
      <c r="AG167" s="141" t="str">
        <f>IF(ISNUMBER($B167),AA167/COUNTA(AA$10:AA167),"")</f>
        <v/>
      </c>
      <c r="AH167" s="141" t="str">
        <f>IF(ISNUMBER($B167),AB167/COUNTA(AB$10:AB167),"")</f>
        <v/>
      </c>
      <c r="AI167" s="141" t="str">
        <f>IF(ISNUMBER($B167),AC167/COUNTA(AC$10:AC167),"")</f>
        <v/>
      </c>
      <c r="AJ167" s="141" t="str">
        <f>IF(ISNUMBER($B167),AD167/COUNTA(AD$10:AD167),"")</f>
        <v/>
      </c>
      <c r="AK167" s="133"/>
      <c r="AL167" s="137"/>
      <c r="AM167" s="141" t="str">
        <f>IF(ISNUMBER($B167),SQRT(VAR(U$10:U167)),"")</f>
        <v/>
      </c>
      <c r="AN167" s="141" t="str">
        <f>IF(ISNUMBER($B167),SQRT(VAR(V$10:V167)),"")</f>
        <v/>
      </c>
      <c r="AO167" s="141" t="str">
        <f>IF(ISNUMBER($B167),SQRT(VAR(W$10:W167)),"")</f>
        <v/>
      </c>
      <c r="AP167" s="141" t="str">
        <f>IF(ISNUMBER($B167),SQRT(VAR(X$10:X167)),"")</f>
        <v/>
      </c>
      <c r="AQ167" s="133"/>
      <c r="AR167" s="3"/>
      <c r="AS167" s="140"/>
      <c r="AT167" s="141"/>
      <c r="AU167" s="141"/>
      <c r="AV167" s="141"/>
      <c r="AW167" s="141"/>
      <c r="AX167" s="139"/>
    </row>
    <row r="168" spans="1:50">
      <c r="A168" s="64"/>
      <c r="B168" s="135" t="str">
        <f>IF(ISBLANK(Liga_Pocha!$B168),"",Liga_Pocha!$B168)</f>
        <v/>
      </c>
      <c r="C168" s="136" t="str">
        <f>IF(ISTEXT(B168),"",_xlfn.SWITCH(Liga_Pocha!AH168,$D$3,$D$2,$E$3,$E$2,$F$3,$F$2,$G$3,$G$2,$D$6,$D$5,$E$6,$E$5,$I$6,$I$5))</f>
        <v/>
      </c>
      <c r="D168" s="136" t="str">
        <f>IF(ISTEXT(C168),"",_xlfn.SWITCH(Liga_Pocha!AI168,$D$3,$D$2,$E$3,$E$2,$F$3,$F$2,$G$3,$G$2,$D$6,$D$5,$E$6,$E$5,$I$6,$I$5))</f>
        <v/>
      </c>
      <c r="E168" s="136" t="str">
        <f>IF(ISTEXT(D168),"",_xlfn.SWITCH(Liga_Pocha!AJ168,$D$3,$D$2,$E$3,$E$2,$F$3,$F$2,$G$3,$G$2,$D$6,$D$5,$E$6,$E$5,$I$6,$I$5))</f>
        <v/>
      </c>
      <c r="F168" s="136" t="str">
        <f>IF(ISTEXT(E168),"",_xlfn.SWITCH(Liga_Pocha!AK168,$D$3,$D$2,$E$3,$E$2,$F$3,$F$2,$G$3,$G$2,$D$6,$D$5,$E$6,$E$5,$I$6,$I$5))</f>
        <v/>
      </c>
      <c r="G168" s="140" t="str">
        <f>HLOOKUP(G$9,$B$9:$F$303,ROWS(A$1:A160),0)</f>
        <v/>
      </c>
      <c r="H168" s="129"/>
      <c r="I168" s="141" t="str">
        <f>IF(ISNUMBER($B168),I167+Liga_Pocha!AH168,"")</f>
        <v/>
      </c>
      <c r="J168" s="141" t="str">
        <f>IF(ISNUMBER($B168),J167+Liga_Pocha!AI168,"")</f>
        <v/>
      </c>
      <c r="K168" s="141" t="str">
        <f>IF(ISNUMBER($B168),K167+Liga_Pocha!AJ168,"")</f>
        <v/>
      </c>
      <c r="L168" s="141" t="str">
        <f>IF(ISNUMBER($B168),L167+Liga_Pocha!AK168,"")</f>
        <v/>
      </c>
      <c r="M168" s="133"/>
      <c r="N168" s="129"/>
      <c r="O168" s="131" t="str">
        <f>IF(ISNUMBER($B168),I168/SUM($I168:$L168),"")</f>
        <v/>
      </c>
      <c r="P168" s="131" t="str">
        <f>IF(ISNUMBER($B168),J168/SUM($I168:$L168),"")</f>
        <v/>
      </c>
      <c r="Q168" s="131" t="str">
        <f>IF(ISNUMBER($B168),K168/SUM($I168:$L168),"")</f>
        <v/>
      </c>
      <c r="R168" s="131" t="str">
        <f>IF(ISNUMBER($B168),L168/SUM($I168:$L168),"")</f>
        <v/>
      </c>
      <c r="S168" s="133"/>
      <c r="T168" s="129"/>
      <c r="U168" s="141" t="str">
        <f>IF(ISNUMBER(Liga_Pocha!C168),Liga_Pocha!C168,"")</f>
        <v/>
      </c>
      <c r="V168" s="141" t="str">
        <f>IF(ISNUMBER(Liga_Pocha!D168),Liga_Pocha!D168,"")</f>
        <v/>
      </c>
      <c r="W168" s="141" t="str">
        <f>IF(ISNUMBER(Liga_Pocha!E168),Liga_Pocha!E168,"")</f>
        <v/>
      </c>
      <c r="X168" s="141" t="str">
        <f>IF(ISNUMBER(Liga_Pocha!F168),Liga_Pocha!F168,"")</f>
        <v/>
      </c>
      <c r="Y168" s="140" t="str">
        <f>IF(ISNUMBER($B168),HLOOKUP(Y$9,$U$9:$X$303,ROWS(S$1:S160),0),"")</f>
        <v/>
      </c>
      <c r="Z168" s="129"/>
      <c r="AA168" s="141" t="str">
        <f>IF(ISNUMBER($B168),U168+AA167,"")</f>
        <v/>
      </c>
      <c r="AB168" s="141" t="str">
        <f>IF(ISNUMBER($B168),V168+AB167,"")</f>
        <v/>
      </c>
      <c r="AC168" s="141" t="str">
        <f>IF(ISNUMBER($B168),W168+AC167,"")</f>
        <v/>
      </c>
      <c r="AD168" s="141" t="str">
        <f>IF(ISNUMBER($B168),X168+AD167,"")</f>
        <v/>
      </c>
      <c r="AE168" s="133"/>
      <c r="AF168" s="137"/>
      <c r="AG168" s="141" t="str">
        <f>IF(ISNUMBER($B168),AA168/COUNTA(AA$10:AA168),"")</f>
        <v/>
      </c>
      <c r="AH168" s="141" t="str">
        <f>IF(ISNUMBER($B168),AB168/COUNTA(AB$10:AB168),"")</f>
        <v/>
      </c>
      <c r="AI168" s="141" t="str">
        <f>IF(ISNUMBER($B168),AC168/COUNTA(AC$10:AC168),"")</f>
        <v/>
      </c>
      <c r="AJ168" s="141" t="str">
        <f>IF(ISNUMBER($B168),AD168/COUNTA(AD$10:AD168),"")</f>
        <v/>
      </c>
      <c r="AK168" s="133"/>
      <c r="AL168" s="137"/>
      <c r="AM168" s="141" t="str">
        <f>IF(ISNUMBER($B168),SQRT(VAR(U$10:U168)),"")</f>
        <v/>
      </c>
      <c r="AN168" s="141" t="str">
        <f>IF(ISNUMBER($B168),SQRT(VAR(V$10:V168)),"")</f>
        <v/>
      </c>
      <c r="AO168" s="141" t="str">
        <f>IF(ISNUMBER($B168),SQRT(VAR(W$10:W168)),"")</f>
        <v/>
      </c>
      <c r="AP168" s="141" t="str">
        <f>IF(ISNUMBER($B168),SQRT(VAR(X$10:X168)),"")</f>
        <v/>
      </c>
      <c r="AQ168" s="133"/>
      <c r="AR168" s="3"/>
      <c r="AS168" s="140"/>
      <c r="AT168" s="141"/>
      <c r="AU168" s="141"/>
      <c r="AV168" s="141"/>
      <c r="AW168" s="141"/>
      <c r="AX168" s="139"/>
    </row>
    <row r="169" spans="1:50">
      <c r="A169" s="64"/>
      <c r="B169" s="135" t="str">
        <f>IF(ISBLANK(Liga_Pocha!$B169),"",Liga_Pocha!$B169)</f>
        <v/>
      </c>
      <c r="C169" s="136" t="str">
        <f>IF(ISTEXT(B169),"",_xlfn.SWITCH(Liga_Pocha!AH169,$D$3,$D$2,$E$3,$E$2,$F$3,$F$2,$G$3,$G$2,$D$6,$D$5,$E$6,$E$5,$I$6,$I$5))</f>
        <v/>
      </c>
      <c r="D169" s="136" t="str">
        <f>IF(ISTEXT(C169),"",_xlfn.SWITCH(Liga_Pocha!AI169,$D$3,$D$2,$E$3,$E$2,$F$3,$F$2,$G$3,$G$2,$D$6,$D$5,$E$6,$E$5,$I$6,$I$5))</f>
        <v/>
      </c>
      <c r="E169" s="136" t="str">
        <f>IF(ISTEXT(D169),"",_xlfn.SWITCH(Liga_Pocha!AJ169,$D$3,$D$2,$E$3,$E$2,$F$3,$F$2,$G$3,$G$2,$D$6,$D$5,$E$6,$E$5,$I$6,$I$5))</f>
        <v/>
      </c>
      <c r="F169" s="136" t="str">
        <f>IF(ISTEXT(E169),"",_xlfn.SWITCH(Liga_Pocha!AK169,$D$3,$D$2,$E$3,$E$2,$F$3,$F$2,$G$3,$G$2,$D$6,$D$5,$E$6,$E$5,$I$6,$I$5))</f>
        <v/>
      </c>
      <c r="G169" s="140" t="str">
        <f>HLOOKUP(G$9,$B$9:$F$303,ROWS(A$1:A161),0)</f>
        <v/>
      </c>
      <c r="H169" s="129"/>
      <c r="I169" s="141" t="str">
        <f>IF(ISNUMBER($B169),I168+Liga_Pocha!AH169,"")</f>
        <v/>
      </c>
      <c r="J169" s="141" t="str">
        <f>IF(ISNUMBER($B169),J168+Liga_Pocha!AI169,"")</f>
        <v/>
      </c>
      <c r="K169" s="141" t="str">
        <f>IF(ISNUMBER($B169),K168+Liga_Pocha!AJ169,"")</f>
        <v/>
      </c>
      <c r="L169" s="141" t="str">
        <f>IF(ISNUMBER($B169),L168+Liga_Pocha!AK169,"")</f>
        <v/>
      </c>
      <c r="M169" s="133"/>
      <c r="N169" s="129"/>
      <c r="O169" s="131" t="str">
        <f>IF(ISNUMBER($B169),I169/SUM($I169:$L169),"")</f>
        <v/>
      </c>
      <c r="P169" s="131" t="str">
        <f>IF(ISNUMBER($B169),J169/SUM($I169:$L169),"")</f>
        <v/>
      </c>
      <c r="Q169" s="131" t="str">
        <f>IF(ISNUMBER($B169),K169/SUM($I169:$L169),"")</f>
        <v/>
      </c>
      <c r="R169" s="131" t="str">
        <f>IF(ISNUMBER($B169),L169/SUM($I169:$L169),"")</f>
        <v/>
      </c>
      <c r="S169" s="133"/>
      <c r="T169" s="129"/>
      <c r="U169" s="141" t="str">
        <f>IF(ISNUMBER(Liga_Pocha!C169),Liga_Pocha!C169,"")</f>
        <v/>
      </c>
      <c r="V169" s="141" t="str">
        <f>IF(ISNUMBER(Liga_Pocha!D169),Liga_Pocha!D169,"")</f>
        <v/>
      </c>
      <c r="W169" s="141" t="str">
        <f>IF(ISNUMBER(Liga_Pocha!E169),Liga_Pocha!E169,"")</f>
        <v/>
      </c>
      <c r="X169" s="141" t="str">
        <f>IF(ISNUMBER(Liga_Pocha!F169),Liga_Pocha!F169,"")</f>
        <v/>
      </c>
      <c r="Y169" s="140" t="str">
        <f>IF(ISNUMBER($B169),HLOOKUP(Y$9,$U$9:$X$303,ROWS(S$1:S161),0),"")</f>
        <v/>
      </c>
      <c r="Z169" s="129"/>
      <c r="AA169" s="141" t="str">
        <f>IF(ISNUMBER($B169),U169+AA168,"")</f>
        <v/>
      </c>
      <c r="AB169" s="141" t="str">
        <f>IF(ISNUMBER($B169),V169+AB168,"")</f>
        <v/>
      </c>
      <c r="AC169" s="141" t="str">
        <f>IF(ISNUMBER($B169),W169+AC168,"")</f>
        <v/>
      </c>
      <c r="AD169" s="141" t="str">
        <f>IF(ISNUMBER($B169),X169+AD168,"")</f>
        <v/>
      </c>
      <c r="AE169" s="133"/>
      <c r="AF169" s="137"/>
      <c r="AG169" s="141" t="str">
        <f>IF(ISNUMBER($B169),AA169/COUNTA(AA$10:AA169),"")</f>
        <v/>
      </c>
      <c r="AH169" s="141" t="str">
        <f>IF(ISNUMBER($B169),AB169/COUNTA(AB$10:AB169),"")</f>
        <v/>
      </c>
      <c r="AI169" s="141" t="str">
        <f>IF(ISNUMBER($B169),AC169/COUNTA(AC$10:AC169),"")</f>
        <v/>
      </c>
      <c r="AJ169" s="141" t="str">
        <f>IF(ISNUMBER($B169),AD169/COUNTA(AD$10:AD169),"")</f>
        <v/>
      </c>
      <c r="AK169" s="133"/>
      <c r="AL169" s="137"/>
      <c r="AM169" s="141" t="str">
        <f>IF(ISNUMBER($B169),SQRT(VAR(U$10:U169)),"")</f>
        <v/>
      </c>
      <c r="AN169" s="141" t="str">
        <f>IF(ISNUMBER($B169),SQRT(VAR(V$10:V169)),"")</f>
        <v/>
      </c>
      <c r="AO169" s="141" t="str">
        <f>IF(ISNUMBER($B169),SQRT(VAR(W$10:W169)),"")</f>
        <v/>
      </c>
      <c r="AP169" s="141" t="str">
        <f>IF(ISNUMBER($B169),SQRT(VAR(X$10:X169)),"")</f>
        <v/>
      </c>
      <c r="AQ169" s="133"/>
      <c r="AR169" s="3"/>
      <c r="AS169" s="140"/>
      <c r="AT169" s="141"/>
      <c r="AU169" s="141"/>
      <c r="AV169" s="141"/>
      <c r="AW169" s="141"/>
      <c r="AX169" s="139"/>
    </row>
    <row r="170" spans="1:50">
      <c r="A170" s="64"/>
      <c r="B170" s="135" t="str">
        <f>IF(ISBLANK(Liga_Pocha!$B170),"",Liga_Pocha!$B170)</f>
        <v/>
      </c>
      <c r="C170" s="136" t="str">
        <f>IF(ISTEXT(B170),"",_xlfn.SWITCH(Liga_Pocha!AH170,$D$3,$D$2,$E$3,$E$2,$F$3,$F$2,$G$3,$G$2,$D$6,$D$5,$E$6,$E$5,$I$6,$I$5))</f>
        <v/>
      </c>
      <c r="D170" s="136" t="str">
        <f>IF(ISTEXT(C170),"",_xlfn.SWITCH(Liga_Pocha!AI170,$D$3,$D$2,$E$3,$E$2,$F$3,$F$2,$G$3,$G$2,$D$6,$D$5,$E$6,$E$5,$I$6,$I$5))</f>
        <v/>
      </c>
      <c r="E170" s="136" t="str">
        <f>IF(ISTEXT(D170),"",_xlfn.SWITCH(Liga_Pocha!AJ170,$D$3,$D$2,$E$3,$E$2,$F$3,$F$2,$G$3,$G$2,$D$6,$D$5,$E$6,$E$5,$I$6,$I$5))</f>
        <v/>
      </c>
      <c r="F170" s="136" t="str">
        <f>IF(ISTEXT(E170),"",_xlfn.SWITCH(Liga_Pocha!AK170,$D$3,$D$2,$E$3,$E$2,$F$3,$F$2,$G$3,$G$2,$D$6,$D$5,$E$6,$E$5,$I$6,$I$5))</f>
        <v/>
      </c>
      <c r="G170" s="140" t="str">
        <f>HLOOKUP(G$9,$B$9:$F$303,ROWS(A$1:A162),0)</f>
        <v/>
      </c>
      <c r="H170" s="129"/>
      <c r="I170" s="141" t="str">
        <f>IF(ISNUMBER($B170),I169+Liga_Pocha!AH170,"")</f>
        <v/>
      </c>
      <c r="J170" s="141" t="str">
        <f>IF(ISNUMBER($B170),J169+Liga_Pocha!AI170,"")</f>
        <v/>
      </c>
      <c r="K170" s="141" t="str">
        <f>IF(ISNUMBER($B170),K169+Liga_Pocha!AJ170,"")</f>
        <v/>
      </c>
      <c r="L170" s="141" t="str">
        <f>IF(ISNUMBER($B170),L169+Liga_Pocha!AK170,"")</f>
        <v/>
      </c>
      <c r="M170" s="133"/>
      <c r="N170" s="129"/>
      <c r="O170" s="131" t="str">
        <f>IF(ISNUMBER($B170),I170/SUM($I170:$L170),"")</f>
        <v/>
      </c>
      <c r="P170" s="131" t="str">
        <f>IF(ISNUMBER($B170),J170/SUM($I170:$L170),"")</f>
        <v/>
      </c>
      <c r="Q170" s="131" t="str">
        <f>IF(ISNUMBER($B170),K170/SUM($I170:$L170),"")</f>
        <v/>
      </c>
      <c r="R170" s="131" t="str">
        <f>IF(ISNUMBER($B170),L170/SUM($I170:$L170),"")</f>
        <v/>
      </c>
      <c r="S170" s="133"/>
      <c r="T170" s="129"/>
      <c r="U170" s="141" t="str">
        <f>IF(ISNUMBER(Liga_Pocha!C170),Liga_Pocha!C170,"")</f>
        <v/>
      </c>
      <c r="V170" s="141" t="str">
        <f>IF(ISNUMBER(Liga_Pocha!D170),Liga_Pocha!D170,"")</f>
        <v/>
      </c>
      <c r="W170" s="141" t="str">
        <f>IF(ISNUMBER(Liga_Pocha!E170),Liga_Pocha!E170,"")</f>
        <v/>
      </c>
      <c r="X170" s="141" t="str">
        <f>IF(ISNUMBER(Liga_Pocha!F170),Liga_Pocha!F170,"")</f>
        <v/>
      </c>
      <c r="Y170" s="140" t="str">
        <f>IF(ISNUMBER($B170),HLOOKUP(Y$9,$U$9:$X$303,ROWS(S$1:S162),0),"")</f>
        <v/>
      </c>
      <c r="Z170" s="129"/>
      <c r="AA170" s="141" t="str">
        <f>IF(ISNUMBER($B170),U170+AA169,"")</f>
        <v/>
      </c>
      <c r="AB170" s="141" t="str">
        <f>IF(ISNUMBER($B170),V170+AB169,"")</f>
        <v/>
      </c>
      <c r="AC170" s="141" t="str">
        <f>IF(ISNUMBER($B170),W170+AC169,"")</f>
        <v/>
      </c>
      <c r="AD170" s="141" t="str">
        <f>IF(ISNUMBER($B170),X170+AD169,"")</f>
        <v/>
      </c>
      <c r="AE170" s="133"/>
      <c r="AF170" s="137"/>
      <c r="AG170" s="141" t="str">
        <f>IF(ISNUMBER($B170),AA170/COUNTA(AA$10:AA170),"")</f>
        <v/>
      </c>
      <c r="AH170" s="141" t="str">
        <f>IF(ISNUMBER($B170),AB170/COUNTA(AB$10:AB170),"")</f>
        <v/>
      </c>
      <c r="AI170" s="141" t="str">
        <f>IF(ISNUMBER($B170),AC170/COUNTA(AC$10:AC170),"")</f>
        <v/>
      </c>
      <c r="AJ170" s="141" t="str">
        <f>IF(ISNUMBER($B170),AD170/COUNTA(AD$10:AD170),"")</f>
        <v/>
      </c>
      <c r="AK170" s="133"/>
      <c r="AL170" s="137"/>
      <c r="AM170" s="141" t="str">
        <f>IF(ISNUMBER($B170),SQRT(VAR(U$10:U170)),"")</f>
        <v/>
      </c>
      <c r="AN170" s="141" t="str">
        <f>IF(ISNUMBER($B170),SQRT(VAR(V$10:V170)),"")</f>
        <v/>
      </c>
      <c r="AO170" s="141" t="str">
        <f>IF(ISNUMBER($B170),SQRT(VAR(W$10:W170)),"")</f>
        <v/>
      </c>
      <c r="AP170" s="141" t="str">
        <f>IF(ISNUMBER($B170),SQRT(VAR(X$10:X170)),"")</f>
        <v/>
      </c>
      <c r="AQ170" s="133"/>
      <c r="AR170" s="3"/>
      <c r="AS170" s="140"/>
      <c r="AT170" s="141"/>
      <c r="AU170" s="141"/>
      <c r="AV170" s="141"/>
      <c r="AW170" s="141"/>
      <c r="AX170" s="139"/>
    </row>
    <row r="171" spans="1:50">
      <c r="A171" s="64"/>
      <c r="B171" s="135" t="str">
        <f>IF(ISBLANK(Liga_Pocha!$B171),"",Liga_Pocha!$B171)</f>
        <v/>
      </c>
      <c r="C171" s="136" t="str">
        <f>IF(ISTEXT(B171),"",_xlfn.SWITCH(Liga_Pocha!AH171,$D$3,$D$2,$E$3,$E$2,$F$3,$F$2,$G$3,$G$2,$D$6,$D$5,$E$6,$E$5,$I$6,$I$5))</f>
        <v/>
      </c>
      <c r="D171" s="136" t="str">
        <f>IF(ISTEXT(C171),"",_xlfn.SWITCH(Liga_Pocha!AI171,$D$3,$D$2,$E$3,$E$2,$F$3,$F$2,$G$3,$G$2,$D$6,$D$5,$E$6,$E$5,$I$6,$I$5))</f>
        <v/>
      </c>
      <c r="E171" s="136" t="str">
        <f>IF(ISTEXT(D171),"",_xlfn.SWITCH(Liga_Pocha!AJ171,$D$3,$D$2,$E$3,$E$2,$F$3,$F$2,$G$3,$G$2,$D$6,$D$5,$E$6,$E$5,$I$6,$I$5))</f>
        <v/>
      </c>
      <c r="F171" s="136" t="str">
        <f>IF(ISTEXT(E171),"",_xlfn.SWITCH(Liga_Pocha!AK171,$D$3,$D$2,$E$3,$E$2,$F$3,$F$2,$G$3,$G$2,$D$6,$D$5,$E$6,$E$5,$I$6,$I$5))</f>
        <v/>
      </c>
      <c r="G171" s="140" t="str">
        <f>HLOOKUP(G$9,$B$9:$F$303,ROWS(A$1:A163),0)</f>
        <v/>
      </c>
      <c r="H171" s="129"/>
      <c r="I171" s="141" t="str">
        <f>IF(ISNUMBER($B171),I170+Liga_Pocha!AH171,"")</f>
        <v/>
      </c>
      <c r="J171" s="141" t="str">
        <f>IF(ISNUMBER($B171),J170+Liga_Pocha!AI171,"")</f>
        <v/>
      </c>
      <c r="K171" s="141" t="str">
        <f>IF(ISNUMBER($B171),K170+Liga_Pocha!AJ171,"")</f>
        <v/>
      </c>
      <c r="L171" s="141" t="str">
        <f>IF(ISNUMBER($B171),L170+Liga_Pocha!AK171,"")</f>
        <v/>
      </c>
      <c r="M171" s="133"/>
      <c r="N171" s="129"/>
      <c r="O171" s="131" t="str">
        <f>IF(ISNUMBER($B171),I171/SUM($I171:$L171),"")</f>
        <v/>
      </c>
      <c r="P171" s="131" t="str">
        <f>IF(ISNUMBER($B171),J171/SUM($I171:$L171),"")</f>
        <v/>
      </c>
      <c r="Q171" s="131" t="str">
        <f>IF(ISNUMBER($B171),K171/SUM($I171:$L171),"")</f>
        <v/>
      </c>
      <c r="R171" s="131" t="str">
        <f>IF(ISNUMBER($B171),L171/SUM($I171:$L171),"")</f>
        <v/>
      </c>
      <c r="S171" s="133"/>
      <c r="T171" s="129"/>
      <c r="U171" s="141" t="str">
        <f>IF(ISNUMBER(Liga_Pocha!C171),Liga_Pocha!C171,"")</f>
        <v/>
      </c>
      <c r="V171" s="141" t="str">
        <f>IF(ISNUMBER(Liga_Pocha!D171),Liga_Pocha!D171,"")</f>
        <v/>
      </c>
      <c r="W171" s="141" t="str">
        <f>IF(ISNUMBER(Liga_Pocha!E171),Liga_Pocha!E171,"")</f>
        <v/>
      </c>
      <c r="X171" s="141" t="str">
        <f>IF(ISNUMBER(Liga_Pocha!F171),Liga_Pocha!F171,"")</f>
        <v/>
      </c>
      <c r="Y171" s="140" t="str">
        <f>IF(ISNUMBER($B171),HLOOKUP(Y$9,$U$9:$X$303,ROWS(S$1:S163),0),"")</f>
        <v/>
      </c>
      <c r="Z171" s="129"/>
      <c r="AA171" s="141" t="str">
        <f>IF(ISNUMBER($B171),U171+AA170,"")</f>
        <v/>
      </c>
      <c r="AB171" s="141" t="str">
        <f>IF(ISNUMBER($B171),V171+AB170,"")</f>
        <v/>
      </c>
      <c r="AC171" s="141" t="str">
        <f>IF(ISNUMBER($B171),W171+AC170,"")</f>
        <v/>
      </c>
      <c r="AD171" s="141" t="str">
        <f>IF(ISNUMBER($B171),X171+AD170,"")</f>
        <v/>
      </c>
      <c r="AE171" s="133"/>
      <c r="AF171" s="137"/>
      <c r="AG171" s="141" t="str">
        <f>IF(ISNUMBER($B171),AA171/COUNTA(AA$10:AA171),"")</f>
        <v/>
      </c>
      <c r="AH171" s="141" t="str">
        <f>IF(ISNUMBER($B171),AB171/COUNTA(AB$10:AB171),"")</f>
        <v/>
      </c>
      <c r="AI171" s="141" t="str">
        <f>IF(ISNUMBER($B171),AC171/COUNTA(AC$10:AC171),"")</f>
        <v/>
      </c>
      <c r="AJ171" s="141" t="str">
        <f>IF(ISNUMBER($B171),AD171/COUNTA(AD$10:AD171),"")</f>
        <v/>
      </c>
      <c r="AK171" s="133"/>
      <c r="AL171" s="137"/>
      <c r="AM171" s="141" t="str">
        <f>IF(ISNUMBER($B171),SQRT(VAR(U$10:U171)),"")</f>
        <v/>
      </c>
      <c r="AN171" s="141" t="str">
        <f>IF(ISNUMBER($B171),SQRT(VAR(V$10:V171)),"")</f>
        <v/>
      </c>
      <c r="AO171" s="141" t="str">
        <f>IF(ISNUMBER($B171),SQRT(VAR(W$10:W171)),"")</f>
        <v/>
      </c>
      <c r="AP171" s="141" t="str">
        <f>IF(ISNUMBER($B171),SQRT(VAR(X$10:X171)),"")</f>
        <v/>
      </c>
      <c r="AQ171" s="133"/>
      <c r="AR171" s="3"/>
      <c r="AS171" s="140"/>
      <c r="AT171" s="141"/>
      <c r="AU171" s="141"/>
      <c r="AV171" s="141"/>
      <c r="AW171" s="141"/>
      <c r="AX171" s="139"/>
    </row>
    <row r="172" spans="1:50">
      <c r="A172" s="64"/>
      <c r="B172" s="135" t="str">
        <f>IF(ISBLANK(Liga_Pocha!$B172),"",Liga_Pocha!$B172)</f>
        <v/>
      </c>
      <c r="C172" s="136" t="str">
        <f>IF(ISTEXT(B172),"",_xlfn.SWITCH(Liga_Pocha!AH172,$D$3,$D$2,$E$3,$E$2,$F$3,$F$2,$G$3,$G$2,$D$6,$D$5,$E$6,$E$5,$I$6,$I$5))</f>
        <v/>
      </c>
      <c r="D172" s="136" t="str">
        <f>IF(ISTEXT(C172),"",_xlfn.SWITCH(Liga_Pocha!AI172,$D$3,$D$2,$E$3,$E$2,$F$3,$F$2,$G$3,$G$2,$D$6,$D$5,$E$6,$E$5,$I$6,$I$5))</f>
        <v/>
      </c>
      <c r="E172" s="136" t="str">
        <f>IF(ISTEXT(D172),"",_xlfn.SWITCH(Liga_Pocha!AJ172,$D$3,$D$2,$E$3,$E$2,$F$3,$F$2,$G$3,$G$2,$D$6,$D$5,$E$6,$E$5,$I$6,$I$5))</f>
        <v/>
      </c>
      <c r="F172" s="136" t="str">
        <f>IF(ISTEXT(E172),"",_xlfn.SWITCH(Liga_Pocha!AK172,$D$3,$D$2,$E$3,$E$2,$F$3,$F$2,$G$3,$G$2,$D$6,$D$5,$E$6,$E$5,$I$6,$I$5))</f>
        <v/>
      </c>
      <c r="G172" s="140" t="str">
        <f>HLOOKUP(G$9,$B$9:$F$303,ROWS(A$1:A164),0)</f>
        <v/>
      </c>
      <c r="H172" s="129"/>
      <c r="I172" s="141" t="str">
        <f>IF(ISNUMBER($B172),I171+Liga_Pocha!AH172,"")</f>
        <v/>
      </c>
      <c r="J172" s="141" t="str">
        <f>IF(ISNUMBER($B172),J171+Liga_Pocha!AI172,"")</f>
        <v/>
      </c>
      <c r="K172" s="141" t="str">
        <f>IF(ISNUMBER($B172),K171+Liga_Pocha!AJ172,"")</f>
        <v/>
      </c>
      <c r="L172" s="141" t="str">
        <f>IF(ISNUMBER($B172),L171+Liga_Pocha!AK172,"")</f>
        <v/>
      </c>
      <c r="M172" s="133"/>
      <c r="N172" s="129"/>
      <c r="O172" s="131" t="str">
        <f>IF(ISNUMBER($B172),I172/SUM($I172:$L172),"")</f>
        <v/>
      </c>
      <c r="P172" s="131" t="str">
        <f>IF(ISNUMBER($B172),J172/SUM($I172:$L172),"")</f>
        <v/>
      </c>
      <c r="Q172" s="131" t="str">
        <f>IF(ISNUMBER($B172),K172/SUM($I172:$L172),"")</f>
        <v/>
      </c>
      <c r="R172" s="131" t="str">
        <f>IF(ISNUMBER($B172),L172/SUM($I172:$L172),"")</f>
        <v/>
      </c>
      <c r="S172" s="133"/>
      <c r="T172" s="129"/>
      <c r="U172" s="141" t="str">
        <f>IF(ISNUMBER(Liga_Pocha!C172),Liga_Pocha!C172,"")</f>
        <v/>
      </c>
      <c r="V172" s="141" t="str">
        <f>IF(ISNUMBER(Liga_Pocha!D172),Liga_Pocha!D172,"")</f>
        <v/>
      </c>
      <c r="W172" s="141" t="str">
        <f>IF(ISNUMBER(Liga_Pocha!E172),Liga_Pocha!E172,"")</f>
        <v/>
      </c>
      <c r="X172" s="141" t="str">
        <f>IF(ISNUMBER(Liga_Pocha!F172),Liga_Pocha!F172,"")</f>
        <v/>
      </c>
      <c r="Y172" s="140" t="str">
        <f>IF(ISNUMBER($B172),HLOOKUP(Y$9,$U$9:$X$303,ROWS(S$1:S164),0),"")</f>
        <v/>
      </c>
      <c r="Z172" s="129"/>
      <c r="AA172" s="141" t="str">
        <f>IF(ISNUMBER($B172),U172+AA171,"")</f>
        <v/>
      </c>
      <c r="AB172" s="141" t="str">
        <f>IF(ISNUMBER($B172),V172+AB171,"")</f>
        <v/>
      </c>
      <c r="AC172" s="141" t="str">
        <f>IF(ISNUMBER($B172),W172+AC171,"")</f>
        <v/>
      </c>
      <c r="AD172" s="141" t="str">
        <f>IF(ISNUMBER($B172),X172+AD171,"")</f>
        <v/>
      </c>
      <c r="AE172" s="133"/>
      <c r="AF172" s="137"/>
      <c r="AG172" s="141" t="str">
        <f>IF(ISNUMBER($B172),AA172/COUNTA(AA$10:AA172),"")</f>
        <v/>
      </c>
      <c r="AH172" s="141" t="str">
        <f>IF(ISNUMBER($B172),AB172/COUNTA(AB$10:AB172),"")</f>
        <v/>
      </c>
      <c r="AI172" s="141" t="str">
        <f>IF(ISNUMBER($B172),AC172/COUNTA(AC$10:AC172),"")</f>
        <v/>
      </c>
      <c r="AJ172" s="141" t="str">
        <f>IF(ISNUMBER($B172),AD172/COUNTA(AD$10:AD172),"")</f>
        <v/>
      </c>
      <c r="AK172" s="133"/>
      <c r="AL172" s="137"/>
      <c r="AM172" s="141" t="str">
        <f>IF(ISNUMBER($B172),SQRT(VAR(U$10:U172)),"")</f>
        <v/>
      </c>
      <c r="AN172" s="141" t="str">
        <f>IF(ISNUMBER($B172),SQRT(VAR(V$10:V172)),"")</f>
        <v/>
      </c>
      <c r="AO172" s="141" t="str">
        <f>IF(ISNUMBER($B172),SQRT(VAR(W$10:W172)),"")</f>
        <v/>
      </c>
      <c r="AP172" s="141" t="str">
        <f>IF(ISNUMBER($B172),SQRT(VAR(X$10:X172)),"")</f>
        <v/>
      </c>
      <c r="AQ172" s="133"/>
      <c r="AR172" s="3"/>
      <c r="AS172" s="140"/>
      <c r="AT172" s="141"/>
      <c r="AU172" s="141"/>
      <c r="AV172" s="141"/>
      <c r="AW172" s="141"/>
      <c r="AX172" s="139"/>
    </row>
    <row r="173" spans="1:50">
      <c r="A173" s="64"/>
      <c r="B173" s="135" t="str">
        <f>IF(ISBLANK(Liga_Pocha!$B173),"",Liga_Pocha!$B173)</f>
        <v/>
      </c>
      <c r="C173" s="136" t="str">
        <f>IF(ISTEXT(B173),"",_xlfn.SWITCH(Liga_Pocha!AH173,$D$3,$D$2,$E$3,$E$2,$F$3,$F$2,$G$3,$G$2,$D$6,$D$5,$E$6,$E$5,$I$6,$I$5))</f>
        <v/>
      </c>
      <c r="D173" s="136" t="str">
        <f>IF(ISTEXT(C173),"",_xlfn.SWITCH(Liga_Pocha!AI173,$D$3,$D$2,$E$3,$E$2,$F$3,$F$2,$G$3,$G$2,$D$6,$D$5,$E$6,$E$5,$I$6,$I$5))</f>
        <v/>
      </c>
      <c r="E173" s="136" t="str">
        <f>IF(ISTEXT(D173),"",_xlfn.SWITCH(Liga_Pocha!AJ173,$D$3,$D$2,$E$3,$E$2,$F$3,$F$2,$G$3,$G$2,$D$6,$D$5,$E$6,$E$5,$I$6,$I$5))</f>
        <v/>
      </c>
      <c r="F173" s="136" t="str">
        <f>IF(ISTEXT(E173),"",_xlfn.SWITCH(Liga_Pocha!AK173,$D$3,$D$2,$E$3,$E$2,$F$3,$F$2,$G$3,$G$2,$D$6,$D$5,$E$6,$E$5,$I$6,$I$5))</f>
        <v/>
      </c>
      <c r="G173" s="140" t="str">
        <f>HLOOKUP(G$9,$B$9:$F$303,ROWS(A$1:A165),0)</f>
        <v/>
      </c>
      <c r="H173" s="129"/>
      <c r="I173" s="141" t="str">
        <f>IF(ISNUMBER($B173),I172+Liga_Pocha!AH173,"")</f>
        <v/>
      </c>
      <c r="J173" s="141" t="str">
        <f>IF(ISNUMBER($B173),J172+Liga_Pocha!AI173,"")</f>
        <v/>
      </c>
      <c r="K173" s="141" t="str">
        <f>IF(ISNUMBER($B173),K172+Liga_Pocha!AJ173,"")</f>
        <v/>
      </c>
      <c r="L173" s="141" t="str">
        <f>IF(ISNUMBER($B173),L172+Liga_Pocha!AK173,"")</f>
        <v/>
      </c>
      <c r="M173" s="133"/>
      <c r="N173" s="129"/>
      <c r="O173" s="131" t="str">
        <f>IF(ISNUMBER($B173),I173/SUM($I173:$L173),"")</f>
        <v/>
      </c>
      <c r="P173" s="131" t="str">
        <f>IF(ISNUMBER($B173),J173/SUM($I173:$L173),"")</f>
        <v/>
      </c>
      <c r="Q173" s="131" t="str">
        <f>IF(ISNUMBER($B173),K173/SUM($I173:$L173),"")</f>
        <v/>
      </c>
      <c r="R173" s="131" t="str">
        <f>IF(ISNUMBER($B173),L173/SUM($I173:$L173),"")</f>
        <v/>
      </c>
      <c r="S173" s="133"/>
      <c r="T173" s="129"/>
      <c r="U173" s="141" t="str">
        <f>IF(ISNUMBER(Liga_Pocha!C173),Liga_Pocha!C173,"")</f>
        <v/>
      </c>
      <c r="V173" s="141" t="str">
        <f>IF(ISNUMBER(Liga_Pocha!D173),Liga_Pocha!D173,"")</f>
        <v/>
      </c>
      <c r="W173" s="141" t="str">
        <f>IF(ISNUMBER(Liga_Pocha!E173),Liga_Pocha!E173,"")</f>
        <v/>
      </c>
      <c r="X173" s="141" t="str">
        <f>IF(ISNUMBER(Liga_Pocha!F173),Liga_Pocha!F173,"")</f>
        <v/>
      </c>
      <c r="Y173" s="140" t="str">
        <f>IF(ISNUMBER($B173),HLOOKUP(Y$9,$U$9:$X$303,ROWS(S$1:S165),0),"")</f>
        <v/>
      </c>
      <c r="Z173" s="129"/>
      <c r="AA173" s="141" t="str">
        <f>IF(ISNUMBER($B173),U173+AA172,"")</f>
        <v/>
      </c>
      <c r="AB173" s="141" t="str">
        <f>IF(ISNUMBER($B173),V173+AB172,"")</f>
        <v/>
      </c>
      <c r="AC173" s="141" t="str">
        <f>IF(ISNUMBER($B173),W173+AC172,"")</f>
        <v/>
      </c>
      <c r="AD173" s="141" t="str">
        <f>IF(ISNUMBER($B173),X173+AD172,"")</f>
        <v/>
      </c>
      <c r="AE173" s="133"/>
      <c r="AF173" s="137"/>
      <c r="AG173" s="141" t="str">
        <f>IF(ISNUMBER($B173),AA173/COUNTA(AA$10:AA173),"")</f>
        <v/>
      </c>
      <c r="AH173" s="141" t="str">
        <f>IF(ISNUMBER($B173),AB173/COUNTA(AB$10:AB173),"")</f>
        <v/>
      </c>
      <c r="AI173" s="141" t="str">
        <f>IF(ISNUMBER($B173),AC173/COUNTA(AC$10:AC173),"")</f>
        <v/>
      </c>
      <c r="AJ173" s="141" t="str">
        <f>IF(ISNUMBER($B173),AD173/COUNTA(AD$10:AD173),"")</f>
        <v/>
      </c>
      <c r="AK173" s="133"/>
      <c r="AL173" s="137"/>
      <c r="AM173" s="141" t="str">
        <f>IF(ISNUMBER($B173),SQRT(VAR(U$10:U173)),"")</f>
        <v/>
      </c>
      <c r="AN173" s="141" t="str">
        <f>IF(ISNUMBER($B173),SQRT(VAR(V$10:V173)),"")</f>
        <v/>
      </c>
      <c r="AO173" s="141" t="str">
        <f>IF(ISNUMBER($B173),SQRT(VAR(W$10:W173)),"")</f>
        <v/>
      </c>
      <c r="AP173" s="141" t="str">
        <f>IF(ISNUMBER($B173),SQRT(VAR(X$10:X173)),"")</f>
        <v/>
      </c>
      <c r="AQ173" s="133"/>
      <c r="AR173" s="3"/>
      <c r="AS173" s="140"/>
      <c r="AT173" s="141"/>
      <c r="AU173" s="141"/>
      <c r="AV173" s="141"/>
      <c r="AW173" s="141"/>
      <c r="AX173" s="139"/>
    </row>
    <row r="174" spans="1:50">
      <c r="A174" s="64"/>
      <c r="B174" s="135" t="str">
        <f>IF(ISBLANK(Liga_Pocha!$B174),"",Liga_Pocha!$B174)</f>
        <v/>
      </c>
      <c r="C174" s="136" t="str">
        <f>IF(ISTEXT(B174),"",_xlfn.SWITCH(Liga_Pocha!AH174,$D$3,$D$2,$E$3,$E$2,$F$3,$F$2,$G$3,$G$2,$D$6,$D$5,$E$6,$E$5,$I$6,$I$5))</f>
        <v/>
      </c>
      <c r="D174" s="136" t="str">
        <f>IF(ISTEXT(C174),"",_xlfn.SWITCH(Liga_Pocha!AI174,$D$3,$D$2,$E$3,$E$2,$F$3,$F$2,$G$3,$G$2,$D$6,$D$5,$E$6,$E$5,$I$6,$I$5))</f>
        <v/>
      </c>
      <c r="E174" s="136" t="str">
        <f>IF(ISTEXT(D174),"",_xlfn.SWITCH(Liga_Pocha!AJ174,$D$3,$D$2,$E$3,$E$2,$F$3,$F$2,$G$3,$G$2,$D$6,$D$5,$E$6,$E$5,$I$6,$I$5))</f>
        <v/>
      </c>
      <c r="F174" s="136" t="str">
        <f>IF(ISTEXT(E174),"",_xlfn.SWITCH(Liga_Pocha!AK174,$D$3,$D$2,$E$3,$E$2,$F$3,$F$2,$G$3,$G$2,$D$6,$D$5,$E$6,$E$5,$I$6,$I$5))</f>
        <v/>
      </c>
      <c r="G174" s="140" t="str">
        <f>HLOOKUP(G$9,$B$9:$F$303,ROWS(A$1:A166),0)</f>
        <v/>
      </c>
      <c r="H174" s="129"/>
      <c r="I174" s="141" t="str">
        <f>IF(ISNUMBER($B174),I173+Liga_Pocha!AH174,"")</f>
        <v/>
      </c>
      <c r="J174" s="141" t="str">
        <f>IF(ISNUMBER($B174),J173+Liga_Pocha!AI174,"")</f>
        <v/>
      </c>
      <c r="K174" s="141" t="str">
        <f>IF(ISNUMBER($B174),K173+Liga_Pocha!AJ174,"")</f>
        <v/>
      </c>
      <c r="L174" s="141" t="str">
        <f>IF(ISNUMBER($B174),L173+Liga_Pocha!AK174,"")</f>
        <v/>
      </c>
      <c r="M174" s="133"/>
      <c r="N174" s="129"/>
      <c r="O174" s="131" t="str">
        <f>IF(ISNUMBER($B174),I174/SUM($I174:$L174),"")</f>
        <v/>
      </c>
      <c r="P174" s="131" t="str">
        <f>IF(ISNUMBER($B174),J174/SUM($I174:$L174),"")</f>
        <v/>
      </c>
      <c r="Q174" s="131" t="str">
        <f>IF(ISNUMBER($B174),K174/SUM($I174:$L174),"")</f>
        <v/>
      </c>
      <c r="R174" s="131" t="str">
        <f>IF(ISNUMBER($B174),L174/SUM($I174:$L174),"")</f>
        <v/>
      </c>
      <c r="S174" s="133"/>
      <c r="T174" s="129"/>
      <c r="U174" s="141" t="str">
        <f>IF(ISNUMBER(Liga_Pocha!C174),Liga_Pocha!C174,"")</f>
        <v/>
      </c>
      <c r="V174" s="141" t="str">
        <f>IF(ISNUMBER(Liga_Pocha!D174),Liga_Pocha!D174,"")</f>
        <v/>
      </c>
      <c r="W174" s="141" t="str">
        <f>IF(ISNUMBER(Liga_Pocha!E174),Liga_Pocha!E174,"")</f>
        <v/>
      </c>
      <c r="X174" s="141" t="str">
        <f>IF(ISNUMBER(Liga_Pocha!F174),Liga_Pocha!F174,"")</f>
        <v/>
      </c>
      <c r="Y174" s="140" t="str">
        <f>IF(ISNUMBER($B174),HLOOKUP(Y$9,$U$9:$X$303,ROWS(S$1:S166),0),"")</f>
        <v/>
      </c>
      <c r="Z174" s="129"/>
      <c r="AA174" s="141" t="str">
        <f>IF(ISNUMBER($B174),U174+AA173,"")</f>
        <v/>
      </c>
      <c r="AB174" s="141" t="str">
        <f>IF(ISNUMBER($B174),V174+AB173,"")</f>
        <v/>
      </c>
      <c r="AC174" s="141" t="str">
        <f>IF(ISNUMBER($B174),W174+AC173,"")</f>
        <v/>
      </c>
      <c r="AD174" s="141" t="str">
        <f>IF(ISNUMBER($B174),X174+AD173,"")</f>
        <v/>
      </c>
      <c r="AE174" s="133"/>
      <c r="AF174" s="137"/>
      <c r="AG174" s="141" t="str">
        <f>IF(ISNUMBER($B174),AA174/COUNTA(AA$10:AA174),"")</f>
        <v/>
      </c>
      <c r="AH174" s="141" t="str">
        <f>IF(ISNUMBER($B174),AB174/COUNTA(AB$10:AB174),"")</f>
        <v/>
      </c>
      <c r="AI174" s="141" t="str">
        <f>IF(ISNUMBER($B174),AC174/COUNTA(AC$10:AC174),"")</f>
        <v/>
      </c>
      <c r="AJ174" s="141" t="str">
        <f>IF(ISNUMBER($B174),AD174/COUNTA(AD$10:AD174),"")</f>
        <v/>
      </c>
      <c r="AK174" s="133"/>
      <c r="AL174" s="137"/>
      <c r="AM174" s="141" t="str">
        <f>IF(ISNUMBER($B174),SQRT(VAR(U$10:U174)),"")</f>
        <v/>
      </c>
      <c r="AN174" s="141" t="str">
        <f>IF(ISNUMBER($B174),SQRT(VAR(V$10:V174)),"")</f>
        <v/>
      </c>
      <c r="AO174" s="141" t="str">
        <f>IF(ISNUMBER($B174),SQRT(VAR(W$10:W174)),"")</f>
        <v/>
      </c>
      <c r="AP174" s="141" t="str">
        <f>IF(ISNUMBER($B174),SQRT(VAR(X$10:X174)),"")</f>
        <v/>
      </c>
      <c r="AQ174" s="133"/>
      <c r="AR174" s="3"/>
      <c r="AS174" s="140"/>
      <c r="AT174" s="141"/>
      <c r="AU174" s="141"/>
      <c r="AV174" s="141"/>
      <c r="AW174" s="141"/>
      <c r="AX174" s="139"/>
    </row>
    <row r="175" spans="1:50">
      <c r="A175" s="64"/>
      <c r="B175" s="135" t="str">
        <f>IF(ISBLANK(Liga_Pocha!$B175),"",Liga_Pocha!$B175)</f>
        <v/>
      </c>
      <c r="C175" s="136" t="str">
        <f>IF(ISTEXT(B175),"",_xlfn.SWITCH(Liga_Pocha!AH175,$D$3,$D$2,$E$3,$E$2,$F$3,$F$2,$G$3,$G$2,$D$6,$D$5,$E$6,$E$5,$I$6,$I$5))</f>
        <v/>
      </c>
      <c r="D175" s="136" t="str">
        <f>IF(ISTEXT(C175),"",_xlfn.SWITCH(Liga_Pocha!AI175,$D$3,$D$2,$E$3,$E$2,$F$3,$F$2,$G$3,$G$2,$D$6,$D$5,$E$6,$E$5,$I$6,$I$5))</f>
        <v/>
      </c>
      <c r="E175" s="136" t="str">
        <f>IF(ISTEXT(D175),"",_xlfn.SWITCH(Liga_Pocha!AJ175,$D$3,$D$2,$E$3,$E$2,$F$3,$F$2,$G$3,$G$2,$D$6,$D$5,$E$6,$E$5,$I$6,$I$5))</f>
        <v/>
      </c>
      <c r="F175" s="136" t="str">
        <f>IF(ISTEXT(E175),"",_xlfn.SWITCH(Liga_Pocha!AK175,$D$3,$D$2,$E$3,$E$2,$F$3,$F$2,$G$3,$G$2,$D$6,$D$5,$E$6,$E$5,$I$6,$I$5))</f>
        <v/>
      </c>
      <c r="G175" s="140" t="str">
        <f>HLOOKUP(G$9,$B$9:$F$303,ROWS(A$1:A167),0)</f>
        <v/>
      </c>
      <c r="H175" s="129"/>
      <c r="I175" s="141" t="str">
        <f>IF(ISNUMBER($B175),I174+Liga_Pocha!AH175,"")</f>
        <v/>
      </c>
      <c r="J175" s="141" t="str">
        <f>IF(ISNUMBER($B175),J174+Liga_Pocha!AI175,"")</f>
        <v/>
      </c>
      <c r="K175" s="141" t="str">
        <f>IF(ISNUMBER($B175),K174+Liga_Pocha!AJ175,"")</f>
        <v/>
      </c>
      <c r="L175" s="141" t="str">
        <f>IF(ISNUMBER($B175),L174+Liga_Pocha!AK175,"")</f>
        <v/>
      </c>
      <c r="M175" s="133"/>
      <c r="N175" s="129"/>
      <c r="O175" s="131" t="str">
        <f>IF(ISNUMBER($B175),I175/SUM($I175:$L175),"")</f>
        <v/>
      </c>
      <c r="P175" s="131" t="str">
        <f>IF(ISNUMBER($B175),J175/SUM($I175:$L175),"")</f>
        <v/>
      </c>
      <c r="Q175" s="131" t="str">
        <f>IF(ISNUMBER($B175),K175/SUM($I175:$L175),"")</f>
        <v/>
      </c>
      <c r="R175" s="131" t="str">
        <f>IF(ISNUMBER($B175),L175/SUM($I175:$L175),"")</f>
        <v/>
      </c>
      <c r="S175" s="133"/>
      <c r="T175" s="129"/>
      <c r="U175" s="141" t="str">
        <f>IF(ISNUMBER(Liga_Pocha!C175),Liga_Pocha!C175,"")</f>
        <v/>
      </c>
      <c r="V175" s="141" t="str">
        <f>IF(ISNUMBER(Liga_Pocha!D175),Liga_Pocha!D175,"")</f>
        <v/>
      </c>
      <c r="W175" s="141" t="str">
        <f>IF(ISNUMBER(Liga_Pocha!E175),Liga_Pocha!E175,"")</f>
        <v/>
      </c>
      <c r="X175" s="141" t="str">
        <f>IF(ISNUMBER(Liga_Pocha!F175),Liga_Pocha!F175,"")</f>
        <v/>
      </c>
      <c r="Y175" s="140" t="str">
        <f>IF(ISNUMBER($B175),HLOOKUP(Y$9,$U$9:$X$303,ROWS(S$1:S167),0),"")</f>
        <v/>
      </c>
      <c r="Z175" s="129"/>
      <c r="AA175" s="141" t="str">
        <f>IF(ISNUMBER($B175),U175+AA174,"")</f>
        <v/>
      </c>
      <c r="AB175" s="141" t="str">
        <f>IF(ISNUMBER($B175),V175+AB174,"")</f>
        <v/>
      </c>
      <c r="AC175" s="141" t="str">
        <f>IF(ISNUMBER($B175),W175+AC174,"")</f>
        <v/>
      </c>
      <c r="AD175" s="141" t="str">
        <f>IF(ISNUMBER($B175),X175+AD174,"")</f>
        <v/>
      </c>
      <c r="AE175" s="133"/>
      <c r="AF175" s="137"/>
      <c r="AG175" s="141" t="str">
        <f>IF(ISNUMBER($B175),AA175/COUNTA(AA$10:AA175),"")</f>
        <v/>
      </c>
      <c r="AH175" s="141" t="str">
        <f>IF(ISNUMBER($B175),AB175/COUNTA(AB$10:AB175),"")</f>
        <v/>
      </c>
      <c r="AI175" s="141" t="str">
        <f>IF(ISNUMBER($B175),AC175/COUNTA(AC$10:AC175),"")</f>
        <v/>
      </c>
      <c r="AJ175" s="141" t="str">
        <f>IF(ISNUMBER($B175),AD175/COUNTA(AD$10:AD175),"")</f>
        <v/>
      </c>
      <c r="AK175" s="133"/>
      <c r="AL175" s="137"/>
      <c r="AM175" s="141" t="str">
        <f>IF(ISNUMBER($B175),SQRT(VAR(U$10:U175)),"")</f>
        <v/>
      </c>
      <c r="AN175" s="141" t="str">
        <f>IF(ISNUMBER($B175),SQRT(VAR(V$10:V175)),"")</f>
        <v/>
      </c>
      <c r="AO175" s="141" t="str">
        <f>IF(ISNUMBER($B175),SQRT(VAR(W$10:W175)),"")</f>
        <v/>
      </c>
      <c r="AP175" s="141" t="str">
        <f>IF(ISNUMBER($B175),SQRT(VAR(X$10:X175)),"")</f>
        <v/>
      </c>
      <c r="AQ175" s="133"/>
      <c r="AR175" s="3"/>
      <c r="AS175" s="140"/>
      <c r="AT175" s="141"/>
      <c r="AU175" s="141"/>
      <c r="AV175" s="141"/>
      <c r="AW175" s="141"/>
      <c r="AX175" s="139"/>
    </row>
    <row r="176" spans="1:50">
      <c r="A176" s="64"/>
      <c r="B176" s="135" t="str">
        <f>IF(ISBLANK(Liga_Pocha!$B176),"",Liga_Pocha!$B176)</f>
        <v/>
      </c>
      <c r="C176" s="136" t="str">
        <f>IF(ISTEXT(B176),"",_xlfn.SWITCH(Liga_Pocha!AH176,$D$3,$D$2,$E$3,$E$2,$F$3,$F$2,$G$3,$G$2,$D$6,$D$5,$E$6,$E$5,$I$6,$I$5))</f>
        <v/>
      </c>
      <c r="D176" s="136" t="str">
        <f>IF(ISTEXT(C176),"",_xlfn.SWITCH(Liga_Pocha!AI176,$D$3,$D$2,$E$3,$E$2,$F$3,$F$2,$G$3,$G$2,$D$6,$D$5,$E$6,$E$5,$I$6,$I$5))</f>
        <v/>
      </c>
      <c r="E176" s="136" t="str">
        <f>IF(ISTEXT(D176),"",_xlfn.SWITCH(Liga_Pocha!AJ176,$D$3,$D$2,$E$3,$E$2,$F$3,$F$2,$G$3,$G$2,$D$6,$D$5,$E$6,$E$5,$I$6,$I$5))</f>
        <v/>
      </c>
      <c r="F176" s="136" t="str">
        <f>IF(ISTEXT(E176),"",_xlfn.SWITCH(Liga_Pocha!AK176,$D$3,$D$2,$E$3,$E$2,$F$3,$F$2,$G$3,$G$2,$D$6,$D$5,$E$6,$E$5,$I$6,$I$5))</f>
        <v/>
      </c>
      <c r="G176" s="140" t="str">
        <f>HLOOKUP(G$9,$B$9:$F$303,ROWS(A$1:A168),0)</f>
        <v/>
      </c>
      <c r="H176" s="129"/>
      <c r="I176" s="141" t="str">
        <f>IF(ISNUMBER($B176),I175+Liga_Pocha!AH176,"")</f>
        <v/>
      </c>
      <c r="J176" s="141" t="str">
        <f>IF(ISNUMBER($B176),J175+Liga_Pocha!AI176,"")</f>
        <v/>
      </c>
      <c r="K176" s="141" t="str">
        <f>IF(ISNUMBER($B176),K175+Liga_Pocha!AJ176,"")</f>
        <v/>
      </c>
      <c r="L176" s="141" t="str">
        <f>IF(ISNUMBER($B176),L175+Liga_Pocha!AK176,"")</f>
        <v/>
      </c>
      <c r="M176" s="133"/>
      <c r="N176" s="129"/>
      <c r="O176" s="131" t="str">
        <f>IF(ISNUMBER($B176),I176/SUM($I176:$L176),"")</f>
        <v/>
      </c>
      <c r="P176" s="131" t="str">
        <f>IF(ISNUMBER($B176),J176/SUM($I176:$L176),"")</f>
        <v/>
      </c>
      <c r="Q176" s="131" t="str">
        <f>IF(ISNUMBER($B176),K176/SUM($I176:$L176),"")</f>
        <v/>
      </c>
      <c r="R176" s="131" t="str">
        <f>IF(ISNUMBER($B176),L176/SUM($I176:$L176),"")</f>
        <v/>
      </c>
      <c r="S176" s="133"/>
      <c r="T176" s="129"/>
      <c r="U176" s="141" t="str">
        <f>IF(ISNUMBER(Liga_Pocha!C176),Liga_Pocha!C176,"")</f>
        <v/>
      </c>
      <c r="V176" s="141" t="str">
        <f>IF(ISNUMBER(Liga_Pocha!D176),Liga_Pocha!D176,"")</f>
        <v/>
      </c>
      <c r="W176" s="141" t="str">
        <f>IF(ISNUMBER(Liga_Pocha!E176),Liga_Pocha!E176,"")</f>
        <v/>
      </c>
      <c r="X176" s="141" t="str">
        <f>IF(ISNUMBER(Liga_Pocha!F176),Liga_Pocha!F176,"")</f>
        <v/>
      </c>
      <c r="Y176" s="140" t="str">
        <f>IF(ISNUMBER($B176),HLOOKUP(Y$9,$U$9:$X$303,ROWS(S$1:S168),0),"")</f>
        <v/>
      </c>
      <c r="Z176" s="129"/>
      <c r="AA176" s="141" t="str">
        <f>IF(ISNUMBER($B176),U176+AA175,"")</f>
        <v/>
      </c>
      <c r="AB176" s="141" t="str">
        <f>IF(ISNUMBER($B176),V176+AB175,"")</f>
        <v/>
      </c>
      <c r="AC176" s="141" t="str">
        <f>IF(ISNUMBER($B176),W176+AC175,"")</f>
        <v/>
      </c>
      <c r="AD176" s="141" t="str">
        <f>IF(ISNUMBER($B176),X176+AD175,"")</f>
        <v/>
      </c>
      <c r="AE176" s="133"/>
      <c r="AF176" s="137"/>
      <c r="AG176" s="141" t="str">
        <f>IF(ISNUMBER($B176),AA176/COUNTA(AA$10:AA176),"")</f>
        <v/>
      </c>
      <c r="AH176" s="141" t="str">
        <f>IF(ISNUMBER($B176),AB176/COUNTA(AB$10:AB176),"")</f>
        <v/>
      </c>
      <c r="AI176" s="141" t="str">
        <f>IF(ISNUMBER($B176),AC176/COUNTA(AC$10:AC176),"")</f>
        <v/>
      </c>
      <c r="AJ176" s="141" t="str">
        <f>IF(ISNUMBER($B176),AD176/COUNTA(AD$10:AD176),"")</f>
        <v/>
      </c>
      <c r="AK176" s="133"/>
      <c r="AL176" s="137"/>
      <c r="AM176" s="141" t="str">
        <f>IF(ISNUMBER($B176),SQRT(VAR(U$10:U176)),"")</f>
        <v/>
      </c>
      <c r="AN176" s="141" t="str">
        <f>IF(ISNUMBER($B176),SQRT(VAR(V$10:V176)),"")</f>
        <v/>
      </c>
      <c r="AO176" s="141" t="str">
        <f>IF(ISNUMBER($B176),SQRT(VAR(W$10:W176)),"")</f>
        <v/>
      </c>
      <c r="AP176" s="141" t="str">
        <f>IF(ISNUMBER($B176),SQRT(VAR(X$10:X176)),"")</f>
        <v/>
      </c>
      <c r="AQ176" s="133"/>
      <c r="AR176" s="3"/>
      <c r="AS176" s="140"/>
      <c r="AT176" s="141"/>
      <c r="AU176" s="141"/>
      <c r="AV176" s="141"/>
      <c r="AW176" s="141"/>
      <c r="AX176" s="139"/>
    </row>
    <row r="177" spans="1:50">
      <c r="A177" s="64"/>
      <c r="B177" s="135" t="str">
        <f>IF(ISBLANK(Liga_Pocha!$B177),"",Liga_Pocha!$B177)</f>
        <v/>
      </c>
      <c r="C177" s="136" t="str">
        <f>IF(ISTEXT(B177),"",_xlfn.SWITCH(Liga_Pocha!AH177,$D$3,$D$2,$E$3,$E$2,$F$3,$F$2,$G$3,$G$2,$D$6,$D$5,$E$6,$E$5,$I$6,$I$5))</f>
        <v/>
      </c>
      <c r="D177" s="136" t="str">
        <f>IF(ISTEXT(C177),"",_xlfn.SWITCH(Liga_Pocha!AI177,$D$3,$D$2,$E$3,$E$2,$F$3,$F$2,$G$3,$G$2,$D$6,$D$5,$E$6,$E$5,$I$6,$I$5))</f>
        <v/>
      </c>
      <c r="E177" s="136" t="str">
        <f>IF(ISTEXT(D177),"",_xlfn.SWITCH(Liga_Pocha!AJ177,$D$3,$D$2,$E$3,$E$2,$F$3,$F$2,$G$3,$G$2,$D$6,$D$5,$E$6,$E$5,$I$6,$I$5))</f>
        <v/>
      </c>
      <c r="F177" s="136" t="str">
        <f>IF(ISTEXT(E177),"",_xlfn.SWITCH(Liga_Pocha!AK177,$D$3,$D$2,$E$3,$E$2,$F$3,$F$2,$G$3,$G$2,$D$6,$D$5,$E$6,$E$5,$I$6,$I$5))</f>
        <v/>
      </c>
      <c r="G177" s="140" t="str">
        <f>HLOOKUP(G$9,$B$9:$F$303,ROWS(A$1:A169),0)</f>
        <v/>
      </c>
      <c r="H177" s="129"/>
      <c r="I177" s="141" t="str">
        <f>IF(ISNUMBER($B177),I176+Liga_Pocha!AH177,"")</f>
        <v/>
      </c>
      <c r="J177" s="141" t="str">
        <f>IF(ISNUMBER($B177),J176+Liga_Pocha!AI177,"")</f>
        <v/>
      </c>
      <c r="K177" s="141" t="str">
        <f>IF(ISNUMBER($B177),K176+Liga_Pocha!AJ177,"")</f>
        <v/>
      </c>
      <c r="L177" s="141" t="str">
        <f>IF(ISNUMBER($B177),L176+Liga_Pocha!AK177,"")</f>
        <v/>
      </c>
      <c r="M177" s="133"/>
      <c r="N177" s="129"/>
      <c r="O177" s="131" t="str">
        <f>IF(ISNUMBER($B177),I177/SUM($I177:$L177),"")</f>
        <v/>
      </c>
      <c r="P177" s="131" t="str">
        <f>IF(ISNUMBER($B177),J177/SUM($I177:$L177),"")</f>
        <v/>
      </c>
      <c r="Q177" s="131" t="str">
        <f>IF(ISNUMBER($B177),K177/SUM($I177:$L177),"")</f>
        <v/>
      </c>
      <c r="R177" s="131" t="str">
        <f>IF(ISNUMBER($B177),L177/SUM($I177:$L177),"")</f>
        <v/>
      </c>
      <c r="S177" s="133"/>
      <c r="T177" s="129"/>
      <c r="U177" s="141" t="str">
        <f>IF(ISNUMBER(Liga_Pocha!C177),Liga_Pocha!C177,"")</f>
        <v/>
      </c>
      <c r="V177" s="141" t="str">
        <f>IF(ISNUMBER(Liga_Pocha!D177),Liga_Pocha!D177,"")</f>
        <v/>
      </c>
      <c r="W177" s="141" t="str">
        <f>IF(ISNUMBER(Liga_Pocha!E177),Liga_Pocha!E177,"")</f>
        <v/>
      </c>
      <c r="X177" s="141" t="str">
        <f>IF(ISNUMBER(Liga_Pocha!F177),Liga_Pocha!F177,"")</f>
        <v/>
      </c>
      <c r="Y177" s="140" t="str">
        <f>IF(ISNUMBER($B177),HLOOKUP(Y$9,$U$9:$X$303,ROWS(S$1:S169),0),"")</f>
        <v/>
      </c>
      <c r="Z177" s="129"/>
      <c r="AA177" s="141" t="str">
        <f>IF(ISNUMBER($B177),U177+AA176,"")</f>
        <v/>
      </c>
      <c r="AB177" s="141" t="str">
        <f>IF(ISNUMBER($B177),V177+AB176,"")</f>
        <v/>
      </c>
      <c r="AC177" s="141" t="str">
        <f>IF(ISNUMBER($B177),W177+AC176,"")</f>
        <v/>
      </c>
      <c r="AD177" s="141" t="str">
        <f>IF(ISNUMBER($B177),X177+AD176,"")</f>
        <v/>
      </c>
      <c r="AE177" s="133"/>
      <c r="AF177" s="137"/>
      <c r="AG177" s="141" t="str">
        <f>IF(ISNUMBER($B177),AA177/COUNTA(AA$10:AA177),"")</f>
        <v/>
      </c>
      <c r="AH177" s="141" t="str">
        <f>IF(ISNUMBER($B177),AB177/COUNTA(AB$10:AB177),"")</f>
        <v/>
      </c>
      <c r="AI177" s="141" t="str">
        <f>IF(ISNUMBER($B177),AC177/COUNTA(AC$10:AC177),"")</f>
        <v/>
      </c>
      <c r="AJ177" s="141" t="str">
        <f>IF(ISNUMBER($B177),AD177/COUNTA(AD$10:AD177),"")</f>
        <v/>
      </c>
      <c r="AK177" s="133"/>
      <c r="AL177" s="137"/>
      <c r="AM177" s="141" t="str">
        <f>IF(ISNUMBER($B177),SQRT(VAR(U$10:U177)),"")</f>
        <v/>
      </c>
      <c r="AN177" s="141" t="str">
        <f>IF(ISNUMBER($B177),SQRT(VAR(V$10:V177)),"")</f>
        <v/>
      </c>
      <c r="AO177" s="141" t="str">
        <f>IF(ISNUMBER($B177),SQRT(VAR(W$10:W177)),"")</f>
        <v/>
      </c>
      <c r="AP177" s="141" t="str">
        <f>IF(ISNUMBER($B177),SQRT(VAR(X$10:X177)),"")</f>
        <v/>
      </c>
      <c r="AQ177" s="133"/>
      <c r="AR177" s="3"/>
      <c r="AS177" s="140"/>
      <c r="AT177" s="141"/>
      <c r="AU177" s="141"/>
      <c r="AV177" s="141"/>
      <c r="AW177" s="141"/>
      <c r="AX177" s="139"/>
    </row>
    <row r="178" spans="1:50">
      <c r="A178" s="64"/>
      <c r="B178" s="135" t="str">
        <f>IF(ISBLANK(Liga_Pocha!$B178),"",Liga_Pocha!$B178)</f>
        <v/>
      </c>
      <c r="C178" s="136" t="str">
        <f>IF(ISTEXT(B178),"",_xlfn.SWITCH(Liga_Pocha!AH178,$D$3,$D$2,$E$3,$E$2,$F$3,$F$2,$G$3,$G$2,$D$6,$D$5,$E$6,$E$5,$I$6,$I$5))</f>
        <v/>
      </c>
      <c r="D178" s="136" t="str">
        <f>IF(ISTEXT(C178),"",_xlfn.SWITCH(Liga_Pocha!AI178,$D$3,$D$2,$E$3,$E$2,$F$3,$F$2,$G$3,$G$2,$D$6,$D$5,$E$6,$E$5,$I$6,$I$5))</f>
        <v/>
      </c>
      <c r="E178" s="136" t="str">
        <f>IF(ISTEXT(D178),"",_xlfn.SWITCH(Liga_Pocha!AJ178,$D$3,$D$2,$E$3,$E$2,$F$3,$F$2,$G$3,$G$2,$D$6,$D$5,$E$6,$E$5,$I$6,$I$5))</f>
        <v/>
      </c>
      <c r="F178" s="136" t="str">
        <f>IF(ISTEXT(E178),"",_xlfn.SWITCH(Liga_Pocha!AK178,$D$3,$D$2,$E$3,$E$2,$F$3,$F$2,$G$3,$G$2,$D$6,$D$5,$E$6,$E$5,$I$6,$I$5))</f>
        <v/>
      </c>
      <c r="G178" s="140" t="str">
        <f>HLOOKUP(G$9,$B$9:$F$303,ROWS(A$1:A170),0)</f>
        <v/>
      </c>
      <c r="H178" s="129"/>
      <c r="I178" s="141" t="str">
        <f>IF(ISNUMBER($B178),I177+Liga_Pocha!AH178,"")</f>
        <v/>
      </c>
      <c r="J178" s="141" t="str">
        <f>IF(ISNUMBER($B178),J177+Liga_Pocha!AI178,"")</f>
        <v/>
      </c>
      <c r="K178" s="141" t="str">
        <f>IF(ISNUMBER($B178),K177+Liga_Pocha!AJ178,"")</f>
        <v/>
      </c>
      <c r="L178" s="141" t="str">
        <f>IF(ISNUMBER($B178),L177+Liga_Pocha!AK178,"")</f>
        <v/>
      </c>
      <c r="M178" s="133"/>
      <c r="N178" s="129"/>
      <c r="O178" s="131" t="str">
        <f>IF(ISNUMBER($B178),I178/SUM($I178:$L178),"")</f>
        <v/>
      </c>
      <c r="P178" s="131" t="str">
        <f>IF(ISNUMBER($B178),J178/SUM($I178:$L178),"")</f>
        <v/>
      </c>
      <c r="Q178" s="131" t="str">
        <f>IF(ISNUMBER($B178),K178/SUM($I178:$L178),"")</f>
        <v/>
      </c>
      <c r="R178" s="131" t="str">
        <f>IF(ISNUMBER($B178),L178/SUM($I178:$L178),"")</f>
        <v/>
      </c>
      <c r="S178" s="133"/>
      <c r="T178" s="129"/>
      <c r="U178" s="141" t="str">
        <f>IF(ISNUMBER(Liga_Pocha!C178),Liga_Pocha!C178,"")</f>
        <v/>
      </c>
      <c r="V178" s="141" t="str">
        <f>IF(ISNUMBER(Liga_Pocha!D178),Liga_Pocha!D178,"")</f>
        <v/>
      </c>
      <c r="W178" s="141" t="str">
        <f>IF(ISNUMBER(Liga_Pocha!E178),Liga_Pocha!E178,"")</f>
        <v/>
      </c>
      <c r="X178" s="141" t="str">
        <f>IF(ISNUMBER(Liga_Pocha!F178),Liga_Pocha!F178,"")</f>
        <v/>
      </c>
      <c r="Y178" s="140" t="str">
        <f>IF(ISNUMBER($B178),HLOOKUP(Y$9,$U$9:$X$303,ROWS(S$1:S170),0),"")</f>
        <v/>
      </c>
      <c r="Z178" s="129"/>
      <c r="AA178" s="141" t="str">
        <f>IF(ISNUMBER($B178),U178+AA177,"")</f>
        <v/>
      </c>
      <c r="AB178" s="141" t="str">
        <f>IF(ISNUMBER($B178),V178+AB177,"")</f>
        <v/>
      </c>
      <c r="AC178" s="141" t="str">
        <f>IF(ISNUMBER($B178),W178+AC177,"")</f>
        <v/>
      </c>
      <c r="AD178" s="141" t="str">
        <f>IF(ISNUMBER($B178),X178+AD177,"")</f>
        <v/>
      </c>
      <c r="AE178" s="133"/>
      <c r="AF178" s="137"/>
      <c r="AG178" s="141" t="str">
        <f>IF(ISNUMBER($B178),AA178/COUNTA(AA$10:AA178),"")</f>
        <v/>
      </c>
      <c r="AH178" s="141" t="str">
        <f>IF(ISNUMBER($B178),AB178/COUNTA(AB$10:AB178),"")</f>
        <v/>
      </c>
      <c r="AI178" s="141" t="str">
        <f>IF(ISNUMBER($B178),AC178/COUNTA(AC$10:AC178),"")</f>
        <v/>
      </c>
      <c r="AJ178" s="141" t="str">
        <f>IF(ISNUMBER($B178),AD178/COUNTA(AD$10:AD178),"")</f>
        <v/>
      </c>
      <c r="AK178" s="133"/>
      <c r="AL178" s="137"/>
      <c r="AM178" s="141" t="str">
        <f>IF(ISNUMBER($B178),SQRT(VAR(U$10:U178)),"")</f>
        <v/>
      </c>
      <c r="AN178" s="141" t="str">
        <f>IF(ISNUMBER($B178),SQRT(VAR(V$10:V178)),"")</f>
        <v/>
      </c>
      <c r="AO178" s="141" t="str">
        <f>IF(ISNUMBER($B178),SQRT(VAR(W$10:W178)),"")</f>
        <v/>
      </c>
      <c r="AP178" s="141" t="str">
        <f>IF(ISNUMBER($B178),SQRT(VAR(X$10:X178)),"")</f>
        <v/>
      </c>
      <c r="AQ178" s="133"/>
      <c r="AR178" s="3"/>
      <c r="AS178" s="140"/>
      <c r="AT178" s="141"/>
      <c r="AU178" s="141"/>
      <c r="AV178" s="141"/>
      <c r="AW178" s="141"/>
      <c r="AX178" s="139"/>
    </row>
    <row r="179" spans="1:50">
      <c r="A179" s="64"/>
      <c r="B179" s="135" t="str">
        <f>IF(ISBLANK(Liga_Pocha!$B179),"",Liga_Pocha!$B179)</f>
        <v/>
      </c>
      <c r="C179" s="136" t="str">
        <f>IF(ISTEXT(B179),"",_xlfn.SWITCH(Liga_Pocha!AH179,$D$3,$D$2,$E$3,$E$2,$F$3,$F$2,$G$3,$G$2,$D$6,$D$5,$E$6,$E$5,$I$6,$I$5))</f>
        <v/>
      </c>
      <c r="D179" s="136" t="str">
        <f>IF(ISTEXT(C179),"",_xlfn.SWITCH(Liga_Pocha!AI179,$D$3,$D$2,$E$3,$E$2,$F$3,$F$2,$G$3,$G$2,$D$6,$D$5,$E$6,$E$5,$I$6,$I$5))</f>
        <v/>
      </c>
      <c r="E179" s="136" t="str">
        <f>IF(ISTEXT(D179),"",_xlfn.SWITCH(Liga_Pocha!AJ179,$D$3,$D$2,$E$3,$E$2,$F$3,$F$2,$G$3,$G$2,$D$6,$D$5,$E$6,$E$5,$I$6,$I$5))</f>
        <v/>
      </c>
      <c r="F179" s="136" t="str">
        <f>IF(ISTEXT(E179),"",_xlfn.SWITCH(Liga_Pocha!AK179,$D$3,$D$2,$E$3,$E$2,$F$3,$F$2,$G$3,$G$2,$D$6,$D$5,$E$6,$E$5,$I$6,$I$5))</f>
        <v/>
      </c>
      <c r="G179" s="140" t="str">
        <f>HLOOKUP(G$9,$B$9:$F$303,ROWS(A$1:A171),0)</f>
        <v/>
      </c>
      <c r="H179" s="129"/>
      <c r="I179" s="141" t="str">
        <f>IF(ISNUMBER($B179),I178+Liga_Pocha!AH179,"")</f>
        <v/>
      </c>
      <c r="J179" s="141" t="str">
        <f>IF(ISNUMBER($B179),J178+Liga_Pocha!AI179,"")</f>
        <v/>
      </c>
      <c r="K179" s="141" t="str">
        <f>IF(ISNUMBER($B179),K178+Liga_Pocha!AJ179,"")</f>
        <v/>
      </c>
      <c r="L179" s="141" t="str">
        <f>IF(ISNUMBER($B179),L178+Liga_Pocha!AK179,"")</f>
        <v/>
      </c>
      <c r="M179" s="133"/>
      <c r="N179" s="129"/>
      <c r="O179" s="131" t="str">
        <f>IF(ISNUMBER($B179),I179/SUM($I179:$L179),"")</f>
        <v/>
      </c>
      <c r="P179" s="131" t="str">
        <f>IF(ISNUMBER($B179),J179/SUM($I179:$L179),"")</f>
        <v/>
      </c>
      <c r="Q179" s="131" t="str">
        <f>IF(ISNUMBER($B179),K179/SUM($I179:$L179),"")</f>
        <v/>
      </c>
      <c r="R179" s="131" t="str">
        <f>IF(ISNUMBER($B179),L179/SUM($I179:$L179),"")</f>
        <v/>
      </c>
      <c r="S179" s="133"/>
      <c r="T179" s="129"/>
      <c r="U179" s="141" t="str">
        <f>IF(ISNUMBER(Liga_Pocha!C179),Liga_Pocha!C179,"")</f>
        <v/>
      </c>
      <c r="V179" s="141" t="str">
        <f>IF(ISNUMBER(Liga_Pocha!D179),Liga_Pocha!D179,"")</f>
        <v/>
      </c>
      <c r="W179" s="141" t="str">
        <f>IF(ISNUMBER(Liga_Pocha!E179),Liga_Pocha!E179,"")</f>
        <v/>
      </c>
      <c r="X179" s="141" t="str">
        <f>IF(ISNUMBER(Liga_Pocha!F179),Liga_Pocha!F179,"")</f>
        <v/>
      </c>
      <c r="Y179" s="140" t="str">
        <f>IF(ISNUMBER($B179),HLOOKUP(Y$9,$U$9:$X$303,ROWS(S$1:S171),0),"")</f>
        <v/>
      </c>
      <c r="Z179" s="129"/>
      <c r="AA179" s="141" t="str">
        <f>IF(ISNUMBER($B179),U179+AA178,"")</f>
        <v/>
      </c>
      <c r="AB179" s="141" t="str">
        <f>IF(ISNUMBER($B179),V179+AB178,"")</f>
        <v/>
      </c>
      <c r="AC179" s="141" t="str">
        <f>IF(ISNUMBER($B179),W179+AC178,"")</f>
        <v/>
      </c>
      <c r="AD179" s="141" t="str">
        <f>IF(ISNUMBER($B179),X179+AD178,"")</f>
        <v/>
      </c>
      <c r="AE179" s="133"/>
      <c r="AF179" s="137"/>
      <c r="AG179" s="141" t="str">
        <f>IF(ISNUMBER($B179),AA179/COUNTA(AA$10:AA179),"")</f>
        <v/>
      </c>
      <c r="AH179" s="141" t="str">
        <f>IF(ISNUMBER($B179),AB179/COUNTA(AB$10:AB179),"")</f>
        <v/>
      </c>
      <c r="AI179" s="141" t="str">
        <f>IF(ISNUMBER($B179),AC179/COUNTA(AC$10:AC179),"")</f>
        <v/>
      </c>
      <c r="AJ179" s="141" t="str">
        <f>IF(ISNUMBER($B179),AD179/COUNTA(AD$10:AD179),"")</f>
        <v/>
      </c>
      <c r="AK179" s="133"/>
      <c r="AL179" s="137"/>
      <c r="AM179" s="141" t="str">
        <f>IF(ISNUMBER($B179),SQRT(VAR(U$10:U179)),"")</f>
        <v/>
      </c>
      <c r="AN179" s="141" t="str">
        <f>IF(ISNUMBER($B179),SQRT(VAR(V$10:V179)),"")</f>
        <v/>
      </c>
      <c r="AO179" s="141" t="str">
        <f>IF(ISNUMBER($B179),SQRT(VAR(W$10:W179)),"")</f>
        <v/>
      </c>
      <c r="AP179" s="141" t="str">
        <f>IF(ISNUMBER($B179),SQRT(VAR(X$10:X179)),"")</f>
        <v/>
      </c>
      <c r="AQ179" s="133"/>
      <c r="AR179" s="3"/>
      <c r="AS179" s="140"/>
      <c r="AT179" s="141"/>
      <c r="AU179" s="141"/>
      <c r="AV179" s="141"/>
      <c r="AW179" s="141"/>
      <c r="AX179" s="139"/>
    </row>
    <row r="180" spans="1:50">
      <c r="A180" s="64"/>
      <c r="B180" s="135" t="str">
        <f>IF(ISBLANK(Liga_Pocha!$B180),"",Liga_Pocha!$B180)</f>
        <v/>
      </c>
      <c r="C180" s="136" t="str">
        <f>IF(ISTEXT(B180),"",_xlfn.SWITCH(Liga_Pocha!AH180,$D$3,$D$2,$E$3,$E$2,$F$3,$F$2,$G$3,$G$2,$D$6,$D$5,$E$6,$E$5,$I$6,$I$5))</f>
        <v/>
      </c>
      <c r="D180" s="136" t="str">
        <f>IF(ISTEXT(C180),"",_xlfn.SWITCH(Liga_Pocha!AI180,$D$3,$D$2,$E$3,$E$2,$F$3,$F$2,$G$3,$G$2,$D$6,$D$5,$E$6,$E$5,$I$6,$I$5))</f>
        <v/>
      </c>
      <c r="E180" s="136" t="str">
        <f>IF(ISTEXT(D180),"",_xlfn.SWITCH(Liga_Pocha!AJ180,$D$3,$D$2,$E$3,$E$2,$F$3,$F$2,$G$3,$G$2,$D$6,$D$5,$E$6,$E$5,$I$6,$I$5))</f>
        <v/>
      </c>
      <c r="F180" s="136" t="str">
        <f>IF(ISTEXT(E180),"",_xlfn.SWITCH(Liga_Pocha!AK180,$D$3,$D$2,$E$3,$E$2,$F$3,$F$2,$G$3,$G$2,$D$6,$D$5,$E$6,$E$5,$I$6,$I$5))</f>
        <v/>
      </c>
      <c r="G180" s="140" t="str">
        <f>HLOOKUP(G$9,$B$9:$F$303,ROWS(A$1:A172),0)</f>
        <v/>
      </c>
      <c r="H180" s="129"/>
      <c r="I180" s="141" t="str">
        <f>IF(ISNUMBER($B180),I179+Liga_Pocha!AH180,"")</f>
        <v/>
      </c>
      <c r="J180" s="141" t="str">
        <f>IF(ISNUMBER($B180),J179+Liga_Pocha!AI180,"")</f>
        <v/>
      </c>
      <c r="K180" s="141" t="str">
        <f>IF(ISNUMBER($B180),K179+Liga_Pocha!AJ180,"")</f>
        <v/>
      </c>
      <c r="L180" s="141" t="str">
        <f>IF(ISNUMBER($B180),L179+Liga_Pocha!AK180,"")</f>
        <v/>
      </c>
      <c r="M180" s="133"/>
      <c r="N180" s="129"/>
      <c r="O180" s="131" t="str">
        <f>IF(ISNUMBER($B180),I180/SUM($I180:$L180),"")</f>
        <v/>
      </c>
      <c r="P180" s="131" t="str">
        <f>IF(ISNUMBER($B180),J180/SUM($I180:$L180),"")</f>
        <v/>
      </c>
      <c r="Q180" s="131" t="str">
        <f>IF(ISNUMBER($B180),K180/SUM($I180:$L180),"")</f>
        <v/>
      </c>
      <c r="R180" s="131" t="str">
        <f>IF(ISNUMBER($B180),L180/SUM($I180:$L180),"")</f>
        <v/>
      </c>
      <c r="S180" s="133"/>
      <c r="T180" s="129"/>
      <c r="U180" s="141" t="str">
        <f>IF(ISNUMBER(Liga_Pocha!C180),Liga_Pocha!C180,"")</f>
        <v/>
      </c>
      <c r="V180" s="141" t="str">
        <f>IF(ISNUMBER(Liga_Pocha!D180),Liga_Pocha!D180,"")</f>
        <v/>
      </c>
      <c r="W180" s="141" t="str">
        <f>IF(ISNUMBER(Liga_Pocha!E180),Liga_Pocha!E180,"")</f>
        <v/>
      </c>
      <c r="X180" s="141" t="str">
        <f>IF(ISNUMBER(Liga_Pocha!F180),Liga_Pocha!F180,"")</f>
        <v/>
      </c>
      <c r="Y180" s="140" t="str">
        <f>IF(ISNUMBER($B180),HLOOKUP(Y$9,$U$9:$X$303,ROWS(S$1:S172),0),"")</f>
        <v/>
      </c>
      <c r="Z180" s="129"/>
      <c r="AA180" s="141" t="str">
        <f>IF(ISNUMBER($B180),U180+AA179,"")</f>
        <v/>
      </c>
      <c r="AB180" s="141" t="str">
        <f>IF(ISNUMBER($B180),V180+AB179,"")</f>
        <v/>
      </c>
      <c r="AC180" s="141" t="str">
        <f>IF(ISNUMBER($B180),W180+AC179,"")</f>
        <v/>
      </c>
      <c r="AD180" s="141" t="str">
        <f>IF(ISNUMBER($B180),X180+AD179,"")</f>
        <v/>
      </c>
      <c r="AE180" s="133"/>
      <c r="AF180" s="137"/>
      <c r="AG180" s="141" t="str">
        <f>IF(ISNUMBER($B180),AA180/COUNTA(AA$10:AA180),"")</f>
        <v/>
      </c>
      <c r="AH180" s="141" t="str">
        <f>IF(ISNUMBER($B180),AB180/COUNTA(AB$10:AB180),"")</f>
        <v/>
      </c>
      <c r="AI180" s="141" t="str">
        <f>IF(ISNUMBER($B180),AC180/COUNTA(AC$10:AC180),"")</f>
        <v/>
      </c>
      <c r="AJ180" s="141" t="str">
        <f>IF(ISNUMBER($B180),AD180/COUNTA(AD$10:AD180),"")</f>
        <v/>
      </c>
      <c r="AK180" s="133"/>
      <c r="AL180" s="137"/>
      <c r="AM180" s="141" t="str">
        <f>IF(ISNUMBER($B180),SQRT(VAR(U$10:U180)),"")</f>
        <v/>
      </c>
      <c r="AN180" s="141" t="str">
        <f>IF(ISNUMBER($B180),SQRT(VAR(V$10:V180)),"")</f>
        <v/>
      </c>
      <c r="AO180" s="141" t="str">
        <f>IF(ISNUMBER($B180),SQRT(VAR(W$10:W180)),"")</f>
        <v/>
      </c>
      <c r="AP180" s="141" t="str">
        <f>IF(ISNUMBER($B180),SQRT(VAR(X$10:X180)),"")</f>
        <v/>
      </c>
      <c r="AQ180" s="133"/>
      <c r="AR180" s="3"/>
      <c r="AS180" s="140"/>
      <c r="AT180" s="141"/>
      <c r="AU180" s="141"/>
      <c r="AV180" s="141"/>
      <c r="AW180" s="141"/>
      <c r="AX180" s="139"/>
    </row>
    <row r="181" spans="1:50">
      <c r="A181" s="64"/>
      <c r="B181" s="135" t="str">
        <f>IF(ISBLANK(Liga_Pocha!$B181),"",Liga_Pocha!$B181)</f>
        <v/>
      </c>
      <c r="C181" s="136" t="str">
        <f>IF(ISTEXT(B181),"",_xlfn.SWITCH(Liga_Pocha!AH181,$D$3,$D$2,$E$3,$E$2,$F$3,$F$2,$G$3,$G$2,$D$6,$D$5,$E$6,$E$5,$I$6,$I$5))</f>
        <v/>
      </c>
      <c r="D181" s="136" t="str">
        <f>IF(ISTEXT(C181),"",_xlfn.SWITCH(Liga_Pocha!AI181,$D$3,$D$2,$E$3,$E$2,$F$3,$F$2,$G$3,$G$2,$D$6,$D$5,$E$6,$E$5,$I$6,$I$5))</f>
        <v/>
      </c>
      <c r="E181" s="136" t="str">
        <f>IF(ISTEXT(D181),"",_xlfn.SWITCH(Liga_Pocha!AJ181,$D$3,$D$2,$E$3,$E$2,$F$3,$F$2,$G$3,$G$2,$D$6,$D$5,$E$6,$E$5,$I$6,$I$5))</f>
        <v/>
      </c>
      <c r="F181" s="136" t="str">
        <f>IF(ISTEXT(E181),"",_xlfn.SWITCH(Liga_Pocha!AK181,$D$3,$D$2,$E$3,$E$2,$F$3,$F$2,$G$3,$G$2,$D$6,$D$5,$E$6,$E$5,$I$6,$I$5))</f>
        <v/>
      </c>
      <c r="G181" s="140" t="str">
        <f>HLOOKUP(G$9,$B$9:$F$303,ROWS(A$1:A173),0)</f>
        <v/>
      </c>
      <c r="H181" s="129"/>
      <c r="I181" s="141" t="str">
        <f>IF(ISNUMBER($B181),I180+Liga_Pocha!AH181,"")</f>
        <v/>
      </c>
      <c r="J181" s="141" t="str">
        <f>IF(ISNUMBER($B181),J180+Liga_Pocha!AI181,"")</f>
        <v/>
      </c>
      <c r="K181" s="141" t="str">
        <f>IF(ISNUMBER($B181),K180+Liga_Pocha!AJ181,"")</f>
        <v/>
      </c>
      <c r="L181" s="141" t="str">
        <f>IF(ISNUMBER($B181),L180+Liga_Pocha!AK181,"")</f>
        <v/>
      </c>
      <c r="M181" s="133"/>
      <c r="N181" s="129"/>
      <c r="O181" s="131" t="str">
        <f>IF(ISNUMBER($B181),I181/SUM($I181:$L181),"")</f>
        <v/>
      </c>
      <c r="P181" s="131" t="str">
        <f>IF(ISNUMBER($B181),J181/SUM($I181:$L181),"")</f>
        <v/>
      </c>
      <c r="Q181" s="131" t="str">
        <f>IF(ISNUMBER($B181),K181/SUM($I181:$L181),"")</f>
        <v/>
      </c>
      <c r="R181" s="131" t="str">
        <f>IF(ISNUMBER($B181),L181/SUM($I181:$L181),"")</f>
        <v/>
      </c>
      <c r="S181" s="133"/>
      <c r="T181" s="129"/>
      <c r="U181" s="141" t="str">
        <f>IF(ISNUMBER(Liga_Pocha!C181),Liga_Pocha!C181,"")</f>
        <v/>
      </c>
      <c r="V181" s="141" t="str">
        <f>IF(ISNUMBER(Liga_Pocha!D181),Liga_Pocha!D181,"")</f>
        <v/>
      </c>
      <c r="W181" s="141" t="str">
        <f>IF(ISNUMBER(Liga_Pocha!E181),Liga_Pocha!E181,"")</f>
        <v/>
      </c>
      <c r="X181" s="141" t="str">
        <f>IF(ISNUMBER(Liga_Pocha!F181),Liga_Pocha!F181,"")</f>
        <v/>
      </c>
      <c r="Y181" s="140" t="str">
        <f>IF(ISNUMBER($B181),HLOOKUP(Y$9,$U$9:$X$303,ROWS(S$1:S173),0),"")</f>
        <v/>
      </c>
      <c r="Z181" s="129"/>
      <c r="AA181" s="141" t="str">
        <f>IF(ISNUMBER($B181),U181+AA180,"")</f>
        <v/>
      </c>
      <c r="AB181" s="141" t="str">
        <f>IF(ISNUMBER($B181),V181+AB180,"")</f>
        <v/>
      </c>
      <c r="AC181" s="141" t="str">
        <f>IF(ISNUMBER($B181),W181+AC180,"")</f>
        <v/>
      </c>
      <c r="AD181" s="141" t="str">
        <f>IF(ISNUMBER($B181),X181+AD180,"")</f>
        <v/>
      </c>
      <c r="AE181" s="133"/>
      <c r="AF181" s="137"/>
      <c r="AG181" s="141" t="str">
        <f>IF(ISNUMBER($B181),AA181/COUNTA(AA$10:AA181),"")</f>
        <v/>
      </c>
      <c r="AH181" s="141" t="str">
        <f>IF(ISNUMBER($B181),AB181/COUNTA(AB$10:AB181),"")</f>
        <v/>
      </c>
      <c r="AI181" s="141" t="str">
        <f>IF(ISNUMBER($B181),AC181/COUNTA(AC$10:AC181),"")</f>
        <v/>
      </c>
      <c r="AJ181" s="141" t="str">
        <f>IF(ISNUMBER($B181),AD181/COUNTA(AD$10:AD181),"")</f>
        <v/>
      </c>
      <c r="AK181" s="133"/>
      <c r="AL181" s="137"/>
      <c r="AM181" s="141" t="str">
        <f>IF(ISNUMBER($B181),SQRT(VAR(U$10:U181)),"")</f>
        <v/>
      </c>
      <c r="AN181" s="141" t="str">
        <f>IF(ISNUMBER($B181),SQRT(VAR(V$10:V181)),"")</f>
        <v/>
      </c>
      <c r="AO181" s="141" t="str">
        <f>IF(ISNUMBER($B181),SQRT(VAR(W$10:W181)),"")</f>
        <v/>
      </c>
      <c r="AP181" s="141" t="str">
        <f>IF(ISNUMBER($B181),SQRT(VAR(X$10:X181)),"")</f>
        <v/>
      </c>
      <c r="AQ181" s="133"/>
      <c r="AR181" s="3"/>
      <c r="AS181" s="140"/>
      <c r="AT181" s="141"/>
      <c r="AU181" s="141"/>
      <c r="AV181" s="141"/>
      <c r="AW181" s="141"/>
      <c r="AX181" s="139"/>
    </row>
    <row r="182" spans="1:50">
      <c r="A182" s="64"/>
      <c r="B182" s="135" t="str">
        <f>IF(ISBLANK(Liga_Pocha!$B182),"",Liga_Pocha!$B182)</f>
        <v/>
      </c>
      <c r="C182" s="136" t="str">
        <f>IF(ISTEXT(B182),"",_xlfn.SWITCH(Liga_Pocha!AH182,$D$3,$D$2,$E$3,$E$2,$F$3,$F$2,$G$3,$G$2,$D$6,$D$5,$E$6,$E$5,$I$6,$I$5))</f>
        <v/>
      </c>
      <c r="D182" s="136" t="str">
        <f>IF(ISTEXT(C182),"",_xlfn.SWITCH(Liga_Pocha!AI182,$D$3,$D$2,$E$3,$E$2,$F$3,$F$2,$G$3,$G$2,$D$6,$D$5,$E$6,$E$5,$I$6,$I$5))</f>
        <v/>
      </c>
      <c r="E182" s="136" t="str">
        <f>IF(ISTEXT(D182),"",_xlfn.SWITCH(Liga_Pocha!AJ182,$D$3,$D$2,$E$3,$E$2,$F$3,$F$2,$G$3,$G$2,$D$6,$D$5,$E$6,$E$5,$I$6,$I$5))</f>
        <v/>
      </c>
      <c r="F182" s="136" t="str">
        <f>IF(ISTEXT(E182),"",_xlfn.SWITCH(Liga_Pocha!AK182,$D$3,$D$2,$E$3,$E$2,$F$3,$F$2,$G$3,$G$2,$D$6,$D$5,$E$6,$E$5,$I$6,$I$5))</f>
        <v/>
      </c>
      <c r="G182" s="140" t="str">
        <f>HLOOKUP(G$9,$B$9:$F$303,ROWS(A$1:A174),0)</f>
        <v/>
      </c>
      <c r="H182" s="129"/>
      <c r="I182" s="141" t="str">
        <f>IF(ISNUMBER($B182),I181+Liga_Pocha!AH182,"")</f>
        <v/>
      </c>
      <c r="J182" s="141" t="str">
        <f>IF(ISNUMBER($B182),J181+Liga_Pocha!AI182,"")</f>
        <v/>
      </c>
      <c r="K182" s="141" t="str">
        <f>IF(ISNUMBER($B182),K181+Liga_Pocha!AJ182,"")</f>
        <v/>
      </c>
      <c r="L182" s="141" t="str">
        <f>IF(ISNUMBER($B182),L181+Liga_Pocha!AK182,"")</f>
        <v/>
      </c>
      <c r="M182" s="133"/>
      <c r="N182" s="129"/>
      <c r="O182" s="131" t="str">
        <f>IF(ISNUMBER($B182),I182/SUM($I182:$L182),"")</f>
        <v/>
      </c>
      <c r="P182" s="131" t="str">
        <f>IF(ISNUMBER($B182),J182/SUM($I182:$L182),"")</f>
        <v/>
      </c>
      <c r="Q182" s="131" t="str">
        <f>IF(ISNUMBER($B182),K182/SUM($I182:$L182),"")</f>
        <v/>
      </c>
      <c r="R182" s="131" t="str">
        <f>IF(ISNUMBER($B182),L182/SUM($I182:$L182),"")</f>
        <v/>
      </c>
      <c r="S182" s="133"/>
      <c r="T182" s="129"/>
      <c r="U182" s="141" t="str">
        <f>IF(ISNUMBER(Liga_Pocha!C182),Liga_Pocha!C182,"")</f>
        <v/>
      </c>
      <c r="V182" s="141" t="str">
        <f>IF(ISNUMBER(Liga_Pocha!D182),Liga_Pocha!D182,"")</f>
        <v/>
      </c>
      <c r="W182" s="141" t="str">
        <f>IF(ISNUMBER(Liga_Pocha!E182),Liga_Pocha!E182,"")</f>
        <v/>
      </c>
      <c r="X182" s="141" t="str">
        <f>IF(ISNUMBER(Liga_Pocha!F182),Liga_Pocha!F182,"")</f>
        <v/>
      </c>
      <c r="Y182" s="140" t="str">
        <f>IF(ISNUMBER($B182),HLOOKUP(Y$9,$U$9:$X$303,ROWS(S$1:S174),0),"")</f>
        <v/>
      </c>
      <c r="Z182" s="129"/>
      <c r="AA182" s="141" t="str">
        <f>IF(ISNUMBER($B182),U182+AA181,"")</f>
        <v/>
      </c>
      <c r="AB182" s="141" t="str">
        <f>IF(ISNUMBER($B182),V182+AB181,"")</f>
        <v/>
      </c>
      <c r="AC182" s="141" t="str">
        <f>IF(ISNUMBER($B182),W182+AC181,"")</f>
        <v/>
      </c>
      <c r="AD182" s="141" t="str">
        <f>IF(ISNUMBER($B182),X182+AD181,"")</f>
        <v/>
      </c>
      <c r="AE182" s="133"/>
      <c r="AF182" s="137"/>
      <c r="AG182" s="141" t="str">
        <f>IF(ISNUMBER($B182),AA182/COUNTA(AA$10:AA182),"")</f>
        <v/>
      </c>
      <c r="AH182" s="141" t="str">
        <f>IF(ISNUMBER($B182),AB182/COUNTA(AB$10:AB182),"")</f>
        <v/>
      </c>
      <c r="AI182" s="141" t="str">
        <f>IF(ISNUMBER($B182),AC182/COUNTA(AC$10:AC182),"")</f>
        <v/>
      </c>
      <c r="AJ182" s="141" t="str">
        <f>IF(ISNUMBER($B182),AD182/COUNTA(AD$10:AD182),"")</f>
        <v/>
      </c>
      <c r="AK182" s="133"/>
      <c r="AL182" s="137"/>
      <c r="AM182" s="141" t="str">
        <f>IF(ISNUMBER($B182),SQRT(VAR(U$10:U182)),"")</f>
        <v/>
      </c>
      <c r="AN182" s="141" t="str">
        <f>IF(ISNUMBER($B182),SQRT(VAR(V$10:V182)),"")</f>
        <v/>
      </c>
      <c r="AO182" s="141" t="str">
        <f>IF(ISNUMBER($B182),SQRT(VAR(W$10:W182)),"")</f>
        <v/>
      </c>
      <c r="AP182" s="141" t="str">
        <f>IF(ISNUMBER($B182),SQRT(VAR(X$10:X182)),"")</f>
        <v/>
      </c>
      <c r="AQ182" s="133"/>
      <c r="AR182" s="3"/>
      <c r="AS182" s="140"/>
      <c r="AT182" s="141"/>
      <c r="AU182" s="141"/>
      <c r="AV182" s="141"/>
      <c r="AW182" s="141"/>
      <c r="AX182" s="139"/>
    </row>
    <row r="183" spans="1:50">
      <c r="A183" s="64"/>
      <c r="B183" s="135" t="str">
        <f>IF(ISBLANK(Liga_Pocha!$B183),"",Liga_Pocha!$B183)</f>
        <v/>
      </c>
      <c r="C183" s="136" t="str">
        <f>IF(ISTEXT(B183),"",_xlfn.SWITCH(Liga_Pocha!AH183,$D$3,$D$2,$E$3,$E$2,$F$3,$F$2,$G$3,$G$2,$D$6,$D$5,$E$6,$E$5,$I$6,$I$5))</f>
        <v/>
      </c>
      <c r="D183" s="136" t="str">
        <f>IF(ISTEXT(C183),"",_xlfn.SWITCH(Liga_Pocha!AI183,$D$3,$D$2,$E$3,$E$2,$F$3,$F$2,$G$3,$G$2,$D$6,$D$5,$E$6,$E$5,$I$6,$I$5))</f>
        <v/>
      </c>
      <c r="E183" s="136" t="str">
        <f>IF(ISTEXT(D183),"",_xlfn.SWITCH(Liga_Pocha!AJ183,$D$3,$D$2,$E$3,$E$2,$F$3,$F$2,$G$3,$G$2,$D$6,$D$5,$E$6,$E$5,$I$6,$I$5))</f>
        <v/>
      </c>
      <c r="F183" s="136" t="str">
        <f>IF(ISTEXT(E183),"",_xlfn.SWITCH(Liga_Pocha!AK183,$D$3,$D$2,$E$3,$E$2,$F$3,$F$2,$G$3,$G$2,$D$6,$D$5,$E$6,$E$5,$I$6,$I$5))</f>
        <v/>
      </c>
      <c r="G183" s="140" t="str">
        <f>HLOOKUP(G$9,$B$9:$F$303,ROWS(A$1:A175),0)</f>
        <v/>
      </c>
      <c r="H183" s="129"/>
      <c r="I183" s="141" t="str">
        <f>IF(ISNUMBER($B183),I182+Liga_Pocha!AH183,"")</f>
        <v/>
      </c>
      <c r="J183" s="141" t="str">
        <f>IF(ISNUMBER($B183),J182+Liga_Pocha!AI183,"")</f>
        <v/>
      </c>
      <c r="K183" s="141" t="str">
        <f>IF(ISNUMBER($B183),K182+Liga_Pocha!AJ183,"")</f>
        <v/>
      </c>
      <c r="L183" s="141" t="str">
        <f>IF(ISNUMBER($B183),L182+Liga_Pocha!AK183,"")</f>
        <v/>
      </c>
      <c r="M183" s="133"/>
      <c r="N183" s="129"/>
      <c r="O183" s="131" t="str">
        <f>IF(ISNUMBER($B183),I183/SUM($I183:$L183),"")</f>
        <v/>
      </c>
      <c r="P183" s="131" t="str">
        <f>IF(ISNUMBER($B183),J183/SUM($I183:$L183),"")</f>
        <v/>
      </c>
      <c r="Q183" s="131" t="str">
        <f>IF(ISNUMBER($B183),K183/SUM($I183:$L183),"")</f>
        <v/>
      </c>
      <c r="R183" s="131" t="str">
        <f>IF(ISNUMBER($B183),L183/SUM($I183:$L183),"")</f>
        <v/>
      </c>
      <c r="S183" s="133"/>
      <c r="T183" s="129"/>
      <c r="U183" s="141" t="str">
        <f>IF(ISNUMBER(Liga_Pocha!C183),Liga_Pocha!C183,"")</f>
        <v/>
      </c>
      <c r="V183" s="141" t="str">
        <f>IF(ISNUMBER(Liga_Pocha!D183),Liga_Pocha!D183,"")</f>
        <v/>
      </c>
      <c r="W183" s="141" t="str">
        <f>IF(ISNUMBER(Liga_Pocha!E183),Liga_Pocha!E183,"")</f>
        <v/>
      </c>
      <c r="X183" s="141" t="str">
        <f>IF(ISNUMBER(Liga_Pocha!F183),Liga_Pocha!F183,"")</f>
        <v/>
      </c>
      <c r="Y183" s="140" t="str">
        <f>IF(ISNUMBER($B183),HLOOKUP(Y$9,$U$9:$X$303,ROWS(S$1:S175),0),"")</f>
        <v/>
      </c>
      <c r="Z183" s="129"/>
      <c r="AA183" s="141" t="str">
        <f>IF(ISNUMBER($B183),U183+AA182,"")</f>
        <v/>
      </c>
      <c r="AB183" s="141" t="str">
        <f>IF(ISNUMBER($B183),V183+AB182,"")</f>
        <v/>
      </c>
      <c r="AC183" s="141" t="str">
        <f>IF(ISNUMBER($B183),W183+AC182,"")</f>
        <v/>
      </c>
      <c r="AD183" s="141" t="str">
        <f>IF(ISNUMBER($B183),X183+AD182,"")</f>
        <v/>
      </c>
      <c r="AE183" s="133"/>
      <c r="AF183" s="137"/>
      <c r="AG183" s="141" t="str">
        <f>IF(ISNUMBER($B183),AA183/COUNTA(AA$10:AA183),"")</f>
        <v/>
      </c>
      <c r="AH183" s="141" t="str">
        <f>IF(ISNUMBER($B183),AB183/COUNTA(AB$10:AB183),"")</f>
        <v/>
      </c>
      <c r="AI183" s="141" t="str">
        <f>IF(ISNUMBER($B183),AC183/COUNTA(AC$10:AC183),"")</f>
        <v/>
      </c>
      <c r="AJ183" s="141" t="str">
        <f>IF(ISNUMBER($B183),AD183/COUNTA(AD$10:AD183),"")</f>
        <v/>
      </c>
      <c r="AK183" s="133"/>
      <c r="AL183" s="137"/>
      <c r="AM183" s="141" t="str">
        <f>IF(ISNUMBER($B183),SQRT(VAR(U$10:U183)),"")</f>
        <v/>
      </c>
      <c r="AN183" s="141" t="str">
        <f>IF(ISNUMBER($B183),SQRT(VAR(V$10:V183)),"")</f>
        <v/>
      </c>
      <c r="AO183" s="141" t="str">
        <f>IF(ISNUMBER($B183),SQRT(VAR(W$10:W183)),"")</f>
        <v/>
      </c>
      <c r="AP183" s="141" t="str">
        <f>IF(ISNUMBER($B183),SQRT(VAR(X$10:X183)),"")</f>
        <v/>
      </c>
      <c r="AQ183" s="133"/>
      <c r="AR183" s="3"/>
      <c r="AS183" s="140"/>
      <c r="AT183" s="141"/>
      <c r="AU183" s="141"/>
      <c r="AV183" s="141"/>
      <c r="AW183" s="141"/>
      <c r="AX183" s="139"/>
    </row>
    <row r="184" spans="1:50">
      <c r="A184" s="64"/>
      <c r="B184" s="135" t="str">
        <f>IF(ISBLANK(Liga_Pocha!$B184),"",Liga_Pocha!$B184)</f>
        <v/>
      </c>
      <c r="C184" s="136" t="str">
        <f>IF(ISTEXT(B184),"",_xlfn.SWITCH(Liga_Pocha!AH184,$D$3,$D$2,$E$3,$E$2,$F$3,$F$2,$G$3,$G$2,$D$6,$D$5,$E$6,$E$5,$I$6,$I$5))</f>
        <v/>
      </c>
      <c r="D184" s="136" t="str">
        <f>IF(ISTEXT(C184),"",_xlfn.SWITCH(Liga_Pocha!AI184,$D$3,$D$2,$E$3,$E$2,$F$3,$F$2,$G$3,$G$2,$D$6,$D$5,$E$6,$E$5,$I$6,$I$5))</f>
        <v/>
      </c>
      <c r="E184" s="136" t="str">
        <f>IF(ISTEXT(D184),"",_xlfn.SWITCH(Liga_Pocha!AJ184,$D$3,$D$2,$E$3,$E$2,$F$3,$F$2,$G$3,$G$2,$D$6,$D$5,$E$6,$E$5,$I$6,$I$5))</f>
        <v/>
      </c>
      <c r="F184" s="136" t="str">
        <f>IF(ISTEXT(E184),"",_xlfn.SWITCH(Liga_Pocha!AK184,$D$3,$D$2,$E$3,$E$2,$F$3,$F$2,$G$3,$G$2,$D$6,$D$5,$E$6,$E$5,$I$6,$I$5))</f>
        <v/>
      </c>
      <c r="G184" s="140" t="str">
        <f>HLOOKUP(G$9,$B$9:$F$303,ROWS(A$1:A176),0)</f>
        <v/>
      </c>
      <c r="H184" s="129"/>
      <c r="I184" s="141" t="str">
        <f>IF(ISNUMBER($B184),I183+Liga_Pocha!AH184,"")</f>
        <v/>
      </c>
      <c r="J184" s="141" t="str">
        <f>IF(ISNUMBER($B184),J183+Liga_Pocha!AI184,"")</f>
        <v/>
      </c>
      <c r="K184" s="141" t="str">
        <f>IF(ISNUMBER($B184),K183+Liga_Pocha!AJ184,"")</f>
        <v/>
      </c>
      <c r="L184" s="141" t="str">
        <f>IF(ISNUMBER($B184),L183+Liga_Pocha!AK184,"")</f>
        <v/>
      </c>
      <c r="M184" s="133"/>
      <c r="N184" s="129"/>
      <c r="O184" s="131" t="str">
        <f>IF(ISNUMBER($B184),I184/SUM($I184:$L184),"")</f>
        <v/>
      </c>
      <c r="P184" s="131" t="str">
        <f>IF(ISNUMBER($B184),J184/SUM($I184:$L184),"")</f>
        <v/>
      </c>
      <c r="Q184" s="131" t="str">
        <f>IF(ISNUMBER($B184),K184/SUM($I184:$L184),"")</f>
        <v/>
      </c>
      <c r="R184" s="131" t="str">
        <f>IF(ISNUMBER($B184),L184/SUM($I184:$L184),"")</f>
        <v/>
      </c>
      <c r="S184" s="133"/>
      <c r="T184" s="129"/>
      <c r="U184" s="141" t="str">
        <f>IF(ISNUMBER(Liga_Pocha!C184),Liga_Pocha!C184,"")</f>
        <v/>
      </c>
      <c r="V184" s="141" t="str">
        <f>IF(ISNUMBER(Liga_Pocha!D184),Liga_Pocha!D184,"")</f>
        <v/>
      </c>
      <c r="W184" s="141" t="str">
        <f>IF(ISNUMBER(Liga_Pocha!E184),Liga_Pocha!E184,"")</f>
        <v/>
      </c>
      <c r="X184" s="141" t="str">
        <f>IF(ISNUMBER(Liga_Pocha!F184),Liga_Pocha!F184,"")</f>
        <v/>
      </c>
      <c r="Y184" s="140" t="str">
        <f>IF(ISNUMBER($B184),HLOOKUP(Y$9,$U$9:$X$303,ROWS(S$1:S176),0),"")</f>
        <v/>
      </c>
      <c r="Z184" s="129"/>
      <c r="AA184" s="141" t="str">
        <f>IF(ISNUMBER($B184),U184+AA183,"")</f>
        <v/>
      </c>
      <c r="AB184" s="141" t="str">
        <f>IF(ISNUMBER($B184),V184+AB183,"")</f>
        <v/>
      </c>
      <c r="AC184" s="141" t="str">
        <f>IF(ISNUMBER($B184),W184+AC183,"")</f>
        <v/>
      </c>
      <c r="AD184" s="141" t="str">
        <f>IF(ISNUMBER($B184),X184+AD183,"")</f>
        <v/>
      </c>
      <c r="AE184" s="133"/>
      <c r="AF184" s="137"/>
      <c r="AG184" s="141" t="str">
        <f>IF(ISNUMBER($B184),AA184/COUNTA(AA$10:AA184),"")</f>
        <v/>
      </c>
      <c r="AH184" s="141" t="str">
        <f>IF(ISNUMBER($B184),AB184/COUNTA(AB$10:AB184),"")</f>
        <v/>
      </c>
      <c r="AI184" s="141" t="str">
        <f>IF(ISNUMBER($B184),AC184/COUNTA(AC$10:AC184),"")</f>
        <v/>
      </c>
      <c r="AJ184" s="141" t="str">
        <f>IF(ISNUMBER($B184),AD184/COUNTA(AD$10:AD184),"")</f>
        <v/>
      </c>
      <c r="AK184" s="133"/>
      <c r="AL184" s="137"/>
      <c r="AM184" s="141" t="str">
        <f>IF(ISNUMBER($B184),SQRT(VAR(U$10:U184)),"")</f>
        <v/>
      </c>
      <c r="AN184" s="141" t="str">
        <f>IF(ISNUMBER($B184),SQRT(VAR(V$10:V184)),"")</f>
        <v/>
      </c>
      <c r="AO184" s="141" t="str">
        <f>IF(ISNUMBER($B184),SQRT(VAR(W$10:W184)),"")</f>
        <v/>
      </c>
      <c r="AP184" s="141" t="str">
        <f>IF(ISNUMBER($B184),SQRT(VAR(X$10:X184)),"")</f>
        <v/>
      </c>
      <c r="AQ184" s="133"/>
      <c r="AR184" s="3"/>
      <c r="AS184" s="140"/>
      <c r="AT184" s="141"/>
      <c r="AU184" s="141"/>
      <c r="AV184" s="141"/>
      <c r="AW184" s="141"/>
      <c r="AX184" s="139"/>
    </row>
    <row r="185" spans="1:50">
      <c r="A185" s="64"/>
      <c r="B185" s="135" t="str">
        <f>IF(ISBLANK(Liga_Pocha!$B185),"",Liga_Pocha!$B185)</f>
        <v/>
      </c>
      <c r="C185" s="136" t="str">
        <f>IF(ISTEXT(B185),"",_xlfn.SWITCH(Liga_Pocha!AH185,$D$3,$D$2,$E$3,$E$2,$F$3,$F$2,$G$3,$G$2,$D$6,$D$5,$E$6,$E$5,$I$6,$I$5))</f>
        <v/>
      </c>
      <c r="D185" s="136" t="str">
        <f>IF(ISTEXT(C185),"",_xlfn.SWITCH(Liga_Pocha!AI185,$D$3,$D$2,$E$3,$E$2,$F$3,$F$2,$G$3,$G$2,$D$6,$D$5,$E$6,$E$5,$I$6,$I$5))</f>
        <v/>
      </c>
      <c r="E185" s="136" t="str">
        <f>IF(ISTEXT(D185),"",_xlfn.SWITCH(Liga_Pocha!AJ185,$D$3,$D$2,$E$3,$E$2,$F$3,$F$2,$G$3,$G$2,$D$6,$D$5,$E$6,$E$5,$I$6,$I$5))</f>
        <v/>
      </c>
      <c r="F185" s="136" t="str">
        <f>IF(ISTEXT(E185),"",_xlfn.SWITCH(Liga_Pocha!AK185,$D$3,$D$2,$E$3,$E$2,$F$3,$F$2,$G$3,$G$2,$D$6,$D$5,$E$6,$E$5,$I$6,$I$5))</f>
        <v/>
      </c>
      <c r="G185" s="140" t="str">
        <f>HLOOKUP(G$9,$B$9:$F$303,ROWS(A$1:A177),0)</f>
        <v/>
      </c>
      <c r="H185" s="129"/>
      <c r="I185" s="141" t="str">
        <f>IF(ISNUMBER($B185),I184+Liga_Pocha!AH185,"")</f>
        <v/>
      </c>
      <c r="J185" s="141" t="str">
        <f>IF(ISNUMBER($B185),J184+Liga_Pocha!AI185,"")</f>
        <v/>
      </c>
      <c r="K185" s="141" t="str">
        <f>IF(ISNUMBER($B185),K184+Liga_Pocha!AJ185,"")</f>
        <v/>
      </c>
      <c r="L185" s="141" t="str">
        <f>IF(ISNUMBER($B185),L184+Liga_Pocha!AK185,"")</f>
        <v/>
      </c>
      <c r="M185" s="133"/>
      <c r="N185" s="129"/>
      <c r="O185" s="131" t="str">
        <f>IF(ISNUMBER($B185),I185/SUM($I185:$L185),"")</f>
        <v/>
      </c>
      <c r="P185" s="131" t="str">
        <f>IF(ISNUMBER($B185),J185/SUM($I185:$L185),"")</f>
        <v/>
      </c>
      <c r="Q185" s="131" t="str">
        <f>IF(ISNUMBER($B185),K185/SUM($I185:$L185),"")</f>
        <v/>
      </c>
      <c r="R185" s="131" t="str">
        <f>IF(ISNUMBER($B185),L185/SUM($I185:$L185),"")</f>
        <v/>
      </c>
      <c r="S185" s="133"/>
      <c r="T185" s="129"/>
      <c r="U185" s="141" t="str">
        <f>IF(ISNUMBER(Liga_Pocha!C185),Liga_Pocha!C185,"")</f>
        <v/>
      </c>
      <c r="V185" s="141" t="str">
        <f>IF(ISNUMBER(Liga_Pocha!D185),Liga_Pocha!D185,"")</f>
        <v/>
      </c>
      <c r="W185" s="141" t="str">
        <f>IF(ISNUMBER(Liga_Pocha!E185),Liga_Pocha!E185,"")</f>
        <v/>
      </c>
      <c r="X185" s="141" t="str">
        <f>IF(ISNUMBER(Liga_Pocha!F185),Liga_Pocha!F185,"")</f>
        <v/>
      </c>
      <c r="Y185" s="140" t="str">
        <f>IF(ISNUMBER($B185),HLOOKUP(Y$9,$U$9:$X$303,ROWS(S$1:S177),0),"")</f>
        <v/>
      </c>
      <c r="Z185" s="129"/>
      <c r="AA185" s="141" t="str">
        <f>IF(ISNUMBER($B185),U185+AA184,"")</f>
        <v/>
      </c>
      <c r="AB185" s="141" t="str">
        <f>IF(ISNUMBER($B185),V185+AB184,"")</f>
        <v/>
      </c>
      <c r="AC185" s="141" t="str">
        <f>IF(ISNUMBER($B185),W185+AC184,"")</f>
        <v/>
      </c>
      <c r="AD185" s="141" t="str">
        <f>IF(ISNUMBER($B185),X185+AD184,"")</f>
        <v/>
      </c>
      <c r="AE185" s="133"/>
      <c r="AF185" s="137"/>
      <c r="AG185" s="141" t="str">
        <f>IF(ISNUMBER($B185),AA185/COUNTA(AA$10:AA185),"")</f>
        <v/>
      </c>
      <c r="AH185" s="141" t="str">
        <f>IF(ISNUMBER($B185),AB185/COUNTA(AB$10:AB185),"")</f>
        <v/>
      </c>
      <c r="AI185" s="141" t="str">
        <f>IF(ISNUMBER($B185),AC185/COUNTA(AC$10:AC185),"")</f>
        <v/>
      </c>
      <c r="AJ185" s="141" t="str">
        <f>IF(ISNUMBER($B185),AD185/COUNTA(AD$10:AD185),"")</f>
        <v/>
      </c>
      <c r="AK185" s="133"/>
      <c r="AL185" s="137"/>
      <c r="AM185" s="141" t="str">
        <f>IF(ISNUMBER($B185),SQRT(VAR(U$10:U185)),"")</f>
        <v/>
      </c>
      <c r="AN185" s="141" t="str">
        <f>IF(ISNUMBER($B185),SQRT(VAR(V$10:V185)),"")</f>
        <v/>
      </c>
      <c r="AO185" s="141" t="str">
        <f>IF(ISNUMBER($B185),SQRT(VAR(W$10:W185)),"")</f>
        <v/>
      </c>
      <c r="AP185" s="141" t="str">
        <f>IF(ISNUMBER($B185),SQRT(VAR(X$10:X185)),"")</f>
        <v/>
      </c>
      <c r="AQ185" s="133"/>
      <c r="AR185" s="3"/>
      <c r="AS185" s="140"/>
      <c r="AT185" s="141"/>
      <c r="AU185" s="141"/>
      <c r="AV185" s="141"/>
      <c r="AW185" s="141"/>
      <c r="AX185" s="139"/>
    </row>
    <row r="186" spans="1:50">
      <c r="A186" s="64"/>
      <c r="B186" s="135" t="str">
        <f>IF(ISBLANK(Liga_Pocha!$B186),"",Liga_Pocha!$B186)</f>
        <v/>
      </c>
      <c r="C186" s="136" t="str">
        <f>IF(ISTEXT(B186),"",_xlfn.SWITCH(Liga_Pocha!AH186,$D$3,$D$2,$E$3,$E$2,$F$3,$F$2,$G$3,$G$2,$D$6,$D$5,$E$6,$E$5,$I$6,$I$5))</f>
        <v/>
      </c>
      <c r="D186" s="136" t="str">
        <f>IF(ISTEXT(C186),"",_xlfn.SWITCH(Liga_Pocha!AI186,$D$3,$D$2,$E$3,$E$2,$F$3,$F$2,$G$3,$G$2,$D$6,$D$5,$E$6,$E$5,$I$6,$I$5))</f>
        <v/>
      </c>
      <c r="E186" s="136" t="str">
        <f>IF(ISTEXT(D186),"",_xlfn.SWITCH(Liga_Pocha!AJ186,$D$3,$D$2,$E$3,$E$2,$F$3,$F$2,$G$3,$G$2,$D$6,$D$5,$E$6,$E$5,$I$6,$I$5))</f>
        <v/>
      </c>
      <c r="F186" s="136" t="str">
        <f>IF(ISTEXT(E186),"",_xlfn.SWITCH(Liga_Pocha!AK186,$D$3,$D$2,$E$3,$E$2,$F$3,$F$2,$G$3,$G$2,$D$6,$D$5,$E$6,$E$5,$I$6,$I$5))</f>
        <v/>
      </c>
      <c r="G186" s="140" t="str">
        <f>HLOOKUP(G$9,$B$9:$F$303,ROWS(A$1:A178),0)</f>
        <v/>
      </c>
      <c r="H186" s="129"/>
      <c r="I186" s="141" t="str">
        <f>IF(ISNUMBER($B186),I185+Liga_Pocha!AH186,"")</f>
        <v/>
      </c>
      <c r="J186" s="141" t="str">
        <f>IF(ISNUMBER($B186),J185+Liga_Pocha!AI186,"")</f>
        <v/>
      </c>
      <c r="K186" s="141" t="str">
        <f>IF(ISNUMBER($B186),K185+Liga_Pocha!AJ186,"")</f>
        <v/>
      </c>
      <c r="L186" s="141" t="str">
        <f>IF(ISNUMBER($B186),L185+Liga_Pocha!AK186,"")</f>
        <v/>
      </c>
      <c r="M186" s="133"/>
      <c r="N186" s="129"/>
      <c r="O186" s="131" t="str">
        <f>IF(ISNUMBER($B186),I186/SUM($I186:$L186),"")</f>
        <v/>
      </c>
      <c r="P186" s="131" t="str">
        <f>IF(ISNUMBER($B186),J186/SUM($I186:$L186),"")</f>
        <v/>
      </c>
      <c r="Q186" s="131" t="str">
        <f>IF(ISNUMBER($B186),K186/SUM($I186:$L186),"")</f>
        <v/>
      </c>
      <c r="R186" s="131" t="str">
        <f>IF(ISNUMBER($B186),L186/SUM($I186:$L186),"")</f>
        <v/>
      </c>
      <c r="S186" s="133"/>
      <c r="T186" s="129"/>
      <c r="U186" s="141" t="str">
        <f>IF(ISNUMBER(Liga_Pocha!C186),Liga_Pocha!C186,"")</f>
        <v/>
      </c>
      <c r="V186" s="141" t="str">
        <f>IF(ISNUMBER(Liga_Pocha!D186),Liga_Pocha!D186,"")</f>
        <v/>
      </c>
      <c r="W186" s="141" t="str">
        <f>IF(ISNUMBER(Liga_Pocha!E186),Liga_Pocha!E186,"")</f>
        <v/>
      </c>
      <c r="X186" s="141" t="str">
        <f>IF(ISNUMBER(Liga_Pocha!F186),Liga_Pocha!F186,"")</f>
        <v/>
      </c>
      <c r="Y186" s="140" t="str">
        <f>IF(ISNUMBER($B186),HLOOKUP(Y$9,$U$9:$X$303,ROWS(S$1:S178),0),"")</f>
        <v/>
      </c>
      <c r="Z186" s="129"/>
      <c r="AA186" s="141" t="str">
        <f>IF(ISNUMBER($B186),U186+AA185,"")</f>
        <v/>
      </c>
      <c r="AB186" s="141" t="str">
        <f>IF(ISNUMBER($B186),V186+AB185,"")</f>
        <v/>
      </c>
      <c r="AC186" s="141" t="str">
        <f>IF(ISNUMBER($B186),W186+AC185,"")</f>
        <v/>
      </c>
      <c r="AD186" s="141" t="str">
        <f>IF(ISNUMBER($B186),X186+AD185,"")</f>
        <v/>
      </c>
      <c r="AE186" s="133"/>
      <c r="AF186" s="137"/>
      <c r="AG186" s="141" t="str">
        <f>IF(ISNUMBER($B186),AA186/COUNTA(AA$10:AA186),"")</f>
        <v/>
      </c>
      <c r="AH186" s="141" t="str">
        <f>IF(ISNUMBER($B186),AB186/COUNTA(AB$10:AB186),"")</f>
        <v/>
      </c>
      <c r="AI186" s="141" t="str">
        <f>IF(ISNUMBER($B186),AC186/COUNTA(AC$10:AC186),"")</f>
        <v/>
      </c>
      <c r="AJ186" s="141" t="str">
        <f>IF(ISNUMBER($B186),AD186/COUNTA(AD$10:AD186),"")</f>
        <v/>
      </c>
      <c r="AK186" s="133"/>
      <c r="AL186" s="137"/>
      <c r="AM186" s="141" t="str">
        <f>IF(ISNUMBER($B186),SQRT(VAR(U$10:U186)),"")</f>
        <v/>
      </c>
      <c r="AN186" s="141" t="str">
        <f>IF(ISNUMBER($B186),SQRT(VAR(V$10:V186)),"")</f>
        <v/>
      </c>
      <c r="AO186" s="141" t="str">
        <f>IF(ISNUMBER($B186),SQRT(VAR(W$10:W186)),"")</f>
        <v/>
      </c>
      <c r="AP186" s="141" t="str">
        <f>IF(ISNUMBER($B186),SQRT(VAR(X$10:X186)),"")</f>
        <v/>
      </c>
      <c r="AQ186" s="133"/>
      <c r="AR186" s="3"/>
      <c r="AS186" s="140"/>
      <c r="AT186" s="141"/>
      <c r="AU186" s="141"/>
      <c r="AV186" s="141"/>
      <c r="AW186" s="141"/>
      <c r="AX186" s="139"/>
    </row>
    <row r="187" spans="1:50">
      <c r="A187" s="64"/>
      <c r="B187" s="135" t="str">
        <f>IF(ISBLANK(Liga_Pocha!$B187),"",Liga_Pocha!$B187)</f>
        <v/>
      </c>
      <c r="C187" s="136" t="str">
        <f>IF(ISTEXT(B187),"",_xlfn.SWITCH(Liga_Pocha!AH187,$D$3,$D$2,$E$3,$E$2,$F$3,$F$2,$G$3,$G$2,$D$6,$D$5,$E$6,$E$5,$I$6,$I$5))</f>
        <v/>
      </c>
      <c r="D187" s="136" t="str">
        <f>IF(ISTEXT(C187),"",_xlfn.SWITCH(Liga_Pocha!AI187,$D$3,$D$2,$E$3,$E$2,$F$3,$F$2,$G$3,$G$2,$D$6,$D$5,$E$6,$E$5,$I$6,$I$5))</f>
        <v/>
      </c>
      <c r="E187" s="136" t="str">
        <f>IF(ISTEXT(D187),"",_xlfn.SWITCH(Liga_Pocha!AJ187,$D$3,$D$2,$E$3,$E$2,$F$3,$F$2,$G$3,$G$2,$D$6,$D$5,$E$6,$E$5,$I$6,$I$5))</f>
        <v/>
      </c>
      <c r="F187" s="136" t="str">
        <f>IF(ISTEXT(E187),"",_xlfn.SWITCH(Liga_Pocha!AK187,$D$3,$D$2,$E$3,$E$2,$F$3,$F$2,$G$3,$G$2,$D$6,$D$5,$E$6,$E$5,$I$6,$I$5))</f>
        <v/>
      </c>
      <c r="G187" s="140" t="str">
        <f>HLOOKUP(G$9,$B$9:$F$303,ROWS(A$1:A179),0)</f>
        <v/>
      </c>
      <c r="H187" s="129"/>
      <c r="I187" s="141" t="str">
        <f>IF(ISNUMBER($B187),I186+Liga_Pocha!AH187,"")</f>
        <v/>
      </c>
      <c r="J187" s="141" t="str">
        <f>IF(ISNUMBER($B187),J186+Liga_Pocha!AI187,"")</f>
        <v/>
      </c>
      <c r="K187" s="141" t="str">
        <f>IF(ISNUMBER($B187),K186+Liga_Pocha!AJ187,"")</f>
        <v/>
      </c>
      <c r="L187" s="141" t="str">
        <f>IF(ISNUMBER($B187),L186+Liga_Pocha!AK187,"")</f>
        <v/>
      </c>
      <c r="M187" s="133"/>
      <c r="N187" s="129"/>
      <c r="O187" s="131" t="str">
        <f>IF(ISNUMBER($B187),I187/SUM($I187:$L187),"")</f>
        <v/>
      </c>
      <c r="P187" s="131" t="str">
        <f>IF(ISNUMBER($B187),J187/SUM($I187:$L187),"")</f>
        <v/>
      </c>
      <c r="Q187" s="131" t="str">
        <f>IF(ISNUMBER($B187),K187/SUM($I187:$L187),"")</f>
        <v/>
      </c>
      <c r="R187" s="131" t="str">
        <f>IF(ISNUMBER($B187),L187/SUM($I187:$L187),"")</f>
        <v/>
      </c>
      <c r="S187" s="133"/>
      <c r="T187" s="129"/>
      <c r="U187" s="141" t="str">
        <f>IF(ISNUMBER(Liga_Pocha!C187),Liga_Pocha!C187,"")</f>
        <v/>
      </c>
      <c r="V187" s="141" t="str">
        <f>IF(ISNUMBER(Liga_Pocha!D187),Liga_Pocha!D187,"")</f>
        <v/>
      </c>
      <c r="W187" s="141" t="str">
        <f>IF(ISNUMBER(Liga_Pocha!E187),Liga_Pocha!E187,"")</f>
        <v/>
      </c>
      <c r="X187" s="141" t="str">
        <f>IF(ISNUMBER(Liga_Pocha!F187),Liga_Pocha!F187,"")</f>
        <v/>
      </c>
      <c r="Y187" s="140" t="str">
        <f>IF(ISNUMBER($B187),HLOOKUP(Y$9,$U$9:$X$303,ROWS(S$1:S179),0),"")</f>
        <v/>
      </c>
      <c r="Z187" s="129"/>
      <c r="AA187" s="141" t="str">
        <f>IF(ISNUMBER($B187),U187+AA186,"")</f>
        <v/>
      </c>
      <c r="AB187" s="141" t="str">
        <f>IF(ISNUMBER($B187),V187+AB186,"")</f>
        <v/>
      </c>
      <c r="AC187" s="141" t="str">
        <f>IF(ISNUMBER($B187),W187+AC186,"")</f>
        <v/>
      </c>
      <c r="AD187" s="141" t="str">
        <f>IF(ISNUMBER($B187),X187+AD186,"")</f>
        <v/>
      </c>
      <c r="AE187" s="133"/>
      <c r="AF187" s="137"/>
      <c r="AG187" s="141" t="str">
        <f>IF(ISNUMBER($B187),AA187/COUNTA(AA$10:AA187),"")</f>
        <v/>
      </c>
      <c r="AH187" s="141" t="str">
        <f>IF(ISNUMBER($B187),AB187/COUNTA(AB$10:AB187),"")</f>
        <v/>
      </c>
      <c r="AI187" s="141" t="str">
        <f>IF(ISNUMBER($B187),AC187/COUNTA(AC$10:AC187),"")</f>
        <v/>
      </c>
      <c r="AJ187" s="141" t="str">
        <f>IF(ISNUMBER($B187),AD187/COUNTA(AD$10:AD187),"")</f>
        <v/>
      </c>
      <c r="AK187" s="133"/>
      <c r="AL187" s="137"/>
      <c r="AM187" s="141" t="str">
        <f>IF(ISNUMBER($B187),SQRT(VAR(U$10:U187)),"")</f>
        <v/>
      </c>
      <c r="AN187" s="141" t="str">
        <f>IF(ISNUMBER($B187),SQRT(VAR(V$10:V187)),"")</f>
        <v/>
      </c>
      <c r="AO187" s="141" t="str">
        <f>IF(ISNUMBER($B187),SQRT(VAR(W$10:W187)),"")</f>
        <v/>
      </c>
      <c r="AP187" s="141" t="str">
        <f>IF(ISNUMBER($B187),SQRT(VAR(X$10:X187)),"")</f>
        <v/>
      </c>
      <c r="AQ187" s="133"/>
      <c r="AR187" s="3"/>
      <c r="AS187" s="140"/>
      <c r="AT187" s="141"/>
      <c r="AU187" s="141"/>
      <c r="AV187" s="141"/>
      <c r="AW187" s="141"/>
      <c r="AX187" s="139"/>
    </row>
    <row r="188" spans="1:50">
      <c r="A188" s="64"/>
      <c r="B188" s="135" t="str">
        <f>IF(ISBLANK(Liga_Pocha!$B188),"",Liga_Pocha!$B188)</f>
        <v/>
      </c>
      <c r="C188" s="136" t="str">
        <f>IF(ISTEXT(B188),"",_xlfn.SWITCH(Liga_Pocha!AH188,$D$3,$D$2,$E$3,$E$2,$F$3,$F$2,$G$3,$G$2,$D$6,$D$5,$E$6,$E$5,$I$6,$I$5))</f>
        <v/>
      </c>
      <c r="D188" s="136" t="str">
        <f>IF(ISTEXT(C188),"",_xlfn.SWITCH(Liga_Pocha!AI188,$D$3,$D$2,$E$3,$E$2,$F$3,$F$2,$G$3,$G$2,$D$6,$D$5,$E$6,$E$5,$I$6,$I$5))</f>
        <v/>
      </c>
      <c r="E188" s="136" t="str">
        <f>IF(ISTEXT(D188),"",_xlfn.SWITCH(Liga_Pocha!AJ188,$D$3,$D$2,$E$3,$E$2,$F$3,$F$2,$G$3,$G$2,$D$6,$D$5,$E$6,$E$5,$I$6,$I$5))</f>
        <v/>
      </c>
      <c r="F188" s="136" t="str">
        <f>IF(ISTEXT(E188),"",_xlfn.SWITCH(Liga_Pocha!AK188,$D$3,$D$2,$E$3,$E$2,$F$3,$F$2,$G$3,$G$2,$D$6,$D$5,$E$6,$E$5,$I$6,$I$5))</f>
        <v/>
      </c>
      <c r="G188" s="140" t="str">
        <f>HLOOKUP(G$9,$B$9:$F$303,ROWS(A$1:A180),0)</f>
        <v/>
      </c>
      <c r="H188" s="129"/>
      <c r="I188" s="141" t="str">
        <f>IF(ISNUMBER($B188),I187+Liga_Pocha!AH188,"")</f>
        <v/>
      </c>
      <c r="J188" s="141" t="str">
        <f>IF(ISNUMBER($B188),J187+Liga_Pocha!AI188,"")</f>
        <v/>
      </c>
      <c r="K188" s="141" t="str">
        <f>IF(ISNUMBER($B188),K187+Liga_Pocha!AJ188,"")</f>
        <v/>
      </c>
      <c r="L188" s="141" t="str">
        <f>IF(ISNUMBER($B188),L187+Liga_Pocha!AK188,"")</f>
        <v/>
      </c>
      <c r="M188" s="133"/>
      <c r="N188" s="129"/>
      <c r="O188" s="131" t="str">
        <f>IF(ISNUMBER($B188),I188/SUM($I188:$L188),"")</f>
        <v/>
      </c>
      <c r="P188" s="131" t="str">
        <f>IF(ISNUMBER($B188),J188/SUM($I188:$L188),"")</f>
        <v/>
      </c>
      <c r="Q188" s="131" t="str">
        <f>IF(ISNUMBER($B188),K188/SUM($I188:$L188),"")</f>
        <v/>
      </c>
      <c r="R188" s="131" t="str">
        <f>IF(ISNUMBER($B188),L188/SUM($I188:$L188),"")</f>
        <v/>
      </c>
      <c r="S188" s="133"/>
      <c r="T188" s="129"/>
      <c r="U188" s="141" t="str">
        <f>IF(ISNUMBER(Liga_Pocha!C188),Liga_Pocha!C188,"")</f>
        <v/>
      </c>
      <c r="V188" s="141" t="str">
        <f>IF(ISNUMBER(Liga_Pocha!D188),Liga_Pocha!D188,"")</f>
        <v/>
      </c>
      <c r="W188" s="141" t="str">
        <f>IF(ISNUMBER(Liga_Pocha!E188),Liga_Pocha!E188,"")</f>
        <v/>
      </c>
      <c r="X188" s="141" t="str">
        <f>IF(ISNUMBER(Liga_Pocha!F188),Liga_Pocha!F188,"")</f>
        <v/>
      </c>
      <c r="Y188" s="140" t="str">
        <f>IF(ISNUMBER($B188),HLOOKUP(Y$9,$U$9:$X$303,ROWS(S$1:S180),0),"")</f>
        <v/>
      </c>
      <c r="Z188" s="129"/>
      <c r="AA188" s="141" t="str">
        <f>IF(ISNUMBER($B188),U188+AA187,"")</f>
        <v/>
      </c>
      <c r="AB188" s="141" t="str">
        <f>IF(ISNUMBER($B188),V188+AB187,"")</f>
        <v/>
      </c>
      <c r="AC188" s="141" t="str">
        <f>IF(ISNUMBER($B188),W188+AC187,"")</f>
        <v/>
      </c>
      <c r="AD188" s="141" t="str">
        <f>IF(ISNUMBER($B188),X188+AD187,"")</f>
        <v/>
      </c>
      <c r="AE188" s="133"/>
      <c r="AF188" s="137"/>
      <c r="AG188" s="141" t="str">
        <f>IF(ISNUMBER($B188),AA188/COUNTA(AA$10:AA188),"")</f>
        <v/>
      </c>
      <c r="AH188" s="141" t="str">
        <f>IF(ISNUMBER($B188),AB188/COUNTA(AB$10:AB188),"")</f>
        <v/>
      </c>
      <c r="AI188" s="141" t="str">
        <f>IF(ISNUMBER($B188),AC188/COUNTA(AC$10:AC188),"")</f>
        <v/>
      </c>
      <c r="AJ188" s="141" t="str">
        <f>IF(ISNUMBER($B188),AD188/COUNTA(AD$10:AD188),"")</f>
        <v/>
      </c>
      <c r="AK188" s="133"/>
      <c r="AL188" s="137"/>
      <c r="AM188" s="141" t="str">
        <f>IF(ISNUMBER($B188),SQRT(VAR(U$10:U188)),"")</f>
        <v/>
      </c>
      <c r="AN188" s="141" t="str">
        <f>IF(ISNUMBER($B188),SQRT(VAR(V$10:V188)),"")</f>
        <v/>
      </c>
      <c r="AO188" s="141" t="str">
        <f>IF(ISNUMBER($B188),SQRT(VAR(W$10:W188)),"")</f>
        <v/>
      </c>
      <c r="AP188" s="141" t="str">
        <f>IF(ISNUMBER($B188),SQRT(VAR(X$10:X188)),"")</f>
        <v/>
      </c>
      <c r="AQ188" s="133"/>
      <c r="AR188" s="3"/>
      <c r="AS188" s="140"/>
      <c r="AT188" s="141"/>
      <c r="AU188" s="141"/>
      <c r="AV188" s="141"/>
      <c r="AW188" s="141"/>
      <c r="AX188" s="139"/>
    </row>
    <row r="189" spans="1:50">
      <c r="A189" s="64"/>
      <c r="B189" s="135" t="str">
        <f>IF(ISBLANK(Liga_Pocha!$B189),"",Liga_Pocha!$B189)</f>
        <v/>
      </c>
      <c r="C189" s="136" t="str">
        <f>IF(ISTEXT(B189),"",_xlfn.SWITCH(Liga_Pocha!AH189,$D$3,$D$2,$E$3,$E$2,$F$3,$F$2,$G$3,$G$2,$D$6,$D$5,$E$6,$E$5,$I$6,$I$5))</f>
        <v/>
      </c>
      <c r="D189" s="136" t="str">
        <f>IF(ISTEXT(C189),"",_xlfn.SWITCH(Liga_Pocha!AI189,$D$3,$D$2,$E$3,$E$2,$F$3,$F$2,$G$3,$G$2,$D$6,$D$5,$E$6,$E$5,$I$6,$I$5))</f>
        <v/>
      </c>
      <c r="E189" s="136" t="str">
        <f>IF(ISTEXT(D189),"",_xlfn.SWITCH(Liga_Pocha!AJ189,$D$3,$D$2,$E$3,$E$2,$F$3,$F$2,$G$3,$G$2,$D$6,$D$5,$E$6,$E$5,$I$6,$I$5))</f>
        <v/>
      </c>
      <c r="F189" s="136" t="str">
        <f>IF(ISTEXT(E189),"",_xlfn.SWITCH(Liga_Pocha!AK189,$D$3,$D$2,$E$3,$E$2,$F$3,$F$2,$G$3,$G$2,$D$6,$D$5,$E$6,$E$5,$I$6,$I$5))</f>
        <v/>
      </c>
      <c r="G189" s="140" t="str">
        <f>HLOOKUP(G$9,$B$9:$F$303,ROWS(A$1:A181),0)</f>
        <v/>
      </c>
      <c r="H189" s="129"/>
      <c r="I189" s="141" t="str">
        <f>IF(ISNUMBER($B189),I188+Liga_Pocha!AH189,"")</f>
        <v/>
      </c>
      <c r="J189" s="141" t="str">
        <f>IF(ISNUMBER($B189),J188+Liga_Pocha!AI189,"")</f>
        <v/>
      </c>
      <c r="K189" s="141" t="str">
        <f>IF(ISNUMBER($B189),K188+Liga_Pocha!AJ189,"")</f>
        <v/>
      </c>
      <c r="L189" s="141" t="str">
        <f>IF(ISNUMBER($B189),L188+Liga_Pocha!AK189,"")</f>
        <v/>
      </c>
      <c r="M189" s="133"/>
      <c r="N189" s="129"/>
      <c r="O189" s="131" t="str">
        <f>IF(ISNUMBER($B189),I189/SUM($I189:$L189),"")</f>
        <v/>
      </c>
      <c r="P189" s="131" t="str">
        <f>IF(ISNUMBER($B189),J189/SUM($I189:$L189),"")</f>
        <v/>
      </c>
      <c r="Q189" s="131" t="str">
        <f>IF(ISNUMBER($B189),K189/SUM($I189:$L189),"")</f>
        <v/>
      </c>
      <c r="R189" s="131" t="str">
        <f>IF(ISNUMBER($B189),L189/SUM($I189:$L189),"")</f>
        <v/>
      </c>
      <c r="S189" s="133"/>
      <c r="T189" s="129"/>
      <c r="U189" s="141" t="str">
        <f>IF(ISNUMBER(Liga_Pocha!C189),Liga_Pocha!C189,"")</f>
        <v/>
      </c>
      <c r="V189" s="141" t="str">
        <f>IF(ISNUMBER(Liga_Pocha!D189),Liga_Pocha!D189,"")</f>
        <v/>
      </c>
      <c r="W189" s="141" t="str">
        <f>IF(ISNUMBER(Liga_Pocha!E189),Liga_Pocha!E189,"")</f>
        <v/>
      </c>
      <c r="X189" s="141" t="str">
        <f>IF(ISNUMBER(Liga_Pocha!F189),Liga_Pocha!F189,"")</f>
        <v/>
      </c>
      <c r="Y189" s="140" t="str">
        <f>IF(ISNUMBER($B189),HLOOKUP(Y$9,$U$9:$X$303,ROWS(S$1:S181),0),"")</f>
        <v/>
      </c>
      <c r="Z189" s="129"/>
      <c r="AA189" s="141" t="str">
        <f>IF(ISNUMBER($B189),U189+AA188,"")</f>
        <v/>
      </c>
      <c r="AB189" s="141" t="str">
        <f>IF(ISNUMBER($B189),V189+AB188,"")</f>
        <v/>
      </c>
      <c r="AC189" s="141" t="str">
        <f>IF(ISNUMBER($B189),W189+AC188,"")</f>
        <v/>
      </c>
      <c r="AD189" s="141" t="str">
        <f>IF(ISNUMBER($B189),X189+AD188,"")</f>
        <v/>
      </c>
      <c r="AE189" s="133"/>
      <c r="AF189" s="137"/>
      <c r="AG189" s="141" t="str">
        <f>IF(ISNUMBER($B189),AA189/COUNTA(AA$10:AA189),"")</f>
        <v/>
      </c>
      <c r="AH189" s="141" t="str">
        <f>IF(ISNUMBER($B189),AB189/COUNTA(AB$10:AB189),"")</f>
        <v/>
      </c>
      <c r="AI189" s="141" t="str">
        <f>IF(ISNUMBER($B189),AC189/COUNTA(AC$10:AC189),"")</f>
        <v/>
      </c>
      <c r="AJ189" s="141" t="str">
        <f>IF(ISNUMBER($B189),AD189/COUNTA(AD$10:AD189),"")</f>
        <v/>
      </c>
      <c r="AK189" s="133"/>
      <c r="AL189" s="137"/>
      <c r="AM189" s="141" t="str">
        <f>IF(ISNUMBER($B189),SQRT(VAR(U$10:U189)),"")</f>
        <v/>
      </c>
      <c r="AN189" s="141" t="str">
        <f>IF(ISNUMBER($B189),SQRT(VAR(V$10:V189)),"")</f>
        <v/>
      </c>
      <c r="AO189" s="141" t="str">
        <f>IF(ISNUMBER($B189),SQRT(VAR(W$10:W189)),"")</f>
        <v/>
      </c>
      <c r="AP189" s="141" t="str">
        <f>IF(ISNUMBER($B189),SQRT(VAR(X$10:X189)),"")</f>
        <v/>
      </c>
      <c r="AQ189" s="133"/>
      <c r="AR189" s="3"/>
      <c r="AS189" s="140"/>
      <c r="AT189" s="141"/>
      <c r="AU189" s="141"/>
      <c r="AV189" s="141"/>
      <c r="AW189" s="141"/>
      <c r="AX189" s="139"/>
    </row>
    <row r="190" spans="1:50">
      <c r="A190" s="64"/>
      <c r="B190" s="135" t="str">
        <f>IF(ISBLANK(Liga_Pocha!$B190),"",Liga_Pocha!$B190)</f>
        <v/>
      </c>
      <c r="C190" s="136" t="str">
        <f>IF(ISTEXT(B190),"",_xlfn.SWITCH(Liga_Pocha!AH190,$D$3,$D$2,$E$3,$E$2,$F$3,$F$2,$G$3,$G$2,$D$6,$D$5,$E$6,$E$5,$I$6,$I$5))</f>
        <v/>
      </c>
      <c r="D190" s="136" t="str">
        <f>IF(ISTEXT(C190),"",_xlfn.SWITCH(Liga_Pocha!AI190,$D$3,$D$2,$E$3,$E$2,$F$3,$F$2,$G$3,$G$2,$D$6,$D$5,$E$6,$E$5,$I$6,$I$5))</f>
        <v/>
      </c>
      <c r="E190" s="136" t="str">
        <f>IF(ISTEXT(D190),"",_xlfn.SWITCH(Liga_Pocha!AJ190,$D$3,$D$2,$E$3,$E$2,$F$3,$F$2,$G$3,$G$2,$D$6,$D$5,$E$6,$E$5,$I$6,$I$5))</f>
        <v/>
      </c>
      <c r="F190" s="136" t="str">
        <f>IF(ISTEXT(E190),"",_xlfn.SWITCH(Liga_Pocha!AK190,$D$3,$D$2,$E$3,$E$2,$F$3,$F$2,$G$3,$G$2,$D$6,$D$5,$E$6,$E$5,$I$6,$I$5))</f>
        <v/>
      </c>
      <c r="G190" s="140" t="str">
        <f>HLOOKUP(G$9,$B$9:$F$303,ROWS(A$1:A182),0)</f>
        <v/>
      </c>
      <c r="H190" s="129"/>
      <c r="I190" s="141" t="str">
        <f>IF(ISNUMBER($B190),I189+Liga_Pocha!AH190,"")</f>
        <v/>
      </c>
      <c r="J190" s="141" t="str">
        <f>IF(ISNUMBER($B190),J189+Liga_Pocha!AI190,"")</f>
        <v/>
      </c>
      <c r="K190" s="141" t="str">
        <f>IF(ISNUMBER($B190),K189+Liga_Pocha!AJ190,"")</f>
        <v/>
      </c>
      <c r="L190" s="141" t="str">
        <f>IF(ISNUMBER($B190),L189+Liga_Pocha!AK190,"")</f>
        <v/>
      </c>
      <c r="M190" s="133"/>
      <c r="N190" s="129"/>
      <c r="O190" s="131" t="str">
        <f>IF(ISNUMBER($B190),I190/SUM($I190:$L190),"")</f>
        <v/>
      </c>
      <c r="P190" s="131" t="str">
        <f>IF(ISNUMBER($B190),J190/SUM($I190:$L190),"")</f>
        <v/>
      </c>
      <c r="Q190" s="131" t="str">
        <f>IF(ISNUMBER($B190),K190/SUM($I190:$L190),"")</f>
        <v/>
      </c>
      <c r="R190" s="131" t="str">
        <f>IF(ISNUMBER($B190),L190/SUM($I190:$L190),"")</f>
        <v/>
      </c>
      <c r="S190" s="133"/>
      <c r="T190" s="129"/>
      <c r="U190" s="141" t="str">
        <f>IF(ISNUMBER(Liga_Pocha!C190),Liga_Pocha!C190,"")</f>
        <v/>
      </c>
      <c r="V190" s="141" t="str">
        <f>IF(ISNUMBER(Liga_Pocha!D190),Liga_Pocha!D190,"")</f>
        <v/>
      </c>
      <c r="W190" s="141" t="str">
        <f>IF(ISNUMBER(Liga_Pocha!E190),Liga_Pocha!E190,"")</f>
        <v/>
      </c>
      <c r="X190" s="141" t="str">
        <f>IF(ISNUMBER(Liga_Pocha!F190),Liga_Pocha!F190,"")</f>
        <v/>
      </c>
      <c r="Y190" s="140" t="str">
        <f>IF(ISNUMBER($B190),HLOOKUP(Y$9,$U$9:$X$303,ROWS(S$1:S182),0),"")</f>
        <v/>
      </c>
      <c r="Z190" s="129"/>
      <c r="AA190" s="141" t="str">
        <f>IF(ISNUMBER($B190),U190+AA189,"")</f>
        <v/>
      </c>
      <c r="AB190" s="141" t="str">
        <f>IF(ISNUMBER($B190),V190+AB189,"")</f>
        <v/>
      </c>
      <c r="AC190" s="141" t="str">
        <f>IF(ISNUMBER($B190),W190+AC189,"")</f>
        <v/>
      </c>
      <c r="AD190" s="141" t="str">
        <f>IF(ISNUMBER($B190),X190+AD189,"")</f>
        <v/>
      </c>
      <c r="AE190" s="133"/>
      <c r="AF190" s="137"/>
      <c r="AG190" s="141" t="str">
        <f>IF(ISNUMBER($B190),AA190/COUNTA(AA$10:AA190),"")</f>
        <v/>
      </c>
      <c r="AH190" s="141" t="str">
        <f>IF(ISNUMBER($B190),AB190/COUNTA(AB$10:AB190),"")</f>
        <v/>
      </c>
      <c r="AI190" s="141" t="str">
        <f>IF(ISNUMBER($B190),AC190/COUNTA(AC$10:AC190),"")</f>
        <v/>
      </c>
      <c r="AJ190" s="141" t="str">
        <f>IF(ISNUMBER($B190),AD190/COUNTA(AD$10:AD190),"")</f>
        <v/>
      </c>
      <c r="AK190" s="133"/>
      <c r="AL190" s="137"/>
      <c r="AM190" s="141" t="str">
        <f>IF(ISNUMBER($B190),SQRT(VAR(U$10:U190)),"")</f>
        <v/>
      </c>
      <c r="AN190" s="141" t="str">
        <f>IF(ISNUMBER($B190),SQRT(VAR(V$10:V190)),"")</f>
        <v/>
      </c>
      <c r="AO190" s="141" t="str">
        <f>IF(ISNUMBER($B190),SQRT(VAR(W$10:W190)),"")</f>
        <v/>
      </c>
      <c r="AP190" s="141" t="str">
        <f>IF(ISNUMBER($B190),SQRT(VAR(X$10:X190)),"")</f>
        <v/>
      </c>
      <c r="AQ190" s="133"/>
      <c r="AR190" s="3"/>
      <c r="AS190" s="140"/>
      <c r="AT190" s="141"/>
      <c r="AU190" s="141"/>
      <c r="AV190" s="141"/>
      <c r="AW190" s="141"/>
      <c r="AX190" s="139"/>
    </row>
    <row r="191" spans="1:50">
      <c r="A191" s="64"/>
      <c r="B191" s="135" t="str">
        <f>IF(ISBLANK(Liga_Pocha!$B191),"",Liga_Pocha!$B191)</f>
        <v/>
      </c>
      <c r="C191" s="136" t="str">
        <f>IF(ISTEXT(B191),"",_xlfn.SWITCH(Liga_Pocha!AH191,$D$3,$D$2,$E$3,$E$2,$F$3,$F$2,$G$3,$G$2,$D$6,$D$5,$E$6,$E$5,$I$6,$I$5))</f>
        <v/>
      </c>
      <c r="D191" s="136" t="str">
        <f>IF(ISTEXT(C191),"",_xlfn.SWITCH(Liga_Pocha!AI191,$D$3,$D$2,$E$3,$E$2,$F$3,$F$2,$G$3,$G$2,$D$6,$D$5,$E$6,$E$5,$I$6,$I$5))</f>
        <v/>
      </c>
      <c r="E191" s="136" t="str">
        <f>IF(ISTEXT(D191),"",_xlfn.SWITCH(Liga_Pocha!AJ191,$D$3,$D$2,$E$3,$E$2,$F$3,$F$2,$G$3,$G$2,$D$6,$D$5,$E$6,$E$5,$I$6,$I$5))</f>
        <v/>
      </c>
      <c r="F191" s="136" t="str">
        <f>IF(ISTEXT(E191),"",_xlfn.SWITCH(Liga_Pocha!AK191,$D$3,$D$2,$E$3,$E$2,$F$3,$F$2,$G$3,$G$2,$D$6,$D$5,$E$6,$E$5,$I$6,$I$5))</f>
        <v/>
      </c>
      <c r="G191" s="140" t="str">
        <f>HLOOKUP(G$9,$B$9:$F$303,ROWS(A$1:A183),0)</f>
        <v/>
      </c>
      <c r="H191" s="129"/>
      <c r="I191" s="141" t="str">
        <f>IF(ISNUMBER($B191),I190+Liga_Pocha!AH191,"")</f>
        <v/>
      </c>
      <c r="J191" s="141" t="str">
        <f>IF(ISNUMBER($B191),J190+Liga_Pocha!AI191,"")</f>
        <v/>
      </c>
      <c r="K191" s="141" t="str">
        <f>IF(ISNUMBER($B191),K190+Liga_Pocha!AJ191,"")</f>
        <v/>
      </c>
      <c r="L191" s="141" t="str">
        <f>IF(ISNUMBER($B191),L190+Liga_Pocha!AK191,"")</f>
        <v/>
      </c>
      <c r="M191" s="133"/>
      <c r="N191" s="129"/>
      <c r="O191" s="131" t="str">
        <f>IF(ISNUMBER($B191),I191/SUM($I191:$L191),"")</f>
        <v/>
      </c>
      <c r="P191" s="131" t="str">
        <f>IF(ISNUMBER($B191),J191/SUM($I191:$L191),"")</f>
        <v/>
      </c>
      <c r="Q191" s="131" t="str">
        <f>IF(ISNUMBER($B191),K191/SUM($I191:$L191),"")</f>
        <v/>
      </c>
      <c r="R191" s="131" t="str">
        <f>IF(ISNUMBER($B191),L191/SUM($I191:$L191),"")</f>
        <v/>
      </c>
      <c r="S191" s="133"/>
      <c r="T191" s="129"/>
      <c r="U191" s="141" t="str">
        <f>IF(ISNUMBER(Liga_Pocha!C191),Liga_Pocha!C191,"")</f>
        <v/>
      </c>
      <c r="V191" s="141" t="str">
        <f>IF(ISNUMBER(Liga_Pocha!D191),Liga_Pocha!D191,"")</f>
        <v/>
      </c>
      <c r="W191" s="141" t="str">
        <f>IF(ISNUMBER(Liga_Pocha!E191),Liga_Pocha!E191,"")</f>
        <v/>
      </c>
      <c r="X191" s="141" t="str">
        <f>IF(ISNUMBER(Liga_Pocha!F191),Liga_Pocha!F191,"")</f>
        <v/>
      </c>
      <c r="Y191" s="140" t="str">
        <f>IF(ISNUMBER($B191),HLOOKUP(Y$9,$U$9:$X$303,ROWS(S$1:S183),0),"")</f>
        <v/>
      </c>
      <c r="Z191" s="129"/>
      <c r="AA191" s="141" t="str">
        <f>IF(ISNUMBER($B191),U191+AA190,"")</f>
        <v/>
      </c>
      <c r="AB191" s="141" t="str">
        <f>IF(ISNUMBER($B191),V191+AB190,"")</f>
        <v/>
      </c>
      <c r="AC191" s="141" t="str">
        <f>IF(ISNUMBER($B191),W191+AC190,"")</f>
        <v/>
      </c>
      <c r="AD191" s="141" t="str">
        <f>IF(ISNUMBER($B191),X191+AD190,"")</f>
        <v/>
      </c>
      <c r="AE191" s="133"/>
      <c r="AF191" s="137"/>
      <c r="AG191" s="141" t="str">
        <f>IF(ISNUMBER($B191),AA191/COUNTA(AA$10:AA191),"")</f>
        <v/>
      </c>
      <c r="AH191" s="141" t="str">
        <f>IF(ISNUMBER($B191),AB191/COUNTA(AB$10:AB191),"")</f>
        <v/>
      </c>
      <c r="AI191" s="141" t="str">
        <f>IF(ISNUMBER($B191),AC191/COUNTA(AC$10:AC191),"")</f>
        <v/>
      </c>
      <c r="AJ191" s="141" t="str">
        <f>IF(ISNUMBER($B191),AD191/COUNTA(AD$10:AD191),"")</f>
        <v/>
      </c>
      <c r="AK191" s="133"/>
      <c r="AL191" s="137"/>
      <c r="AM191" s="141" t="str">
        <f>IF(ISNUMBER($B191),SQRT(VAR(U$10:U191)),"")</f>
        <v/>
      </c>
      <c r="AN191" s="141" t="str">
        <f>IF(ISNUMBER($B191),SQRT(VAR(V$10:V191)),"")</f>
        <v/>
      </c>
      <c r="AO191" s="141" t="str">
        <f>IF(ISNUMBER($B191),SQRT(VAR(W$10:W191)),"")</f>
        <v/>
      </c>
      <c r="AP191" s="141" t="str">
        <f>IF(ISNUMBER($B191),SQRT(VAR(X$10:X191)),"")</f>
        <v/>
      </c>
      <c r="AQ191" s="133"/>
      <c r="AR191" s="3"/>
      <c r="AS191" s="140"/>
      <c r="AT191" s="141"/>
      <c r="AU191" s="141"/>
      <c r="AV191" s="141"/>
      <c r="AW191" s="141"/>
      <c r="AX191" s="139"/>
    </row>
    <row r="192" spans="1:50">
      <c r="A192" s="64"/>
      <c r="B192" s="135" t="str">
        <f>IF(ISBLANK(Liga_Pocha!$B192),"",Liga_Pocha!$B192)</f>
        <v/>
      </c>
      <c r="C192" s="136" t="str">
        <f>IF(ISTEXT(B192),"",_xlfn.SWITCH(Liga_Pocha!AH192,$D$3,$D$2,$E$3,$E$2,$F$3,$F$2,$G$3,$G$2,$D$6,$D$5,$E$6,$E$5,$I$6,$I$5))</f>
        <v/>
      </c>
      <c r="D192" s="136" t="str">
        <f>IF(ISTEXT(C192),"",_xlfn.SWITCH(Liga_Pocha!AI192,$D$3,$D$2,$E$3,$E$2,$F$3,$F$2,$G$3,$G$2,$D$6,$D$5,$E$6,$E$5,$I$6,$I$5))</f>
        <v/>
      </c>
      <c r="E192" s="136" t="str">
        <f>IF(ISTEXT(D192),"",_xlfn.SWITCH(Liga_Pocha!AJ192,$D$3,$D$2,$E$3,$E$2,$F$3,$F$2,$G$3,$G$2,$D$6,$D$5,$E$6,$E$5,$I$6,$I$5))</f>
        <v/>
      </c>
      <c r="F192" s="136" t="str">
        <f>IF(ISTEXT(E192),"",_xlfn.SWITCH(Liga_Pocha!AK192,$D$3,$D$2,$E$3,$E$2,$F$3,$F$2,$G$3,$G$2,$D$6,$D$5,$E$6,$E$5,$I$6,$I$5))</f>
        <v/>
      </c>
      <c r="G192" s="140" t="str">
        <f>HLOOKUP(G$9,$B$9:$F$303,ROWS(A$1:A184),0)</f>
        <v/>
      </c>
      <c r="H192" s="129"/>
      <c r="I192" s="141" t="str">
        <f>IF(ISNUMBER($B192),I191+Liga_Pocha!AH192,"")</f>
        <v/>
      </c>
      <c r="J192" s="141" t="str">
        <f>IF(ISNUMBER($B192),J191+Liga_Pocha!AI192,"")</f>
        <v/>
      </c>
      <c r="K192" s="141" t="str">
        <f>IF(ISNUMBER($B192),K191+Liga_Pocha!AJ192,"")</f>
        <v/>
      </c>
      <c r="L192" s="141" t="str">
        <f>IF(ISNUMBER($B192),L191+Liga_Pocha!AK192,"")</f>
        <v/>
      </c>
      <c r="M192" s="133"/>
      <c r="N192" s="129"/>
      <c r="O192" s="131" t="str">
        <f>IF(ISNUMBER($B192),I192/SUM($I192:$L192),"")</f>
        <v/>
      </c>
      <c r="P192" s="131" t="str">
        <f>IF(ISNUMBER($B192),J192/SUM($I192:$L192),"")</f>
        <v/>
      </c>
      <c r="Q192" s="131" t="str">
        <f>IF(ISNUMBER($B192),K192/SUM($I192:$L192),"")</f>
        <v/>
      </c>
      <c r="R192" s="131" t="str">
        <f>IF(ISNUMBER($B192),L192/SUM($I192:$L192),"")</f>
        <v/>
      </c>
      <c r="S192" s="133"/>
      <c r="T192" s="129"/>
      <c r="U192" s="141" t="str">
        <f>IF(ISNUMBER(Liga_Pocha!C192),Liga_Pocha!C192,"")</f>
        <v/>
      </c>
      <c r="V192" s="141" t="str">
        <f>IF(ISNUMBER(Liga_Pocha!D192),Liga_Pocha!D192,"")</f>
        <v/>
      </c>
      <c r="W192" s="141" t="str">
        <f>IF(ISNUMBER(Liga_Pocha!E192),Liga_Pocha!E192,"")</f>
        <v/>
      </c>
      <c r="X192" s="141" t="str">
        <f>IF(ISNUMBER(Liga_Pocha!F192),Liga_Pocha!F192,"")</f>
        <v/>
      </c>
      <c r="Y192" s="140" t="str">
        <f>IF(ISNUMBER($B192),HLOOKUP(Y$9,$U$9:$X$303,ROWS(S$1:S184),0),"")</f>
        <v/>
      </c>
      <c r="Z192" s="129"/>
      <c r="AA192" s="141" t="str">
        <f>IF(ISNUMBER($B192),U192+AA191,"")</f>
        <v/>
      </c>
      <c r="AB192" s="141" t="str">
        <f>IF(ISNUMBER($B192),V192+AB191,"")</f>
        <v/>
      </c>
      <c r="AC192" s="141" t="str">
        <f>IF(ISNUMBER($B192),W192+AC191,"")</f>
        <v/>
      </c>
      <c r="AD192" s="141" t="str">
        <f>IF(ISNUMBER($B192),X192+AD191,"")</f>
        <v/>
      </c>
      <c r="AE192" s="133"/>
      <c r="AF192" s="137"/>
      <c r="AG192" s="141" t="str">
        <f>IF(ISNUMBER($B192),AA192/COUNTA(AA$10:AA192),"")</f>
        <v/>
      </c>
      <c r="AH192" s="141" t="str">
        <f>IF(ISNUMBER($B192),AB192/COUNTA(AB$10:AB192),"")</f>
        <v/>
      </c>
      <c r="AI192" s="141" t="str">
        <f>IF(ISNUMBER($B192),AC192/COUNTA(AC$10:AC192),"")</f>
        <v/>
      </c>
      <c r="AJ192" s="141" t="str">
        <f>IF(ISNUMBER($B192),AD192/COUNTA(AD$10:AD192),"")</f>
        <v/>
      </c>
      <c r="AK192" s="133"/>
      <c r="AL192" s="137"/>
      <c r="AM192" s="141" t="str">
        <f>IF(ISNUMBER($B192),SQRT(VAR(U$10:U192)),"")</f>
        <v/>
      </c>
      <c r="AN192" s="141" t="str">
        <f>IF(ISNUMBER($B192),SQRT(VAR(V$10:V192)),"")</f>
        <v/>
      </c>
      <c r="AO192" s="141" t="str">
        <f>IF(ISNUMBER($B192),SQRT(VAR(W$10:W192)),"")</f>
        <v/>
      </c>
      <c r="AP192" s="141" t="str">
        <f>IF(ISNUMBER($B192),SQRT(VAR(X$10:X192)),"")</f>
        <v/>
      </c>
      <c r="AQ192" s="133"/>
      <c r="AR192" s="3"/>
      <c r="AS192" s="140"/>
      <c r="AT192" s="141"/>
      <c r="AU192" s="141"/>
      <c r="AV192" s="141"/>
      <c r="AW192" s="141"/>
      <c r="AX192" s="139"/>
    </row>
    <row r="193" spans="1:50">
      <c r="A193" s="64"/>
      <c r="B193" s="135" t="str">
        <f>IF(ISBLANK(Liga_Pocha!$B193),"",Liga_Pocha!$B193)</f>
        <v/>
      </c>
      <c r="C193" s="136" t="str">
        <f>IF(ISTEXT(B193),"",_xlfn.SWITCH(Liga_Pocha!AH193,$D$3,$D$2,$E$3,$E$2,$F$3,$F$2,$G$3,$G$2,$D$6,$D$5,$E$6,$E$5,$I$6,$I$5))</f>
        <v/>
      </c>
      <c r="D193" s="136" t="str">
        <f>IF(ISTEXT(C193),"",_xlfn.SWITCH(Liga_Pocha!AI193,$D$3,$D$2,$E$3,$E$2,$F$3,$F$2,$G$3,$G$2,$D$6,$D$5,$E$6,$E$5,$I$6,$I$5))</f>
        <v/>
      </c>
      <c r="E193" s="136" t="str">
        <f>IF(ISTEXT(D193),"",_xlfn.SWITCH(Liga_Pocha!AJ193,$D$3,$D$2,$E$3,$E$2,$F$3,$F$2,$G$3,$G$2,$D$6,$D$5,$E$6,$E$5,$I$6,$I$5))</f>
        <v/>
      </c>
      <c r="F193" s="136" t="str">
        <f>IF(ISTEXT(E193),"",_xlfn.SWITCH(Liga_Pocha!AK193,$D$3,$D$2,$E$3,$E$2,$F$3,$F$2,$G$3,$G$2,$D$6,$D$5,$E$6,$E$5,$I$6,$I$5))</f>
        <v/>
      </c>
      <c r="G193" s="140" t="str">
        <f>HLOOKUP(G$9,$B$9:$F$303,ROWS(A$1:A185),0)</f>
        <v/>
      </c>
      <c r="H193" s="129"/>
      <c r="I193" s="141" t="str">
        <f>IF(ISNUMBER($B193),I192+Liga_Pocha!AH193,"")</f>
        <v/>
      </c>
      <c r="J193" s="141" t="str">
        <f>IF(ISNUMBER($B193),J192+Liga_Pocha!AI193,"")</f>
        <v/>
      </c>
      <c r="K193" s="141" t="str">
        <f>IF(ISNUMBER($B193),K192+Liga_Pocha!AJ193,"")</f>
        <v/>
      </c>
      <c r="L193" s="141" t="str">
        <f>IF(ISNUMBER($B193),L192+Liga_Pocha!AK193,"")</f>
        <v/>
      </c>
      <c r="M193" s="133"/>
      <c r="N193" s="129"/>
      <c r="O193" s="131" t="str">
        <f>IF(ISNUMBER($B193),I193/SUM($I193:$L193),"")</f>
        <v/>
      </c>
      <c r="P193" s="131" t="str">
        <f>IF(ISNUMBER($B193),J193/SUM($I193:$L193),"")</f>
        <v/>
      </c>
      <c r="Q193" s="131" t="str">
        <f>IF(ISNUMBER($B193),K193/SUM($I193:$L193),"")</f>
        <v/>
      </c>
      <c r="R193" s="131" t="str">
        <f>IF(ISNUMBER($B193),L193/SUM($I193:$L193),"")</f>
        <v/>
      </c>
      <c r="S193" s="133"/>
      <c r="T193" s="129"/>
      <c r="U193" s="141" t="str">
        <f>IF(ISNUMBER(Liga_Pocha!C193),Liga_Pocha!C193,"")</f>
        <v/>
      </c>
      <c r="V193" s="141" t="str">
        <f>IF(ISNUMBER(Liga_Pocha!D193),Liga_Pocha!D193,"")</f>
        <v/>
      </c>
      <c r="W193" s="141" t="str">
        <f>IF(ISNUMBER(Liga_Pocha!E193),Liga_Pocha!E193,"")</f>
        <v/>
      </c>
      <c r="X193" s="141" t="str">
        <f>IF(ISNUMBER(Liga_Pocha!F193),Liga_Pocha!F193,"")</f>
        <v/>
      </c>
      <c r="Y193" s="140" t="str">
        <f>IF(ISNUMBER($B193),HLOOKUP(Y$9,$U$9:$X$303,ROWS(S$1:S185),0),"")</f>
        <v/>
      </c>
      <c r="Z193" s="129"/>
      <c r="AA193" s="141" t="str">
        <f>IF(ISNUMBER($B193),U193+AA192,"")</f>
        <v/>
      </c>
      <c r="AB193" s="141" t="str">
        <f>IF(ISNUMBER($B193),V193+AB192,"")</f>
        <v/>
      </c>
      <c r="AC193" s="141" t="str">
        <f>IF(ISNUMBER($B193),W193+AC192,"")</f>
        <v/>
      </c>
      <c r="AD193" s="141" t="str">
        <f>IF(ISNUMBER($B193),X193+AD192,"")</f>
        <v/>
      </c>
      <c r="AE193" s="133"/>
      <c r="AF193" s="137"/>
      <c r="AG193" s="141" t="str">
        <f>IF(ISNUMBER($B193),AA193/COUNTA(AA$10:AA193),"")</f>
        <v/>
      </c>
      <c r="AH193" s="141" t="str">
        <f>IF(ISNUMBER($B193),AB193/COUNTA(AB$10:AB193),"")</f>
        <v/>
      </c>
      <c r="AI193" s="141" t="str">
        <f>IF(ISNUMBER($B193),AC193/COUNTA(AC$10:AC193),"")</f>
        <v/>
      </c>
      <c r="AJ193" s="141" t="str">
        <f>IF(ISNUMBER($B193),AD193/COUNTA(AD$10:AD193),"")</f>
        <v/>
      </c>
      <c r="AK193" s="133"/>
      <c r="AL193" s="137"/>
      <c r="AM193" s="141" t="str">
        <f>IF(ISNUMBER($B193),SQRT(VAR(U$10:U193)),"")</f>
        <v/>
      </c>
      <c r="AN193" s="141" t="str">
        <f>IF(ISNUMBER($B193),SQRT(VAR(V$10:V193)),"")</f>
        <v/>
      </c>
      <c r="AO193" s="141" t="str">
        <f>IF(ISNUMBER($B193),SQRT(VAR(W$10:W193)),"")</f>
        <v/>
      </c>
      <c r="AP193" s="141" t="str">
        <f>IF(ISNUMBER($B193),SQRT(VAR(X$10:X193)),"")</f>
        <v/>
      </c>
      <c r="AQ193" s="133"/>
      <c r="AR193" s="3"/>
      <c r="AS193" s="140"/>
      <c r="AT193" s="141"/>
      <c r="AU193" s="141"/>
      <c r="AV193" s="141"/>
      <c r="AW193" s="141"/>
      <c r="AX193" s="139"/>
    </row>
    <row r="194" spans="1:50">
      <c r="A194" s="64"/>
      <c r="B194" s="135" t="str">
        <f>IF(ISBLANK(Liga_Pocha!$B194),"",Liga_Pocha!$B194)</f>
        <v/>
      </c>
      <c r="C194" s="136" t="str">
        <f>IF(ISTEXT(B194),"",_xlfn.SWITCH(Liga_Pocha!AH194,$D$3,$D$2,$E$3,$E$2,$F$3,$F$2,$G$3,$G$2,$D$6,$D$5,$E$6,$E$5,$I$6,$I$5))</f>
        <v/>
      </c>
      <c r="D194" s="136" t="str">
        <f>IF(ISTEXT(C194),"",_xlfn.SWITCH(Liga_Pocha!AI194,$D$3,$D$2,$E$3,$E$2,$F$3,$F$2,$G$3,$G$2,$D$6,$D$5,$E$6,$E$5,$I$6,$I$5))</f>
        <v/>
      </c>
      <c r="E194" s="136" t="str">
        <f>IF(ISTEXT(D194),"",_xlfn.SWITCH(Liga_Pocha!AJ194,$D$3,$D$2,$E$3,$E$2,$F$3,$F$2,$G$3,$G$2,$D$6,$D$5,$E$6,$E$5,$I$6,$I$5))</f>
        <v/>
      </c>
      <c r="F194" s="136" t="str">
        <f>IF(ISTEXT(E194),"",_xlfn.SWITCH(Liga_Pocha!AK194,$D$3,$D$2,$E$3,$E$2,$F$3,$F$2,$G$3,$G$2,$D$6,$D$5,$E$6,$E$5,$I$6,$I$5))</f>
        <v/>
      </c>
      <c r="G194" s="140" t="str">
        <f>HLOOKUP(G$9,$B$9:$F$303,ROWS(A$1:A186),0)</f>
        <v/>
      </c>
      <c r="H194" s="129"/>
      <c r="I194" s="141" t="str">
        <f>IF(ISNUMBER($B194),I193+Liga_Pocha!AH194,"")</f>
        <v/>
      </c>
      <c r="J194" s="141" t="str">
        <f>IF(ISNUMBER($B194),J193+Liga_Pocha!AI194,"")</f>
        <v/>
      </c>
      <c r="K194" s="141" t="str">
        <f>IF(ISNUMBER($B194),K193+Liga_Pocha!AJ194,"")</f>
        <v/>
      </c>
      <c r="L194" s="141" t="str">
        <f>IF(ISNUMBER($B194),L193+Liga_Pocha!AK194,"")</f>
        <v/>
      </c>
      <c r="M194" s="133"/>
      <c r="N194" s="129"/>
      <c r="O194" s="131" t="str">
        <f>IF(ISNUMBER($B194),I194/SUM($I194:$L194),"")</f>
        <v/>
      </c>
      <c r="P194" s="131" t="str">
        <f>IF(ISNUMBER($B194),J194/SUM($I194:$L194),"")</f>
        <v/>
      </c>
      <c r="Q194" s="131" t="str">
        <f>IF(ISNUMBER($B194),K194/SUM($I194:$L194),"")</f>
        <v/>
      </c>
      <c r="R194" s="131" t="str">
        <f>IF(ISNUMBER($B194),L194/SUM($I194:$L194),"")</f>
        <v/>
      </c>
      <c r="S194" s="133"/>
      <c r="T194" s="129"/>
      <c r="U194" s="141" t="str">
        <f>IF(ISNUMBER(Liga_Pocha!C194),Liga_Pocha!C194,"")</f>
        <v/>
      </c>
      <c r="V194" s="141" t="str">
        <f>IF(ISNUMBER(Liga_Pocha!D194),Liga_Pocha!D194,"")</f>
        <v/>
      </c>
      <c r="W194" s="141" t="str">
        <f>IF(ISNUMBER(Liga_Pocha!E194),Liga_Pocha!E194,"")</f>
        <v/>
      </c>
      <c r="X194" s="141" t="str">
        <f>IF(ISNUMBER(Liga_Pocha!F194),Liga_Pocha!F194,"")</f>
        <v/>
      </c>
      <c r="Y194" s="140" t="str">
        <f>IF(ISNUMBER($B194),HLOOKUP(Y$9,$U$9:$X$303,ROWS(S$1:S186),0),"")</f>
        <v/>
      </c>
      <c r="Z194" s="129"/>
      <c r="AA194" s="141" t="str">
        <f>IF(ISNUMBER($B194),U194+AA193,"")</f>
        <v/>
      </c>
      <c r="AB194" s="141" t="str">
        <f>IF(ISNUMBER($B194),V194+AB193,"")</f>
        <v/>
      </c>
      <c r="AC194" s="141" t="str">
        <f>IF(ISNUMBER($B194),W194+AC193,"")</f>
        <v/>
      </c>
      <c r="AD194" s="141" t="str">
        <f>IF(ISNUMBER($B194),X194+AD193,"")</f>
        <v/>
      </c>
      <c r="AE194" s="133"/>
      <c r="AF194" s="137"/>
      <c r="AG194" s="141" t="str">
        <f>IF(ISNUMBER($B194),AA194/COUNTA(AA$10:AA194),"")</f>
        <v/>
      </c>
      <c r="AH194" s="141" t="str">
        <f>IF(ISNUMBER($B194),AB194/COUNTA(AB$10:AB194),"")</f>
        <v/>
      </c>
      <c r="AI194" s="141" t="str">
        <f>IF(ISNUMBER($B194),AC194/COUNTA(AC$10:AC194),"")</f>
        <v/>
      </c>
      <c r="AJ194" s="141" t="str">
        <f>IF(ISNUMBER($B194),AD194/COUNTA(AD$10:AD194),"")</f>
        <v/>
      </c>
      <c r="AK194" s="133"/>
      <c r="AL194" s="137"/>
      <c r="AM194" s="141" t="str">
        <f>IF(ISNUMBER($B194),SQRT(VAR(U$10:U194)),"")</f>
        <v/>
      </c>
      <c r="AN194" s="141" t="str">
        <f>IF(ISNUMBER($B194),SQRT(VAR(V$10:V194)),"")</f>
        <v/>
      </c>
      <c r="AO194" s="141" t="str">
        <f>IF(ISNUMBER($B194),SQRT(VAR(W$10:W194)),"")</f>
        <v/>
      </c>
      <c r="AP194" s="141" t="str">
        <f>IF(ISNUMBER($B194),SQRT(VAR(X$10:X194)),"")</f>
        <v/>
      </c>
      <c r="AQ194" s="133"/>
      <c r="AR194" s="3"/>
      <c r="AS194" s="140"/>
      <c r="AT194" s="141"/>
      <c r="AU194" s="141"/>
      <c r="AV194" s="141"/>
      <c r="AW194" s="141"/>
      <c r="AX194" s="139"/>
    </row>
    <row r="195" spans="1:50">
      <c r="A195" s="64"/>
      <c r="B195" s="135" t="str">
        <f>IF(ISBLANK(Liga_Pocha!$B195),"",Liga_Pocha!$B195)</f>
        <v/>
      </c>
      <c r="C195" s="136" t="str">
        <f>IF(ISTEXT(B195),"",_xlfn.SWITCH(Liga_Pocha!AH195,$D$3,$D$2,$E$3,$E$2,$F$3,$F$2,$G$3,$G$2,$D$6,$D$5,$E$6,$E$5,$I$6,$I$5))</f>
        <v/>
      </c>
      <c r="D195" s="136" t="str">
        <f>IF(ISTEXT(C195),"",_xlfn.SWITCH(Liga_Pocha!AI195,$D$3,$D$2,$E$3,$E$2,$F$3,$F$2,$G$3,$G$2,$D$6,$D$5,$E$6,$E$5,$I$6,$I$5))</f>
        <v/>
      </c>
      <c r="E195" s="136" t="str">
        <f>IF(ISTEXT(D195),"",_xlfn.SWITCH(Liga_Pocha!AJ195,$D$3,$D$2,$E$3,$E$2,$F$3,$F$2,$G$3,$G$2,$D$6,$D$5,$E$6,$E$5,$I$6,$I$5))</f>
        <v/>
      </c>
      <c r="F195" s="136" t="str">
        <f>IF(ISTEXT(E195),"",_xlfn.SWITCH(Liga_Pocha!AK195,$D$3,$D$2,$E$3,$E$2,$F$3,$F$2,$G$3,$G$2,$D$6,$D$5,$E$6,$E$5,$I$6,$I$5))</f>
        <v/>
      </c>
      <c r="G195" s="140" t="str">
        <f>HLOOKUP(G$9,$B$9:$F$303,ROWS(A$1:A187),0)</f>
        <v/>
      </c>
      <c r="H195" s="129"/>
      <c r="I195" s="141" t="str">
        <f>IF(ISNUMBER($B195),I194+Liga_Pocha!AH195,"")</f>
        <v/>
      </c>
      <c r="J195" s="141" t="str">
        <f>IF(ISNUMBER($B195),J194+Liga_Pocha!AI195,"")</f>
        <v/>
      </c>
      <c r="K195" s="141" t="str">
        <f>IF(ISNUMBER($B195),K194+Liga_Pocha!AJ195,"")</f>
        <v/>
      </c>
      <c r="L195" s="141" t="str">
        <f>IF(ISNUMBER($B195),L194+Liga_Pocha!AK195,"")</f>
        <v/>
      </c>
      <c r="M195" s="133"/>
      <c r="N195" s="129"/>
      <c r="O195" s="131" t="str">
        <f>IF(ISNUMBER($B195),I195/SUM($I195:$L195),"")</f>
        <v/>
      </c>
      <c r="P195" s="131" t="str">
        <f>IF(ISNUMBER($B195),J195/SUM($I195:$L195),"")</f>
        <v/>
      </c>
      <c r="Q195" s="131" t="str">
        <f>IF(ISNUMBER($B195),K195/SUM($I195:$L195),"")</f>
        <v/>
      </c>
      <c r="R195" s="131" t="str">
        <f>IF(ISNUMBER($B195),L195/SUM($I195:$L195),"")</f>
        <v/>
      </c>
      <c r="S195" s="133"/>
      <c r="T195" s="129"/>
      <c r="U195" s="141" t="str">
        <f>IF(ISNUMBER(Liga_Pocha!C195),Liga_Pocha!C195,"")</f>
        <v/>
      </c>
      <c r="V195" s="141" t="str">
        <f>IF(ISNUMBER(Liga_Pocha!D195),Liga_Pocha!D195,"")</f>
        <v/>
      </c>
      <c r="W195" s="141" t="str">
        <f>IF(ISNUMBER(Liga_Pocha!E195),Liga_Pocha!E195,"")</f>
        <v/>
      </c>
      <c r="X195" s="141" t="str">
        <f>IF(ISNUMBER(Liga_Pocha!F195),Liga_Pocha!F195,"")</f>
        <v/>
      </c>
      <c r="Y195" s="140" t="str">
        <f>IF(ISNUMBER($B195),HLOOKUP(Y$9,$U$9:$X$303,ROWS(S$1:S187),0),"")</f>
        <v/>
      </c>
      <c r="Z195" s="129"/>
      <c r="AA195" s="141" t="str">
        <f>IF(ISNUMBER($B195),U195+AA194,"")</f>
        <v/>
      </c>
      <c r="AB195" s="141" t="str">
        <f>IF(ISNUMBER($B195),V195+AB194,"")</f>
        <v/>
      </c>
      <c r="AC195" s="141" t="str">
        <f>IF(ISNUMBER($B195),W195+AC194,"")</f>
        <v/>
      </c>
      <c r="AD195" s="141" t="str">
        <f>IF(ISNUMBER($B195),X195+AD194,"")</f>
        <v/>
      </c>
      <c r="AE195" s="133"/>
      <c r="AF195" s="137"/>
      <c r="AG195" s="141" t="str">
        <f>IF(ISNUMBER($B195),AA195/COUNTA(AA$10:AA195),"")</f>
        <v/>
      </c>
      <c r="AH195" s="141" t="str">
        <f>IF(ISNUMBER($B195),AB195/COUNTA(AB$10:AB195),"")</f>
        <v/>
      </c>
      <c r="AI195" s="141" t="str">
        <f>IF(ISNUMBER($B195),AC195/COUNTA(AC$10:AC195),"")</f>
        <v/>
      </c>
      <c r="AJ195" s="141" t="str">
        <f>IF(ISNUMBER($B195),AD195/COUNTA(AD$10:AD195),"")</f>
        <v/>
      </c>
      <c r="AK195" s="133"/>
      <c r="AL195" s="137"/>
      <c r="AM195" s="141" t="str">
        <f>IF(ISNUMBER($B195),SQRT(VAR(U$10:U195)),"")</f>
        <v/>
      </c>
      <c r="AN195" s="141" t="str">
        <f>IF(ISNUMBER($B195),SQRT(VAR(V$10:V195)),"")</f>
        <v/>
      </c>
      <c r="AO195" s="141" t="str">
        <f>IF(ISNUMBER($B195),SQRT(VAR(W$10:W195)),"")</f>
        <v/>
      </c>
      <c r="AP195" s="141" t="str">
        <f>IF(ISNUMBER($B195),SQRT(VAR(X$10:X195)),"")</f>
        <v/>
      </c>
      <c r="AQ195" s="133"/>
      <c r="AR195" s="3"/>
      <c r="AS195" s="140"/>
      <c r="AT195" s="141"/>
      <c r="AU195" s="141"/>
      <c r="AV195" s="141"/>
      <c r="AW195" s="141"/>
      <c r="AX195" s="139"/>
    </row>
    <row r="196" spans="1:50">
      <c r="A196" s="64"/>
      <c r="B196" s="135" t="str">
        <f>IF(ISBLANK(Liga_Pocha!$B196),"",Liga_Pocha!$B196)</f>
        <v/>
      </c>
      <c r="C196" s="136" t="str">
        <f>IF(ISTEXT(B196),"",_xlfn.SWITCH(Liga_Pocha!AH196,$D$3,$D$2,$E$3,$E$2,$F$3,$F$2,$G$3,$G$2,$D$6,$D$5,$E$6,$E$5,$I$6,$I$5))</f>
        <v/>
      </c>
      <c r="D196" s="136" t="str">
        <f>IF(ISTEXT(C196),"",_xlfn.SWITCH(Liga_Pocha!AI196,$D$3,$D$2,$E$3,$E$2,$F$3,$F$2,$G$3,$G$2,$D$6,$D$5,$E$6,$E$5,$I$6,$I$5))</f>
        <v/>
      </c>
      <c r="E196" s="136" t="str">
        <f>IF(ISTEXT(D196),"",_xlfn.SWITCH(Liga_Pocha!AJ196,$D$3,$D$2,$E$3,$E$2,$F$3,$F$2,$G$3,$G$2,$D$6,$D$5,$E$6,$E$5,$I$6,$I$5))</f>
        <v/>
      </c>
      <c r="F196" s="136" t="str">
        <f>IF(ISTEXT(E196),"",_xlfn.SWITCH(Liga_Pocha!AK196,$D$3,$D$2,$E$3,$E$2,$F$3,$F$2,$G$3,$G$2,$D$6,$D$5,$E$6,$E$5,$I$6,$I$5))</f>
        <v/>
      </c>
      <c r="G196" s="140" t="str">
        <f>HLOOKUP(G$9,$B$9:$F$303,ROWS(A$1:A188),0)</f>
        <v/>
      </c>
      <c r="H196" s="129"/>
      <c r="I196" s="141" t="str">
        <f>IF(ISNUMBER($B196),I195+Liga_Pocha!AH196,"")</f>
        <v/>
      </c>
      <c r="J196" s="141" t="str">
        <f>IF(ISNUMBER($B196),J195+Liga_Pocha!AI196,"")</f>
        <v/>
      </c>
      <c r="K196" s="141" t="str">
        <f>IF(ISNUMBER($B196),K195+Liga_Pocha!AJ196,"")</f>
        <v/>
      </c>
      <c r="L196" s="141" t="str">
        <f>IF(ISNUMBER($B196),L195+Liga_Pocha!AK196,"")</f>
        <v/>
      </c>
      <c r="M196" s="133"/>
      <c r="N196" s="129"/>
      <c r="O196" s="131" t="str">
        <f>IF(ISNUMBER($B196),I196/SUM($I196:$L196),"")</f>
        <v/>
      </c>
      <c r="P196" s="131" t="str">
        <f>IF(ISNUMBER($B196),J196/SUM($I196:$L196),"")</f>
        <v/>
      </c>
      <c r="Q196" s="131" t="str">
        <f>IF(ISNUMBER($B196),K196/SUM($I196:$L196),"")</f>
        <v/>
      </c>
      <c r="R196" s="131" t="str">
        <f>IF(ISNUMBER($B196),L196/SUM($I196:$L196),"")</f>
        <v/>
      </c>
      <c r="S196" s="133"/>
      <c r="T196" s="129"/>
      <c r="U196" s="141" t="str">
        <f>IF(ISNUMBER(Liga_Pocha!C196),Liga_Pocha!C196,"")</f>
        <v/>
      </c>
      <c r="V196" s="141" t="str">
        <f>IF(ISNUMBER(Liga_Pocha!D196),Liga_Pocha!D196,"")</f>
        <v/>
      </c>
      <c r="W196" s="141" t="str">
        <f>IF(ISNUMBER(Liga_Pocha!E196),Liga_Pocha!E196,"")</f>
        <v/>
      </c>
      <c r="X196" s="141" t="str">
        <f>IF(ISNUMBER(Liga_Pocha!F196),Liga_Pocha!F196,"")</f>
        <v/>
      </c>
      <c r="Y196" s="140" t="str">
        <f>IF(ISNUMBER($B196),HLOOKUP(Y$9,$U$9:$X$303,ROWS(S$1:S188),0),"")</f>
        <v/>
      </c>
      <c r="Z196" s="129"/>
      <c r="AA196" s="141" t="str">
        <f>IF(ISNUMBER($B196),U196+AA195,"")</f>
        <v/>
      </c>
      <c r="AB196" s="141" t="str">
        <f>IF(ISNUMBER($B196),V196+AB195,"")</f>
        <v/>
      </c>
      <c r="AC196" s="141" t="str">
        <f>IF(ISNUMBER($B196),W196+AC195,"")</f>
        <v/>
      </c>
      <c r="AD196" s="141" t="str">
        <f>IF(ISNUMBER($B196),X196+AD195,"")</f>
        <v/>
      </c>
      <c r="AE196" s="133"/>
      <c r="AF196" s="137"/>
      <c r="AG196" s="141" t="str">
        <f>IF(ISNUMBER($B196),AA196/COUNTA(AA$10:AA196),"")</f>
        <v/>
      </c>
      <c r="AH196" s="141" t="str">
        <f>IF(ISNUMBER($B196),AB196/COUNTA(AB$10:AB196),"")</f>
        <v/>
      </c>
      <c r="AI196" s="141" t="str">
        <f>IF(ISNUMBER($B196),AC196/COUNTA(AC$10:AC196),"")</f>
        <v/>
      </c>
      <c r="AJ196" s="141" t="str">
        <f>IF(ISNUMBER($B196),AD196/COUNTA(AD$10:AD196),"")</f>
        <v/>
      </c>
      <c r="AK196" s="133"/>
      <c r="AL196" s="137"/>
      <c r="AM196" s="141" t="str">
        <f>IF(ISNUMBER($B196),SQRT(VAR(U$10:U196)),"")</f>
        <v/>
      </c>
      <c r="AN196" s="141" t="str">
        <f>IF(ISNUMBER($B196),SQRT(VAR(V$10:V196)),"")</f>
        <v/>
      </c>
      <c r="AO196" s="141" t="str">
        <f>IF(ISNUMBER($B196),SQRT(VAR(W$10:W196)),"")</f>
        <v/>
      </c>
      <c r="AP196" s="141" t="str">
        <f>IF(ISNUMBER($B196),SQRT(VAR(X$10:X196)),"")</f>
        <v/>
      </c>
      <c r="AQ196" s="133"/>
      <c r="AR196" s="3"/>
      <c r="AS196" s="140"/>
      <c r="AT196" s="141"/>
      <c r="AU196" s="141"/>
      <c r="AV196" s="141"/>
      <c r="AW196" s="141"/>
      <c r="AX196" s="139"/>
    </row>
    <row r="197" spans="1:50">
      <c r="A197" s="64"/>
      <c r="B197" s="135" t="str">
        <f>IF(ISBLANK(Liga_Pocha!$B197),"",Liga_Pocha!$B197)</f>
        <v/>
      </c>
      <c r="C197" s="136" t="str">
        <f>IF(ISTEXT(B197),"",_xlfn.SWITCH(Liga_Pocha!AH197,$D$3,$D$2,$E$3,$E$2,$F$3,$F$2,$G$3,$G$2,$D$6,$D$5,$E$6,$E$5,$I$6,$I$5))</f>
        <v/>
      </c>
      <c r="D197" s="136" t="str">
        <f>IF(ISTEXT(C197),"",_xlfn.SWITCH(Liga_Pocha!AI197,$D$3,$D$2,$E$3,$E$2,$F$3,$F$2,$G$3,$G$2,$D$6,$D$5,$E$6,$E$5,$I$6,$I$5))</f>
        <v/>
      </c>
      <c r="E197" s="136" t="str">
        <f>IF(ISTEXT(D197),"",_xlfn.SWITCH(Liga_Pocha!AJ197,$D$3,$D$2,$E$3,$E$2,$F$3,$F$2,$G$3,$G$2,$D$6,$D$5,$E$6,$E$5,$I$6,$I$5))</f>
        <v/>
      </c>
      <c r="F197" s="136" t="str">
        <f>IF(ISTEXT(E197),"",_xlfn.SWITCH(Liga_Pocha!AK197,$D$3,$D$2,$E$3,$E$2,$F$3,$F$2,$G$3,$G$2,$D$6,$D$5,$E$6,$E$5,$I$6,$I$5))</f>
        <v/>
      </c>
      <c r="G197" s="140" t="str">
        <f>HLOOKUP(G$9,$B$9:$F$303,ROWS(A$1:A189),0)</f>
        <v/>
      </c>
      <c r="H197" s="129"/>
      <c r="I197" s="141" t="str">
        <f>IF(ISNUMBER($B197),I196+Liga_Pocha!AH197,"")</f>
        <v/>
      </c>
      <c r="J197" s="141" t="str">
        <f>IF(ISNUMBER($B197),J196+Liga_Pocha!AI197,"")</f>
        <v/>
      </c>
      <c r="K197" s="141" t="str">
        <f>IF(ISNUMBER($B197),K196+Liga_Pocha!AJ197,"")</f>
        <v/>
      </c>
      <c r="L197" s="141" t="str">
        <f>IF(ISNUMBER($B197),L196+Liga_Pocha!AK197,"")</f>
        <v/>
      </c>
      <c r="M197" s="133"/>
      <c r="N197" s="129"/>
      <c r="O197" s="131" t="str">
        <f>IF(ISNUMBER($B197),I197/SUM($I197:$L197),"")</f>
        <v/>
      </c>
      <c r="P197" s="131" t="str">
        <f>IF(ISNUMBER($B197),J197/SUM($I197:$L197),"")</f>
        <v/>
      </c>
      <c r="Q197" s="131" t="str">
        <f>IF(ISNUMBER($B197),K197/SUM($I197:$L197),"")</f>
        <v/>
      </c>
      <c r="R197" s="131" t="str">
        <f>IF(ISNUMBER($B197),L197/SUM($I197:$L197),"")</f>
        <v/>
      </c>
      <c r="S197" s="133"/>
      <c r="T197" s="129"/>
      <c r="U197" s="141" t="str">
        <f>IF(ISNUMBER(Liga_Pocha!C197),Liga_Pocha!C197,"")</f>
        <v/>
      </c>
      <c r="V197" s="141" t="str">
        <f>IF(ISNUMBER(Liga_Pocha!D197),Liga_Pocha!D197,"")</f>
        <v/>
      </c>
      <c r="W197" s="141" t="str">
        <f>IF(ISNUMBER(Liga_Pocha!E197),Liga_Pocha!E197,"")</f>
        <v/>
      </c>
      <c r="X197" s="141" t="str">
        <f>IF(ISNUMBER(Liga_Pocha!F197),Liga_Pocha!F197,"")</f>
        <v/>
      </c>
      <c r="Y197" s="140" t="str">
        <f>IF(ISNUMBER($B197),HLOOKUP(Y$9,$U$9:$X$303,ROWS(S$1:S189),0),"")</f>
        <v/>
      </c>
      <c r="Z197" s="129"/>
      <c r="AA197" s="141" t="str">
        <f>IF(ISNUMBER($B197),U197+AA196,"")</f>
        <v/>
      </c>
      <c r="AB197" s="141" t="str">
        <f>IF(ISNUMBER($B197),V197+AB196,"")</f>
        <v/>
      </c>
      <c r="AC197" s="141" t="str">
        <f>IF(ISNUMBER($B197),W197+AC196,"")</f>
        <v/>
      </c>
      <c r="AD197" s="141" t="str">
        <f>IF(ISNUMBER($B197),X197+AD196,"")</f>
        <v/>
      </c>
      <c r="AE197" s="133"/>
      <c r="AF197" s="137"/>
      <c r="AG197" s="141" t="str">
        <f>IF(ISNUMBER($B197),AA197/COUNTA(AA$10:AA197),"")</f>
        <v/>
      </c>
      <c r="AH197" s="141" t="str">
        <f>IF(ISNUMBER($B197),AB197/COUNTA(AB$10:AB197),"")</f>
        <v/>
      </c>
      <c r="AI197" s="141" t="str">
        <f>IF(ISNUMBER($B197),AC197/COUNTA(AC$10:AC197),"")</f>
        <v/>
      </c>
      <c r="AJ197" s="141" t="str">
        <f>IF(ISNUMBER($B197),AD197/COUNTA(AD$10:AD197),"")</f>
        <v/>
      </c>
      <c r="AK197" s="133"/>
      <c r="AL197" s="137"/>
      <c r="AM197" s="141" t="str">
        <f>IF(ISNUMBER($B197),SQRT(VAR(U$10:U197)),"")</f>
        <v/>
      </c>
      <c r="AN197" s="141" t="str">
        <f>IF(ISNUMBER($B197),SQRT(VAR(V$10:V197)),"")</f>
        <v/>
      </c>
      <c r="AO197" s="141" t="str">
        <f>IF(ISNUMBER($B197),SQRT(VAR(W$10:W197)),"")</f>
        <v/>
      </c>
      <c r="AP197" s="141" t="str">
        <f>IF(ISNUMBER($B197),SQRT(VAR(X$10:X197)),"")</f>
        <v/>
      </c>
      <c r="AQ197" s="133"/>
      <c r="AR197" s="3"/>
      <c r="AS197" s="140"/>
      <c r="AT197" s="141"/>
      <c r="AU197" s="141"/>
      <c r="AV197" s="141"/>
      <c r="AW197" s="141"/>
      <c r="AX197" s="139"/>
    </row>
    <row r="198" spans="1:50">
      <c r="A198" s="64"/>
      <c r="B198" s="135" t="str">
        <f>IF(ISBLANK(Liga_Pocha!$B198),"",Liga_Pocha!$B198)</f>
        <v/>
      </c>
      <c r="C198" s="136" t="str">
        <f>IF(ISTEXT(B198),"",_xlfn.SWITCH(Liga_Pocha!AH198,$D$3,$D$2,$E$3,$E$2,$F$3,$F$2,$G$3,$G$2,$D$6,$D$5,$E$6,$E$5,$I$6,$I$5))</f>
        <v/>
      </c>
      <c r="D198" s="136" t="str">
        <f>IF(ISTEXT(C198),"",_xlfn.SWITCH(Liga_Pocha!AI198,$D$3,$D$2,$E$3,$E$2,$F$3,$F$2,$G$3,$G$2,$D$6,$D$5,$E$6,$E$5,$I$6,$I$5))</f>
        <v/>
      </c>
      <c r="E198" s="136" t="str">
        <f>IF(ISTEXT(D198),"",_xlfn.SWITCH(Liga_Pocha!AJ198,$D$3,$D$2,$E$3,$E$2,$F$3,$F$2,$G$3,$G$2,$D$6,$D$5,$E$6,$E$5,$I$6,$I$5))</f>
        <v/>
      </c>
      <c r="F198" s="136" t="str">
        <f>IF(ISTEXT(E198),"",_xlfn.SWITCH(Liga_Pocha!AK198,$D$3,$D$2,$E$3,$E$2,$F$3,$F$2,$G$3,$G$2,$D$6,$D$5,$E$6,$E$5,$I$6,$I$5))</f>
        <v/>
      </c>
      <c r="G198" s="140" t="str">
        <f>HLOOKUP(G$9,$B$9:$F$303,ROWS(A$1:A190),0)</f>
        <v/>
      </c>
      <c r="H198" s="129"/>
      <c r="I198" s="141" t="str">
        <f>IF(ISNUMBER($B198),I197+Liga_Pocha!AH198,"")</f>
        <v/>
      </c>
      <c r="J198" s="141" t="str">
        <f>IF(ISNUMBER($B198),J197+Liga_Pocha!AI198,"")</f>
        <v/>
      </c>
      <c r="K198" s="141" t="str">
        <f>IF(ISNUMBER($B198),K197+Liga_Pocha!AJ198,"")</f>
        <v/>
      </c>
      <c r="L198" s="141" t="str">
        <f>IF(ISNUMBER($B198),L197+Liga_Pocha!AK198,"")</f>
        <v/>
      </c>
      <c r="M198" s="133"/>
      <c r="N198" s="129"/>
      <c r="O198" s="131" t="str">
        <f>IF(ISNUMBER($B198),I198/SUM($I198:$L198),"")</f>
        <v/>
      </c>
      <c r="P198" s="131" t="str">
        <f>IF(ISNUMBER($B198),J198/SUM($I198:$L198),"")</f>
        <v/>
      </c>
      <c r="Q198" s="131" t="str">
        <f>IF(ISNUMBER($B198),K198/SUM($I198:$L198),"")</f>
        <v/>
      </c>
      <c r="R198" s="131" t="str">
        <f>IF(ISNUMBER($B198),L198/SUM($I198:$L198),"")</f>
        <v/>
      </c>
      <c r="S198" s="133"/>
      <c r="T198" s="129"/>
      <c r="U198" s="141" t="str">
        <f>IF(ISNUMBER(Liga_Pocha!C198),Liga_Pocha!C198,"")</f>
        <v/>
      </c>
      <c r="V198" s="141" t="str">
        <f>IF(ISNUMBER(Liga_Pocha!D198),Liga_Pocha!D198,"")</f>
        <v/>
      </c>
      <c r="W198" s="141" t="str">
        <f>IF(ISNUMBER(Liga_Pocha!E198),Liga_Pocha!E198,"")</f>
        <v/>
      </c>
      <c r="X198" s="141" t="str">
        <f>IF(ISNUMBER(Liga_Pocha!F198),Liga_Pocha!F198,"")</f>
        <v/>
      </c>
      <c r="Y198" s="140" t="str">
        <f>IF(ISNUMBER($B198),HLOOKUP(Y$9,$U$9:$X$303,ROWS(S$1:S190),0),"")</f>
        <v/>
      </c>
      <c r="Z198" s="129"/>
      <c r="AA198" s="141" t="str">
        <f>IF(ISNUMBER($B198),U198+AA197,"")</f>
        <v/>
      </c>
      <c r="AB198" s="141" t="str">
        <f>IF(ISNUMBER($B198),V198+AB197,"")</f>
        <v/>
      </c>
      <c r="AC198" s="141" t="str">
        <f>IF(ISNUMBER($B198),W198+AC197,"")</f>
        <v/>
      </c>
      <c r="AD198" s="141" t="str">
        <f>IF(ISNUMBER($B198),X198+AD197,"")</f>
        <v/>
      </c>
      <c r="AE198" s="133"/>
      <c r="AF198" s="137"/>
      <c r="AG198" s="141" t="str">
        <f>IF(ISNUMBER($B198),AA198/COUNTA(AA$10:AA198),"")</f>
        <v/>
      </c>
      <c r="AH198" s="141" t="str">
        <f>IF(ISNUMBER($B198),AB198/COUNTA(AB$10:AB198),"")</f>
        <v/>
      </c>
      <c r="AI198" s="141" t="str">
        <f>IF(ISNUMBER($B198),AC198/COUNTA(AC$10:AC198),"")</f>
        <v/>
      </c>
      <c r="AJ198" s="141" t="str">
        <f>IF(ISNUMBER($B198),AD198/COUNTA(AD$10:AD198),"")</f>
        <v/>
      </c>
      <c r="AK198" s="133"/>
      <c r="AL198" s="137"/>
      <c r="AM198" s="141" t="str">
        <f>IF(ISNUMBER($B198),SQRT(VAR(U$10:U198)),"")</f>
        <v/>
      </c>
      <c r="AN198" s="141" t="str">
        <f>IF(ISNUMBER($B198),SQRT(VAR(V$10:V198)),"")</f>
        <v/>
      </c>
      <c r="AO198" s="141" t="str">
        <f>IF(ISNUMBER($B198),SQRT(VAR(W$10:W198)),"")</f>
        <v/>
      </c>
      <c r="AP198" s="141" t="str">
        <f>IF(ISNUMBER($B198),SQRT(VAR(X$10:X198)),"")</f>
        <v/>
      </c>
      <c r="AQ198" s="133"/>
      <c r="AR198" s="3"/>
      <c r="AS198" s="140"/>
      <c r="AT198" s="141"/>
      <c r="AU198" s="141"/>
      <c r="AV198" s="141"/>
      <c r="AW198" s="141"/>
      <c r="AX198" s="139"/>
    </row>
    <row r="199" spans="1:50">
      <c r="A199" s="64"/>
      <c r="B199" s="135" t="str">
        <f>IF(ISBLANK(Liga_Pocha!$B199),"",Liga_Pocha!$B199)</f>
        <v/>
      </c>
      <c r="C199" s="136" t="str">
        <f>IF(ISTEXT(B199),"",_xlfn.SWITCH(Liga_Pocha!AH199,$D$3,$D$2,$E$3,$E$2,$F$3,$F$2,$G$3,$G$2,$D$6,$D$5,$E$6,$E$5,$I$6,$I$5))</f>
        <v/>
      </c>
      <c r="D199" s="136" t="str">
        <f>IF(ISTEXT(C199),"",_xlfn.SWITCH(Liga_Pocha!AI199,$D$3,$D$2,$E$3,$E$2,$F$3,$F$2,$G$3,$G$2,$D$6,$D$5,$E$6,$E$5,$I$6,$I$5))</f>
        <v/>
      </c>
      <c r="E199" s="136" t="str">
        <f>IF(ISTEXT(D199),"",_xlfn.SWITCH(Liga_Pocha!AJ199,$D$3,$D$2,$E$3,$E$2,$F$3,$F$2,$G$3,$G$2,$D$6,$D$5,$E$6,$E$5,$I$6,$I$5))</f>
        <v/>
      </c>
      <c r="F199" s="136" t="str">
        <f>IF(ISTEXT(E199),"",_xlfn.SWITCH(Liga_Pocha!AK199,$D$3,$D$2,$E$3,$E$2,$F$3,$F$2,$G$3,$G$2,$D$6,$D$5,$E$6,$E$5,$I$6,$I$5))</f>
        <v/>
      </c>
      <c r="G199" s="140" t="str">
        <f>HLOOKUP(G$9,$B$9:$F$303,ROWS(A$1:A191),0)</f>
        <v/>
      </c>
      <c r="H199" s="129"/>
      <c r="I199" s="141" t="str">
        <f>IF(ISNUMBER($B199),I198+Liga_Pocha!AH199,"")</f>
        <v/>
      </c>
      <c r="J199" s="141" t="str">
        <f>IF(ISNUMBER($B199),J198+Liga_Pocha!AI199,"")</f>
        <v/>
      </c>
      <c r="K199" s="141" t="str">
        <f>IF(ISNUMBER($B199),K198+Liga_Pocha!AJ199,"")</f>
        <v/>
      </c>
      <c r="L199" s="141" t="str">
        <f>IF(ISNUMBER($B199),L198+Liga_Pocha!AK199,"")</f>
        <v/>
      </c>
      <c r="M199" s="133"/>
      <c r="N199" s="129"/>
      <c r="O199" s="131" t="str">
        <f>IF(ISNUMBER($B199),I199/SUM($I199:$L199),"")</f>
        <v/>
      </c>
      <c r="P199" s="131" t="str">
        <f>IF(ISNUMBER($B199),J199/SUM($I199:$L199),"")</f>
        <v/>
      </c>
      <c r="Q199" s="131" t="str">
        <f>IF(ISNUMBER($B199),K199/SUM($I199:$L199),"")</f>
        <v/>
      </c>
      <c r="R199" s="131" t="str">
        <f>IF(ISNUMBER($B199),L199/SUM($I199:$L199),"")</f>
        <v/>
      </c>
      <c r="S199" s="133"/>
      <c r="T199" s="129"/>
      <c r="U199" s="141" t="str">
        <f>IF(ISNUMBER(Liga_Pocha!C199),Liga_Pocha!C199,"")</f>
        <v/>
      </c>
      <c r="V199" s="141" t="str">
        <f>IF(ISNUMBER(Liga_Pocha!D199),Liga_Pocha!D199,"")</f>
        <v/>
      </c>
      <c r="W199" s="141" t="str">
        <f>IF(ISNUMBER(Liga_Pocha!E199),Liga_Pocha!E199,"")</f>
        <v/>
      </c>
      <c r="X199" s="141" t="str">
        <f>IF(ISNUMBER(Liga_Pocha!F199),Liga_Pocha!F199,"")</f>
        <v/>
      </c>
      <c r="Y199" s="140" t="str">
        <f>IF(ISNUMBER($B199),HLOOKUP(Y$9,$U$9:$X$303,ROWS(S$1:S191),0),"")</f>
        <v/>
      </c>
      <c r="Z199" s="129"/>
      <c r="AA199" s="141" t="str">
        <f>IF(ISNUMBER($B199),U199+AA198,"")</f>
        <v/>
      </c>
      <c r="AB199" s="141" t="str">
        <f>IF(ISNUMBER($B199),V199+AB198,"")</f>
        <v/>
      </c>
      <c r="AC199" s="141" t="str">
        <f>IF(ISNUMBER($B199),W199+AC198,"")</f>
        <v/>
      </c>
      <c r="AD199" s="141" t="str">
        <f>IF(ISNUMBER($B199),X199+AD198,"")</f>
        <v/>
      </c>
      <c r="AE199" s="133"/>
      <c r="AF199" s="137"/>
      <c r="AG199" s="141" t="str">
        <f>IF(ISNUMBER($B199),AA199/COUNTA(AA$10:AA199),"")</f>
        <v/>
      </c>
      <c r="AH199" s="141" t="str">
        <f>IF(ISNUMBER($B199),AB199/COUNTA(AB$10:AB199),"")</f>
        <v/>
      </c>
      <c r="AI199" s="141" t="str">
        <f>IF(ISNUMBER($B199),AC199/COUNTA(AC$10:AC199),"")</f>
        <v/>
      </c>
      <c r="AJ199" s="141" t="str">
        <f>IF(ISNUMBER($B199),AD199/COUNTA(AD$10:AD199),"")</f>
        <v/>
      </c>
      <c r="AK199" s="133"/>
      <c r="AL199" s="137"/>
      <c r="AM199" s="141" t="str">
        <f>IF(ISNUMBER($B199),SQRT(VAR(U$10:U199)),"")</f>
        <v/>
      </c>
      <c r="AN199" s="141" t="str">
        <f>IF(ISNUMBER($B199),SQRT(VAR(V$10:V199)),"")</f>
        <v/>
      </c>
      <c r="AO199" s="141" t="str">
        <f>IF(ISNUMBER($B199),SQRT(VAR(W$10:W199)),"")</f>
        <v/>
      </c>
      <c r="AP199" s="141" t="str">
        <f>IF(ISNUMBER($B199),SQRT(VAR(X$10:X199)),"")</f>
        <v/>
      </c>
      <c r="AQ199" s="133"/>
      <c r="AR199" s="3"/>
      <c r="AS199" s="140"/>
      <c r="AT199" s="141"/>
      <c r="AU199" s="141"/>
      <c r="AV199" s="141"/>
      <c r="AW199" s="141"/>
      <c r="AX199" s="139"/>
    </row>
    <row r="200" spans="1:50">
      <c r="A200" s="64"/>
      <c r="B200" s="135" t="str">
        <f>IF(ISBLANK(Liga_Pocha!$B200),"",Liga_Pocha!$B200)</f>
        <v/>
      </c>
      <c r="C200" s="136" t="str">
        <f>IF(ISTEXT(B200),"",_xlfn.SWITCH(Liga_Pocha!AH200,$D$3,$D$2,$E$3,$E$2,$F$3,$F$2,$G$3,$G$2,$D$6,$D$5,$E$6,$E$5,$I$6,$I$5))</f>
        <v/>
      </c>
      <c r="D200" s="136" t="str">
        <f>IF(ISTEXT(C200),"",_xlfn.SWITCH(Liga_Pocha!AI200,$D$3,$D$2,$E$3,$E$2,$F$3,$F$2,$G$3,$G$2,$D$6,$D$5,$E$6,$E$5,$I$6,$I$5))</f>
        <v/>
      </c>
      <c r="E200" s="136" t="str">
        <f>IF(ISTEXT(D200),"",_xlfn.SWITCH(Liga_Pocha!AJ200,$D$3,$D$2,$E$3,$E$2,$F$3,$F$2,$G$3,$G$2,$D$6,$D$5,$E$6,$E$5,$I$6,$I$5))</f>
        <v/>
      </c>
      <c r="F200" s="136" t="str">
        <f>IF(ISTEXT(E200),"",_xlfn.SWITCH(Liga_Pocha!AK200,$D$3,$D$2,$E$3,$E$2,$F$3,$F$2,$G$3,$G$2,$D$6,$D$5,$E$6,$E$5,$I$6,$I$5))</f>
        <v/>
      </c>
      <c r="G200" s="140" t="str">
        <f>HLOOKUP(G$9,$B$9:$F$303,ROWS(A$1:A192),0)</f>
        <v/>
      </c>
      <c r="H200" s="129"/>
      <c r="I200" s="141" t="str">
        <f>IF(ISNUMBER($B200),I199+Liga_Pocha!AH200,"")</f>
        <v/>
      </c>
      <c r="J200" s="141" t="str">
        <f>IF(ISNUMBER($B200),J199+Liga_Pocha!AI200,"")</f>
        <v/>
      </c>
      <c r="K200" s="141" t="str">
        <f>IF(ISNUMBER($B200),K199+Liga_Pocha!AJ200,"")</f>
        <v/>
      </c>
      <c r="L200" s="141" t="str">
        <f>IF(ISNUMBER($B200),L199+Liga_Pocha!AK200,"")</f>
        <v/>
      </c>
      <c r="M200" s="133"/>
      <c r="N200" s="129"/>
      <c r="O200" s="131" t="str">
        <f>IF(ISNUMBER($B200),I200/SUM($I200:$L200),"")</f>
        <v/>
      </c>
      <c r="P200" s="131" t="str">
        <f>IF(ISNUMBER($B200),J200/SUM($I200:$L200),"")</f>
        <v/>
      </c>
      <c r="Q200" s="131" t="str">
        <f>IF(ISNUMBER($B200),K200/SUM($I200:$L200),"")</f>
        <v/>
      </c>
      <c r="R200" s="131" t="str">
        <f>IF(ISNUMBER($B200),L200/SUM($I200:$L200),"")</f>
        <v/>
      </c>
      <c r="S200" s="133"/>
      <c r="T200" s="129"/>
      <c r="U200" s="141" t="str">
        <f>IF(ISNUMBER(Liga_Pocha!C200),Liga_Pocha!C200,"")</f>
        <v/>
      </c>
      <c r="V200" s="141" t="str">
        <f>IF(ISNUMBER(Liga_Pocha!D200),Liga_Pocha!D200,"")</f>
        <v/>
      </c>
      <c r="W200" s="141" t="str">
        <f>IF(ISNUMBER(Liga_Pocha!E200),Liga_Pocha!E200,"")</f>
        <v/>
      </c>
      <c r="X200" s="141" t="str">
        <f>IF(ISNUMBER(Liga_Pocha!F200),Liga_Pocha!F200,"")</f>
        <v/>
      </c>
      <c r="Y200" s="140" t="str">
        <f>IF(ISNUMBER($B200),HLOOKUP(Y$9,$U$9:$X$303,ROWS(S$1:S192),0),"")</f>
        <v/>
      </c>
      <c r="Z200" s="129"/>
      <c r="AA200" s="141" t="str">
        <f>IF(ISNUMBER($B200),U200+AA199,"")</f>
        <v/>
      </c>
      <c r="AB200" s="141" t="str">
        <f>IF(ISNUMBER($B200),V200+AB199,"")</f>
        <v/>
      </c>
      <c r="AC200" s="141" t="str">
        <f>IF(ISNUMBER($B200),W200+AC199,"")</f>
        <v/>
      </c>
      <c r="AD200" s="141" t="str">
        <f>IF(ISNUMBER($B200),X200+AD199,"")</f>
        <v/>
      </c>
      <c r="AE200" s="133"/>
      <c r="AF200" s="137"/>
      <c r="AG200" s="141" t="str">
        <f>IF(ISNUMBER($B200),AA200/COUNTA(AA$10:AA200),"")</f>
        <v/>
      </c>
      <c r="AH200" s="141" t="str">
        <f>IF(ISNUMBER($B200),AB200/COUNTA(AB$10:AB200),"")</f>
        <v/>
      </c>
      <c r="AI200" s="141" t="str">
        <f>IF(ISNUMBER($B200),AC200/COUNTA(AC$10:AC200),"")</f>
        <v/>
      </c>
      <c r="AJ200" s="141" t="str">
        <f>IF(ISNUMBER($B200),AD200/COUNTA(AD$10:AD200),"")</f>
        <v/>
      </c>
      <c r="AK200" s="133"/>
      <c r="AL200" s="137"/>
      <c r="AM200" s="141" t="str">
        <f>IF(ISNUMBER($B200),SQRT(VAR(U$10:U200)),"")</f>
        <v/>
      </c>
      <c r="AN200" s="141" t="str">
        <f>IF(ISNUMBER($B200),SQRT(VAR(V$10:V200)),"")</f>
        <v/>
      </c>
      <c r="AO200" s="141" t="str">
        <f>IF(ISNUMBER($B200),SQRT(VAR(W$10:W200)),"")</f>
        <v/>
      </c>
      <c r="AP200" s="141" t="str">
        <f>IF(ISNUMBER($B200),SQRT(VAR(X$10:X200)),"")</f>
        <v/>
      </c>
      <c r="AQ200" s="133"/>
      <c r="AR200" s="3"/>
      <c r="AS200" s="140"/>
      <c r="AT200" s="141"/>
      <c r="AU200" s="141"/>
      <c r="AV200" s="141"/>
      <c r="AW200" s="141"/>
      <c r="AX200" s="139"/>
    </row>
    <row r="201" spans="1:50">
      <c r="A201" s="64"/>
      <c r="B201" s="135" t="str">
        <f>IF(ISBLANK(Liga_Pocha!$B201),"",Liga_Pocha!$B201)</f>
        <v/>
      </c>
      <c r="C201" s="136" t="str">
        <f>IF(ISTEXT(B201),"",_xlfn.SWITCH(Liga_Pocha!AH201,$D$3,$D$2,$E$3,$E$2,$F$3,$F$2,$G$3,$G$2,$D$6,$D$5,$E$6,$E$5,$I$6,$I$5))</f>
        <v/>
      </c>
      <c r="D201" s="136" t="str">
        <f>IF(ISTEXT(C201),"",_xlfn.SWITCH(Liga_Pocha!AI201,$D$3,$D$2,$E$3,$E$2,$F$3,$F$2,$G$3,$G$2,$D$6,$D$5,$E$6,$E$5,$I$6,$I$5))</f>
        <v/>
      </c>
      <c r="E201" s="136" t="str">
        <f>IF(ISTEXT(D201),"",_xlfn.SWITCH(Liga_Pocha!AJ201,$D$3,$D$2,$E$3,$E$2,$F$3,$F$2,$G$3,$G$2,$D$6,$D$5,$E$6,$E$5,$I$6,$I$5))</f>
        <v/>
      </c>
      <c r="F201" s="136" t="str">
        <f>IF(ISTEXT(E201),"",_xlfn.SWITCH(Liga_Pocha!AK201,$D$3,$D$2,$E$3,$E$2,$F$3,$F$2,$G$3,$G$2,$D$6,$D$5,$E$6,$E$5,$I$6,$I$5))</f>
        <v/>
      </c>
      <c r="G201" s="140" t="str">
        <f>HLOOKUP(G$9,$B$9:$F$303,ROWS(A$1:A193),0)</f>
        <v/>
      </c>
      <c r="H201" s="129"/>
      <c r="I201" s="141" t="str">
        <f>IF(ISNUMBER($B201),I200+Liga_Pocha!AH201,"")</f>
        <v/>
      </c>
      <c r="J201" s="141" t="str">
        <f>IF(ISNUMBER($B201),J200+Liga_Pocha!AI201,"")</f>
        <v/>
      </c>
      <c r="K201" s="141" t="str">
        <f>IF(ISNUMBER($B201),K200+Liga_Pocha!AJ201,"")</f>
        <v/>
      </c>
      <c r="L201" s="141" t="str">
        <f>IF(ISNUMBER($B201),L200+Liga_Pocha!AK201,"")</f>
        <v/>
      </c>
      <c r="M201" s="133"/>
      <c r="N201" s="129"/>
      <c r="O201" s="131" t="str">
        <f>IF(ISNUMBER($B201),I201/SUM($I201:$L201),"")</f>
        <v/>
      </c>
      <c r="P201" s="131" t="str">
        <f>IF(ISNUMBER($B201),J201/SUM($I201:$L201),"")</f>
        <v/>
      </c>
      <c r="Q201" s="131" t="str">
        <f>IF(ISNUMBER($B201),K201/SUM($I201:$L201),"")</f>
        <v/>
      </c>
      <c r="R201" s="131" t="str">
        <f>IF(ISNUMBER($B201),L201/SUM($I201:$L201),"")</f>
        <v/>
      </c>
      <c r="S201" s="133"/>
      <c r="T201" s="129"/>
      <c r="U201" s="141" t="str">
        <f>IF(ISNUMBER(Liga_Pocha!C201),Liga_Pocha!C201,"")</f>
        <v/>
      </c>
      <c r="V201" s="141" t="str">
        <f>IF(ISNUMBER(Liga_Pocha!D201),Liga_Pocha!D201,"")</f>
        <v/>
      </c>
      <c r="W201" s="141" t="str">
        <f>IF(ISNUMBER(Liga_Pocha!E201),Liga_Pocha!E201,"")</f>
        <v/>
      </c>
      <c r="X201" s="141" t="str">
        <f>IF(ISNUMBER(Liga_Pocha!F201),Liga_Pocha!F201,"")</f>
        <v/>
      </c>
      <c r="Y201" s="140" t="str">
        <f>IF(ISNUMBER($B201),HLOOKUP(Y$9,$U$9:$X$303,ROWS(S$1:S193),0),"")</f>
        <v/>
      </c>
      <c r="Z201" s="129"/>
      <c r="AA201" s="141" t="str">
        <f>IF(ISNUMBER($B201),U201+AA200,"")</f>
        <v/>
      </c>
      <c r="AB201" s="141" t="str">
        <f>IF(ISNUMBER($B201),V201+AB200,"")</f>
        <v/>
      </c>
      <c r="AC201" s="141" t="str">
        <f>IF(ISNUMBER($B201),W201+AC200,"")</f>
        <v/>
      </c>
      <c r="AD201" s="141" t="str">
        <f>IF(ISNUMBER($B201),X201+AD200,"")</f>
        <v/>
      </c>
      <c r="AE201" s="133"/>
      <c r="AF201" s="137"/>
      <c r="AG201" s="141" t="str">
        <f>IF(ISNUMBER($B201),AA201/COUNTA(AA$10:AA201),"")</f>
        <v/>
      </c>
      <c r="AH201" s="141" t="str">
        <f>IF(ISNUMBER($B201),AB201/COUNTA(AB$10:AB201),"")</f>
        <v/>
      </c>
      <c r="AI201" s="141" t="str">
        <f>IF(ISNUMBER($B201),AC201/COUNTA(AC$10:AC201),"")</f>
        <v/>
      </c>
      <c r="AJ201" s="141" t="str">
        <f>IF(ISNUMBER($B201),AD201/COUNTA(AD$10:AD201),"")</f>
        <v/>
      </c>
      <c r="AK201" s="133"/>
      <c r="AL201" s="137"/>
      <c r="AM201" s="141" t="str">
        <f>IF(ISNUMBER($B201),SQRT(VAR(U$10:U201)),"")</f>
        <v/>
      </c>
      <c r="AN201" s="141" t="str">
        <f>IF(ISNUMBER($B201),SQRT(VAR(V$10:V201)),"")</f>
        <v/>
      </c>
      <c r="AO201" s="141" t="str">
        <f>IF(ISNUMBER($B201),SQRT(VAR(W$10:W201)),"")</f>
        <v/>
      </c>
      <c r="AP201" s="141" t="str">
        <f>IF(ISNUMBER($B201),SQRT(VAR(X$10:X201)),"")</f>
        <v/>
      </c>
      <c r="AQ201" s="133"/>
      <c r="AR201" s="3"/>
      <c r="AS201" s="140"/>
      <c r="AT201" s="141"/>
      <c r="AU201" s="141"/>
      <c r="AV201" s="141"/>
      <c r="AW201" s="141"/>
      <c r="AX201" s="139"/>
    </row>
    <row r="202" spans="1:50">
      <c r="A202" s="64"/>
      <c r="B202" s="135" t="str">
        <f>IF(ISBLANK(Liga_Pocha!$B202),"",Liga_Pocha!$B202)</f>
        <v/>
      </c>
      <c r="C202" s="136" t="str">
        <f>IF(ISTEXT(B202),"",_xlfn.SWITCH(Liga_Pocha!AH202,$D$3,$D$2,$E$3,$E$2,$F$3,$F$2,$G$3,$G$2,$D$6,$D$5,$E$6,$E$5,$I$6,$I$5))</f>
        <v/>
      </c>
      <c r="D202" s="136" t="str">
        <f>IF(ISTEXT(C202),"",_xlfn.SWITCH(Liga_Pocha!AI202,$D$3,$D$2,$E$3,$E$2,$F$3,$F$2,$G$3,$G$2,$D$6,$D$5,$E$6,$E$5,$I$6,$I$5))</f>
        <v/>
      </c>
      <c r="E202" s="136" t="str">
        <f>IF(ISTEXT(D202),"",_xlfn.SWITCH(Liga_Pocha!AJ202,$D$3,$D$2,$E$3,$E$2,$F$3,$F$2,$G$3,$G$2,$D$6,$D$5,$E$6,$E$5,$I$6,$I$5))</f>
        <v/>
      </c>
      <c r="F202" s="136" t="str">
        <f>IF(ISTEXT(E202),"",_xlfn.SWITCH(Liga_Pocha!AK202,$D$3,$D$2,$E$3,$E$2,$F$3,$F$2,$G$3,$G$2,$D$6,$D$5,$E$6,$E$5,$I$6,$I$5))</f>
        <v/>
      </c>
      <c r="G202" s="140" t="str">
        <f>HLOOKUP(G$9,$B$9:$F$303,ROWS(A$1:A194),0)</f>
        <v/>
      </c>
      <c r="H202" s="129"/>
      <c r="I202" s="141" t="str">
        <f>IF(ISNUMBER($B202),I201+Liga_Pocha!AH202,"")</f>
        <v/>
      </c>
      <c r="J202" s="141" t="str">
        <f>IF(ISNUMBER($B202),J201+Liga_Pocha!AI202,"")</f>
        <v/>
      </c>
      <c r="K202" s="141" t="str">
        <f>IF(ISNUMBER($B202),K201+Liga_Pocha!AJ202,"")</f>
        <v/>
      </c>
      <c r="L202" s="141" t="str">
        <f>IF(ISNUMBER($B202),L201+Liga_Pocha!AK202,"")</f>
        <v/>
      </c>
      <c r="M202" s="133"/>
      <c r="N202" s="129"/>
      <c r="O202" s="131" t="str">
        <f>IF(ISNUMBER($B202),I202/SUM($I202:$L202),"")</f>
        <v/>
      </c>
      <c r="P202" s="131" t="str">
        <f>IF(ISNUMBER($B202),J202/SUM($I202:$L202),"")</f>
        <v/>
      </c>
      <c r="Q202" s="131" t="str">
        <f>IF(ISNUMBER($B202),K202/SUM($I202:$L202),"")</f>
        <v/>
      </c>
      <c r="R202" s="131" t="str">
        <f>IF(ISNUMBER($B202),L202/SUM($I202:$L202),"")</f>
        <v/>
      </c>
      <c r="S202" s="133"/>
      <c r="T202" s="129"/>
      <c r="U202" s="141" t="str">
        <f>IF(ISNUMBER(Liga_Pocha!C202),Liga_Pocha!C202,"")</f>
        <v/>
      </c>
      <c r="V202" s="141" t="str">
        <f>IF(ISNUMBER(Liga_Pocha!D202),Liga_Pocha!D202,"")</f>
        <v/>
      </c>
      <c r="W202" s="141" t="str">
        <f>IF(ISNUMBER(Liga_Pocha!E202),Liga_Pocha!E202,"")</f>
        <v/>
      </c>
      <c r="X202" s="141" t="str">
        <f>IF(ISNUMBER(Liga_Pocha!F202),Liga_Pocha!F202,"")</f>
        <v/>
      </c>
      <c r="Y202" s="140" t="str">
        <f>IF(ISNUMBER($B202),HLOOKUP(Y$9,$U$9:$X$303,ROWS(S$1:S194),0),"")</f>
        <v/>
      </c>
      <c r="Z202" s="129"/>
      <c r="AA202" s="141" t="str">
        <f>IF(ISNUMBER($B202),U202+AA201,"")</f>
        <v/>
      </c>
      <c r="AB202" s="141" t="str">
        <f>IF(ISNUMBER($B202),V202+AB201,"")</f>
        <v/>
      </c>
      <c r="AC202" s="141" t="str">
        <f>IF(ISNUMBER($B202),W202+AC201,"")</f>
        <v/>
      </c>
      <c r="AD202" s="141" t="str">
        <f>IF(ISNUMBER($B202),X202+AD201,"")</f>
        <v/>
      </c>
      <c r="AE202" s="133"/>
      <c r="AF202" s="137"/>
      <c r="AG202" s="141" t="str">
        <f>IF(ISNUMBER($B202),AA202/COUNTA(AA$10:AA202),"")</f>
        <v/>
      </c>
      <c r="AH202" s="141" t="str">
        <f>IF(ISNUMBER($B202),AB202/COUNTA(AB$10:AB202),"")</f>
        <v/>
      </c>
      <c r="AI202" s="141" t="str">
        <f>IF(ISNUMBER($B202),AC202/COUNTA(AC$10:AC202),"")</f>
        <v/>
      </c>
      <c r="AJ202" s="141" t="str">
        <f>IF(ISNUMBER($B202),AD202/COUNTA(AD$10:AD202),"")</f>
        <v/>
      </c>
      <c r="AK202" s="133"/>
      <c r="AL202" s="137"/>
      <c r="AM202" s="141" t="str">
        <f>IF(ISNUMBER($B202),SQRT(VAR(U$10:U202)),"")</f>
        <v/>
      </c>
      <c r="AN202" s="141" t="str">
        <f>IF(ISNUMBER($B202),SQRT(VAR(V$10:V202)),"")</f>
        <v/>
      </c>
      <c r="AO202" s="141" t="str">
        <f>IF(ISNUMBER($B202),SQRT(VAR(W$10:W202)),"")</f>
        <v/>
      </c>
      <c r="AP202" s="141" t="str">
        <f>IF(ISNUMBER($B202),SQRT(VAR(X$10:X202)),"")</f>
        <v/>
      </c>
      <c r="AQ202" s="133"/>
      <c r="AR202" s="3"/>
      <c r="AS202" s="140"/>
      <c r="AT202" s="141"/>
      <c r="AU202" s="141"/>
      <c r="AV202" s="141"/>
      <c r="AW202" s="141"/>
      <c r="AX202" s="139"/>
    </row>
    <row r="203" spans="1:50">
      <c r="A203" s="64"/>
      <c r="B203" s="135" t="str">
        <f>IF(ISBLANK(Liga_Pocha!$B203),"",Liga_Pocha!$B203)</f>
        <v/>
      </c>
      <c r="C203" s="136" t="str">
        <f>IF(ISTEXT(B203),"",_xlfn.SWITCH(Liga_Pocha!AH203,$D$3,$D$2,$E$3,$E$2,$F$3,$F$2,$G$3,$G$2,$D$6,$D$5,$E$6,$E$5,$I$6,$I$5))</f>
        <v/>
      </c>
      <c r="D203" s="136" t="str">
        <f>IF(ISTEXT(C203),"",_xlfn.SWITCH(Liga_Pocha!AI203,$D$3,$D$2,$E$3,$E$2,$F$3,$F$2,$G$3,$G$2,$D$6,$D$5,$E$6,$E$5,$I$6,$I$5))</f>
        <v/>
      </c>
      <c r="E203" s="136" t="str">
        <f>IF(ISTEXT(D203),"",_xlfn.SWITCH(Liga_Pocha!AJ203,$D$3,$D$2,$E$3,$E$2,$F$3,$F$2,$G$3,$G$2,$D$6,$D$5,$E$6,$E$5,$I$6,$I$5))</f>
        <v/>
      </c>
      <c r="F203" s="136" t="str">
        <f>IF(ISTEXT(E203),"",_xlfn.SWITCH(Liga_Pocha!AK203,$D$3,$D$2,$E$3,$E$2,$F$3,$F$2,$G$3,$G$2,$D$6,$D$5,$E$6,$E$5,$I$6,$I$5))</f>
        <v/>
      </c>
      <c r="G203" s="140" t="str">
        <f>HLOOKUP(G$9,$B$9:$F$303,ROWS(A$1:A195),0)</f>
        <v/>
      </c>
      <c r="H203" s="129"/>
      <c r="I203" s="141" t="str">
        <f>IF(ISNUMBER($B203),I202+Liga_Pocha!AH203,"")</f>
        <v/>
      </c>
      <c r="J203" s="141" t="str">
        <f>IF(ISNUMBER($B203),J202+Liga_Pocha!AI203,"")</f>
        <v/>
      </c>
      <c r="K203" s="141" t="str">
        <f>IF(ISNUMBER($B203),K202+Liga_Pocha!AJ203,"")</f>
        <v/>
      </c>
      <c r="L203" s="141" t="str">
        <f>IF(ISNUMBER($B203),L202+Liga_Pocha!AK203,"")</f>
        <v/>
      </c>
      <c r="M203" s="133"/>
      <c r="N203" s="129"/>
      <c r="O203" s="131" t="str">
        <f>IF(ISNUMBER($B203),I203/SUM($I203:$L203),"")</f>
        <v/>
      </c>
      <c r="P203" s="131" t="str">
        <f>IF(ISNUMBER($B203),J203/SUM($I203:$L203),"")</f>
        <v/>
      </c>
      <c r="Q203" s="131" t="str">
        <f>IF(ISNUMBER($B203),K203/SUM($I203:$L203),"")</f>
        <v/>
      </c>
      <c r="R203" s="131" t="str">
        <f>IF(ISNUMBER($B203),L203/SUM($I203:$L203),"")</f>
        <v/>
      </c>
      <c r="S203" s="133"/>
      <c r="T203" s="129"/>
      <c r="U203" s="141" t="str">
        <f>IF(ISNUMBER(Liga_Pocha!C203),Liga_Pocha!C203,"")</f>
        <v/>
      </c>
      <c r="V203" s="141" t="str">
        <f>IF(ISNUMBER(Liga_Pocha!D203),Liga_Pocha!D203,"")</f>
        <v/>
      </c>
      <c r="W203" s="141" t="str">
        <f>IF(ISNUMBER(Liga_Pocha!E203),Liga_Pocha!E203,"")</f>
        <v/>
      </c>
      <c r="X203" s="141" t="str">
        <f>IF(ISNUMBER(Liga_Pocha!F203),Liga_Pocha!F203,"")</f>
        <v/>
      </c>
      <c r="Y203" s="140" t="str">
        <f>IF(ISNUMBER($B203),HLOOKUP(Y$9,$U$9:$X$303,ROWS(S$1:S195),0),"")</f>
        <v/>
      </c>
      <c r="Z203" s="129"/>
      <c r="AA203" s="141" t="str">
        <f>IF(ISNUMBER($B203),U203+AA202,"")</f>
        <v/>
      </c>
      <c r="AB203" s="141" t="str">
        <f>IF(ISNUMBER($B203),V203+AB202,"")</f>
        <v/>
      </c>
      <c r="AC203" s="141" t="str">
        <f>IF(ISNUMBER($B203),W203+AC202,"")</f>
        <v/>
      </c>
      <c r="AD203" s="141" t="str">
        <f>IF(ISNUMBER($B203),X203+AD202,"")</f>
        <v/>
      </c>
      <c r="AE203" s="133"/>
      <c r="AF203" s="137"/>
      <c r="AG203" s="141" t="str">
        <f>IF(ISNUMBER($B203),AA203/COUNTA(AA$10:AA203),"")</f>
        <v/>
      </c>
      <c r="AH203" s="141" t="str">
        <f>IF(ISNUMBER($B203),AB203/COUNTA(AB$10:AB203),"")</f>
        <v/>
      </c>
      <c r="AI203" s="141" t="str">
        <f>IF(ISNUMBER($B203),AC203/COUNTA(AC$10:AC203),"")</f>
        <v/>
      </c>
      <c r="AJ203" s="141" t="str">
        <f>IF(ISNUMBER($B203),AD203/COUNTA(AD$10:AD203),"")</f>
        <v/>
      </c>
      <c r="AK203" s="133"/>
      <c r="AL203" s="137"/>
      <c r="AM203" s="141" t="str">
        <f>IF(ISNUMBER($B203),SQRT(VAR(U$10:U203)),"")</f>
        <v/>
      </c>
      <c r="AN203" s="141" t="str">
        <f>IF(ISNUMBER($B203),SQRT(VAR(V$10:V203)),"")</f>
        <v/>
      </c>
      <c r="AO203" s="141" t="str">
        <f>IF(ISNUMBER($B203),SQRT(VAR(W$10:W203)),"")</f>
        <v/>
      </c>
      <c r="AP203" s="141" t="str">
        <f>IF(ISNUMBER($B203),SQRT(VAR(X$10:X203)),"")</f>
        <v/>
      </c>
      <c r="AQ203" s="133"/>
      <c r="AR203" s="3"/>
      <c r="AS203" s="140"/>
      <c r="AT203" s="141"/>
      <c r="AU203" s="141"/>
      <c r="AV203" s="141"/>
      <c r="AW203" s="141"/>
      <c r="AX203" s="139"/>
    </row>
    <row r="204" spans="1:50">
      <c r="A204" s="64"/>
      <c r="B204" s="135" t="str">
        <f>IF(ISBLANK(Liga_Pocha!$B204),"",Liga_Pocha!$B204)</f>
        <v/>
      </c>
      <c r="C204" s="136" t="str">
        <f>IF(ISTEXT(B204),"",_xlfn.SWITCH(Liga_Pocha!AH204,$D$3,$D$2,$E$3,$E$2,$F$3,$F$2,$G$3,$G$2,$D$6,$D$5,$E$6,$E$5,$I$6,$I$5))</f>
        <v/>
      </c>
      <c r="D204" s="136" t="str">
        <f>IF(ISTEXT(C204),"",_xlfn.SWITCH(Liga_Pocha!AI204,$D$3,$D$2,$E$3,$E$2,$F$3,$F$2,$G$3,$G$2,$D$6,$D$5,$E$6,$E$5,$I$6,$I$5))</f>
        <v/>
      </c>
      <c r="E204" s="136" t="str">
        <f>IF(ISTEXT(D204),"",_xlfn.SWITCH(Liga_Pocha!AJ204,$D$3,$D$2,$E$3,$E$2,$F$3,$F$2,$G$3,$G$2,$D$6,$D$5,$E$6,$E$5,$I$6,$I$5))</f>
        <v/>
      </c>
      <c r="F204" s="136" t="str">
        <f>IF(ISTEXT(E204),"",_xlfn.SWITCH(Liga_Pocha!AK204,$D$3,$D$2,$E$3,$E$2,$F$3,$F$2,$G$3,$G$2,$D$6,$D$5,$E$6,$E$5,$I$6,$I$5))</f>
        <v/>
      </c>
      <c r="G204" s="140" t="str">
        <f>HLOOKUP(G$9,$B$9:$F$303,ROWS(A$1:A196),0)</f>
        <v/>
      </c>
      <c r="H204" s="129"/>
      <c r="I204" s="141" t="str">
        <f>IF(ISNUMBER($B204),I203+Liga_Pocha!AH204,"")</f>
        <v/>
      </c>
      <c r="J204" s="141" t="str">
        <f>IF(ISNUMBER($B204),J203+Liga_Pocha!AI204,"")</f>
        <v/>
      </c>
      <c r="K204" s="141" t="str">
        <f>IF(ISNUMBER($B204),K203+Liga_Pocha!AJ204,"")</f>
        <v/>
      </c>
      <c r="L204" s="141" t="str">
        <f>IF(ISNUMBER($B204),L203+Liga_Pocha!AK204,"")</f>
        <v/>
      </c>
      <c r="M204" s="133"/>
      <c r="N204" s="129"/>
      <c r="O204" s="131" t="str">
        <f>IF(ISNUMBER($B204),I204/SUM($I204:$L204),"")</f>
        <v/>
      </c>
      <c r="P204" s="131" t="str">
        <f>IF(ISNUMBER($B204),J204/SUM($I204:$L204),"")</f>
        <v/>
      </c>
      <c r="Q204" s="131" t="str">
        <f>IF(ISNUMBER($B204),K204/SUM($I204:$L204),"")</f>
        <v/>
      </c>
      <c r="R204" s="131" t="str">
        <f>IF(ISNUMBER($B204),L204/SUM($I204:$L204),"")</f>
        <v/>
      </c>
      <c r="S204" s="133"/>
      <c r="T204" s="129"/>
      <c r="U204" s="141" t="str">
        <f>IF(ISNUMBER(Liga_Pocha!C204),Liga_Pocha!C204,"")</f>
        <v/>
      </c>
      <c r="V204" s="141" t="str">
        <f>IF(ISNUMBER(Liga_Pocha!D204),Liga_Pocha!D204,"")</f>
        <v/>
      </c>
      <c r="W204" s="141" t="str">
        <f>IF(ISNUMBER(Liga_Pocha!E204),Liga_Pocha!E204,"")</f>
        <v/>
      </c>
      <c r="X204" s="141" t="str">
        <f>IF(ISNUMBER(Liga_Pocha!F204),Liga_Pocha!F204,"")</f>
        <v/>
      </c>
      <c r="Y204" s="140" t="str">
        <f>IF(ISNUMBER($B204),HLOOKUP(Y$9,$U$9:$X$303,ROWS(S$1:S196),0),"")</f>
        <v/>
      </c>
      <c r="Z204" s="129"/>
      <c r="AA204" s="141" t="str">
        <f>IF(ISNUMBER($B204),U204+AA203,"")</f>
        <v/>
      </c>
      <c r="AB204" s="141" t="str">
        <f>IF(ISNUMBER($B204),V204+AB203,"")</f>
        <v/>
      </c>
      <c r="AC204" s="141" t="str">
        <f>IF(ISNUMBER($B204),W204+AC203,"")</f>
        <v/>
      </c>
      <c r="AD204" s="141" t="str">
        <f>IF(ISNUMBER($B204),X204+AD203,"")</f>
        <v/>
      </c>
      <c r="AE204" s="133"/>
      <c r="AF204" s="137"/>
      <c r="AG204" s="141" t="str">
        <f>IF(ISNUMBER($B204),AA204/COUNTA(AA$10:AA204),"")</f>
        <v/>
      </c>
      <c r="AH204" s="141" t="str">
        <f>IF(ISNUMBER($B204),AB204/COUNTA(AB$10:AB204),"")</f>
        <v/>
      </c>
      <c r="AI204" s="141" t="str">
        <f>IF(ISNUMBER($B204),AC204/COUNTA(AC$10:AC204),"")</f>
        <v/>
      </c>
      <c r="AJ204" s="141" t="str">
        <f>IF(ISNUMBER($B204),AD204/COUNTA(AD$10:AD204),"")</f>
        <v/>
      </c>
      <c r="AK204" s="133"/>
      <c r="AL204" s="137"/>
      <c r="AM204" s="141" t="str">
        <f>IF(ISNUMBER($B204),SQRT(VAR(U$10:U204)),"")</f>
        <v/>
      </c>
      <c r="AN204" s="141" t="str">
        <f>IF(ISNUMBER($B204),SQRT(VAR(V$10:V204)),"")</f>
        <v/>
      </c>
      <c r="AO204" s="141" t="str">
        <f>IF(ISNUMBER($B204),SQRT(VAR(W$10:W204)),"")</f>
        <v/>
      </c>
      <c r="AP204" s="141" t="str">
        <f>IF(ISNUMBER($B204),SQRT(VAR(X$10:X204)),"")</f>
        <v/>
      </c>
      <c r="AQ204" s="133"/>
      <c r="AR204" s="3"/>
      <c r="AS204" s="140"/>
      <c r="AT204" s="141"/>
      <c r="AU204" s="141"/>
      <c r="AV204" s="141"/>
      <c r="AW204" s="141"/>
      <c r="AX204" s="139"/>
    </row>
    <row r="205" spans="1:50">
      <c r="A205" s="64"/>
      <c r="B205" s="135" t="str">
        <f>IF(ISBLANK(Liga_Pocha!$B205),"",Liga_Pocha!$B205)</f>
        <v/>
      </c>
      <c r="C205" s="136" t="str">
        <f>IF(ISTEXT(B205),"",_xlfn.SWITCH(Liga_Pocha!AH205,$D$3,$D$2,$E$3,$E$2,$F$3,$F$2,$G$3,$G$2,$D$6,$D$5,$E$6,$E$5,$I$6,$I$5))</f>
        <v/>
      </c>
      <c r="D205" s="136" t="str">
        <f>IF(ISTEXT(C205),"",_xlfn.SWITCH(Liga_Pocha!AI205,$D$3,$D$2,$E$3,$E$2,$F$3,$F$2,$G$3,$G$2,$D$6,$D$5,$E$6,$E$5,$I$6,$I$5))</f>
        <v/>
      </c>
      <c r="E205" s="136" t="str">
        <f>IF(ISTEXT(D205),"",_xlfn.SWITCH(Liga_Pocha!AJ205,$D$3,$D$2,$E$3,$E$2,$F$3,$F$2,$G$3,$G$2,$D$6,$D$5,$E$6,$E$5,$I$6,$I$5))</f>
        <v/>
      </c>
      <c r="F205" s="136" t="str">
        <f>IF(ISTEXT(E205),"",_xlfn.SWITCH(Liga_Pocha!AK205,$D$3,$D$2,$E$3,$E$2,$F$3,$F$2,$G$3,$G$2,$D$6,$D$5,$E$6,$E$5,$I$6,$I$5))</f>
        <v/>
      </c>
      <c r="G205" s="140" t="str">
        <f>HLOOKUP(G$9,$B$9:$F$303,ROWS(A$1:A197),0)</f>
        <v/>
      </c>
      <c r="H205" s="129"/>
      <c r="I205" s="141" t="str">
        <f>IF(ISNUMBER($B205),I204+Liga_Pocha!AH205,"")</f>
        <v/>
      </c>
      <c r="J205" s="141" t="str">
        <f>IF(ISNUMBER($B205),J204+Liga_Pocha!AI205,"")</f>
        <v/>
      </c>
      <c r="K205" s="141" t="str">
        <f>IF(ISNUMBER($B205),K204+Liga_Pocha!AJ205,"")</f>
        <v/>
      </c>
      <c r="L205" s="141" t="str">
        <f>IF(ISNUMBER($B205),L204+Liga_Pocha!AK205,"")</f>
        <v/>
      </c>
      <c r="M205" s="133"/>
      <c r="N205" s="129"/>
      <c r="O205" s="131" t="str">
        <f>IF(ISNUMBER($B205),I205/SUM($I205:$L205),"")</f>
        <v/>
      </c>
      <c r="P205" s="131" t="str">
        <f>IF(ISNUMBER($B205),J205/SUM($I205:$L205),"")</f>
        <v/>
      </c>
      <c r="Q205" s="131" t="str">
        <f>IF(ISNUMBER($B205),K205/SUM($I205:$L205),"")</f>
        <v/>
      </c>
      <c r="R205" s="131" t="str">
        <f>IF(ISNUMBER($B205),L205/SUM($I205:$L205),"")</f>
        <v/>
      </c>
      <c r="S205" s="133"/>
      <c r="T205" s="129"/>
      <c r="U205" s="141" t="str">
        <f>IF(ISNUMBER(Liga_Pocha!C205),Liga_Pocha!C205,"")</f>
        <v/>
      </c>
      <c r="V205" s="141" t="str">
        <f>IF(ISNUMBER(Liga_Pocha!D205),Liga_Pocha!D205,"")</f>
        <v/>
      </c>
      <c r="W205" s="141" t="str">
        <f>IF(ISNUMBER(Liga_Pocha!E205),Liga_Pocha!E205,"")</f>
        <v/>
      </c>
      <c r="X205" s="141" t="str">
        <f>IF(ISNUMBER(Liga_Pocha!F205),Liga_Pocha!F205,"")</f>
        <v/>
      </c>
      <c r="Y205" s="140" t="str">
        <f>IF(ISNUMBER($B205),HLOOKUP(Y$9,$U$9:$X$303,ROWS(S$1:S197),0),"")</f>
        <v/>
      </c>
      <c r="Z205" s="129"/>
      <c r="AA205" s="141" t="str">
        <f>IF(ISNUMBER($B205),U205+AA204,"")</f>
        <v/>
      </c>
      <c r="AB205" s="141" t="str">
        <f>IF(ISNUMBER($B205),V205+AB204,"")</f>
        <v/>
      </c>
      <c r="AC205" s="141" t="str">
        <f>IF(ISNUMBER($B205),W205+AC204,"")</f>
        <v/>
      </c>
      <c r="AD205" s="141" t="str">
        <f>IF(ISNUMBER($B205),X205+AD204,"")</f>
        <v/>
      </c>
      <c r="AE205" s="133"/>
      <c r="AF205" s="137"/>
      <c r="AG205" s="141" t="str">
        <f>IF(ISNUMBER($B205),AA205/COUNTA(AA$10:AA205),"")</f>
        <v/>
      </c>
      <c r="AH205" s="141" t="str">
        <f>IF(ISNUMBER($B205),AB205/COUNTA(AB$10:AB205),"")</f>
        <v/>
      </c>
      <c r="AI205" s="141" t="str">
        <f>IF(ISNUMBER($B205),AC205/COUNTA(AC$10:AC205),"")</f>
        <v/>
      </c>
      <c r="AJ205" s="141" t="str">
        <f>IF(ISNUMBER($B205),AD205/COUNTA(AD$10:AD205),"")</f>
        <v/>
      </c>
      <c r="AK205" s="133"/>
      <c r="AL205" s="137"/>
      <c r="AM205" s="141" t="str">
        <f>IF(ISNUMBER($B205),SQRT(VAR(U$10:U205)),"")</f>
        <v/>
      </c>
      <c r="AN205" s="141" t="str">
        <f>IF(ISNUMBER($B205),SQRT(VAR(V$10:V205)),"")</f>
        <v/>
      </c>
      <c r="AO205" s="141" t="str">
        <f>IF(ISNUMBER($B205),SQRT(VAR(W$10:W205)),"")</f>
        <v/>
      </c>
      <c r="AP205" s="141" t="str">
        <f>IF(ISNUMBER($B205),SQRT(VAR(X$10:X205)),"")</f>
        <v/>
      </c>
      <c r="AQ205" s="133"/>
      <c r="AR205" s="3"/>
      <c r="AS205" s="140"/>
      <c r="AT205" s="141"/>
      <c r="AU205" s="141"/>
      <c r="AV205" s="141"/>
      <c r="AW205" s="141"/>
      <c r="AX205" s="139"/>
    </row>
    <row r="206" spans="1:50">
      <c r="A206" s="64"/>
      <c r="B206" s="135" t="str">
        <f>IF(ISBLANK(Liga_Pocha!$B206),"",Liga_Pocha!$B206)</f>
        <v/>
      </c>
      <c r="C206" s="136" t="str">
        <f>IF(ISTEXT(B206),"",_xlfn.SWITCH(Liga_Pocha!AH206,$D$3,$D$2,$E$3,$E$2,$F$3,$F$2,$G$3,$G$2,$D$6,$D$5,$E$6,$E$5,$I$6,$I$5))</f>
        <v/>
      </c>
      <c r="D206" s="136" t="str">
        <f>IF(ISTEXT(C206),"",_xlfn.SWITCH(Liga_Pocha!AI206,$D$3,$D$2,$E$3,$E$2,$F$3,$F$2,$G$3,$G$2,$D$6,$D$5,$E$6,$E$5,$I$6,$I$5))</f>
        <v/>
      </c>
      <c r="E206" s="136" t="str">
        <f>IF(ISTEXT(D206),"",_xlfn.SWITCH(Liga_Pocha!AJ206,$D$3,$D$2,$E$3,$E$2,$F$3,$F$2,$G$3,$G$2,$D$6,$D$5,$E$6,$E$5,$I$6,$I$5))</f>
        <v/>
      </c>
      <c r="F206" s="136" t="str">
        <f>IF(ISTEXT(E206),"",_xlfn.SWITCH(Liga_Pocha!AK206,$D$3,$D$2,$E$3,$E$2,$F$3,$F$2,$G$3,$G$2,$D$6,$D$5,$E$6,$E$5,$I$6,$I$5))</f>
        <v/>
      </c>
      <c r="G206" s="140" t="str">
        <f>HLOOKUP(G$9,$B$9:$F$303,ROWS(A$1:A198),0)</f>
        <v/>
      </c>
      <c r="H206" s="129"/>
      <c r="I206" s="141" t="str">
        <f>IF(ISNUMBER($B206),I205+Liga_Pocha!AH206,"")</f>
        <v/>
      </c>
      <c r="J206" s="141" t="str">
        <f>IF(ISNUMBER($B206),J205+Liga_Pocha!AI206,"")</f>
        <v/>
      </c>
      <c r="K206" s="141" t="str">
        <f>IF(ISNUMBER($B206),K205+Liga_Pocha!AJ206,"")</f>
        <v/>
      </c>
      <c r="L206" s="141" t="str">
        <f>IF(ISNUMBER($B206),L205+Liga_Pocha!AK206,"")</f>
        <v/>
      </c>
      <c r="M206" s="133"/>
      <c r="N206" s="129"/>
      <c r="O206" s="131" t="str">
        <f>IF(ISNUMBER($B206),I206/SUM($I206:$L206),"")</f>
        <v/>
      </c>
      <c r="P206" s="131" t="str">
        <f>IF(ISNUMBER($B206),J206/SUM($I206:$L206),"")</f>
        <v/>
      </c>
      <c r="Q206" s="131" t="str">
        <f>IF(ISNUMBER($B206),K206/SUM($I206:$L206),"")</f>
        <v/>
      </c>
      <c r="R206" s="131" t="str">
        <f>IF(ISNUMBER($B206),L206/SUM($I206:$L206),"")</f>
        <v/>
      </c>
      <c r="S206" s="133"/>
      <c r="T206" s="129"/>
      <c r="U206" s="141" t="str">
        <f>IF(ISNUMBER(Liga_Pocha!C206),Liga_Pocha!C206,"")</f>
        <v/>
      </c>
      <c r="V206" s="141" t="str">
        <f>IF(ISNUMBER(Liga_Pocha!D206),Liga_Pocha!D206,"")</f>
        <v/>
      </c>
      <c r="W206" s="141" t="str">
        <f>IF(ISNUMBER(Liga_Pocha!E206),Liga_Pocha!E206,"")</f>
        <v/>
      </c>
      <c r="X206" s="141" t="str">
        <f>IF(ISNUMBER(Liga_Pocha!F206),Liga_Pocha!F206,"")</f>
        <v/>
      </c>
      <c r="Y206" s="140" t="str">
        <f>IF(ISNUMBER($B206),HLOOKUP(Y$9,$U$9:$X$303,ROWS(S$1:S198),0),"")</f>
        <v/>
      </c>
      <c r="Z206" s="129"/>
      <c r="AA206" s="141" t="str">
        <f>IF(ISNUMBER($B206),U206+AA205,"")</f>
        <v/>
      </c>
      <c r="AB206" s="141" t="str">
        <f>IF(ISNUMBER($B206),V206+AB205,"")</f>
        <v/>
      </c>
      <c r="AC206" s="141" t="str">
        <f>IF(ISNUMBER($B206),W206+AC205,"")</f>
        <v/>
      </c>
      <c r="AD206" s="141" t="str">
        <f>IF(ISNUMBER($B206),X206+AD205,"")</f>
        <v/>
      </c>
      <c r="AE206" s="133"/>
      <c r="AF206" s="137"/>
      <c r="AG206" s="141" t="str">
        <f>IF(ISNUMBER($B206),AA206/COUNTA(AA$10:AA206),"")</f>
        <v/>
      </c>
      <c r="AH206" s="141" t="str">
        <f>IF(ISNUMBER($B206),AB206/COUNTA(AB$10:AB206),"")</f>
        <v/>
      </c>
      <c r="AI206" s="141" t="str">
        <f>IF(ISNUMBER($B206),AC206/COUNTA(AC$10:AC206),"")</f>
        <v/>
      </c>
      <c r="AJ206" s="141" t="str">
        <f>IF(ISNUMBER($B206),AD206/COUNTA(AD$10:AD206),"")</f>
        <v/>
      </c>
      <c r="AK206" s="133"/>
      <c r="AL206" s="137"/>
      <c r="AM206" s="141" t="str">
        <f>IF(ISNUMBER($B206),SQRT(VAR(U$10:U206)),"")</f>
        <v/>
      </c>
      <c r="AN206" s="141" t="str">
        <f>IF(ISNUMBER($B206),SQRT(VAR(V$10:V206)),"")</f>
        <v/>
      </c>
      <c r="AO206" s="141" t="str">
        <f>IF(ISNUMBER($B206),SQRT(VAR(W$10:W206)),"")</f>
        <v/>
      </c>
      <c r="AP206" s="141" t="str">
        <f>IF(ISNUMBER($B206),SQRT(VAR(X$10:X206)),"")</f>
        <v/>
      </c>
      <c r="AQ206" s="133"/>
      <c r="AR206" s="3"/>
      <c r="AS206" s="140"/>
      <c r="AT206" s="141"/>
      <c r="AU206" s="141"/>
      <c r="AV206" s="141"/>
      <c r="AW206" s="141"/>
      <c r="AX206" s="139"/>
    </row>
    <row r="207" spans="1:50">
      <c r="A207" s="64"/>
      <c r="B207" s="135" t="str">
        <f>IF(ISBLANK(Liga_Pocha!$B207),"",Liga_Pocha!$B207)</f>
        <v/>
      </c>
      <c r="C207" s="136" t="str">
        <f>IF(ISTEXT(B207),"",_xlfn.SWITCH(Liga_Pocha!AH207,$D$3,$D$2,$E$3,$E$2,$F$3,$F$2,$G$3,$G$2,$D$6,$D$5,$E$6,$E$5,$I$6,$I$5))</f>
        <v/>
      </c>
      <c r="D207" s="136" t="str">
        <f>IF(ISTEXT(C207),"",_xlfn.SWITCH(Liga_Pocha!AI207,$D$3,$D$2,$E$3,$E$2,$F$3,$F$2,$G$3,$G$2,$D$6,$D$5,$E$6,$E$5,$I$6,$I$5))</f>
        <v/>
      </c>
      <c r="E207" s="136" t="str">
        <f>IF(ISTEXT(D207),"",_xlfn.SWITCH(Liga_Pocha!AJ207,$D$3,$D$2,$E$3,$E$2,$F$3,$F$2,$G$3,$G$2,$D$6,$D$5,$E$6,$E$5,$I$6,$I$5))</f>
        <v/>
      </c>
      <c r="F207" s="136" t="str">
        <f>IF(ISTEXT(E207),"",_xlfn.SWITCH(Liga_Pocha!AK207,$D$3,$D$2,$E$3,$E$2,$F$3,$F$2,$G$3,$G$2,$D$6,$D$5,$E$6,$E$5,$I$6,$I$5))</f>
        <v/>
      </c>
      <c r="G207" s="140" t="str">
        <f>HLOOKUP(G$9,$B$9:$F$303,ROWS(A$1:A199),0)</f>
        <v/>
      </c>
      <c r="H207" s="129"/>
      <c r="I207" s="141" t="str">
        <f>IF(ISNUMBER($B207),I206+Liga_Pocha!AH207,"")</f>
        <v/>
      </c>
      <c r="J207" s="141" t="str">
        <f>IF(ISNUMBER($B207),J206+Liga_Pocha!AI207,"")</f>
        <v/>
      </c>
      <c r="K207" s="141" t="str">
        <f>IF(ISNUMBER($B207),K206+Liga_Pocha!AJ207,"")</f>
        <v/>
      </c>
      <c r="L207" s="141" t="str">
        <f>IF(ISNUMBER($B207),L206+Liga_Pocha!AK207,"")</f>
        <v/>
      </c>
      <c r="M207" s="133"/>
      <c r="N207" s="129"/>
      <c r="O207" s="131" t="str">
        <f>IF(ISNUMBER($B207),I207/SUM($I207:$L207),"")</f>
        <v/>
      </c>
      <c r="P207" s="131" t="str">
        <f>IF(ISNUMBER($B207),J207/SUM($I207:$L207),"")</f>
        <v/>
      </c>
      <c r="Q207" s="131" t="str">
        <f>IF(ISNUMBER($B207),K207/SUM($I207:$L207),"")</f>
        <v/>
      </c>
      <c r="R207" s="131" t="str">
        <f>IF(ISNUMBER($B207),L207/SUM($I207:$L207),"")</f>
        <v/>
      </c>
      <c r="S207" s="133"/>
      <c r="T207" s="129"/>
      <c r="U207" s="141" t="str">
        <f>IF(ISNUMBER(Liga_Pocha!C207),Liga_Pocha!C207,"")</f>
        <v/>
      </c>
      <c r="V207" s="141" t="str">
        <f>IF(ISNUMBER(Liga_Pocha!D207),Liga_Pocha!D207,"")</f>
        <v/>
      </c>
      <c r="W207" s="141" t="str">
        <f>IF(ISNUMBER(Liga_Pocha!E207),Liga_Pocha!E207,"")</f>
        <v/>
      </c>
      <c r="X207" s="141" t="str">
        <f>IF(ISNUMBER(Liga_Pocha!F207),Liga_Pocha!F207,"")</f>
        <v/>
      </c>
      <c r="Y207" s="140" t="str">
        <f>IF(ISNUMBER($B207),HLOOKUP(Y$9,$U$9:$X$303,ROWS(S$1:S199),0),"")</f>
        <v/>
      </c>
      <c r="Z207" s="129"/>
      <c r="AA207" s="141" t="str">
        <f>IF(ISNUMBER($B207),U207+AA206,"")</f>
        <v/>
      </c>
      <c r="AB207" s="141" t="str">
        <f>IF(ISNUMBER($B207),V207+AB206,"")</f>
        <v/>
      </c>
      <c r="AC207" s="141" t="str">
        <f>IF(ISNUMBER($B207),W207+AC206,"")</f>
        <v/>
      </c>
      <c r="AD207" s="141" t="str">
        <f>IF(ISNUMBER($B207),X207+AD206,"")</f>
        <v/>
      </c>
      <c r="AE207" s="133"/>
      <c r="AF207" s="137"/>
      <c r="AG207" s="141" t="str">
        <f>IF(ISNUMBER($B207),AA207/COUNTA(AA$10:AA207),"")</f>
        <v/>
      </c>
      <c r="AH207" s="141" t="str">
        <f>IF(ISNUMBER($B207),AB207/COUNTA(AB$10:AB207),"")</f>
        <v/>
      </c>
      <c r="AI207" s="141" t="str">
        <f>IF(ISNUMBER($B207),AC207/COUNTA(AC$10:AC207),"")</f>
        <v/>
      </c>
      <c r="AJ207" s="141" t="str">
        <f>IF(ISNUMBER($B207),AD207/COUNTA(AD$10:AD207),"")</f>
        <v/>
      </c>
      <c r="AK207" s="133"/>
      <c r="AL207" s="137"/>
      <c r="AM207" s="141" t="str">
        <f>IF(ISNUMBER($B207),SQRT(VAR(U$10:U207)),"")</f>
        <v/>
      </c>
      <c r="AN207" s="141" t="str">
        <f>IF(ISNUMBER($B207),SQRT(VAR(V$10:V207)),"")</f>
        <v/>
      </c>
      <c r="AO207" s="141" t="str">
        <f>IF(ISNUMBER($B207),SQRT(VAR(W$10:W207)),"")</f>
        <v/>
      </c>
      <c r="AP207" s="141" t="str">
        <f>IF(ISNUMBER($B207),SQRT(VAR(X$10:X207)),"")</f>
        <v/>
      </c>
      <c r="AQ207" s="133"/>
      <c r="AR207" s="3"/>
      <c r="AS207" s="140"/>
      <c r="AT207" s="141"/>
      <c r="AU207" s="141"/>
      <c r="AV207" s="141"/>
      <c r="AW207" s="141"/>
      <c r="AX207" s="139"/>
    </row>
    <row r="208" spans="1:50">
      <c r="A208" s="64"/>
      <c r="B208" s="135" t="str">
        <f>IF(ISBLANK(Liga_Pocha!$B208),"",Liga_Pocha!$B208)</f>
        <v/>
      </c>
      <c r="C208" s="136" t="str">
        <f>IF(ISTEXT(B208),"",_xlfn.SWITCH(Liga_Pocha!AH208,$D$3,$D$2,$E$3,$E$2,$F$3,$F$2,$G$3,$G$2,$D$6,$D$5,$E$6,$E$5,$I$6,$I$5))</f>
        <v/>
      </c>
      <c r="D208" s="136" t="str">
        <f>IF(ISTEXT(C208),"",_xlfn.SWITCH(Liga_Pocha!AI208,$D$3,$D$2,$E$3,$E$2,$F$3,$F$2,$G$3,$G$2,$D$6,$D$5,$E$6,$E$5,$I$6,$I$5))</f>
        <v/>
      </c>
      <c r="E208" s="136" t="str">
        <f>IF(ISTEXT(D208),"",_xlfn.SWITCH(Liga_Pocha!AJ208,$D$3,$D$2,$E$3,$E$2,$F$3,$F$2,$G$3,$G$2,$D$6,$D$5,$E$6,$E$5,$I$6,$I$5))</f>
        <v/>
      </c>
      <c r="F208" s="136" t="str">
        <f>IF(ISTEXT(E208),"",_xlfn.SWITCH(Liga_Pocha!AK208,$D$3,$D$2,$E$3,$E$2,$F$3,$F$2,$G$3,$G$2,$D$6,$D$5,$E$6,$E$5,$I$6,$I$5))</f>
        <v/>
      </c>
      <c r="G208" s="140" t="str">
        <f>HLOOKUP(G$9,$B$9:$F$303,ROWS(A$1:A200),0)</f>
        <v/>
      </c>
      <c r="H208" s="129"/>
      <c r="I208" s="141" t="str">
        <f>IF(ISNUMBER($B208),I207+Liga_Pocha!AH208,"")</f>
        <v/>
      </c>
      <c r="J208" s="141" t="str">
        <f>IF(ISNUMBER($B208),J207+Liga_Pocha!AI208,"")</f>
        <v/>
      </c>
      <c r="K208" s="141" t="str">
        <f>IF(ISNUMBER($B208),K207+Liga_Pocha!AJ208,"")</f>
        <v/>
      </c>
      <c r="L208" s="141" t="str">
        <f>IF(ISNUMBER($B208),L207+Liga_Pocha!AK208,"")</f>
        <v/>
      </c>
      <c r="M208" s="133"/>
      <c r="N208" s="129"/>
      <c r="O208" s="131" t="str">
        <f>IF(ISNUMBER($B208),I208/SUM($I208:$L208),"")</f>
        <v/>
      </c>
      <c r="P208" s="131" t="str">
        <f>IF(ISNUMBER($B208),J208/SUM($I208:$L208),"")</f>
        <v/>
      </c>
      <c r="Q208" s="131" t="str">
        <f>IF(ISNUMBER($B208),K208/SUM($I208:$L208),"")</f>
        <v/>
      </c>
      <c r="R208" s="131" t="str">
        <f>IF(ISNUMBER($B208),L208/SUM($I208:$L208),"")</f>
        <v/>
      </c>
      <c r="S208" s="133"/>
      <c r="T208" s="129"/>
      <c r="U208" s="141" t="str">
        <f>IF(ISNUMBER(Liga_Pocha!C208),Liga_Pocha!C208,"")</f>
        <v/>
      </c>
      <c r="V208" s="141" t="str">
        <f>IF(ISNUMBER(Liga_Pocha!D208),Liga_Pocha!D208,"")</f>
        <v/>
      </c>
      <c r="W208" s="141" t="str">
        <f>IF(ISNUMBER(Liga_Pocha!E208),Liga_Pocha!E208,"")</f>
        <v/>
      </c>
      <c r="X208" s="141" t="str">
        <f>IF(ISNUMBER(Liga_Pocha!F208),Liga_Pocha!F208,"")</f>
        <v/>
      </c>
      <c r="Y208" s="140" t="str">
        <f>IF(ISNUMBER($B208),HLOOKUP(Y$9,$U$9:$X$303,ROWS(S$1:S200),0),"")</f>
        <v/>
      </c>
      <c r="Z208" s="129"/>
      <c r="AA208" s="141" t="str">
        <f>IF(ISNUMBER($B208),U208+AA207,"")</f>
        <v/>
      </c>
      <c r="AB208" s="141" t="str">
        <f>IF(ISNUMBER($B208),V208+AB207,"")</f>
        <v/>
      </c>
      <c r="AC208" s="141" t="str">
        <f>IF(ISNUMBER($B208),W208+AC207,"")</f>
        <v/>
      </c>
      <c r="AD208" s="141" t="str">
        <f>IF(ISNUMBER($B208),X208+AD207,"")</f>
        <v/>
      </c>
      <c r="AE208" s="133"/>
      <c r="AF208" s="137"/>
      <c r="AG208" s="141" t="str">
        <f>IF(ISNUMBER($B208),AA208/COUNTA(AA$10:AA208),"")</f>
        <v/>
      </c>
      <c r="AH208" s="141" t="str">
        <f>IF(ISNUMBER($B208),AB208/COUNTA(AB$10:AB208),"")</f>
        <v/>
      </c>
      <c r="AI208" s="141" t="str">
        <f>IF(ISNUMBER($B208),AC208/COUNTA(AC$10:AC208),"")</f>
        <v/>
      </c>
      <c r="AJ208" s="141" t="str">
        <f>IF(ISNUMBER($B208),AD208/COUNTA(AD$10:AD208),"")</f>
        <v/>
      </c>
      <c r="AK208" s="133"/>
      <c r="AL208" s="137"/>
      <c r="AM208" s="141" t="str">
        <f>IF(ISNUMBER($B208),SQRT(VAR(U$10:U208)),"")</f>
        <v/>
      </c>
      <c r="AN208" s="141" t="str">
        <f>IF(ISNUMBER($B208),SQRT(VAR(V$10:V208)),"")</f>
        <v/>
      </c>
      <c r="AO208" s="141" t="str">
        <f>IF(ISNUMBER($B208),SQRT(VAR(W$10:W208)),"")</f>
        <v/>
      </c>
      <c r="AP208" s="141" t="str">
        <f>IF(ISNUMBER($B208),SQRT(VAR(X$10:X208)),"")</f>
        <v/>
      </c>
      <c r="AQ208" s="133"/>
      <c r="AR208" s="3"/>
      <c r="AS208" s="140"/>
      <c r="AT208" s="141"/>
      <c r="AU208" s="141"/>
      <c r="AV208" s="141"/>
      <c r="AW208" s="141"/>
      <c r="AX208" s="139"/>
    </row>
    <row r="209" spans="1:50">
      <c r="A209" s="64"/>
      <c r="B209" s="135" t="str">
        <f>IF(ISBLANK(Liga_Pocha!$B209),"",Liga_Pocha!$B209)</f>
        <v/>
      </c>
      <c r="C209" s="136" t="str">
        <f>IF(ISTEXT(B209),"",_xlfn.SWITCH(Liga_Pocha!AH209,$D$3,$D$2,$E$3,$E$2,$F$3,$F$2,$G$3,$G$2,$D$6,$D$5,$E$6,$E$5,$I$6,$I$5))</f>
        <v/>
      </c>
      <c r="D209" s="136" t="str">
        <f>IF(ISTEXT(C209),"",_xlfn.SWITCH(Liga_Pocha!AI209,$D$3,$D$2,$E$3,$E$2,$F$3,$F$2,$G$3,$G$2,$D$6,$D$5,$E$6,$E$5,$I$6,$I$5))</f>
        <v/>
      </c>
      <c r="E209" s="136" t="str">
        <f>IF(ISTEXT(D209),"",_xlfn.SWITCH(Liga_Pocha!AJ209,$D$3,$D$2,$E$3,$E$2,$F$3,$F$2,$G$3,$G$2,$D$6,$D$5,$E$6,$E$5,$I$6,$I$5))</f>
        <v/>
      </c>
      <c r="F209" s="136" t="str">
        <f>IF(ISTEXT(E209),"",_xlfn.SWITCH(Liga_Pocha!AK209,$D$3,$D$2,$E$3,$E$2,$F$3,$F$2,$G$3,$G$2,$D$6,$D$5,$E$6,$E$5,$I$6,$I$5))</f>
        <v/>
      </c>
      <c r="G209" s="140" t="str">
        <f>HLOOKUP(G$9,$B$9:$F$303,ROWS(A$1:A201),0)</f>
        <v/>
      </c>
      <c r="H209" s="129"/>
      <c r="I209" s="141" t="str">
        <f>IF(ISNUMBER($B209),I208+Liga_Pocha!AH209,"")</f>
        <v/>
      </c>
      <c r="J209" s="141" t="str">
        <f>IF(ISNUMBER($B209),J208+Liga_Pocha!AI209,"")</f>
        <v/>
      </c>
      <c r="K209" s="141" t="str">
        <f>IF(ISNUMBER($B209),K208+Liga_Pocha!AJ209,"")</f>
        <v/>
      </c>
      <c r="L209" s="141" t="str">
        <f>IF(ISNUMBER($B209),L208+Liga_Pocha!AK209,"")</f>
        <v/>
      </c>
      <c r="M209" s="133"/>
      <c r="N209" s="129"/>
      <c r="O209" s="131" t="str">
        <f>IF(ISNUMBER($B209),I209/SUM($I209:$L209),"")</f>
        <v/>
      </c>
      <c r="P209" s="131" t="str">
        <f>IF(ISNUMBER($B209),J209/SUM($I209:$L209),"")</f>
        <v/>
      </c>
      <c r="Q209" s="131" t="str">
        <f>IF(ISNUMBER($B209),K209/SUM($I209:$L209),"")</f>
        <v/>
      </c>
      <c r="R209" s="131" t="str">
        <f>IF(ISNUMBER($B209),L209/SUM($I209:$L209),"")</f>
        <v/>
      </c>
      <c r="S209" s="133"/>
      <c r="T209" s="129"/>
      <c r="U209" s="141" t="str">
        <f>IF(ISNUMBER(Liga_Pocha!C209),Liga_Pocha!C209,"")</f>
        <v/>
      </c>
      <c r="V209" s="141" t="str">
        <f>IF(ISNUMBER(Liga_Pocha!D209),Liga_Pocha!D209,"")</f>
        <v/>
      </c>
      <c r="W209" s="141" t="str">
        <f>IF(ISNUMBER(Liga_Pocha!E209),Liga_Pocha!E209,"")</f>
        <v/>
      </c>
      <c r="X209" s="141" t="str">
        <f>IF(ISNUMBER(Liga_Pocha!F209),Liga_Pocha!F209,"")</f>
        <v/>
      </c>
      <c r="Y209" s="140" t="str">
        <f>IF(ISNUMBER($B209),HLOOKUP(Y$9,$U$9:$X$303,ROWS(S$1:S201),0),"")</f>
        <v/>
      </c>
      <c r="Z209" s="129"/>
      <c r="AA209" s="141" t="str">
        <f>IF(ISNUMBER($B209),U209+AA208,"")</f>
        <v/>
      </c>
      <c r="AB209" s="141" t="str">
        <f>IF(ISNUMBER($B209),V209+AB208,"")</f>
        <v/>
      </c>
      <c r="AC209" s="141" t="str">
        <f>IF(ISNUMBER($B209),W209+AC208,"")</f>
        <v/>
      </c>
      <c r="AD209" s="141" t="str">
        <f>IF(ISNUMBER($B209),X209+AD208,"")</f>
        <v/>
      </c>
      <c r="AE209" s="133"/>
      <c r="AF209" s="137"/>
      <c r="AG209" s="141" t="str">
        <f>IF(ISNUMBER($B209),AA209/COUNTA(AA$10:AA209),"")</f>
        <v/>
      </c>
      <c r="AH209" s="141" t="str">
        <f>IF(ISNUMBER($B209),AB209/COUNTA(AB$10:AB209),"")</f>
        <v/>
      </c>
      <c r="AI209" s="141" t="str">
        <f>IF(ISNUMBER($B209),AC209/COUNTA(AC$10:AC209),"")</f>
        <v/>
      </c>
      <c r="AJ209" s="141" t="str">
        <f>IF(ISNUMBER($B209),AD209/COUNTA(AD$10:AD209),"")</f>
        <v/>
      </c>
      <c r="AK209" s="133"/>
      <c r="AL209" s="137"/>
      <c r="AM209" s="141" t="str">
        <f>IF(ISNUMBER($B209),SQRT(VAR(U$10:U209)),"")</f>
        <v/>
      </c>
      <c r="AN209" s="141" t="str">
        <f>IF(ISNUMBER($B209),SQRT(VAR(V$10:V209)),"")</f>
        <v/>
      </c>
      <c r="AO209" s="141" t="str">
        <f>IF(ISNUMBER($B209),SQRT(VAR(W$10:W209)),"")</f>
        <v/>
      </c>
      <c r="AP209" s="141" t="str">
        <f>IF(ISNUMBER($B209),SQRT(VAR(X$10:X209)),"")</f>
        <v/>
      </c>
      <c r="AQ209" s="133"/>
      <c r="AR209" s="3"/>
      <c r="AS209" s="140"/>
      <c r="AT209" s="141"/>
      <c r="AU209" s="141"/>
      <c r="AV209" s="141"/>
      <c r="AW209" s="141"/>
      <c r="AX209" s="139"/>
    </row>
    <row r="210" spans="1:50">
      <c r="A210" s="64"/>
      <c r="B210" s="135" t="str">
        <f>IF(ISBLANK(Liga_Pocha!$B210),"",Liga_Pocha!$B210)</f>
        <v/>
      </c>
      <c r="C210" s="136" t="str">
        <f>IF(ISTEXT(B210),"",_xlfn.SWITCH(Liga_Pocha!AH210,$D$3,$D$2,$E$3,$E$2,$F$3,$F$2,$G$3,$G$2,$D$6,$D$5,$E$6,$E$5,$I$6,$I$5))</f>
        <v/>
      </c>
      <c r="D210" s="136" t="str">
        <f>IF(ISTEXT(C210),"",_xlfn.SWITCH(Liga_Pocha!AI210,$D$3,$D$2,$E$3,$E$2,$F$3,$F$2,$G$3,$G$2,$D$6,$D$5,$E$6,$E$5,$I$6,$I$5))</f>
        <v/>
      </c>
      <c r="E210" s="136" t="str">
        <f>IF(ISTEXT(D210),"",_xlfn.SWITCH(Liga_Pocha!AJ210,$D$3,$D$2,$E$3,$E$2,$F$3,$F$2,$G$3,$G$2,$D$6,$D$5,$E$6,$E$5,$I$6,$I$5))</f>
        <v/>
      </c>
      <c r="F210" s="136" t="str">
        <f>IF(ISTEXT(E210),"",_xlfn.SWITCH(Liga_Pocha!AK210,$D$3,$D$2,$E$3,$E$2,$F$3,$F$2,$G$3,$G$2,$D$6,$D$5,$E$6,$E$5,$I$6,$I$5))</f>
        <v/>
      </c>
      <c r="G210" s="140" t="str">
        <f>HLOOKUP(G$9,$B$9:$F$303,ROWS(A$1:A202),0)</f>
        <v/>
      </c>
      <c r="H210" s="129"/>
      <c r="I210" s="141" t="str">
        <f>IF(ISNUMBER($B210),I209+Liga_Pocha!AH210,"")</f>
        <v/>
      </c>
      <c r="J210" s="141" t="str">
        <f>IF(ISNUMBER($B210),J209+Liga_Pocha!AI210,"")</f>
        <v/>
      </c>
      <c r="K210" s="141" t="str">
        <f>IF(ISNUMBER($B210),K209+Liga_Pocha!AJ210,"")</f>
        <v/>
      </c>
      <c r="L210" s="141" t="str">
        <f>IF(ISNUMBER($B210),L209+Liga_Pocha!AK210,"")</f>
        <v/>
      </c>
      <c r="M210" s="133"/>
      <c r="N210" s="129"/>
      <c r="O210" s="131" t="str">
        <f>IF(ISNUMBER($B210),I210/SUM($I210:$L210),"")</f>
        <v/>
      </c>
      <c r="P210" s="131" t="str">
        <f>IF(ISNUMBER($B210),J210/SUM($I210:$L210),"")</f>
        <v/>
      </c>
      <c r="Q210" s="131" t="str">
        <f>IF(ISNUMBER($B210),K210/SUM($I210:$L210),"")</f>
        <v/>
      </c>
      <c r="R210" s="131" t="str">
        <f>IF(ISNUMBER($B210),L210/SUM($I210:$L210),"")</f>
        <v/>
      </c>
      <c r="S210" s="133"/>
      <c r="T210" s="129"/>
      <c r="U210" s="141" t="str">
        <f>IF(ISNUMBER(Liga_Pocha!C210),Liga_Pocha!C210,"")</f>
        <v/>
      </c>
      <c r="V210" s="141" t="str">
        <f>IF(ISNUMBER(Liga_Pocha!D210),Liga_Pocha!D210,"")</f>
        <v/>
      </c>
      <c r="W210" s="141" t="str">
        <f>IF(ISNUMBER(Liga_Pocha!E210),Liga_Pocha!E210,"")</f>
        <v/>
      </c>
      <c r="X210" s="141" t="str">
        <f>IF(ISNUMBER(Liga_Pocha!F210),Liga_Pocha!F210,"")</f>
        <v/>
      </c>
      <c r="Y210" s="140" t="str">
        <f>IF(ISNUMBER($B210),HLOOKUP(Y$9,$U$9:$X$303,ROWS(S$1:S202),0),"")</f>
        <v/>
      </c>
      <c r="Z210" s="129"/>
      <c r="AA210" s="141" t="str">
        <f>IF(ISNUMBER($B210),U210+AA209,"")</f>
        <v/>
      </c>
      <c r="AB210" s="141" t="str">
        <f>IF(ISNUMBER($B210),V210+AB209,"")</f>
        <v/>
      </c>
      <c r="AC210" s="141" t="str">
        <f>IF(ISNUMBER($B210),W210+AC209,"")</f>
        <v/>
      </c>
      <c r="AD210" s="141" t="str">
        <f>IF(ISNUMBER($B210),X210+AD209,"")</f>
        <v/>
      </c>
      <c r="AE210" s="133"/>
      <c r="AF210" s="137"/>
      <c r="AG210" s="141" t="str">
        <f>IF(ISNUMBER($B210),AA210/COUNTA(AA$10:AA210),"")</f>
        <v/>
      </c>
      <c r="AH210" s="141" t="str">
        <f>IF(ISNUMBER($B210),AB210/COUNTA(AB$10:AB210),"")</f>
        <v/>
      </c>
      <c r="AI210" s="141" t="str">
        <f>IF(ISNUMBER($B210),AC210/COUNTA(AC$10:AC210),"")</f>
        <v/>
      </c>
      <c r="AJ210" s="141" t="str">
        <f>IF(ISNUMBER($B210),AD210/COUNTA(AD$10:AD210),"")</f>
        <v/>
      </c>
      <c r="AK210" s="133"/>
      <c r="AL210" s="137"/>
      <c r="AM210" s="141" t="str">
        <f>IF(ISNUMBER($B210),SQRT(VAR(U$10:U210)),"")</f>
        <v/>
      </c>
      <c r="AN210" s="141" t="str">
        <f>IF(ISNUMBER($B210),SQRT(VAR(V$10:V210)),"")</f>
        <v/>
      </c>
      <c r="AO210" s="141" t="str">
        <f>IF(ISNUMBER($B210),SQRT(VAR(W$10:W210)),"")</f>
        <v/>
      </c>
      <c r="AP210" s="141" t="str">
        <f>IF(ISNUMBER($B210),SQRT(VAR(X$10:X210)),"")</f>
        <v/>
      </c>
      <c r="AQ210" s="133"/>
      <c r="AR210" s="3"/>
      <c r="AS210" s="140"/>
      <c r="AT210" s="141"/>
      <c r="AU210" s="141"/>
      <c r="AV210" s="141"/>
      <c r="AW210" s="141"/>
      <c r="AX210" s="139"/>
    </row>
    <row r="211" spans="1:50">
      <c r="A211" s="64"/>
      <c r="B211" s="135" t="str">
        <f>IF(ISBLANK(Liga_Pocha!$B211),"",Liga_Pocha!$B211)</f>
        <v/>
      </c>
      <c r="C211" s="136" t="str">
        <f>IF(ISTEXT(B211),"",_xlfn.SWITCH(Liga_Pocha!AH211,$D$3,$D$2,$E$3,$E$2,$F$3,$F$2,$G$3,$G$2,$D$6,$D$5,$E$6,$E$5,$I$6,$I$5))</f>
        <v/>
      </c>
      <c r="D211" s="136" t="str">
        <f>IF(ISTEXT(C211),"",_xlfn.SWITCH(Liga_Pocha!AI211,$D$3,$D$2,$E$3,$E$2,$F$3,$F$2,$G$3,$G$2,$D$6,$D$5,$E$6,$E$5,$I$6,$I$5))</f>
        <v/>
      </c>
      <c r="E211" s="136" t="str">
        <f>IF(ISTEXT(D211),"",_xlfn.SWITCH(Liga_Pocha!AJ211,$D$3,$D$2,$E$3,$E$2,$F$3,$F$2,$G$3,$G$2,$D$6,$D$5,$E$6,$E$5,$I$6,$I$5))</f>
        <v/>
      </c>
      <c r="F211" s="136" t="str">
        <f>IF(ISTEXT(E211),"",_xlfn.SWITCH(Liga_Pocha!AK211,$D$3,$D$2,$E$3,$E$2,$F$3,$F$2,$G$3,$G$2,$D$6,$D$5,$E$6,$E$5,$I$6,$I$5))</f>
        <v/>
      </c>
      <c r="G211" s="140" t="str">
        <f>HLOOKUP(G$9,$B$9:$F$303,ROWS(A$1:A203),0)</f>
        <v/>
      </c>
      <c r="H211" s="129"/>
      <c r="I211" s="141" t="str">
        <f>IF(ISNUMBER($B211),I210+Liga_Pocha!AH211,"")</f>
        <v/>
      </c>
      <c r="J211" s="141" t="str">
        <f>IF(ISNUMBER($B211),J210+Liga_Pocha!AI211,"")</f>
        <v/>
      </c>
      <c r="K211" s="141" t="str">
        <f>IF(ISNUMBER($B211),K210+Liga_Pocha!AJ211,"")</f>
        <v/>
      </c>
      <c r="L211" s="141" t="str">
        <f>IF(ISNUMBER($B211),L210+Liga_Pocha!AK211,"")</f>
        <v/>
      </c>
      <c r="M211" s="133"/>
      <c r="N211" s="129"/>
      <c r="O211" s="131" t="str">
        <f>IF(ISNUMBER($B211),I211/SUM($I211:$L211),"")</f>
        <v/>
      </c>
      <c r="P211" s="131" t="str">
        <f>IF(ISNUMBER($B211),J211/SUM($I211:$L211),"")</f>
        <v/>
      </c>
      <c r="Q211" s="131" t="str">
        <f>IF(ISNUMBER($B211),K211/SUM($I211:$L211),"")</f>
        <v/>
      </c>
      <c r="R211" s="131" t="str">
        <f>IF(ISNUMBER($B211),L211/SUM($I211:$L211),"")</f>
        <v/>
      </c>
      <c r="S211" s="133"/>
      <c r="T211" s="129"/>
      <c r="U211" s="141" t="str">
        <f>IF(ISNUMBER(Liga_Pocha!C211),Liga_Pocha!C211,"")</f>
        <v/>
      </c>
      <c r="V211" s="141" t="str">
        <f>IF(ISNUMBER(Liga_Pocha!D211),Liga_Pocha!D211,"")</f>
        <v/>
      </c>
      <c r="W211" s="141" t="str">
        <f>IF(ISNUMBER(Liga_Pocha!E211),Liga_Pocha!E211,"")</f>
        <v/>
      </c>
      <c r="X211" s="141" t="str">
        <f>IF(ISNUMBER(Liga_Pocha!F211),Liga_Pocha!F211,"")</f>
        <v/>
      </c>
      <c r="Y211" s="140" t="str">
        <f>IF(ISNUMBER($B211),HLOOKUP(Y$9,$U$9:$X$303,ROWS(S$1:S203),0),"")</f>
        <v/>
      </c>
      <c r="Z211" s="129"/>
      <c r="AA211" s="141" t="str">
        <f>IF(ISNUMBER($B211),U211+AA210,"")</f>
        <v/>
      </c>
      <c r="AB211" s="141" t="str">
        <f>IF(ISNUMBER($B211),V211+AB210,"")</f>
        <v/>
      </c>
      <c r="AC211" s="141" t="str">
        <f>IF(ISNUMBER($B211),W211+AC210,"")</f>
        <v/>
      </c>
      <c r="AD211" s="141" t="str">
        <f>IF(ISNUMBER($B211),X211+AD210,"")</f>
        <v/>
      </c>
      <c r="AE211" s="133"/>
      <c r="AF211" s="137"/>
      <c r="AG211" s="141" t="str">
        <f>IF(ISNUMBER($B211),AA211/COUNTA(AA$10:AA211),"")</f>
        <v/>
      </c>
      <c r="AH211" s="141" t="str">
        <f>IF(ISNUMBER($B211),AB211/COUNTA(AB$10:AB211),"")</f>
        <v/>
      </c>
      <c r="AI211" s="141" t="str">
        <f>IF(ISNUMBER($B211),AC211/COUNTA(AC$10:AC211),"")</f>
        <v/>
      </c>
      <c r="AJ211" s="141" t="str">
        <f>IF(ISNUMBER($B211),AD211/COUNTA(AD$10:AD211),"")</f>
        <v/>
      </c>
      <c r="AK211" s="133"/>
      <c r="AL211" s="137"/>
      <c r="AM211" s="141" t="str">
        <f>IF(ISNUMBER($B211),SQRT(VAR(U$10:U211)),"")</f>
        <v/>
      </c>
      <c r="AN211" s="141" t="str">
        <f>IF(ISNUMBER($B211),SQRT(VAR(V$10:V211)),"")</f>
        <v/>
      </c>
      <c r="AO211" s="141" t="str">
        <f>IF(ISNUMBER($B211),SQRT(VAR(W$10:W211)),"")</f>
        <v/>
      </c>
      <c r="AP211" s="141" t="str">
        <f>IF(ISNUMBER($B211),SQRT(VAR(X$10:X211)),"")</f>
        <v/>
      </c>
      <c r="AQ211" s="133"/>
      <c r="AR211" s="3"/>
      <c r="AS211" s="140"/>
      <c r="AT211" s="141"/>
      <c r="AU211" s="141"/>
      <c r="AV211" s="141"/>
      <c r="AW211" s="141"/>
      <c r="AX211" s="139"/>
    </row>
    <row r="212" spans="1:50">
      <c r="A212" s="64"/>
      <c r="B212" s="135" t="str">
        <f>IF(ISBLANK(Liga_Pocha!$B212),"",Liga_Pocha!$B212)</f>
        <v/>
      </c>
      <c r="C212" s="136" t="str">
        <f>IF(ISTEXT(B212),"",_xlfn.SWITCH(Liga_Pocha!AH212,$D$3,$D$2,$E$3,$E$2,$F$3,$F$2,$G$3,$G$2,$D$6,$D$5,$E$6,$E$5,$I$6,$I$5))</f>
        <v/>
      </c>
      <c r="D212" s="136" t="str">
        <f>IF(ISTEXT(C212),"",_xlfn.SWITCH(Liga_Pocha!AI212,$D$3,$D$2,$E$3,$E$2,$F$3,$F$2,$G$3,$G$2,$D$6,$D$5,$E$6,$E$5,$I$6,$I$5))</f>
        <v/>
      </c>
      <c r="E212" s="136" t="str">
        <f>IF(ISTEXT(D212),"",_xlfn.SWITCH(Liga_Pocha!AJ212,$D$3,$D$2,$E$3,$E$2,$F$3,$F$2,$G$3,$G$2,$D$6,$D$5,$E$6,$E$5,$I$6,$I$5))</f>
        <v/>
      </c>
      <c r="F212" s="136" t="str">
        <f>IF(ISTEXT(E212),"",_xlfn.SWITCH(Liga_Pocha!AK212,$D$3,$D$2,$E$3,$E$2,$F$3,$F$2,$G$3,$G$2,$D$6,$D$5,$E$6,$E$5,$I$6,$I$5))</f>
        <v/>
      </c>
      <c r="G212" s="140" t="str">
        <f>HLOOKUP(G$9,$B$9:$F$303,ROWS(A$1:A204),0)</f>
        <v/>
      </c>
      <c r="H212" s="129"/>
      <c r="I212" s="141" t="str">
        <f>IF(ISNUMBER($B212),I211+Liga_Pocha!AH212,"")</f>
        <v/>
      </c>
      <c r="J212" s="141" t="str">
        <f>IF(ISNUMBER($B212),J211+Liga_Pocha!AI212,"")</f>
        <v/>
      </c>
      <c r="K212" s="141" t="str">
        <f>IF(ISNUMBER($B212),K211+Liga_Pocha!AJ212,"")</f>
        <v/>
      </c>
      <c r="L212" s="141" t="str">
        <f>IF(ISNUMBER($B212),L211+Liga_Pocha!AK212,"")</f>
        <v/>
      </c>
      <c r="M212" s="133"/>
      <c r="N212" s="129"/>
      <c r="O212" s="131" t="str">
        <f>IF(ISNUMBER($B212),I212/SUM($I212:$L212),"")</f>
        <v/>
      </c>
      <c r="P212" s="131" t="str">
        <f>IF(ISNUMBER($B212),J212/SUM($I212:$L212),"")</f>
        <v/>
      </c>
      <c r="Q212" s="131" t="str">
        <f>IF(ISNUMBER($B212),K212/SUM($I212:$L212),"")</f>
        <v/>
      </c>
      <c r="R212" s="131" t="str">
        <f>IF(ISNUMBER($B212),L212/SUM($I212:$L212),"")</f>
        <v/>
      </c>
      <c r="S212" s="133"/>
      <c r="T212" s="129"/>
      <c r="U212" s="141" t="str">
        <f>IF(ISNUMBER(Liga_Pocha!C212),Liga_Pocha!C212,"")</f>
        <v/>
      </c>
      <c r="V212" s="141" t="str">
        <f>IF(ISNUMBER(Liga_Pocha!D212),Liga_Pocha!D212,"")</f>
        <v/>
      </c>
      <c r="W212" s="141" t="str">
        <f>IF(ISNUMBER(Liga_Pocha!E212),Liga_Pocha!E212,"")</f>
        <v/>
      </c>
      <c r="X212" s="141" t="str">
        <f>IF(ISNUMBER(Liga_Pocha!F212),Liga_Pocha!F212,"")</f>
        <v/>
      </c>
      <c r="Y212" s="140" t="str">
        <f>IF(ISNUMBER($B212),HLOOKUP(Y$9,$U$9:$X$303,ROWS(S$1:S204),0),"")</f>
        <v/>
      </c>
      <c r="Z212" s="129"/>
      <c r="AA212" s="141" t="str">
        <f>IF(ISNUMBER($B212),U212+AA211,"")</f>
        <v/>
      </c>
      <c r="AB212" s="141" t="str">
        <f>IF(ISNUMBER($B212),V212+AB211,"")</f>
        <v/>
      </c>
      <c r="AC212" s="141" t="str">
        <f>IF(ISNUMBER($B212),W212+AC211,"")</f>
        <v/>
      </c>
      <c r="AD212" s="141" t="str">
        <f>IF(ISNUMBER($B212),X212+AD211,"")</f>
        <v/>
      </c>
      <c r="AE212" s="133"/>
      <c r="AF212" s="137"/>
      <c r="AG212" s="141" t="str">
        <f>IF(ISNUMBER($B212),AA212/COUNTA(AA$10:AA212),"")</f>
        <v/>
      </c>
      <c r="AH212" s="141" t="str">
        <f>IF(ISNUMBER($B212),AB212/COUNTA(AB$10:AB212),"")</f>
        <v/>
      </c>
      <c r="AI212" s="141" t="str">
        <f>IF(ISNUMBER($B212),AC212/COUNTA(AC$10:AC212),"")</f>
        <v/>
      </c>
      <c r="AJ212" s="141" t="str">
        <f>IF(ISNUMBER($B212),AD212/COUNTA(AD$10:AD212),"")</f>
        <v/>
      </c>
      <c r="AK212" s="133"/>
      <c r="AL212" s="137"/>
      <c r="AM212" s="141" t="str">
        <f>IF(ISNUMBER($B212),SQRT(VAR(U$10:U212)),"")</f>
        <v/>
      </c>
      <c r="AN212" s="141" t="str">
        <f>IF(ISNUMBER($B212),SQRT(VAR(V$10:V212)),"")</f>
        <v/>
      </c>
      <c r="AO212" s="141" t="str">
        <f>IF(ISNUMBER($B212),SQRT(VAR(W$10:W212)),"")</f>
        <v/>
      </c>
      <c r="AP212" s="141" t="str">
        <f>IF(ISNUMBER($B212),SQRT(VAR(X$10:X212)),"")</f>
        <v/>
      </c>
      <c r="AQ212" s="133"/>
      <c r="AR212" s="3"/>
      <c r="AS212" s="140"/>
      <c r="AT212" s="141"/>
      <c r="AU212" s="141"/>
      <c r="AV212" s="141"/>
      <c r="AW212" s="141"/>
      <c r="AX212" s="139"/>
    </row>
    <row r="213" spans="1:50">
      <c r="A213" s="64"/>
      <c r="B213" s="135" t="str">
        <f>IF(ISBLANK(Liga_Pocha!$B213),"",Liga_Pocha!$B213)</f>
        <v/>
      </c>
      <c r="C213" s="136" t="str">
        <f>IF(ISTEXT(B213),"",_xlfn.SWITCH(Liga_Pocha!AH213,$D$3,$D$2,$E$3,$E$2,$F$3,$F$2,$G$3,$G$2,$D$6,$D$5,$E$6,$E$5,$I$6,$I$5))</f>
        <v/>
      </c>
      <c r="D213" s="136" t="str">
        <f>IF(ISTEXT(C213),"",_xlfn.SWITCH(Liga_Pocha!AI213,$D$3,$D$2,$E$3,$E$2,$F$3,$F$2,$G$3,$G$2,$D$6,$D$5,$E$6,$E$5,$I$6,$I$5))</f>
        <v/>
      </c>
      <c r="E213" s="136" t="str">
        <f>IF(ISTEXT(D213),"",_xlfn.SWITCH(Liga_Pocha!AJ213,$D$3,$D$2,$E$3,$E$2,$F$3,$F$2,$G$3,$G$2,$D$6,$D$5,$E$6,$E$5,$I$6,$I$5))</f>
        <v/>
      </c>
      <c r="F213" s="136" t="str">
        <f>IF(ISTEXT(E213),"",_xlfn.SWITCH(Liga_Pocha!AK213,$D$3,$D$2,$E$3,$E$2,$F$3,$F$2,$G$3,$G$2,$D$6,$D$5,$E$6,$E$5,$I$6,$I$5))</f>
        <v/>
      </c>
      <c r="G213" s="140" t="str">
        <f>HLOOKUP(G$9,$B$9:$F$303,ROWS(A$1:A205),0)</f>
        <v/>
      </c>
      <c r="H213" s="129"/>
      <c r="I213" s="141" t="str">
        <f>IF(ISNUMBER($B213),I212+Liga_Pocha!AH213,"")</f>
        <v/>
      </c>
      <c r="J213" s="141" t="str">
        <f>IF(ISNUMBER($B213),J212+Liga_Pocha!AI213,"")</f>
        <v/>
      </c>
      <c r="K213" s="141" t="str">
        <f>IF(ISNUMBER($B213),K212+Liga_Pocha!AJ213,"")</f>
        <v/>
      </c>
      <c r="L213" s="141" t="str">
        <f>IF(ISNUMBER($B213),L212+Liga_Pocha!AK213,"")</f>
        <v/>
      </c>
      <c r="M213" s="133"/>
      <c r="N213" s="129"/>
      <c r="O213" s="131" t="str">
        <f>IF(ISNUMBER($B213),I213/SUM($I213:$L213),"")</f>
        <v/>
      </c>
      <c r="P213" s="131" t="str">
        <f>IF(ISNUMBER($B213),J213/SUM($I213:$L213),"")</f>
        <v/>
      </c>
      <c r="Q213" s="131" t="str">
        <f>IF(ISNUMBER($B213),K213/SUM($I213:$L213),"")</f>
        <v/>
      </c>
      <c r="R213" s="131" t="str">
        <f>IF(ISNUMBER($B213),L213/SUM($I213:$L213),"")</f>
        <v/>
      </c>
      <c r="S213" s="133"/>
      <c r="T213" s="129"/>
      <c r="U213" s="141" t="str">
        <f>IF(ISNUMBER(Liga_Pocha!C213),Liga_Pocha!C213,"")</f>
        <v/>
      </c>
      <c r="V213" s="141" t="str">
        <f>IF(ISNUMBER(Liga_Pocha!D213),Liga_Pocha!D213,"")</f>
        <v/>
      </c>
      <c r="W213" s="141" t="str">
        <f>IF(ISNUMBER(Liga_Pocha!E213),Liga_Pocha!E213,"")</f>
        <v/>
      </c>
      <c r="X213" s="141" t="str">
        <f>IF(ISNUMBER(Liga_Pocha!F213),Liga_Pocha!F213,"")</f>
        <v/>
      </c>
      <c r="Y213" s="140" t="str">
        <f>IF(ISNUMBER($B213),HLOOKUP(Y$9,$U$9:$X$303,ROWS(S$1:S205),0),"")</f>
        <v/>
      </c>
      <c r="Z213" s="129"/>
      <c r="AA213" s="141" t="str">
        <f>IF(ISNUMBER($B213),U213+AA212,"")</f>
        <v/>
      </c>
      <c r="AB213" s="141" t="str">
        <f>IF(ISNUMBER($B213),V213+AB212,"")</f>
        <v/>
      </c>
      <c r="AC213" s="141" t="str">
        <f>IF(ISNUMBER($B213),W213+AC212,"")</f>
        <v/>
      </c>
      <c r="AD213" s="141" t="str">
        <f>IF(ISNUMBER($B213),X213+AD212,"")</f>
        <v/>
      </c>
      <c r="AE213" s="133"/>
      <c r="AF213" s="137"/>
      <c r="AG213" s="141" t="str">
        <f>IF(ISNUMBER($B213),AA213/COUNTA(AA$10:AA213),"")</f>
        <v/>
      </c>
      <c r="AH213" s="141" t="str">
        <f>IF(ISNUMBER($B213),AB213/COUNTA(AB$10:AB213),"")</f>
        <v/>
      </c>
      <c r="AI213" s="141" t="str">
        <f>IF(ISNUMBER($B213),AC213/COUNTA(AC$10:AC213),"")</f>
        <v/>
      </c>
      <c r="AJ213" s="141" t="str">
        <f>IF(ISNUMBER($B213),AD213/COUNTA(AD$10:AD213),"")</f>
        <v/>
      </c>
      <c r="AK213" s="133"/>
      <c r="AL213" s="137"/>
      <c r="AM213" s="141" t="str">
        <f>IF(ISNUMBER($B213),SQRT(VAR(U$10:U213)),"")</f>
        <v/>
      </c>
      <c r="AN213" s="141" t="str">
        <f>IF(ISNUMBER($B213),SQRT(VAR(V$10:V213)),"")</f>
        <v/>
      </c>
      <c r="AO213" s="141" t="str">
        <f>IF(ISNUMBER($B213),SQRT(VAR(W$10:W213)),"")</f>
        <v/>
      </c>
      <c r="AP213" s="141" t="str">
        <f>IF(ISNUMBER($B213),SQRT(VAR(X$10:X213)),"")</f>
        <v/>
      </c>
      <c r="AQ213" s="133"/>
      <c r="AR213" s="3"/>
      <c r="AS213" s="140"/>
      <c r="AT213" s="141"/>
      <c r="AU213" s="141"/>
      <c r="AV213" s="141"/>
      <c r="AW213" s="141"/>
      <c r="AX213" s="139"/>
    </row>
    <row r="214" spans="1:50">
      <c r="A214" s="64"/>
      <c r="B214" s="135" t="str">
        <f>IF(ISBLANK(Liga_Pocha!$B214),"",Liga_Pocha!$B214)</f>
        <v/>
      </c>
      <c r="C214" s="136" t="str">
        <f>IF(ISTEXT(B214),"",_xlfn.SWITCH(Liga_Pocha!AH214,$D$3,$D$2,$E$3,$E$2,$F$3,$F$2,$G$3,$G$2,$D$6,$D$5,$E$6,$E$5,$I$6,$I$5))</f>
        <v/>
      </c>
      <c r="D214" s="136" t="str">
        <f>IF(ISTEXT(C214),"",_xlfn.SWITCH(Liga_Pocha!AI214,$D$3,$D$2,$E$3,$E$2,$F$3,$F$2,$G$3,$G$2,$D$6,$D$5,$E$6,$E$5,$I$6,$I$5))</f>
        <v/>
      </c>
      <c r="E214" s="136" t="str">
        <f>IF(ISTEXT(D214),"",_xlfn.SWITCH(Liga_Pocha!AJ214,$D$3,$D$2,$E$3,$E$2,$F$3,$F$2,$G$3,$G$2,$D$6,$D$5,$E$6,$E$5,$I$6,$I$5))</f>
        <v/>
      </c>
      <c r="F214" s="136" t="str">
        <f>IF(ISTEXT(E214),"",_xlfn.SWITCH(Liga_Pocha!AK214,$D$3,$D$2,$E$3,$E$2,$F$3,$F$2,$G$3,$G$2,$D$6,$D$5,$E$6,$E$5,$I$6,$I$5))</f>
        <v/>
      </c>
      <c r="G214" s="140" t="str">
        <f>HLOOKUP(G$9,$B$9:$F$303,ROWS(A$1:A206),0)</f>
        <v/>
      </c>
      <c r="H214" s="129"/>
      <c r="I214" s="141" t="str">
        <f>IF(ISNUMBER($B214),I213+Liga_Pocha!AH214,"")</f>
        <v/>
      </c>
      <c r="J214" s="141" t="str">
        <f>IF(ISNUMBER($B214),J213+Liga_Pocha!AI214,"")</f>
        <v/>
      </c>
      <c r="K214" s="141" t="str">
        <f>IF(ISNUMBER($B214),K213+Liga_Pocha!AJ214,"")</f>
        <v/>
      </c>
      <c r="L214" s="141" t="str">
        <f>IF(ISNUMBER($B214),L213+Liga_Pocha!AK214,"")</f>
        <v/>
      </c>
      <c r="M214" s="133"/>
      <c r="N214" s="129"/>
      <c r="O214" s="131" t="str">
        <f>IF(ISNUMBER($B214),I214/SUM($I214:$L214),"")</f>
        <v/>
      </c>
      <c r="P214" s="131" t="str">
        <f>IF(ISNUMBER($B214),J214/SUM($I214:$L214),"")</f>
        <v/>
      </c>
      <c r="Q214" s="131" t="str">
        <f>IF(ISNUMBER($B214),K214/SUM($I214:$L214),"")</f>
        <v/>
      </c>
      <c r="R214" s="131" t="str">
        <f>IF(ISNUMBER($B214),L214/SUM($I214:$L214),"")</f>
        <v/>
      </c>
      <c r="S214" s="133"/>
      <c r="T214" s="129"/>
      <c r="U214" s="141" t="str">
        <f>IF(ISNUMBER(Liga_Pocha!C214),Liga_Pocha!C214,"")</f>
        <v/>
      </c>
      <c r="V214" s="141" t="str">
        <f>IF(ISNUMBER(Liga_Pocha!D214),Liga_Pocha!D214,"")</f>
        <v/>
      </c>
      <c r="W214" s="141" t="str">
        <f>IF(ISNUMBER(Liga_Pocha!E214),Liga_Pocha!E214,"")</f>
        <v/>
      </c>
      <c r="X214" s="141" t="str">
        <f>IF(ISNUMBER(Liga_Pocha!F214),Liga_Pocha!F214,"")</f>
        <v/>
      </c>
      <c r="Y214" s="140" t="str">
        <f>IF(ISNUMBER($B214),HLOOKUP(Y$9,$U$9:$X$303,ROWS(S$1:S206),0),"")</f>
        <v/>
      </c>
      <c r="Z214" s="129"/>
      <c r="AA214" s="141" t="str">
        <f>IF(ISNUMBER($B214),U214+AA213,"")</f>
        <v/>
      </c>
      <c r="AB214" s="141" t="str">
        <f>IF(ISNUMBER($B214),V214+AB213,"")</f>
        <v/>
      </c>
      <c r="AC214" s="141" t="str">
        <f>IF(ISNUMBER($B214),W214+AC213,"")</f>
        <v/>
      </c>
      <c r="AD214" s="141" t="str">
        <f>IF(ISNUMBER($B214),X214+AD213,"")</f>
        <v/>
      </c>
      <c r="AE214" s="133"/>
      <c r="AF214" s="137"/>
      <c r="AG214" s="141" t="str">
        <f>IF(ISNUMBER($B214),AA214/COUNTA(AA$10:AA214),"")</f>
        <v/>
      </c>
      <c r="AH214" s="141" t="str">
        <f>IF(ISNUMBER($B214),AB214/COUNTA(AB$10:AB214),"")</f>
        <v/>
      </c>
      <c r="AI214" s="141" t="str">
        <f>IF(ISNUMBER($B214),AC214/COUNTA(AC$10:AC214),"")</f>
        <v/>
      </c>
      <c r="AJ214" s="141" t="str">
        <f>IF(ISNUMBER($B214),AD214/COUNTA(AD$10:AD214),"")</f>
        <v/>
      </c>
      <c r="AK214" s="133"/>
      <c r="AL214" s="137"/>
      <c r="AM214" s="141" t="str">
        <f>IF(ISNUMBER($B214),SQRT(VAR(U$10:U214)),"")</f>
        <v/>
      </c>
      <c r="AN214" s="141" t="str">
        <f>IF(ISNUMBER($B214),SQRT(VAR(V$10:V214)),"")</f>
        <v/>
      </c>
      <c r="AO214" s="141" t="str">
        <f>IF(ISNUMBER($B214),SQRT(VAR(W$10:W214)),"")</f>
        <v/>
      </c>
      <c r="AP214" s="141" t="str">
        <f>IF(ISNUMBER($B214),SQRT(VAR(X$10:X214)),"")</f>
        <v/>
      </c>
      <c r="AQ214" s="133"/>
      <c r="AR214" s="3"/>
      <c r="AS214" s="140"/>
      <c r="AT214" s="141"/>
      <c r="AU214" s="141"/>
      <c r="AV214" s="141"/>
      <c r="AW214" s="141"/>
      <c r="AX214" s="139"/>
    </row>
    <row r="215" spans="1:50">
      <c r="A215" s="64"/>
      <c r="B215" s="135" t="str">
        <f>IF(ISBLANK(Liga_Pocha!$B215),"",Liga_Pocha!$B215)</f>
        <v/>
      </c>
      <c r="C215" s="136" t="str">
        <f>IF(ISTEXT(B215),"",_xlfn.SWITCH(Liga_Pocha!AH215,$D$3,$D$2,$E$3,$E$2,$F$3,$F$2,$G$3,$G$2,$D$6,$D$5,$E$6,$E$5,$I$6,$I$5))</f>
        <v/>
      </c>
      <c r="D215" s="136" t="str">
        <f>IF(ISTEXT(C215),"",_xlfn.SWITCH(Liga_Pocha!AI215,$D$3,$D$2,$E$3,$E$2,$F$3,$F$2,$G$3,$G$2,$D$6,$D$5,$E$6,$E$5,$I$6,$I$5))</f>
        <v/>
      </c>
      <c r="E215" s="136" t="str">
        <f>IF(ISTEXT(D215),"",_xlfn.SWITCH(Liga_Pocha!AJ215,$D$3,$D$2,$E$3,$E$2,$F$3,$F$2,$G$3,$G$2,$D$6,$D$5,$E$6,$E$5,$I$6,$I$5))</f>
        <v/>
      </c>
      <c r="F215" s="136" t="str">
        <f>IF(ISTEXT(E215),"",_xlfn.SWITCH(Liga_Pocha!AK215,$D$3,$D$2,$E$3,$E$2,$F$3,$F$2,$G$3,$G$2,$D$6,$D$5,$E$6,$E$5,$I$6,$I$5))</f>
        <v/>
      </c>
      <c r="G215" s="140" t="str">
        <f>HLOOKUP(G$9,$B$9:$F$303,ROWS(A$1:A207),0)</f>
        <v/>
      </c>
      <c r="H215" s="129"/>
      <c r="I215" s="141" t="str">
        <f>IF(ISNUMBER($B215),I214+Liga_Pocha!AH215,"")</f>
        <v/>
      </c>
      <c r="J215" s="141" t="str">
        <f>IF(ISNUMBER($B215),J214+Liga_Pocha!AI215,"")</f>
        <v/>
      </c>
      <c r="K215" s="141" t="str">
        <f>IF(ISNUMBER($B215),K214+Liga_Pocha!AJ215,"")</f>
        <v/>
      </c>
      <c r="L215" s="141" t="str">
        <f>IF(ISNUMBER($B215),L214+Liga_Pocha!AK215,"")</f>
        <v/>
      </c>
      <c r="M215" s="133"/>
      <c r="N215" s="129"/>
      <c r="O215" s="131" t="str">
        <f>IF(ISNUMBER($B215),I215/SUM($I215:$L215),"")</f>
        <v/>
      </c>
      <c r="P215" s="131" t="str">
        <f>IF(ISNUMBER($B215),J215/SUM($I215:$L215),"")</f>
        <v/>
      </c>
      <c r="Q215" s="131" t="str">
        <f>IF(ISNUMBER($B215),K215/SUM($I215:$L215),"")</f>
        <v/>
      </c>
      <c r="R215" s="131" t="str">
        <f>IF(ISNUMBER($B215),L215/SUM($I215:$L215),"")</f>
        <v/>
      </c>
      <c r="S215" s="133"/>
      <c r="T215" s="129"/>
      <c r="U215" s="141" t="str">
        <f>IF(ISNUMBER(Liga_Pocha!C215),Liga_Pocha!C215,"")</f>
        <v/>
      </c>
      <c r="V215" s="141" t="str">
        <f>IF(ISNUMBER(Liga_Pocha!D215),Liga_Pocha!D215,"")</f>
        <v/>
      </c>
      <c r="W215" s="141" t="str">
        <f>IF(ISNUMBER(Liga_Pocha!E215),Liga_Pocha!E215,"")</f>
        <v/>
      </c>
      <c r="X215" s="141" t="str">
        <f>IF(ISNUMBER(Liga_Pocha!F215),Liga_Pocha!F215,"")</f>
        <v/>
      </c>
      <c r="Y215" s="140" t="str">
        <f>IF(ISNUMBER($B215),HLOOKUP(Y$9,$U$9:$X$303,ROWS(S$1:S207),0),"")</f>
        <v/>
      </c>
      <c r="Z215" s="129"/>
      <c r="AA215" s="141" t="str">
        <f>IF(ISNUMBER($B215),U215+AA214,"")</f>
        <v/>
      </c>
      <c r="AB215" s="141" t="str">
        <f>IF(ISNUMBER($B215),V215+AB214,"")</f>
        <v/>
      </c>
      <c r="AC215" s="141" t="str">
        <f>IF(ISNUMBER($B215),W215+AC214,"")</f>
        <v/>
      </c>
      <c r="AD215" s="141" t="str">
        <f>IF(ISNUMBER($B215),X215+AD214,"")</f>
        <v/>
      </c>
      <c r="AE215" s="133"/>
      <c r="AF215" s="137"/>
      <c r="AG215" s="141" t="str">
        <f>IF(ISNUMBER($B215),AA215/COUNTA(AA$10:AA215),"")</f>
        <v/>
      </c>
      <c r="AH215" s="141" t="str">
        <f>IF(ISNUMBER($B215),AB215/COUNTA(AB$10:AB215),"")</f>
        <v/>
      </c>
      <c r="AI215" s="141" t="str">
        <f>IF(ISNUMBER($B215),AC215/COUNTA(AC$10:AC215),"")</f>
        <v/>
      </c>
      <c r="AJ215" s="141" t="str">
        <f>IF(ISNUMBER($B215),AD215/COUNTA(AD$10:AD215),"")</f>
        <v/>
      </c>
      <c r="AK215" s="133"/>
      <c r="AL215" s="137"/>
      <c r="AM215" s="141" t="str">
        <f>IF(ISNUMBER($B215),SQRT(VAR(U$10:U215)),"")</f>
        <v/>
      </c>
      <c r="AN215" s="141" t="str">
        <f>IF(ISNUMBER($B215),SQRT(VAR(V$10:V215)),"")</f>
        <v/>
      </c>
      <c r="AO215" s="141" t="str">
        <f>IF(ISNUMBER($B215),SQRT(VAR(W$10:W215)),"")</f>
        <v/>
      </c>
      <c r="AP215" s="141" t="str">
        <f>IF(ISNUMBER($B215),SQRT(VAR(X$10:X215)),"")</f>
        <v/>
      </c>
      <c r="AQ215" s="133"/>
      <c r="AR215" s="3"/>
      <c r="AS215" s="140"/>
      <c r="AT215" s="141"/>
      <c r="AU215" s="141"/>
      <c r="AV215" s="141"/>
      <c r="AW215" s="141"/>
      <c r="AX215" s="139"/>
    </row>
    <row r="216" spans="1:50">
      <c r="A216" s="64"/>
      <c r="B216" s="135" t="str">
        <f>IF(ISBLANK(Liga_Pocha!$B216),"",Liga_Pocha!$B216)</f>
        <v/>
      </c>
      <c r="C216" s="136" t="str">
        <f>IF(ISTEXT(B216),"",_xlfn.SWITCH(Liga_Pocha!AH216,$D$3,$D$2,$E$3,$E$2,$F$3,$F$2,$G$3,$G$2,$D$6,$D$5,$E$6,$E$5,$I$6,$I$5))</f>
        <v/>
      </c>
      <c r="D216" s="136" t="str">
        <f>IF(ISTEXT(C216),"",_xlfn.SWITCH(Liga_Pocha!AI216,$D$3,$D$2,$E$3,$E$2,$F$3,$F$2,$G$3,$G$2,$D$6,$D$5,$E$6,$E$5,$I$6,$I$5))</f>
        <v/>
      </c>
      <c r="E216" s="136" t="str">
        <f>IF(ISTEXT(D216),"",_xlfn.SWITCH(Liga_Pocha!AJ216,$D$3,$D$2,$E$3,$E$2,$F$3,$F$2,$G$3,$G$2,$D$6,$D$5,$E$6,$E$5,$I$6,$I$5))</f>
        <v/>
      </c>
      <c r="F216" s="136" t="str">
        <f>IF(ISTEXT(E216),"",_xlfn.SWITCH(Liga_Pocha!AK216,$D$3,$D$2,$E$3,$E$2,$F$3,$F$2,$G$3,$G$2,$D$6,$D$5,$E$6,$E$5,$I$6,$I$5))</f>
        <v/>
      </c>
      <c r="G216" s="140" t="str">
        <f>HLOOKUP(G$9,$B$9:$F$303,ROWS(A$1:A208),0)</f>
        <v/>
      </c>
      <c r="H216" s="129"/>
      <c r="I216" s="141" t="str">
        <f>IF(ISNUMBER($B216),I215+Liga_Pocha!AH216,"")</f>
        <v/>
      </c>
      <c r="J216" s="141" t="str">
        <f>IF(ISNUMBER($B216),J215+Liga_Pocha!AI216,"")</f>
        <v/>
      </c>
      <c r="K216" s="141" t="str">
        <f>IF(ISNUMBER($B216),K215+Liga_Pocha!AJ216,"")</f>
        <v/>
      </c>
      <c r="L216" s="141" t="str">
        <f>IF(ISNUMBER($B216),L215+Liga_Pocha!AK216,"")</f>
        <v/>
      </c>
      <c r="M216" s="133"/>
      <c r="N216" s="129"/>
      <c r="O216" s="131" t="str">
        <f>IF(ISNUMBER($B216),I216/SUM($I216:$L216),"")</f>
        <v/>
      </c>
      <c r="P216" s="131" t="str">
        <f>IF(ISNUMBER($B216),J216/SUM($I216:$L216),"")</f>
        <v/>
      </c>
      <c r="Q216" s="131" t="str">
        <f>IF(ISNUMBER($B216),K216/SUM($I216:$L216),"")</f>
        <v/>
      </c>
      <c r="R216" s="131" t="str">
        <f>IF(ISNUMBER($B216),L216/SUM($I216:$L216),"")</f>
        <v/>
      </c>
      <c r="S216" s="133"/>
      <c r="T216" s="129"/>
      <c r="U216" s="141" t="str">
        <f>IF(ISNUMBER(Liga_Pocha!C216),Liga_Pocha!C216,"")</f>
        <v/>
      </c>
      <c r="V216" s="141" t="str">
        <f>IF(ISNUMBER(Liga_Pocha!D216),Liga_Pocha!D216,"")</f>
        <v/>
      </c>
      <c r="W216" s="141" t="str">
        <f>IF(ISNUMBER(Liga_Pocha!E216),Liga_Pocha!E216,"")</f>
        <v/>
      </c>
      <c r="X216" s="141" t="str">
        <f>IF(ISNUMBER(Liga_Pocha!F216),Liga_Pocha!F216,"")</f>
        <v/>
      </c>
      <c r="Y216" s="140" t="str">
        <f>IF(ISNUMBER($B216),HLOOKUP(Y$9,$U$9:$X$303,ROWS(S$1:S208),0),"")</f>
        <v/>
      </c>
      <c r="Z216" s="129"/>
      <c r="AA216" s="141" t="str">
        <f>IF(ISNUMBER($B216),U216+AA215,"")</f>
        <v/>
      </c>
      <c r="AB216" s="141" t="str">
        <f>IF(ISNUMBER($B216),V216+AB215,"")</f>
        <v/>
      </c>
      <c r="AC216" s="141" t="str">
        <f>IF(ISNUMBER($B216),W216+AC215,"")</f>
        <v/>
      </c>
      <c r="AD216" s="141" t="str">
        <f>IF(ISNUMBER($B216),X216+AD215,"")</f>
        <v/>
      </c>
      <c r="AE216" s="133"/>
      <c r="AF216" s="137"/>
      <c r="AG216" s="141" t="str">
        <f>IF(ISNUMBER($B216),AA216/COUNTA(AA$10:AA216),"")</f>
        <v/>
      </c>
      <c r="AH216" s="141" t="str">
        <f>IF(ISNUMBER($B216),AB216/COUNTA(AB$10:AB216),"")</f>
        <v/>
      </c>
      <c r="AI216" s="141" t="str">
        <f>IF(ISNUMBER($B216),AC216/COUNTA(AC$10:AC216),"")</f>
        <v/>
      </c>
      <c r="AJ216" s="141" t="str">
        <f>IF(ISNUMBER($B216),AD216/COUNTA(AD$10:AD216),"")</f>
        <v/>
      </c>
      <c r="AK216" s="133"/>
      <c r="AL216" s="137"/>
      <c r="AM216" s="141" t="str">
        <f>IF(ISNUMBER($B216),SQRT(VAR(U$10:U216)),"")</f>
        <v/>
      </c>
      <c r="AN216" s="141" t="str">
        <f>IF(ISNUMBER($B216),SQRT(VAR(V$10:V216)),"")</f>
        <v/>
      </c>
      <c r="AO216" s="141" t="str">
        <f>IF(ISNUMBER($B216),SQRT(VAR(W$10:W216)),"")</f>
        <v/>
      </c>
      <c r="AP216" s="141" t="str">
        <f>IF(ISNUMBER($B216),SQRT(VAR(X$10:X216)),"")</f>
        <v/>
      </c>
      <c r="AQ216" s="133"/>
      <c r="AR216" s="3"/>
      <c r="AS216" s="140"/>
      <c r="AT216" s="141"/>
      <c r="AU216" s="141"/>
      <c r="AV216" s="141"/>
      <c r="AW216" s="141"/>
      <c r="AX216" s="139"/>
    </row>
    <row r="217" spans="1:50">
      <c r="A217" s="64"/>
      <c r="B217" s="135" t="str">
        <f>IF(ISBLANK(Liga_Pocha!$B217),"",Liga_Pocha!$B217)</f>
        <v/>
      </c>
      <c r="C217" s="136" t="str">
        <f>IF(ISTEXT(B217),"",_xlfn.SWITCH(Liga_Pocha!AH217,$D$3,$D$2,$E$3,$E$2,$F$3,$F$2,$G$3,$G$2,$D$6,$D$5,$E$6,$E$5,$I$6,$I$5))</f>
        <v/>
      </c>
      <c r="D217" s="136" t="str">
        <f>IF(ISTEXT(C217),"",_xlfn.SWITCH(Liga_Pocha!AI217,$D$3,$D$2,$E$3,$E$2,$F$3,$F$2,$G$3,$G$2,$D$6,$D$5,$E$6,$E$5,$I$6,$I$5))</f>
        <v/>
      </c>
      <c r="E217" s="136" t="str">
        <f>IF(ISTEXT(D217),"",_xlfn.SWITCH(Liga_Pocha!AJ217,$D$3,$D$2,$E$3,$E$2,$F$3,$F$2,$G$3,$G$2,$D$6,$D$5,$E$6,$E$5,$I$6,$I$5))</f>
        <v/>
      </c>
      <c r="F217" s="136" t="str">
        <f>IF(ISTEXT(E217),"",_xlfn.SWITCH(Liga_Pocha!AK217,$D$3,$D$2,$E$3,$E$2,$F$3,$F$2,$G$3,$G$2,$D$6,$D$5,$E$6,$E$5,$I$6,$I$5))</f>
        <v/>
      </c>
      <c r="G217" s="140" t="str">
        <f>HLOOKUP(G$9,$B$9:$F$303,ROWS(A$1:A209),0)</f>
        <v/>
      </c>
      <c r="H217" s="129"/>
      <c r="I217" s="141" t="str">
        <f>IF(ISNUMBER($B217),I216+Liga_Pocha!AH217,"")</f>
        <v/>
      </c>
      <c r="J217" s="141" t="str">
        <f>IF(ISNUMBER($B217),J216+Liga_Pocha!AI217,"")</f>
        <v/>
      </c>
      <c r="K217" s="141" t="str">
        <f>IF(ISNUMBER($B217),K216+Liga_Pocha!AJ217,"")</f>
        <v/>
      </c>
      <c r="L217" s="141" t="str">
        <f>IF(ISNUMBER($B217),L216+Liga_Pocha!AK217,"")</f>
        <v/>
      </c>
      <c r="M217" s="133"/>
      <c r="N217" s="129"/>
      <c r="O217" s="131" t="str">
        <f>IF(ISNUMBER($B217),I217/SUM($I217:$L217),"")</f>
        <v/>
      </c>
      <c r="P217" s="131" t="str">
        <f>IF(ISNUMBER($B217),J217/SUM($I217:$L217),"")</f>
        <v/>
      </c>
      <c r="Q217" s="131" t="str">
        <f>IF(ISNUMBER($B217),K217/SUM($I217:$L217),"")</f>
        <v/>
      </c>
      <c r="R217" s="131" t="str">
        <f>IF(ISNUMBER($B217),L217/SUM($I217:$L217),"")</f>
        <v/>
      </c>
      <c r="S217" s="133"/>
      <c r="T217" s="129"/>
      <c r="U217" s="141" t="str">
        <f>IF(ISNUMBER(Liga_Pocha!C217),Liga_Pocha!C217,"")</f>
        <v/>
      </c>
      <c r="V217" s="141" t="str">
        <f>IF(ISNUMBER(Liga_Pocha!D217),Liga_Pocha!D217,"")</f>
        <v/>
      </c>
      <c r="W217" s="141" t="str">
        <f>IF(ISNUMBER(Liga_Pocha!E217),Liga_Pocha!E217,"")</f>
        <v/>
      </c>
      <c r="X217" s="141" t="str">
        <f>IF(ISNUMBER(Liga_Pocha!F217),Liga_Pocha!F217,"")</f>
        <v/>
      </c>
      <c r="Y217" s="140" t="str">
        <f>IF(ISNUMBER($B217),HLOOKUP(Y$9,$U$9:$X$303,ROWS(S$1:S209),0),"")</f>
        <v/>
      </c>
      <c r="Z217" s="129"/>
      <c r="AA217" s="141" t="str">
        <f>IF(ISNUMBER($B217),U217+AA216,"")</f>
        <v/>
      </c>
      <c r="AB217" s="141" t="str">
        <f>IF(ISNUMBER($B217),V217+AB216,"")</f>
        <v/>
      </c>
      <c r="AC217" s="141" t="str">
        <f>IF(ISNUMBER($B217),W217+AC216,"")</f>
        <v/>
      </c>
      <c r="AD217" s="141" t="str">
        <f>IF(ISNUMBER($B217),X217+AD216,"")</f>
        <v/>
      </c>
      <c r="AE217" s="133"/>
      <c r="AF217" s="137"/>
      <c r="AG217" s="141" t="str">
        <f>IF(ISNUMBER($B217),AA217/COUNTA(AA$10:AA217),"")</f>
        <v/>
      </c>
      <c r="AH217" s="141" t="str">
        <f>IF(ISNUMBER($B217),AB217/COUNTA(AB$10:AB217),"")</f>
        <v/>
      </c>
      <c r="AI217" s="141" t="str">
        <f>IF(ISNUMBER($B217),AC217/COUNTA(AC$10:AC217),"")</f>
        <v/>
      </c>
      <c r="AJ217" s="141" t="str">
        <f>IF(ISNUMBER($B217),AD217/COUNTA(AD$10:AD217),"")</f>
        <v/>
      </c>
      <c r="AK217" s="133"/>
      <c r="AL217" s="137"/>
      <c r="AM217" s="141" t="str">
        <f>IF(ISNUMBER($B217),SQRT(VAR(U$10:U217)),"")</f>
        <v/>
      </c>
      <c r="AN217" s="141" t="str">
        <f>IF(ISNUMBER($B217),SQRT(VAR(V$10:V217)),"")</f>
        <v/>
      </c>
      <c r="AO217" s="141" t="str">
        <f>IF(ISNUMBER($B217),SQRT(VAR(W$10:W217)),"")</f>
        <v/>
      </c>
      <c r="AP217" s="141" t="str">
        <f>IF(ISNUMBER($B217),SQRT(VAR(X$10:X217)),"")</f>
        <v/>
      </c>
      <c r="AQ217" s="133"/>
      <c r="AR217" s="3"/>
      <c r="AS217" s="140"/>
      <c r="AT217" s="141"/>
      <c r="AU217" s="141"/>
      <c r="AV217" s="141"/>
      <c r="AW217" s="141"/>
      <c r="AX217" s="139"/>
    </row>
    <row r="218" spans="1:50">
      <c r="A218" s="64"/>
      <c r="B218" s="135" t="str">
        <f>IF(ISBLANK(Liga_Pocha!$B218),"",Liga_Pocha!$B218)</f>
        <v/>
      </c>
      <c r="C218" s="136" t="str">
        <f>IF(ISTEXT(B218),"",_xlfn.SWITCH(Liga_Pocha!AH218,$D$3,$D$2,$E$3,$E$2,$F$3,$F$2,$G$3,$G$2,$D$6,$D$5,$E$6,$E$5,$I$6,$I$5))</f>
        <v/>
      </c>
      <c r="D218" s="136" t="str">
        <f>IF(ISTEXT(C218),"",_xlfn.SWITCH(Liga_Pocha!AI218,$D$3,$D$2,$E$3,$E$2,$F$3,$F$2,$G$3,$G$2,$D$6,$D$5,$E$6,$E$5,$I$6,$I$5))</f>
        <v/>
      </c>
      <c r="E218" s="136" t="str">
        <f>IF(ISTEXT(D218),"",_xlfn.SWITCH(Liga_Pocha!AJ218,$D$3,$D$2,$E$3,$E$2,$F$3,$F$2,$G$3,$G$2,$D$6,$D$5,$E$6,$E$5,$I$6,$I$5))</f>
        <v/>
      </c>
      <c r="F218" s="136" t="str">
        <f>IF(ISTEXT(E218),"",_xlfn.SWITCH(Liga_Pocha!AK218,$D$3,$D$2,$E$3,$E$2,$F$3,$F$2,$G$3,$G$2,$D$6,$D$5,$E$6,$E$5,$I$6,$I$5))</f>
        <v/>
      </c>
      <c r="G218" s="140" t="str">
        <f>HLOOKUP(G$9,$B$9:$F$303,ROWS(A$1:A210),0)</f>
        <v/>
      </c>
      <c r="H218" s="129"/>
      <c r="I218" s="141" t="str">
        <f>IF(ISNUMBER($B218),I217+Liga_Pocha!AH218,"")</f>
        <v/>
      </c>
      <c r="J218" s="141" t="str">
        <f>IF(ISNUMBER($B218),J217+Liga_Pocha!AI218,"")</f>
        <v/>
      </c>
      <c r="K218" s="141" t="str">
        <f>IF(ISNUMBER($B218),K217+Liga_Pocha!AJ218,"")</f>
        <v/>
      </c>
      <c r="L218" s="141" t="str">
        <f>IF(ISNUMBER($B218),L217+Liga_Pocha!AK218,"")</f>
        <v/>
      </c>
      <c r="M218" s="133"/>
      <c r="N218" s="129"/>
      <c r="O218" s="131" t="str">
        <f>IF(ISNUMBER($B218),I218/SUM($I218:$L218),"")</f>
        <v/>
      </c>
      <c r="P218" s="131" t="str">
        <f>IF(ISNUMBER($B218),J218/SUM($I218:$L218),"")</f>
        <v/>
      </c>
      <c r="Q218" s="131" t="str">
        <f>IF(ISNUMBER($B218),K218/SUM($I218:$L218),"")</f>
        <v/>
      </c>
      <c r="R218" s="131" t="str">
        <f>IF(ISNUMBER($B218),L218/SUM($I218:$L218),"")</f>
        <v/>
      </c>
      <c r="S218" s="133"/>
      <c r="T218" s="129"/>
      <c r="U218" s="141" t="str">
        <f>IF(ISNUMBER(Liga_Pocha!C218),Liga_Pocha!C218,"")</f>
        <v/>
      </c>
      <c r="V218" s="141" t="str">
        <f>IF(ISNUMBER(Liga_Pocha!D218),Liga_Pocha!D218,"")</f>
        <v/>
      </c>
      <c r="W218" s="141" t="str">
        <f>IF(ISNUMBER(Liga_Pocha!E218),Liga_Pocha!E218,"")</f>
        <v/>
      </c>
      <c r="X218" s="141" t="str">
        <f>IF(ISNUMBER(Liga_Pocha!F218),Liga_Pocha!F218,"")</f>
        <v/>
      </c>
      <c r="Y218" s="140" t="str">
        <f>IF(ISNUMBER($B218),HLOOKUP(Y$9,$U$9:$X$303,ROWS(S$1:S210),0),"")</f>
        <v/>
      </c>
      <c r="Z218" s="129"/>
      <c r="AA218" s="141" t="str">
        <f>IF(ISNUMBER($B218),U218+AA217,"")</f>
        <v/>
      </c>
      <c r="AB218" s="141" t="str">
        <f>IF(ISNUMBER($B218),V218+AB217,"")</f>
        <v/>
      </c>
      <c r="AC218" s="141" t="str">
        <f>IF(ISNUMBER($B218),W218+AC217,"")</f>
        <v/>
      </c>
      <c r="AD218" s="141" t="str">
        <f>IF(ISNUMBER($B218),X218+AD217,"")</f>
        <v/>
      </c>
      <c r="AE218" s="133"/>
      <c r="AF218" s="137"/>
      <c r="AG218" s="141" t="str">
        <f>IF(ISNUMBER($B218),AA218/COUNTA(AA$10:AA218),"")</f>
        <v/>
      </c>
      <c r="AH218" s="141" t="str">
        <f>IF(ISNUMBER($B218),AB218/COUNTA(AB$10:AB218),"")</f>
        <v/>
      </c>
      <c r="AI218" s="141" t="str">
        <f>IF(ISNUMBER($B218),AC218/COUNTA(AC$10:AC218),"")</f>
        <v/>
      </c>
      <c r="AJ218" s="141" t="str">
        <f>IF(ISNUMBER($B218),AD218/COUNTA(AD$10:AD218),"")</f>
        <v/>
      </c>
      <c r="AK218" s="133"/>
      <c r="AL218" s="137"/>
      <c r="AM218" s="141" t="str">
        <f>IF(ISNUMBER($B218),SQRT(VAR(U$10:U218)),"")</f>
        <v/>
      </c>
      <c r="AN218" s="141" t="str">
        <f>IF(ISNUMBER($B218),SQRT(VAR(V$10:V218)),"")</f>
        <v/>
      </c>
      <c r="AO218" s="141" t="str">
        <f>IF(ISNUMBER($B218),SQRT(VAR(W$10:W218)),"")</f>
        <v/>
      </c>
      <c r="AP218" s="141" t="str">
        <f>IF(ISNUMBER($B218),SQRT(VAR(X$10:X218)),"")</f>
        <v/>
      </c>
      <c r="AQ218" s="133"/>
      <c r="AR218" s="3"/>
      <c r="AS218" s="140"/>
      <c r="AT218" s="141"/>
      <c r="AU218" s="141"/>
      <c r="AV218" s="141"/>
      <c r="AW218" s="141"/>
      <c r="AX218" s="139"/>
    </row>
    <row r="219" spans="1:50">
      <c r="A219" s="64"/>
      <c r="B219" s="135" t="str">
        <f>IF(ISBLANK(Liga_Pocha!$B219),"",Liga_Pocha!$B219)</f>
        <v/>
      </c>
      <c r="C219" s="136" t="str">
        <f>IF(ISTEXT(B219),"",_xlfn.SWITCH(Liga_Pocha!AH219,$D$3,$D$2,$E$3,$E$2,$F$3,$F$2,$G$3,$G$2,$D$6,$D$5,$E$6,$E$5,$I$6,$I$5))</f>
        <v/>
      </c>
      <c r="D219" s="136" t="str">
        <f>IF(ISTEXT(C219),"",_xlfn.SWITCH(Liga_Pocha!AI219,$D$3,$D$2,$E$3,$E$2,$F$3,$F$2,$G$3,$G$2,$D$6,$D$5,$E$6,$E$5,$I$6,$I$5))</f>
        <v/>
      </c>
      <c r="E219" s="136" t="str">
        <f>IF(ISTEXT(D219),"",_xlfn.SWITCH(Liga_Pocha!AJ219,$D$3,$D$2,$E$3,$E$2,$F$3,$F$2,$G$3,$G$2,$D$6,$D$5,$E$6,$E$5,$I$6,$I$5))</f>
        <v/>
      </c>
      <c r="F219" s="136" t="str">
        <f>IF(ISTEXT(E219),"",_xlfn.SWITCH(Liga_Pocha!AK219,$D$3,$D$2,$E$3,$E$2,$F$3,$F$2,$G$3,$G$2,$D$6,$D$5,$E$6,$E$5,$I$6,$I$5))</f>
        <v/>
      </c>
      <c r="G219" s="140" t="str">
        <f>HLOOKUP(G$9,$B$9:$F$303,ROWS(A$1:A211),0)</f>
        <v/>
      </c>
      <c r="H219" s="129"/>
      <c r="I219" s="141" t="str">
        <f>IF(ISNUMBER($B219),I218+Liga_Pocha!AH219,"")</f>
        <v/>
      </c>
      <c r="J219" s="141" t="str">
        <f>IF(ISNUMBER($B219),J218+Liga_Pocha!AI219,"")</f>
        <v/>
      </c>
      <c r="K219" s="141" t="str">
        <f>IF(ISNUMBER($B219),K218+Liga_Pocha!AJ219,"")</f>
        <v/>
      </c>
      <c r="L219" s="141" t="str">
        <f>IF(ISNUMBER($B219),L218+Liga_Pocha!AK219,"")</f>
        <v/>
      </c>
      <c r="M219" s="133"/>
      <c r="N219" s="129"/>
      <c r="O219" s="131" t="str">
        <f>IF(ISNUMBER($B219),I219/SUM($I219:$L219),"")</f>
        <v/>
      </c>
      <c r="P219" s="131" t="str">
        <f>IF(ISNUMBER($B219),J219/SUM($I219:$L219),"")</f>
        <v/>
      </c>
      <c r="Q219" s="131" t="str">
        <f>IF(ISNUMBER($B219),K219/SUM($I219:$L219),"")</f>
        <v/>
      </c>
      <c r="R219" s="131" t="str">
        <f>IF(ISNUMBER($B219),L219/SUM($I219:$L219),"")</f>
        <v/>
      </c>
      <c r="S219" s="133"/>
      <c r="T219" s="129"/>
      <c r="U219" s="141" t="str">
        <f>IF(ISNUMBER(Liga_Pocha!C219),Liga_Pocha!C219,"")</f>
        <v/>
      </c>
      <c r="V219" s="141" t="str">
        <f>IF(ISNUMBER(Liga_Pocha!D219),Liga_Pocha!D219,"")</f>
        <v/>
      </c>
      <c r="W219" s="141" t="str">
        <f>IF(ISNUMBER(Liga_Pocha!E219),Liga_Pocha!E219,"")</f>
        <v/>
      </c>
      <c r="X219" s="141" t="str">
        <f>IF(ISNUMBER(Liga_Pocha!F219),Liga_Pocha!F219,"")</f>
        <v/>
      </c>
      <c r="Y219" s="140" t="str">
        <f>IF(ISNUMBER($B219),HLOOKUP(Y$9,$U$9:$X$303,ROWS(S$1:S211),0),"")</f>
        <v/>
      </c>
      <c r="Z219" s="129"/>
      <c r="AA219" s="141" t="str">
        <f>IF(ISNUMBER($B219),U219+AA218,"")</f>
        <v/>
      </c>
      <c r="AB219" s="141" t="str">
        <f>IF(ISNUMBER($B219),V219+AB218,"")</f>
        <v/>
      </c>
      <c r="AC219" s="141" t="str">
        <f>IF(ISNUMBER($B219),W219+AC218,"")</f>
        <v/>
      </c>
      <c r="AD219" s="141" t="str">
        <f>IF(ISNUMBER($B219),X219+AD218,"")</f>
        <v/>
      </c>
      <c r="AE219" s="133"/>
      <c r="AF219" s="137"/>
      <c r="AG219" s="141" t="str">
        <f>IF(ISNUMBER($B219),AA219/COUNTA(AA$10:AA219),"")</f>
        <v/>
      </c>
      <c r="AH219" s="141" t="str">
        <f>IF(ISNUMBER($B219),AB219/COUNTA(AB$10:AB219),"")</f>
        <v/>
      </c>
      <c r="AI219" s="141" t="str">
        <f>IF(ISNUMBER($B219),AC219/COUNTA(AC$10:AC219),"")</f>
        <v/>
      </c>
      <c r="AJ219" s="141" t="str">
        <f>IF(ISNUMBER($B219),AD219/COUNTA(AD$10:AD219),"")</f>
        <v/>
      </c>
      <c r="AK219" s="133"/>
      <c r="AL219" s="137"/>
      <c r="AM219" s="141" t="str">
        <f>IF(ISNUMBER($B219),SQRT(VAR(U$10:U219)),"")</f>
        <v/>
      </c>
      <c r="AN219" s="141" t="str">
        <f>IF(ISNUMBER($B219),SQRT(VAR(V$10:V219)),"")</f>
        <v/>
      </c>
      <c r="AO219" s="141" t="str">
        <f>IF(ISNUMBER($B219),SQRT(VAR(W$10:W219)),"")</f>
        <v/>
      </c>
      <c r="AP219" s="141" t="str">
        <f>IF(ISNUMBER($B219),SQRT(VAR(X$10:X219)),"")</f>
        <v/>
      </c>
      <c r="AQ219" s="133"/>
      <c r="AR219" s="3"/>
      <c r="AS219" s="140"/>
      <c r="AT219" s="141"/>
      <c r="AU219" s="141"/>
      <c r="AV219" s="141"/>
      <c r="AW219" s="141"/>
      <c r="AX219" s="139"/>
    </row>
    <row r="220" spans="1:50">
      <c r="A220" s="64"/>
      <c r="B220" s="135" t="str">
        <f>IF(ISBLANK(Liga_Pocha!$B220),"",Liga_Pocha!$B220)</f>
        <v/>
      </c>
      <c r="C220" s="136" t="str">
        <f>IF(ISTEXT(B220),"",_xlfn.SWITCH(Liga_Pocha!AH220,$D$3,$D$2,$E$3,$E$2,$F$3,$F$2,$G$3,$G$2,$D$6,$D$5,$E$6,$E$5,$I$6,$I$5))</f>
        <v/>
      </c>
      <c r="D220" s="136" t="str">
        <f>IF(ISTEXT(C220),"",_xlfn.SWITCH(Liga_Pocha!AI220,$D$3,$D$2,$E$3,$E$2,$F$3,$F$2,$G$3,$G$2,$D$6,$D$5,$E$6,$E$5,$I$6,$I$5))</f>
        <v/>
      </c>
      <c r="E220" s="136" t="str">
        <f>IF(ISTEXT(D220),"",_xlfn.SWITCH(Liga_Pocha!AJ220,$D$3,$D$2,$E$3,$E$2,$F$3,$F$2,$G$3,$G$2,$D$6,$D$5,$E$6,$E$5,$I$6,$I$5))</f>
        <v/>
      </c>
      <c r="F220" s="136" t="str">
        <f>IF(ISTEXT(E220),"",_xlfn.SWITCH(Liga_Pocha!AK220,$D$3,$D$2,$E$3,$E$2,$F$3,$F$2,$G$3,$G$2,$D$6,$D$5,$E$6,$E$5,$I$6,$I$5))</f>
        <v/>
      </c>
      <c r="G220" s="140" t="str">
        <f>HLOOKUP(G$9,$B$9:$F$303,ROWS(A$1:A212),0)</f>
        <v/>
      </c>
      <c r="H220" s="129"/>
      <c r="I220" s="141" t="str">
        <f>IF(ISNUMBER($B220),I219+Liga_Pocha!AH220,"")</f>
        <v/>
      </c>
      <c r="J220" s="141" t="str">
        <f>IF(ISNUMBER($B220),J219+Liga_Pocha!AI220,"")</f>
        <v/>
      </c>
      <c r="K220" s="141" t="str">
        <f>IF(ISNUMBER($B220),K219+Liga_Pocha!AJ220,"")</f>
        <v/>
      </c>
      <c r="L220" s="141" t="str">
        <f>IF(ISNUMBER($B220),L219+Liga_Pocha!AK220,"")</f>
        <v/>
      </c>
      <c r="M220" s="133"/>
      <c r="N220" s="129"/>
      <c r="O220" s="131" t="str">
        <f>IF(ISNUMBER($B220),I220/SUM($I220:$L220),"")</f>
        <v/>
      </c>
      <c r="P220" s="131" t="str">
        <f>IF(ISNUMBER($B220),J220/SUM($I220:$L220),"")</f>
        <v/>
      </c>
      <c r="Q220" s="131" t="str">
        <f>IF(ISNUMBER($B220),K220/SUM($I220:$L220),"")</f>
        <v/>
      </c>
      <c r="R220" s="131" t="str">
        <f>IF(ISNUMBER($B220),L220/SUM($I220:$L220),"")</f>
        <v/>
      </c>
      <c r="S220" s="133"/>
      <c r="T220" s="129"/>
      <c r="U220" s="141" t="str">
        <f>IF(ISNUMBER(Liga_Pocha!C220),Liga_Pocha!C220,"")</f>
        <v/>
      </c>
      <c r="V220" s="141" t="str">
        <f>IF(ISNUMBER(Liga_Pocha!D220),Liga_Pocha!D220,"")</f>
        <v/>
      </c>
      <c r="W220" s="141" t="str">
        <f>IF(ISNUMBER(Liga_Pocha!E220),Liga_Pocha!E220,"")</f>
        <v/>
      </c>
      <c r="X220" s="141" t="str">
        <f>IF(ISNUMBER(Liga_Pocha!F220),Liga_Pocha!F220,"")</f>
        <v/>
      </c>
      <c r="Y220" s="140" t="str">
        <f>IF(ISNUMBER($B220),HLOOKUP(Y$9,$U$9:$X$303,ROWS(S$1:S212),0),"")</f>
        <v/>
      </c>
      <c r="Z220" s="129"/>
      <c r="AA220" s="141" t="str">
        <f>IF(ISNUMBER($B220),U220+AA219,"")</f>
        <v/>
      </c>
      <c r="AB220" s="141" t="str">
        <f>IF(ISNUMBER($B220),V220+AB219,"")</f>
        <v/>
      </c>
      <c r="AC220" s="141" t="str">
        <f>IF(ISNUMBER($B220),W220+AC219,"")</f>
        <v/>
      </c>
      <c r="AD220" s="141" t="str">
        <f>IF(ISNUMBER($B220),X220+AD219,"")</f>
        <v/>
      </c>
      <c r="AE220" s="133"/>
      <c r="AF220" s="137"/>
      <c r="AG220" s="141" t="str">
        <f>IF(ISNUMBER($B220),AA220/COUNTA(AA$10:AA220),"")</f>
        <v/>
      </c>
      <c r="AH220" s="141" t="str">
        <f>IF(ISNUMBER($B220),AB220/COUNTA(AB$10:AB220),"")</f>
        <v/>
      </c>
      <c r="AI220" s="141" t="str">
        <f>IF(ISNUMBER($B220),AC220/COUNTA(AC$10:AC220),"")</f>
        <v/>
      </c>
      <c r="AJ220" s="141" t="str">
        <f>IF(ISNUMBER($B220),AD220/COUNTA(AD$10:AD220),"")</f>
        <v/>
      </c>
      <c r="AK220" s="133"/>
      <c r="AL220" s="137"/>
      <c r="AM220" s="141" t="str">
        <f>IF(ISNUMBER($B220),SQRT(VAR(U$10:U220)),"")</f>
        <v/>
      </c>
      <c r="AN220" s="141" t="str">
        <f>IF(ISNUMBER($B220),SQRT(VAR(V$10:V220)),"")</f>
        <v/>
      </c>
      <c r="AO220" s="141" t="str">
        <f>IF(ISNUMBER($B220),SQRT(VAR(W$10:W220)),"")</f>
        <v/>
      </c>
      <c r="AP220" s="141" t="str">
        <f>IF(ISNUMBER($B220),SQRT(VAR(X$10:X220)),"")</f>
        <v/>
      </c>
      <c r="AQ220" s="133"/>
      <c r="AR220" s="3"/>
      <c r="AS220" s="140"/>
      <c r="AT220" s="141"/>
      <c r="AU220" s="141"/>
      <c r="AV220" s="141"/>
      <c r="AW220" s="141"/>
      <c r="AX220" s="139"/>
    </row>
    <row r="221" spans="1:50">
      <c r="A221" s="64"/>
      <c r="B221" s="135" t="str">
        <f>IF(ISBLANK(Liga_Pocha!$B221),"",Liga_Pocha!$B221)</f>
        <v/>
      </c>
      <c r="C221" s="136" t="str">
        <f>IF(ISTEXT(B221),"",_xlfn.SWITCH(Liga_Pocha!AH221,$D$3,$D$2,$E$3,$E$2,$F$3,$F$2,$G$3,$G$2,$D$6,$D$5,$E$6,$E$5,$I$6,$I$5))</f>
        <v/>
      </c>
      <c r="D221" s="136" t="str">
        <f>IF(ISTEXT(C221),"",_xlfn.SWITCH(Liga_Pocha!AI221,$D$3,$D$2,$E$3,$E$2,$F$3,$F$2,$G$3,$G$2,$D$6,$D$5,$E$6,$E$5,$I$6,$I$5))</f>
        <v/>
      </c>
      <c r="E221" s="136" t="str">
        <f>IF(ISTEXT(D221),"",_xlfn.SWITCH(Liga_Pocha!AJ221,$D$3,$D$2,$E$3,$E$2,$F$3,$F$2,$G$3,$G$2,$D$6,$D$5,$E$6,$E$5,$I$6,$I$5))</f>
        <v/>
      </c>
      <c r="F221" s="136" t="str">
        <f>IF(ISTEXT(E221),"",_xlfn.SWITCH(Liga_Pocha!AK221,$D$3,$D$2,$E$3,$E$2,$F$3,$F$2,$G$3,$G$2,$D$6,$D$5,$E$6,$E$5,$I$6,$I$5))</f>
        <v/>
      </c>
      <c r="G221" s="140" t="str">
        <f>HLOOKUP(G$9,$B$9:$F$303,ROWS(A$1:A213),0)</f>
        <v/>
      </c>
      <c r="H221" s="129"/>
      <c r="I221" s="141" t="str">
        <f>IF(ISNUMBER($B221),I220+Liga_Pocha!AH221,"")</f>
        <v/>
      </c>
      <c r="J221" s="141" t="str">
        <f>IF(ISNUMBER($B221),J220+Liga_Pocha!AI221,"")</f>
        <v/>
      </c>
      <c r="K221" s="141" t="str">
        <f>IF(ISNUMBER($B221),K220+Liga_Pocha!AJ221,"")</f>
        <v/>
      </c>
      <c r="L221" s="141" t="str">
        <f>IF(ISNUMBER($B221),L220+Liga_Pocha!AK221,"")</f>
        <v/>
      </c>
      <c r="M221" s="133"/>
      <c r="N221" s="129"/>
      <c r="O221" s="131" t="str">
        <f>IF(ISNUMBER($B221),I221/SUM($I221:$L221),"")</f>
        <v/>
      </c>
      <c r="P221" s="131" t="str">
        <f>IF(ISNUMBER($B221),J221/SUM($I221:$L221),"")</f>
        <v/>
      </c>
      <c r="Q221" s="131" t="str">
        <f>IF(ISNUMBER($B221),K221/SUM($I221:$L221),"")</f>
        <v/>
      </c>
      <c r="R221" s="131" t="str">
        <f>IF(ISNUMBER($B221),L221/SUM($I221:$L221),"")</f>
        <v/>
      </c>
      <c r="S221" s="133"/>
      <c r="T221" s="129"/>
      <c r="U221" s="141" t="str">
        <f>IF(ISNUMBER(Liga_Pocha!C221),Liga_Pocha!C221,"")</f>
        <v/>
      </c>
      <c r="V221" s="141" t="str">
        <f>IF(ISNUMBER(Liga_Pocha!D221),Liga_Pocha!D221,"")</f>
        <v/>
      </c>
      <c r="W221" s="141" t="str">
        <f>IF(ISNUMBER(Liga_Pocha!E221),Liga_Pocha!E221,"")</f>
        <v/>
      </c>
      <c r="X221" s="141" t="str">
        <f>IF(ISNUMBER(Liga_Pocha!F221),Liga_Pocha!F221,"")</f>
        <v/>
      </c>
      <c r="Y221" s="140" t="str">
        <f>IF(ISNUMBER($B221),HLOOKUP(Y$9,$U$9:$X$303,ROWS(S$1:S213),0),"")</f>
        <v/>
      </c>
      <c r="Z221" s="129"/>
      <c r="AA221" s="141" t="str">
        <f>IF(ISNUMBER($B221),U221+AA220,"")</f>
        <v/>
      </c>
      <c r="AB221" s="141" t="str">
        <f>IF(ISNUMBER($B221),V221+AB220,"")</f>
        <v/>
      </c>
      <c r="AC221" s="141" t="str">
        <f>IF(ISNUMBER($B221),W221+AC220,"")</f>
        <v/>
      </c>
      <c r="AD221" s="141" t="str">
        <f>IF(ISNUMBER($B221),X221+AD220,"")</f>
        <v/>
      </c>
      <c r="AE221" s="133"/>
      <c r="AF221" s="137"/>
      <c r="AG221" s="141" t="str">
        <f>IF(ISNUMBER($B221),AA221/COUNTA(AA$10:AA221),"")</f>
        <v/>
      </c>
      <c r="AH221" s="141" t="str">
        <f>IF(ISNUMBER($B221),AB221/COUNTA(AB$10:AB221),"")</f>
        <v/>
      </c>
      <c r="AI221" s="141" t="str">
        <f>IF(ISNUMBER($B221),AC221/COUNTA(AC$10:AC221),"")</f>
        <v/>
      </c>
      <c r="AJ221" s="141" t="str">
        <f>IF(ISNUMBER($B221),AD221/COUNTA(AD$10:AD221),"")</f>
        <v/>
      </c>
      <c r="AK221" s="133"/>
      <c r="AL221" s="137"/>
      <c r="AM221" s="141" t="str">
        <f>IF(ISNUMBER($B221),SQRT(VAR(U$10:U221)),"")</f>
        <v/>
      </c>
      <c r="AN221" s="141" t="str">
        <f>IF(ISNUMBER($B221),SQRT(VAR(V$10:V221)),"")</f>
        <v/>
      </c>
      <c r="AO221" s="141" t="str">
        <f>IF(ISNUMBER($B221),SQRT(VAR(W$10:W221)),"")</f>
        <v/>
      </c>
      <c r="AP221" s="141" t="str">
        <f>IF(ISNUMBER($B221),SQRT(VAR(X$10:X221)),"")</f>
        <v/>
      </c>
      <c r="AQ221" s="133"/>
      <c r="AR221" s="3"/>
      <c r="AS221" s="140"/>
      <c r="AT221" s="141"/>
      <c r="AU221" s="141"/>
      <c r="AV221" s="141"/>
      <c r="AW221" s="141"/>
      <c r="AX221" s="139"/>
    </row>
    <row r="222" spans="1:50">
      <c r="A222" s="64"/>
      <c r="B222" s="135" t="str">
        <f>IF(ISBLANK(Liga_Pocha!$B222),"",Liga_Pocha!$B222)</f>
        <v/>
      </c>
      <c r="C222" s="136" t="str">
        <f>IF(ISTEXT(B222),"",_xlfn.SWITCH(Liga_Pocha!AH222,$D$3,$D$2,$E$3,$E$2,$F$3,$F$2,$G$3,$G$2,$D$6,$D$5,$E$6,$E$5,$I$6,$I$5))</f>
        <v/>
      </c>
      <c r="D222" s="136" t="str">
        <f>IF(ISTEXT(C222),"",_xlfn.SWITCH(Liga_Pocha!AI222,$D$3,$D$2,$E$3,$E$2,$F$3,$F$2,$G$3,$G$2,$D$6,$D$5,$E$6,$E$5,$I$6,$I$5))</f>
        <v/>
      </c>
      <c r="E222" s="136" t="str">
        <f>IF(ISTEXT(D222),"",_xlfn.SWITCH(Liga_Pocha!AJ222,$D$3,$D$2,$E$3,$E$2,$F$3,$F$2,$G$3,$G$2,$D$6,$D$5,$E$6,$E$5,$I$6,$I$5))</f>
        <v/>
      </c>
      <c r="F222" s="136" t="str">
        <f>IF(ISTEXT(E222),"",_xlfn.SWITCH(Liga_Pocha!AK222,$D$3,$D$2,$E$3,$E$2,$F$3,$F$2,$G$3,$G$2,$D$6,$D$5,$E$6,$E$5,$I$6,$I$5))</f>
        <v/>
      </c>
      <c r="G222" s="140" t="str">
        <f>HLOOKUP(G$9,$B$9:$F$303,ROWS(A$1:A214),0)</f>
        <v/>
      </c>
      <c r="H222" s="129"/>
      <c r="I222" s="141" t="str">
        <f>IF(ISNUMBER($B222),I221+Liga_Pocha!AH222,"")</f>
        <v/>
      </c>
      <c r="J222" s="141" t="str">
        <f>IF(ISNUMBER($B222),J221+Liga_Pocha!AI222,"")</f>
        <v/>
      </c>
      <c r="K222" s="141" t="str">
        <f>IF(ISNUMBER($B222),K221+Liga_Pocha!AJ222,"")</f>
        <v/>
      </c>
      <c r="L222" s="141" t="str">
        <f>IF(ISNUMBER($B222),L221+Liga_Pocha!AK222,"")</f>
        <v/>
      </c>
      <c r="M222" s="133"/>
      <c r="N222" s="129"/>
      <c r="O222" s="131" t="str">
        <f>IF(ISNUMBER($B222),I222/SUM($I222:$L222),"")</f>
        <v/>
      </c>
      <c r="P222" s="131" t="str">
        <f>IF(ISNUMBER($B222),J222/SUM($I222:$L222),"")</f>
        <v/>
      </c>
      <c r="Q222" s="131" t="str">
        <f>IF(ISNUMBER($B222),K222/SUM($I222:$L222),"")</f>
        <v/>
      </c>
      <c r="R222" s="131" t="str">
        <f>IF(ISNUMBER($B222),L222/SUM($I222:$L222),"")</f>
        <v/>
      </c>
      <c r="S222" s="133"/>
      <c r="T222" s="129"/>
      <c r="U222" s="141" t="str">
        <f>IF(ISNUMBER(Liga_Pocha!C222),Liga_Pocha!C222,"")</f>
        <v/>
      </c>
      <c r="V222" s="141" t="str">
        <f>IF(ISNUMBER(Liga_Pocha!D222),Liga_Pocha!D222,"")</f>
        <v/>
      </c>
      <c r="W222" s="141" t="str">
        <f>IF(ISNUMBER(Liga_Pocha!E222),Liga_Pocha!E222,"")</f>
        <v/>
      </c>
      <c r="X222" s="141" t="str">
        <f>IF(ISNUMBER(Liga_Pocha!F222),Liga_Pocha!F222,"")</f>
        <v/>
      </c>
      <c r="Y222" s="140" t="str">
        <f>IF(ISNUMBER($B222),HLOOKUP(Y$9,$U$9:$X$303,ROWS(S$1:S214),0),"")</f>
        <v/>
      </c>
      <c r="Z222" s="129"/>
      <c r="AA222" s="141" t="str">
        <f>IF(ISNUMBER($B222),U222+AA221,"")</f>
        <v/>
      </c>
      <c r="AB222" s="141" t="str">
        <f>IF(ISNUMBER($B222),V222+AB221,"")</f>
        <v/>
      </c>
      <c r="AC222" s="141" t="str">
        <f>IF(ISNUMBER($B222),W222+AC221,"")</f>
        <v/>
      </c>
      <c r="AD222" s="141" t="str">
        <f>IF(ISNUMBER($B222),X222+AD221,"")</f>
        <v/>
      </c>
      <c r="AE222" s="133"/>
      <c r="AF222" s="137"/>
      <c r="AG222" s="141" t="str">
        <f>IF(ISNUMBER($B222),AA222/COUNTA(AA$10:AA222),"")</f>
        <v/>
      </c>
      <c r="AH222" s="141" t="str">
        <f>IF(ISNUMBER($B222),AB222/COUNTA(AB$10:AB222),"")</f>
        <v/>
      </c>
      <c r="AI222" s="141" t="str">
        <f>IF(ISNUMBER($B222),AC222/COUNTA(AC$10:AC222),"")</f>
        <v/>
      </c>
      <c r="AJ222" s="141" t="str">
        <f>IF(ISNUMBER($B222),AD222/COUNTA(AD$10:AD222),"")</f>
        <v/>
      </c>
      <c r="AK222" s="133"/>
      <c r="AL222" s="137"/>
      <c r="AM222" s="141" t="str">
        <f>IF(ISNUMBER($B222),SQRT(VAR(U$10:U222)),"")</f>
        <v/>
      </c>
      <c r="AN222" s="141" t="str">
        <f>IF(ISNUMBER($B222),SQRT(VAR(V$10:V222)),"")</f>
        <v/>
      </c>
      <c r="AO222" s="141" t="str">
        <f>IF(ISNUMBER($B222),SQRT(VAR(W$10:W222)),"")</f>
        <v/>
      </c>
      <c r="AP222" s="141" t="str">
        <f>IF(ISNUMBER($B222),SQRT(VAR(X$10:X222)),"")</f>
        <v/>
      </c>
      <c r="AQ222" s="133"/>
      <c r="AR222" s="3"/>
      <c r="AS222" s="140"/>
      <c r="AT222" s="141"/>
      <c r="AU222" s="141"/>
      <c r="AV222" s="141"/>
      <c r="AW222" s="141"/>
      <c r="AX222" s="139"/>
    </row>
    <row r="223" spans="1:50">
      <c r="A223" s="64"/>
      <c r="B223" s="135" t="str">
        <f>IF(ISBLANK(Liga_Pocha!$B223),"",Liga_Pocha!$B223)</f>
        <v/>
      </c>
      <c r="C223" s="136" t="str">
        <f>IF(ISTEXT(B223),"",_xlfn.SWITCH(Liga_Pocha!AH223,$D$3,$D$2,$E$3,$E$2,$F$3,$F$2,$G$3,$G$2,$D$6,$D$5,$E$6,$E$5,$I$6,$I$5))</f>
        <v/>
      </c>
      <c r="D223" s="136" t="str">
        <f>IF(ISTEXT(C223),"",_xlfn.SWITCH(Liga_Pocha!AI223,$D$3,$D$2,$E$3,$E$2,$F$3,$F$2,$G$3,$G$2,$D$6,$D$5,$E$6,$E$5,$I$6,$I$5))</f>
        <v/>
      </c>
      <c r="E223" s="136" t="str">
        <f>IF(ISTEXT(D223),"",_xlfn.SWITCH(Liga_Pocha!AJ223,$D$3,$D$2,$E$3,$E$2,$F$3,$F$2,$G$3,$G$2,$D$6,$D$5,$E$6,$E$5,$I$6,$I$5))</f>
        <v/>
      </c>
      <c r="F223" s="136" t="str">
        <f>IF(ISTEXT(E223),"",_xlfn.SWITCH(Liga_Pocha!AK223,$D$3,$D$2,$E$3,$E$2,$F$3,$F$2,$G$3,$G$2,$D$6,$D$5,$E$6,$E$5,$I$6,$I$5))</f>
        <v/>
      </c>
      <c r="G223" s="140" t="str">
        <f>HLOOKUP(G$9,$B$9:$F$303,ROWS(A$1:A215),0)</f>
        <v/>
      </c>
      <c r="H223" s="129"/>
      <c r="I223" s="141" t="str">
        <f>IF(ISNUMBER($B223),I222+Liga_Pocha!AH223,"")</f>
        <v/>
      </c>
      <c r="J223" s="141" t="str">
        <f>IF(ISNUMBER($B223),J222+Liga_Pocha!AI223,"")</f>
        <v/>
      </c>
      <c r="K223" s="141" t="str">
        <f>IF(ISNUMBER($B223),K222+Liga_Pocha!AJ223,"")</f>
        <v/>
      </c>
      <c r="L223" s="141" t="str">
        <f>IF(ISNUMBER($B223),L222+Liga_Pocha!AK223,"")</f>
        <v/>
      </c>
      <c r="M223" s="133"/>
      <c r="N223" s="129"/>
      <c r="O223" s="131" t="str">
        <f>IF(ISNUMBER($B223),I223/SUM($I223:$L223),"")</f>
        <v/>
      </c>
      <c r="P223" s="131" t="str">
        <f>IF(ISNUMBER($B223),J223/SUM($I223:$L223),"")</f>
        <v/>
      </c>
      <c r="Q223" s="131" t="str">
        <f>IF(ISNUMBER($B223),K223/SUM($I223:$L223),"")</f>
        <v/>
      </c>
      <c r="R223" s="131" t="str">
        <f>IF(ISNUMBER($B223),L223/SUM($I223:$L223),"")</f>
        <v/>
      </c>
      <c r="S223" s="133"/>
      <c r="T223" s="129"/>
      <c r="U223" s="141" t="str">
        <f>IF(ISNUMBER(Liga_Pocha!C223),Liga_Pocha!C223,"")</f>
        <v/>
      </c>
      <c r="V223" s="141" t="str">
        <f>IF(ISNUMBER(Liga_Pocha!D223),Liga_Pocha!D223,"")</f>
        <v/>
      </c>
      <c r="W223" s="141" t="str">
        <f>IF(ISNUMBER(Liga_Pocha!E223),Liga_Pocha!E223,"")</f>
        <v/>
      </c>
      <c r="X223" s="141" t="str">
        <f>IF(ISNUMBER(Liga_Pocha!F223),Liga_Pocha!F223,"")</f>
        <v/>
      </c>
      <c r="Y223" s="140" t="str">
        <f>IF(ISNUMBER($B223),HLOOKUP(Y$9,$U$9:$X$303,ROWS(S$1:S215),0),"")</f>
        <v/>
      </c>
      <c r="Z223" s="129"/>
      <c r="AA223" s="141" t="str">
        <f>IF(ISNUMBER($B223),U223+AA222,"")</f>
        <v/>
      </c>
      <c r="AB223" s="141" t="str">
        <f>IF(ISNUMBER($B223),V223+AB222,"")</f>
        <v/>
      </c>
      <c r="AC223" s="141" t="str">
        <f>IF(ISNUMBER($B223),W223+AC222,"")</f>
        <v/>
      </c>
      <c r="AD223" s="141" t="str">
        <f>IF(ISNUMBER($B223),X223+AD222,"")</f>
        <v/>
      </c>
      <c r="AE223" s="133"/>
      <c r="AF223" s="137"/>
      <c r="AG223" s="141" t="str">
        <f>IF(ISNUMBER($B223),AA223/COUNTA(AA$10:AA223),"")</f>
        <v/>
      </c>
      <c r="AH223" s="141" t="str">
        <f>IF(ISNUMBER($B223),AB223/COUNTA(AB$10:AB223),"")</f>
        <v/>
      </c>
      <c r="AI223" s="141" t="str">
        <f>IF(ISNUMBER($B223),AC223/COUNTA(AC$10:AC223),"")</f>
        <v/>
      </c>
      <c r="AJ223" s="141" t="str">
        <f>IF(ISNUMBER($B223),AD223/COUNTA(AD$10:AD223),"")</f>
        <v/>
      </c>
      <c r="AK223" s="133"/>
      <c r="AL223" s="137"/>
      <c r="AM223" s="141" t="str">
        <f>IF(ISNUMBER($B223),SQRT(VAR(U$10:U223)),"")</f>
        <v/>
      </c>
      <c r="AN223" s="141" t="str">
        <f>IF(ISNUMBER($B223),SQRT(VAR(V$10:V223)),"")</f>
        <v/>
      </c>
      <c r="AO223" s="141" t="str">
        <f>IF(ISNUMBER($B223),SQRT(VAR(W$10:W223)),"")</f>
        <v/>
      </c>
      <c r="AP223" s="141" t="str">
        <f>IF(ISNUMBER($B223),SQRT(VAR(X$10:X223)),"")</f>
        <v/>
      </c>
      <c r="AQ223" s="133"/>
      <c r="AR223" s="3"/>
      <c r="AS223" s="140"/>
      <c r="AT223" s="141"/>
      <c r="AU223" s="141"/>
      <c r="AV223" s="141"/>
      <c r="AW223" s="141"/>
      <c r="AX223" s="139"/>
    </row>
    <row r="224" spans="1:50">
      <c r="A224" s="64"/>
      <c r="B224" s="135" t="str">
        <f>IF(ISBLANK(Liga_Pocha!$B224),"",Liga_Pocha!$B224)</f>
        <v/>
      </c>
      <c r="C224" s="136" t="str">
        <f>IF(ISTEXT(B224),"",_xlfn.SWITCH(Liga_Pocha!AH224,$D$3,$D$2,$E$3,$E$2,$F$3,$F$2,$G$3,$G$2,$D$6,$D$5,$E$6,$E$5,$I$6,$I$5))</f>
        <v/>
      </c>
      <c r="D224" s="136" t="str">
        <f>IF(ISTEXT(C224),"",_xlfn.SWITCH(Liga_Pocha!AI224,$D$3,$D$2,$E$3,$E$2,$F$3,$F$2,$G$3,$G$2,$D$6,$D$5,$E$6,$E$5,$I$6,$I$5))</f>
        <v/>
      </c>
      <c r="E224" s="136" t="str">
        <f>IF(ISTEXT(D224),"",_xlfn.SWITCH(Liga_Pocha!AJ224,$D$3,$D$2,$E$3,$E$2,$F$3,$F$2,$G$3,$G$2,$D$6,$D$5,$E$6,$E$5,$I$6,$I$5))</f>
        <v/>
      </c>
      <c r="F224" s="136" t="str">
        <f>IF(ISTEXT(E224),"",_xlfn.SWITCH(Liga_Pocha!AK224,$D$3,$D$2,$E$3,$E$2,$F$3,$F$2,$G$3,$G$2,$D$6,$D$5,$E$6,$E$5,$I$6,$I$5))</f>
        <v/>
      </c>
      <c r="G224" s="140" t="str">
        <f>HLOOKUP(G$9,$B$9:$F$303,ROWS(A$1:A216),0)</f>
        <v/>
      </c>
      <c r="H224" s="129"/>
      <c r="I224" s="141" t="str">
        <f>IF(ISNUMBER($B224),I223+Liga_Pocha!AH224,"")</f>
        <v/>
      </c>
      <c r="J224" s="141" t="str">
        <f>IF(ISNUMBER($B224),J223+Liga_Pocha!AI224,"")</f>
        <v/>
      </c>
      <c r="K224" s="141" t="str">
        <f>IF(ISNUMBER($B224),K223+Liga_Pocha!AJ224,"")</f>
        <v/>
      </c>
      <c r="L224" s="141" t="str">
        <f>IF(ISNUMBER($B224),L223+Liga_Pocha!AK224,"")</f>
        <v/>
      </c>
      <c r="M224" s="133"/>
      <c r="N224" s="129"/>
      <c r="O224" s="131" t="str">
        <f>IF(ISNUMBER($B224),I224/SUM($I224:$L224),"")</f>
        <v/>
      </c>
      <c r="P224" s="131" t="str">
        <f>IF(ISNUMBER($B224),J224/SUM($I224:$L224),"")</f>
        <v/>
      </c>
      <c r="Q224" s="131" t="str">
        <f>IF(ISNUMBER($B224),K224/SUM($I224:$L224),"")</f>
        <v/>
      </c>
      <c r="R224" s="131" t="str">
        <f>IF(ISNUMBER($B224),L224/SUM($I224:$L224),"")</f>
        <v/>
      </c>
      <c r="S224" s="133"/>
      <c r="T224" s="129"/>
      <c r="U224" s="141" t="str">
        <f>IF(ISNUMBER(Liga_Pocha!C224),Liga_Pocha!C224,"")</f>
        <v/>
      </c>
      <c r="V224" s="141" t="str">
        <f>IF(ISNUMBER(Liga_Pocha!D224),Liga_Pocha!D224,"")</f>
        <v/>
      </c>
      <c r="W224" s="141" t="str">
        <f>IF(ISNUMBER(Liga_Pocha!E224),Liga_Pocha!E224,"")</f>
        <v/>
      </c>
      <c r="X224" s="141" t="str">
        <f>IF(ISNUMBER(Liga_Pocha!F224),Liga_Pocha!F224,"")</f>
        <v/>
      </c>
      <c r="Y224" s="140" t="str">
        <f>IF(ISNUMBER($B224),HLOOKUP(Y$9,$U$9:$X$303,ROWS(S$1:S216),0),"")</f>
        <v/>
      </c>
      <c r="Z224" s="129"/>
      <c r="AA224" s="141" t="str">
        <f>IF(ISNUMBER($B224),U224+AA223,"")</f>
        <v/>
      </c>
      <c r="AB224" s="141" t="str">
        <f>IF(ISNUMBER($B224),V224+AB223,"")</f>
        <v/>
      </c>
      <c r="AC224" s="141" t="str">
        <f>IF(ISNUMBER($B224),W224+AC223,"")</f>
        <v/>
      </c>
      <c r="AD224" s="141" t="str">
        <f>IF(ISNUMBER($B224),X224+AD223,"")</f>
        <v/>
      </c>
      <c r="AE224" s="133"/>
      <c r="AF224" s="137"/>
      <c r="AG224" s="141" t="str">
        <f>IF(ISNUMBER($B224),AA224/COUNTA(AA$10:AA224),"")</f>
        <v/>
      </c>
      <c r="AH224" s="141" t="str">
        <f>IF(ISNUMBER($B224),AB224/COUNTA(AB$10:AB224),"")</f>
        <v/>
      </c>
      <c r="AI224" s="141" t="str">
        <f>IF(ISNUMBER($B224),AC224/COUNTA(AC$10:AC224),"")</f>
        <v/>
      </c>
      <c r="AJ224" s="141" t="str">
        <f>IF(ISNUMBER($B224),AD224/COUNTA(AD$10:AD224),"")</f>
        <v/>
      </c>
      <c r="AK224" s="133"/>
      <c r="AL224" s="137"/>
      <c r="AM224" s="141" t="str">
        <f>IF(ISNUMBER($B224),SQRT(VAR(U$10:U224)),"")</f>
        <v/>
      </c>
      <c r="AN224" s="141" t="str">
        <f>IF(ISNUMBER($B224),SQRT(VAR(V$10:V224)),"")</f>
        <v/>
      </c>
      <c r="AO224" s="141" t="str">
        <f>IF(ISNUMBER($B224),SQRT(VAR(W$10:W224)),"")</f>
        <v/>
      </c>
      <c r="AP224" s="141" t="str">
        <f>IF(ISNUMBER($B224),SQRT(VAR(X$10:X224)),"")</f>
        <v/>
      </c>
      <c r="AQ224" s="133"/>
      <c r="AR224" s="3"/>
      <c r="AS224" s="140"/>
      <c r="AT224" s="141"/>
      <c r="AU224" s="141"/>
      <c r="AV224" s="141"/>
      <c r="AW224" s="141"/>
      <c r="AX224" s="139"/>
    </row>
    <row r="225" spans="1:50">
      <c r="A225" s="64"/>
      <c r="B225" s="135" t="str">
        <f>IF(ISBLANK(Liga_Pocha!$B225),"",Liga_Pocha!$B225)</f>
        <v/>
      </c>
      <c r="C225" s="136" t="str">
        <f>IF(ISTEXT(B225),"",_xlfn.SWITCH(Liga_Pocha!AH225,$D$3,$D$2,$E$3,$E$2,$F$3,$F$2,$G$3,$G$2,$D$6,$D$5,$E$6,$E$5,$I$6,$I$5))</f>
        <v/>
      </c>
      <c r="D225" s="136" t="str">
        <f>IF(ISTEXT(C225),"",_xlfn.SWITCH(Liga_Pocha!AI225,$D$3,$D$2,$E$3,$E$2,$F$3,$F$2,$G$3,$G$2,$D$6,$D$5,$E$6,$E$5,$I$6,$I$5))</f>
        <v/>
      </c>
      <c r="E225" s="136" t="str">
        <f>IF(ISTEXT(D225),"",_xlfn.SWITCH(Liga_Pocha!AJ225,$D$3,$D$2,$E$3,$E$2,$F$3,$F$2,$G$3,$G$2,$D$6,$D$5,$E$6,$E$5,$I$6,$I$5))</f>
        <v/>
      </c>
      <c r="F225" s="136" t="str">
        <f>IF(ISTEXT(E225),"",_xlfn.SWITCH(Liga_Pocha!AK225,$D$3,$D$2,$E$3,$E$2,$F$3,$F$2,$G$3,$G$2,$D$6,$D$5,$E$6,$E$5,$I$6,$I$5))</f>
        <v/>
      </c>
      <c r="G225" s="140" t="str">
        <f>HLOOKUP(G$9,$B$9:$F$303,ROWS(A$1:A217),0)</f>
        <v/>
      </c>
      <c r="H225" s="129"/>
      <c r="I225" s="141" t="str">
        <f>IF(ISNUMBER($B225),I224+Liga_Pocha!AH225,"")</f>
        <v/>
      </c>
      <c r="J225" s="141" t="str">
        <f>IF(ISNUMBER($B225),J224+Liga_Pocha!AI225,"")</f>
        <v/>
      </c>
      <c r="K225" s="141" t="str">
        <f>IF(ISNUMBER($B225),K224+Liga_Pocha!AJ225,"")</f>
        <v/>
      </c>
      <c r="L225" s="141" t="str">
        <f>IF(ISNUMBER($B225),L224+Liga_Pocha!AK225,"")</f>
        <v/>
      </c>
      <c r="M225" s="133"/>
      <c r="N225" s="129"/>
      <c r="O225" s="131" t="str">
        <f>IF(ISNUMBER($B225),I225/SUM($I225:$L225),"")</f>
        <v/>
      </c>
      <c r="P225" s="131" t="str">
        <f>IF(ISNUMBER($B225),J225/SUM($I225:$L225),"")</f>
        <v/>
      </c>
      <c r="Q225" s="131" t="str">
        <f>IF(ISNUMBER($B225),K225/SUM($I225:$L225),"")</f>
        <v/>
      </c>
      <c r="R225" s="131" t="str">
        <f>IF(ISNUMBER($B225),L225/SUM($I225:$L225),"")</f>
        <v/>
      </c>
      <c r="S225" s="133"/>
      <c r="T225" s="129"/>
      <c r="U225" s="141" t="str">
        <f>IF(ISNUMBER(Liga_Pocha!C225),Liga_Pocha!C225,"")</f>
        <v/>
      </c>
      <c r="V225" s="141" t="str">
        <f>IF(ISNUMBER(Liga_Pocha!D225),Liga_Pocha!D225,"")</f>
        <v/>
      </c>
      <c r="W225" s="141" t="str">
        <f>IF(ISNUMBER(Liga_Pocha!E225),Liga_Pocha!E225,"")</f>
        <v/>
      </c>
      <c r="X225" s="141" t="str">
        <f>IF(ISNUMBER(Liga_Pocha!F225),Liga_Pocha!F225,"")</f>
        <v/>
      </c>
      <c r="Y225" s="140" t="str">
        <f>IF(ISNUMBER($B225),HLOOKUP(Y$9,$U$9:$X$303,ROWS(S$1:S217),0),"")</f>
        <v/>
      </c>
      <c r="Z225" s="129"/>
      <c r="AA225" s="141" t="str">
        <f>IF(ISNUMBER($B225),U225+AA224,"")</f>
        <v/>
      </c>
      <c r="AB225" s="141" t="str">
        <f>IF(ISNUMBER($B225),V225+AB224,"")</f>
        <v/>
      </c>
      <c r="AC225" s="141" t="str">
        <f>IF(ISNUMBER($B225),W225+AC224,"")</f>
        <v/>
      </c>
      <c r="AD225" s="141" t="str">
        <f>IF(ISNUMBER($B225),X225+AD224,"")</f>
        <v/>
      </c>
      <c r="AE225" s="133"/>
      <c r="AF225" s="137"/>
      <c r="AG225" s="141" t="str">
        <f>IF(ISNUMBER($B225),AA225/COUNTA(AA$10:AA225),"")</f>
        <v/>
      </c>
      <c r="AH225" s="141" t="str">
        <f>IF(ISNUMBER($B225),AB225/COUNTA(AB$10:AB225),"")</f>
        <v/>
      </c>
      <c r="AI225" s="141" t="str">
        <f>IF(ISNUMBER($B225),AC225/COUNTA(AC$10:AC225),"")</f>
        <v/>
      </c>
      <c r="AJ225" s="141" t="str">
        <f>IF(ISNUMBER($B225),AD225/COUNTA(AD$10:AD225),"")</f>
        <v/>
      </c>
      <c r="AK225" s="133"/>
      <c r="AL225" s="137"/>
      <c r="AM225" s="141" t="str">
        <f>IF(ISNUMBER($B225),SQRT(VAR(U$10:U225)),"")</f>
        <v/>
      </c>
      <c r="AN225" s="141" t="str">
        <f>IF(ISNUMBER($B225),SQRT(VAR(V$10:V225)),"")</f>
        <v/>
      </c>
      <c r="AO225" s="141" t="str">
        <f>IF(ISNUMBER($B225),SQRT(VAR(W$10:W225)),"")</f>
        <v/>
      </c>
      <c r="AP225" s="141" t="str">
        <f>IF(ISNUMBER($B225),SQRT(VAR(X$10:X225)),"")</f>
        <v/>
      </c>
      <c r="AQ225" s="133"/>
      <c r="AR225" s="3"/>
      <c r="AS225" s="140"/>
      <c r="AT225" s="141"/>
      <c r="AU225" s="141"/>
      <c r="AV225" s="141"/>
      <c r="AW225" s="141"/>
      <c r="AX225" s="139"/>
    </row>
    <row r="226" spans="1:50">
      <c r="A226" s="64"/>
      <c r="B226" s="135" t="str">
        <f>IF(ISBLANK(Liga_Pocha!$B226),"",Liga_Pocha!$B226)</f>
        <v/>
      </c>
      <c r="C226" s="136" t="str">
        <f>IF(ISTEXT(B226),"",_xlfn.SWITCH(Liga_Pocha!AH226,$D$3,$D$2,$E$3,$E$2,$F$3,$F$2,$G$3,$G$2,$D$6,$D$5,$E$6,$E$5,$I$6,$I$5))</f>
        <v/>
      </c>
      <c r="D226" s="136" t="str">
        <f>IF(ISTEXT(C226),"",_xlfn.SWITCH(Liga_Pocha!AI226,$D$3,$D$2,$E$3,$E$2,$F$3,$F$2,$G$3,$G$2,$D$6,$D$5,$E$6,$E$5,$I$6,$I$5))</f>
        <v/>
      </c>
      <c r="E226" s="136" t="str">
        <f>IF(ISTEXT(D226),"",_xlfn.SWITCH(Liga_Pocha!AJ226,$D$3,$D$2,$E$3,$E$2,$F$3,$F$2,$G$3,$G$2,$D$6,$D$5,$E$6,$E$5,$I$6,$I$5))</f>
        <v/>
      </c>
      <c r="F226" s="136" t="str">
        <f>IF(ISTEXT(E226),"",_xlfn.SWITCH(Liga_Pocha!AK226,$D$3,$D$2,$E$3,$E$2,$F$3,$F$2,$G$3,$G$2,$D$6,$D$5,$E$6,$E$5,$I$6,$I$5))</f>
        <v/>
      </c>
      <c r="G226" s="140" t="str">
        <f>HLOOKUP(G$9,$B$9:$F$303,ROWS(A$1:A218),0)</f>
        <v/>
      </c>
      <c r="H226" s="129"/>
      <c r="I226" s="141" t="str">
        <f>IF(ISNUMBER($B226),I225+Liga_Pocha!AH226,"")</f>
        <v/>
      </c>
      <c r="J226" s="141" t="str">
        <f>IF(ISNUMBER($B226),J225+Liga_Pocha!AI226,"")</f>
        <v/>
      </c>
      <c r="K226" s="141" t="str">
        <f>IF(ISNUMBER($B226),K225+Liga_Pocha!AJ226,"")</f>
        <v/>
      </c>
      <c r="L226" s="141" t="str">
        <f>IF(ISNUMBER($B226),L225+Liga_Pocha!AK226,"")</f>
        <v/>
      </c>
      <c r="M226" s="133"/>
      <c r="N226" s="129"/>
      <c r="O226" s="131" t="str">
        <f>IF(ISNUMBER($B226),I226/SUM($I226:$L226),"")</f>
        <v/>
      </c>
      <c r="P226" s="131" t="str">
        <f>IF(ISNUMBER($B226),J226/SUM($I226:$L226),"")</f>
        <v/>
      </c>
      <c r="Q226" s="131" t="str">
        <f>IF(ISNUMBER($B226),K226/SUM($I226:$L226),"")</f>
        <v/>
      </c>
      <c r="R226" s="131" t="str">
        <f>IF(ISNUMBER($B226),L226/SUM($I226:$L226),"")</f>
        <v/>
      </c>
      <c r="S226" s="133"/>
      <c r="T226" s="129"/>
      <c r="U226" s="141" t="str">
        <f>IF(ISNUMBER(Liga_Pocha!C226),Liga_Pocha!C226,"")</f>
        <v/>
      </c>
      <c r="V226" s="141" t="str">
        <f>IF(ISNUMBER(Liga_Pocha!D226),Liga_Pocha!D226,"")</f>
        <v/>
      </c>
      <c r="W226" s="141" t="str">
        <f>IF(ISNUMBER(Liga_Pocha!E226),Liga_Pocha!E226,"")</f>
        <v/>
      </c>
      <c r="X226" s="141" t="str">
        <f>IF(ISNUMBER(Liga_Pocha!F226),Liga_Pocha!F226,"")</f>
        <v/>
      </c>
      <c r="Y226" s="140" t="str">
        <f>IF(ISNUMBER($B226),HLOOKUP(Y$9,$U$9:$X$303,ROWS(S$1:S218),0),"")</f>
        <v/>
      </c>
      <c r="Z226" s="129"/>
      <c r="AA226" s="141" t="str">
        <f>IF(ISNUMBER($B226),U226+AA225,"")</f>
        <v/>
      </c>
      <c r="AB226" s="141" t="str">
        <f>IF(ISNUMBER($B226),V226+AB225,"")</f>
        <v/>
      </c>
      <c r="AC226" s="141" t="str">
        <f>IF(ISNUMBER($B226),W226+AC225,"")</f>
        <v/>
      </c>
      <c r="AD226" s="141" t="str">
        <f>IF(ISNUMBER($B226),X226+AD225,"")</f>
        <v/>
      </c>
      <c r="AE226" s="133"/>
      <c r="AF226" s="137"/>
      <c r="AG226" s="141" t="str">
        <f>IF(ISNUMBER($B226),AA226/COUNTA(AA$10:AA226),"")</f>
        <v/>
      </c>
      <c r="AH226" s="141" t="str">
        <f>IF(ISNUMBER($B226),AB226/COUNTA(AB$10:AB226),"")</f>
        <v/>
      </c>
      <c r="AI226" s="141" t="str">
        <f>IF(ISNUMBER($B226),AC226/COUNTA(AC$10:AC226),"")</f>
        <v/>
      </c>
      <c r="AJ226" s="141" t="str">
        <f>IF(ISNUMBER($B226),AD226/COUNTA(AD$10:AD226),"")</f>
        <v/>
      </c>
      <c r="AK226" s="133"/>
      <c r="AL226" s="137"/>
      <c r="AM226" s="141" t="str">
        <f>IF(ISNUMBER($B226),SQRT(VAR(U$10:U226)),"")</f>
        <v/>
      </c>
      <c r="AN226" s="141" t="str">
        <f>IF(ISNUMBER($B226),SQRT(VAR(V$10:V226)),"")</f>
        <v/>
      </c>
      <c r="AO226" s="141" t="str">
        <f>IF(ISNUMBER($B226),SQRT(VAR(W$10:W226)),"")</f>
        <v/>
      </c>
      <c r="AP226" s="141" t="str">
        <f>IF(ISNUMBER($B226),SQRT(VAR(X$10:X226)),"")</f>
        <v/>
      </c>
      <c r="AQ226" s="133"/>
      <c r="AR226" s="3"/>
      <c r="AS226" s="140"/>
      <c r="AT226" s="141"/>
      <c r="AU226" s="141"/>
      <c r="AV226" s="141"/>
      <c r="AW226" s="141"/>
      <c r="AX226" s="139"/>
    </row>
    <row r="227" spans="1:50">
      <c r="A227" s="64"/>
      <c r="B227" s="135" t="str">
        <f>IF(ISBLANK(Liga_Pocha!$B227),"",Liga_Pocha!$B227)</f>
        <v/>
      </c>
      <c r="C227" s="136" t="str">
        <f>IF(ISTEXT(B227),"",_xlfn.SWITCH(Liga_Pocha!AH227,$D$3,$D$2,$E$3,$E$2,$F$3,$F$2,$G$3,$G$2,$D$6,$D$5,$E$6,$E$5,$I$6,$I$5))</f>
        <v/>
      </c>
      <c r="D227" s="136" t="str">
        <f>IF(ISTEXT(C227),"",_xlfn.SWITCH(Liga_Pocha!AI227,$D$3,$D$2,$E$3,$E$2,$F$3,$F$2,$G$3,$G$2,$D$6,$D$5,$E$6,$E$5,$I$6,$I$5))</f>
        <v/>
      </c>
      <c r="E227" s="136" t="str">
        <f>IF(ISTEXT(D227),"",_xlfn.SWITCH(Liga_Pocha!AJ227,$D$3,$D$2,$E$3,$E$2,$F$3,$F$2,$G$3,$G$2,$D$6,$D$5,$E$6,$E$5,$I$6,$I$5))</f>
        <v/>
      </c>
      <c r="F227" s="136" t="str">
        <f>IF(ISTEXT(E227),"",_xlfn.SWITCH(Liga_Pocha!AK227,$D$3,$D$2,$E$3,$E$2,$F$3,$F$2,$G$3,$G$2,$D$6,$D$5,$E$6,$E$5,$I$6,$I$5))</f>
        <v/>
      </c>
      <c r="G227" s="140" t="str">
        <f>HLOOKUP(G$9,$B$9:$F$303,ROWS(A$1:A219),0)</f>
        <v/>
      </c>
      <c r="H227" s="129"/>
      <c r="I227" s="141" t="str">
        <f>IF(ISNUMBER($B227),I226+Liga_Pocha!AH227,"")</f>
        <v/>
      </c>
      <c r="J227" s="141" t="str">
        <f>IF(ISNUMBER($B227),J226+Liga_Pocha!AI227,"")</f>
        <v/>
      </c>
      <c r="K227" s="141" t="str">
        <f>IF(ISNUMBER($B227),K226+Liga_Pocha!AJ227,"")</f>
        <v/>
      </c>
      <c r="L227" s="141" t="str">
        <f>IF(ISNUMBER($B227),L226+Liga_Pocha!AK227,"")</f>
        <v/>
      </c>
      <c r="M227" s="133"/>
      <c r="N227" s="129"/>
      <c r="O227" s="131" t="str">
        <f>IF(ISNUMBER($B227),I227/SUM($I227:$L227),"")</f>
        <v/>
      </c>
      <c r="P227" s="131" t="str">
        <f>IF(ISNUMBER($B227),J227/SUM($I227:$L227),"")</f>
        <v/>
      </c>
      <c r="Q227" s="131" t="str">
        <f>IF(ISNUMBER($B227),K227/SUM($I227:$L227),"")</f>
        <v/>
      </c>
      <c r="R227" s="131" t="str">
        <f>IF(ISNUMBER($B227),L227/SUM($I227:$L227),"")</f>
        <v/>
      </c>
      <c r="S227" s="133"/>
      <c r="T227" s="129"/>
      <c r="U227" s="141" t="str">
        <f>IF(ISNUMBER(Liga_Pocha!C227),Liga_Pocha!C227,"")</f>
        <v/>
      </c>
      <c r="V227" s="141" t="str">
        <f>IF(ISNUMBER(Liga_Pocha!D227),Liga_Pocha!D227,"")</f>
        <v/>
      </c>
      <c r="W227" s="141" t="str">
        <f>IF(ISNUMBER(Liga_Pocha!E227),Liga_Pocha!E227,"")</f>
        <v/>
      </c>
      <c r="X227" s="141" t="str">
        <f>IF(ISNUMBER(Liga_Pocha!F227),Liga_Pocha!F227,"")</f>
        <v/>
      </c>
      <c r="Y227" s="140" t="str">
        <f>IF(ISNUMBER($B227),HLOOKUP(Y$9,$U$9:$X$303,ROWS(S$1:S219),0),"")</f>
        <v/>
      </c>
      <c r="Z227" s="129"/>
      <c r="AA227" s="141" t="str">
        <f>IF(ISNUMBER($B227),U227+AA226,"")</f>
        <v/>
      </c>
      <c r="AB227" s="141" t="str">
        <f>IF(ISNUMBER($B227),V227+AB226,"")</f>
        <v/>
      </c>
      <c r="AC227" s="141" t="str">
        <f>IF(ISNUMBER($B227),W227+AC226,"")</f>
        <v/>
      </c>
      <c r="AD227" s="141" t="str">
        <f>IF(ISNUMBER($B227),X227+AD226,"")</f>
        <v/>
      </c>
      <c r="AE227" s="133"/>
      <c r="AF227" s="137"/>
      <c r="AG227" s="141" t="str">
        <f>IF(ISNUMBER($B227),AA227/COUNTA(AA$10:AA227),"")</f>
        <v/>
      </c>
      <c r="AH227" s="141" t="str">
        <f>IF(ISNUMBER($B227),AB227/COUNTA(AB$10:AB227),"")</f>
        <v/>
      </c>
      <c r="AI227" s="141" t="str">
        <f>IF(ISNUMBER($B227),AC227/COUNTA(AC$10:AC227),"")</f>
        <v/>
      </c>
      <c r="AJ227" s="141" t="str">
        <f>IF(ISNUMBER($B227),AD227/COUNTA(AD$10:AD227),"")</f>
        <v/>
      </c>
      <c r="AK227" s="133"/>
      <c r="AL227" s="137"/>
      <c r="AM227" s="141" t="str">
        <f>IF(ISNUMBER($B227),SQRT(VAR(U$10:U227)),"")</f>
        <v/>
      </c>
      <c r="AN227" s="141" t="str">
        <f>IF(ISNUMBER($B227),SQRT(VAR(V$10:V227)),"")</f>
        <v/>
      </c>
      <c r="AO227" s="141" t="str">
        <f>IF(ISNUMBER($B227),SQRT(VAR(W$10:W227)),"")</f>
        <v/>
      </c>
      <c r="AP227" s="141" t="str">
        <f>IF(ISNUMBER($B227),SQRT(VAR(X$10:X227)),"")</f>
        <v/>
      </c>
      <c r="AQ227" s="133"/>
      <c r="AR227" s="3"/>
      <c r="AS227" s="140"/>
      <c r="AT227" s="141"/>
      <c r="AU227" s="141"/>
      <c r="AV227" s="141"/>
      <c r="AW227" s="141"/>
      <c r="AX227" s="139"/>
    </row>
    <row r="228" spans="1:50">
      <c r="A228" s="64"/>
      <c r="B228" s="135" t="str">
        <f>IF(ISBLANK(Liga_Pocha!$B228),"",Liga_Pocha!$B228)</f>
        <v/>
      </c>
      <c r="C228" s="136" t="str">
        <f>IF(ISTEXT(B228),"",_xlfn.SWITCH(Liga_Pocha!AH228,$D$3,$D$2,$E$3,$E$2,$F$3,$F$2,$G$3,$G$2,$D$6,$D$5,$E$6,$E$5,$I$6,$I$5))</f>
        <v/>
      </c>
      <c r="D228" s="136" t="str">
        <f>IF(ISTEXT(C228),"",_xlfn.SWITCH(Liga_Pocha!AI228,$D$3,$D$2,$E$3,$E$2,$F$3,$F$2,$G$3,$G$2,$D$6,$D$5,$E$6,$E$5,$I$6,$I$5))</f>
        <v/>
      </c>
      <c r="E228" s="136" t="str">
        <f>IF(ISTEXT(D228),"",_xlfn.SWITCH(Liga_Pocha!AJ228,$D$3,$D$2,$E$3,$E$2,$F$3,$F$2,$G$3,$G$2,$D$6,$D$5,$E$6,$E$5,$I$6,$I$5))</f>
        <v/>
      </c>
      <c r="F228" s="136" t="str">
        <f>IF(ISTEXT(E228),"",_xlfn.SWITCH(Liga_Pocha!AK228,$D$3,$D$2,$E$3,$E$2,$F$3,$F$2,$G$3,$G$2,$D$6,$D$5,$E$6,$E$5,$I$6,$I$5))</f>
        <v/>
      </c>
      <c r="G228" s="140" t="str">
        <f>HLOOKUP(G$9,$B$9:$F$303,ROWS(A$1:A220),0)</f>
        <v/>
      </c>
      <c r="H228" s="129"/>
      <c r="I228" s="141" t="str">
        <f>IF(ISNUMBER($B228),I227+Liga_Pocha!AH228,"")</f>
        <v/>
      </c>
      <c r="J228" s="141" t="str">
        <f>IF(ISNUMBER($B228),J227+Liga_Pocha!AI228,"")</f>
        <v/>
      </c>
      <c r="K228" s="141" t="str">
        <f>IF(ISNUMBER($B228),K227+Liga_Pocha!AJ228,"")</f>
        <v/>
      </c>
      <c r="L228" s="141" t="str">
        <f>IF(ISNUMBER($B228),L227+Liga_Pocha!AK228,"")</f>
        <v/>
      </c>
      <c r="M228" s="133"/>
      <c r="N228" s="129"/>
      <c r="O228" s="131" t="str">
        <f>IF(ISNUMBER($B228),I228/SUM($I228:$L228),"")</f>
        <v/>
      </c>
      <c r="P228" s="131" t="str">
        <f>IF(ISNUMBER($B228),J228/SUM($I228:$L228),"")</f>
        <v/>
      </c>
      <c r="Q228" s="131" t="str">
        <f>IF(ISNUMBER($B228),K228/SUM($I228:$L228),"")</f>
        <v/>
      </c>
      <c r="R228" s="131" t="str">
        <f>IF(ISNUMBER($B228),L228/SUM($I228:$L228),"")</f>
        <v/>
      </c>
      <c r="S228" s="133"/>
      <c r="T228" s="129"/>
      <c r="U228" s="141" t="str">
        <f>IF(ISNUMBER(Liga_Pocha!C228),Liga_Pocha!C228,"")</f>
        <v/>
      </c>
      <c r="V228" s="141" t="str">
        <f>IF(ISNUMBER(Liga_Pocha!D228),Liga_Pocha!D228,"")</f>
        <v/>
      </c>
      <c r="W228" s="141" t="str">
        <f>IF(ISNUMBER(Liga_Pocha!E228),Liga_Pocha!E228,"")</f>
        <v/>
      </c>
      <c r="X228" s="141" t="str">
        <f>IF(ISNUMBER(Liga_Pocha!F228),Liga_Pocha!F228,"")</f>
        <v/>
      </c>
      <c r="Y228" s="140" t="str">
        <f>IF(ISNUMBER($B228),HLOOKUP(Y$9,$U$9:$X$303,ROWS(S$1:S220),0),"")</f>
        <v/>
      </c>
      <c r="Z228" s="129"/>
      <c r="AA228" s="141" t="str">
        <f>IF(ISNUMBER($B228),U228+AA227,"")</f>
        <v/>
      </c>
      <c r="AB228" s="141" t="str">
        <f>IF(ISNUMBER($B228),V228+AB227,"")</f>
        <v/>
      </c>
      <c r="AC228" s="141" t="str">
        <f>IF(ISNUMBER($B228),W228+AC227,"")</f>
        <v/>
      </c>
      <c r="AD228" s="141" t="str">
        <f>IF(ISNUMBER($B228),X228+AD227,"")</f>
        <v/>
      </c>
      <c r="AE228" s="133"/>
      <c r="AF228" s="137"/>
      <c r="AG228" s="141" t="str">
        <f>IF(ISNUMBER($B228),AA228/COUNTA(AA$10:AA228),"")</f>
        <v/>
      </c>
      <c r="AH228" s="141" t="str">
        <f>IF(ISNUMBER($B228),AB228/COUNTA(AB$10:AB228),"")</f>
        <v/>
      </c>
      <c r="AI228" s="141" t="str">
        <f>IF(ISNUMBER($B228),AC228/COUNTA(AC$10:AC228),"")</f>
        <v/>
      </c>
      <c r="AJ228" s="141" t="str">
        <f>IF(ISNUMBER($B228),AD228/COUNTA(AD$10:AD228),"")</f>
        <v/>
      </c>
      <c r="AK228" s="133"/>
      <c r="AL228" s="137"/>
      <c r="AM228" s="141" t="str">
        <f>IF(ISNUMBER($B228),SQRT(VAR(U$10:U228)),"")</f>
        <v/>
      </c>
      <c r="AN228" s="141" t="str">
        <f>IF(ISNUMBER($B228),SQRT(VAR(V$10:V228)),"")</f>
        <v/>
      </c>
      <c r="AO228" s="141" t="str">
        <f>IF(ISNUMBER($B228),SQRT(VAR(W$10:W228)),"")</f>
        <v/>
      </c>
      <c r="AP228" s="141" t="str">
        <f>IF(ISNUMBER($B228),SQRT(VAR(X$10:X228)),"")</f>
        <v/>
      </c>
      <c r="AQ228" s="133"/>
      <c r="AR228" s="3"/>
      <c r="AS228" s="140"/>
      <c r="AT228" s="141"/>
      <c r="AU228" s="141"/>
      <c r="AV228" s="141"/>
      <c r="AW228" s="141"/>
      <c r="AX228" s="139"/>
    </row>
    <row r="229" spans="1:50">
      <c r="A229" s="64"/>
      <c r="B229" s="135" t="str">
        <f>IF(ISBLANK(Liga_Pocha!$B229),"",Liga_Pocha!$B229)</f>
        <v/>
      </c>
      <c r="C229" s="136" t="str">
        <f>IF(ISTEXT(B229),"",_xlfn.SWITCH(Liga_Pocha!AH229,$D$3,$D$2,$E$3,$E$2,$F$3,$F$2,$G$3,$G$2,$D$6,$D$5,$E$6,$E$5,$I$6,$I$5))</f>
        <v/>
      </c>
      <c r="D229" s="136" t="str">
        <f>IF(ISTEXT(C229),"",_xlfn.SWITCH(Liga_Pocha!AI229,$D$3,$D$2,$E$3,$E$2,$F$3,$F$2,$G$3,$G$2,$D$6,$D$5,$E$6,$E$5,$I$6,$I$5))</f>
        <v/>
      </c>
      <c r="E229" s="136" t="str">
        <f>IF(ISTEXT(D229),"",_xlfn.SWITCH(Liga_Pocha!AJ229,$D$3,$D$2,$E$3,$E$2,$F$3,$F$2,$G$3,$G$2,$D$6,$D$5,$E$6,$E$5,$I$6,$I$5))</f>
        <v/>
      </c>
      <c r="F229" s="136" t="str">
        <f>IF(ISTEXT(E229),"",_xlfn.SWITCH(Liga_Pocha!AK229,$D$3,$D$2,$E$3,$E$2,$F$3,$F$2,$G$3,$G$2,$D$6,$D$5,$E$6,$E$5,$I$6,$I$5))</f>
        <v/>
      </c>
      <c r="G229" s="140" t="str">
        <f>HLOOKUP(G$9,$B$9:$F$303,ROWS(A$1:A221),0)</f>
        <v/>
      </c>
      <c r="H229" s="129"/>
      <c r="I229" s="141" t="str">
        <f>IF(ISNUMBER($B229),I228+Liga_Pocha!AH229,"")</f>
        <v/>
      </c>
      <c r="J229" s="141" t="str">
        <f>IF(ISNUMBER($B229),J228+Liga_Pocha!AI229,"")</f>
        <v/>
      </c>
      <c r="K229" s="141" t="str">
        <f>IF(ISNUMBER($B229),K228+Liga_Pocha!AJ229,"")</f>
        <v/>
      </c>
      <c r="L229" s="141" t="str">
        <f>IF(ISNUMBER($B229),L228+Liga_Pocha!AK229,"")</f>
        <v/>
      </c>
      <c r="M229" s="133"/>
      <c r="N229" s="129"/>
      <c r="O229" s="131" t="str">
        <f>IF(ISNUMBER($B229),I229/SUM($I229:$L229),"")</f>
        <v/>
      </c>
      <c r="P229" s="131" t="str">
        <f>IF(ISNUMBER($B229),J229/SUM($I229:$L229),"")</f>
        <v/>
      </c>
      <c r="Q229" s="131" t="str">
        <f>IF(ISNUMBER($B229),K229/SUM($I229:$L229),"")</f>
        <v/>
      </c>
      <c r="R229" s="131" t="str">
        <f>IF(ISNUMBER($B229),L229/SUM($I229:$L229),"")</f>
        <v/>
      </c>
      <c r="S229" s="133"/>
      <c r="T229" s="129"/>
      <c r="U229" s="141" t="str">
        <f>IF(ISNUMBER(Liga_Pocha!C229),Liga_Pocha!C229,"")</f>
        <v/>
      </c>
      <c r="V229" s="141" t="str">
        <f>IF(ISNUMBER(Liga_Pocha!D229),Liga_Pocha!D229,"")</f>
        <v/>
      </c>
      <c r="W229" s="141" t="str">
        <f>IF(ISNUMBER(Liga_Pocha!E229),Liga_Pocha!E229,"")</f>
        <v/>
      </c>
      <c r="X229" s="141" t="str">
        <f>IF(ISNUMBER(Liga_Pocha!F229),Liga_Pocha!F229,"")</f>
        <v/>
      </c>
      <c r="Y229" s="140" t="str">
        <f>IF(ISNUMBER($B229),HLOOKUP(Y$9,$U$9:$X$303,ROWS(S$1:S221),0),"")</f>
        <v/>
      </c>
      <c r="Z229" s="129"/>
      <c r="AA229" s="141" t="str">
        <f>IF(ISNUMBER($B229),U229+AA228,"")</f>
        <v/>
      </c>
      <c r="AB229" s="141" t="str">
        <f>IF(ISNUMBER($B229),V229+AB228,"")</f>
        <v/>
      </c>
      <c r="AC229" s="141" t="str">
        <f>IF(ISNUMBER($B229),W229+AC228,"")</f>
        <v/>
      </c>
      <c r="AD229" s="141" t="str">
        <f>IF(ISNUMBER($B229),X229+AD228,"")</f>
        <v/>
      </c>
      <c r="AE229" s="133"/>
      <c r="AF229" s="137"/>
      <c r="AG229" s="141" t="str">
        <f>IF(ISNUMBER($B229),AA229/COUNTA(AA$10:AA229),"")</f>
        <v/>
      </c>
      <c r="AH229" s="141" t="str">
        <f>IF(ISNUMBER($B229),AB229/COUNTA(AB$10:AB229),"")</f>
        <v/>
      </c>
      <c r="AI229" s="141" t="str">
        <f>IF(ISNUMBER($B229),AC229/COUNTA(AC$10:AC229),"")</f>
        <v/>
      </c>
      <c r="AJ229" s="141" t="str">
        <f>IF(ISNUMBER($B229),AD229/COUNTA(AD$10:AD229),"")</f>
        <v/>
      </c>
      <c r="AK229" s="133"/>
      <c r="AL229" s="137"/>
      <c r="AM229" s="141" t="str">
        <f>IF(ISNUMBER($B229),SQRT(VAR(U$10:U229)),"")</f>
        <v/>
      </c>
      <c r="AN229" s="141" t="str">
        <f>IF(ISNUMBER($B229),SQRT(VAR(V$10:V229)),"")</f>
        <v/>
      </c>
      <c r="AO229" s="141" t="str">
        <f>IF(ISNUMBER($B229),SQRT(VAR(W$10:W229)),"")</f>
        <v/>
      </c>
      <c r="AP229" s="141" t="str">
        <f>IF(ISNUMBER($B229),SQRT(VAR(X$10:X229)),"")</f>
        <v/>
      </c>
      <c r="AQ229" s="133"/>
      <c r="AR229" s="3"/>
      <c r="AS229" s="140"/>
      <c r="AT229" s="141"/>
      <c r="AU229" s="141"/>
      <c r="AV229" s="141"/>
      <c r="AW229" s="141"/>
      <c r="AX229" s="139"/>
    </row>
    <row r="230" spans="1:50">
      <c r="A230" s="64"/>
      <c r="B230" s="135" t="str">
        <f>IF(ISBLANK(Liga_Pocha!$B230),"",Liga_Pocha!$B230)</f>
        <v/>
      </c>
      <c r="C230" s="136" t="str">
        <f>IF(ISTEXT(B230),"",_xlfn.SWITCH(Liga_Pocha!AH230,$D$3,$D$2,$E$3,$E$2,$F$3,$F$2,$G$3,$G$2,$D$6,$D$5,$E$6,$E$5,$I$6,$I$5))</f>
        <v/>
      </c>
      <c r="D230" s="136" t="str">
        <f>IF(ISTEXT(C230),"",_xlfn.SWITCH(Liga_Pocha!AI230,$D$3,$D$2,$E$3,$E$2,$F$3,$F$2,$G$3,$G$2,$D$6,$D$5,$E$6,$E$5,$I$6,$I$5))</f>
        <v/>
      </c>
      <c r="E230" s="136" t="str">
        <f>IF(ISTEXT(D230),"",_xlfn.SWITCH(Liga_Pocha!AJ230,$D$3,$D$2,$E$3,$E$2,$F$3,$F$2,$G$3,$G$2,$D$6,$D$5,$E$6,$E$5,$I$6,$I$5))</f>
        <v/>
      </c>
      <c r="F230" s="136" t="str">
        <f>IF(ISTEXT(E230),"",_xlfn.SWITCH(Liga_Pocha!AK230,$D$3,$D$2,$E$3,$E$2,$F$3,$F$2,$G$3,$G$2,$D$6,$D$5,$E$6,$E$5,$I$6,$I$5))</f>
        <v/>
      </c>
      <c r="G230" s="140" t="str">
        <f>HLOOKUP(G$9,$B$9:$F$303,ROWS(A$1:A222),0)</f>
        <v/>
      </c>
      <c r="H230" s="129"/>
      <c r="I230" s="141" t="str">
        <f>IF(ISNUMBER($B230),I229+Liga_Pocha!AH230,"")</f>
        <v/>
      </c>
      <c r="J230" s="141" t="str">
        <f>IF(ISNUMBER($B230),J229+Liga_Pocha!AI230,"")</f>
        <v/>
      </c>
      <c r="K230" s="141" t="str">
        <f>IF(ISNUMBER($B230),K229+Liga_Pocha!AJ230,"")</f>
        <v/>
      </c>
      <c r="L230" s="141" t="str">
        <f>IF(ISNUMBER($B230),L229+Liga_Pocha!AK230,"")</f>
        <v/>
      </c>
      <c r="M230" s="133"/>
      <c r="N230" s="129"/>
      <c r="O230" s="131" t="str">
        <f>IF(ISNUMBER($B230),I230/SUM($I230:$L230),"")</f>
        <v/>
      </c>
      <c r="P230" s="131" t="str">
        <f>IF(ISNUMBER($B230),J230/SUM($I230:$L230),"")</f>
        <v/>
      </c>
      <c r="Q230" s="131" t="str">
        <f>IF(ISNUMBER($B230),K230/SUM($I230:$L230),"")</f>
        <v/>
      </c>
      <c r="R230" s="131" t="str">
        <f>IF(ISNUMBER($B230),L230/SUM($I230:$L230),"")</f>
        <v/>
      </c>
      <c r="S230" s="133"/>
      <c r="T230" s="129"/>
      <c r="U230" s="141" t="str">
        <f>IF(ISNUMBER(Liga_Pocha!C230),Liga_Pocha!C230,"")</f>
        <v/>
      </c>
      <c r="V230" s="141" t="str">
        <f>IF(ISNUMBER(Liga_Pocha!D230),Liga_Pocha!D230,"")</f>
        <v/>
      </c>
      <c r="W230" s="141" t="str">
        <f>IF(ISNUMBER(Liga_Pocha!E230),Liga_Pocha!E230,"")</f>
        <v/>
      </c>
      <c r="X230" s="141" t="str">
        <f>IF(ISNUMBER(Liga_Pocha!F230),Liga_Pocha!F230,"")</f>
        <v/>
      </c>
      <c r="Y230" s="140" t="str">
        <f>IF(ISNUMBER($B230),HLOOKUP(Y$9,$U$9:$X$303,ROWS(S$1:S222),0),"")</f>
        <v/>
      </c>
      <c r="Z230" s="129"/>
      <c r="AA230" s="141" t="str">
        <f>IF(ISNUMBER($B230),U230+AA229,"")</f>
        <v/>
      </c>
      <c r="AB230" s="141" t="str">
        <f>IF(ISNUMBER($B230),V230+AB229,"")</f>
        <v/>
      </c>
      <c r="AC230" s="141" t="str">
        <f>IF(ISNUMBER($B230),W230+AC229,"")</f>
        <v/>
      </c>
      <c r="AD230" s="141" t="str">
        <f>IF(ISNUMBER($B230),X230+AD229,"")</f>
        <v/>
      </c>
      <c r="AE230" s="133"/>
      <c r="AF230" s="137"/>
      <c r="AG230" s="141" t="str">
        <f>IF(ISNUMBER($B230),AA230/COUNTA(AA$10:AA230),"")</f>
        <v/>
      </c>
      <c r="AH230" s="141" t="str">
        <f>IF(ISNUMBER($B230),AB230/COUNTA(AB$10:AB230),"")</f>
        <v/>
      </c>
      <c r="AI230" s="141" t="str">
        <f>IF(ISNUMBER($B230),AC230/COUNTA(AC$10:AC230),"")</f>
        <v/>
      </c>
      <c r="AJ230" s="141" t="str">
        <f>IF(ISNUMBER($B230),AD230/COUNTA(AD$10:AD230),"")</f>
        <v/>
      </c>
      <c r="AK230" s="133"/>
      <c r="AL230" s="137"/>
      <c r="AM230" s="141" t="str">
        <f>IF(ISNUMBER($B230),SQRT(VAR(U$10:U230)),"")</f>
        <v/>
      </c>
      <c r="AN230" s="141" t="str">
        <f>IF(ISNUMBER($B230),SQRT(VAR(V$10:V230)),"")</f>
        <v/>
      </c>
      <c r="AO230" s="141" t="str">
        <f>IF(ISNUMBER($B230),SQRT(VAR(W$10:W230)),"")</f>
        <v/>
      </c>
      <c r="AP230" s="141" t="str">
        <f>IF(ISNUMBER($B230),SQRT(VAR(X$10:X230)),"")</f>
        <v/>
      </c>
      <c r="AQ230" s="133"/>
      <c r="AR230" s="3"/>
      <c r="AS230" s="140"/>
      <c r="AT230" s="141"/>
      <c r="AU230" s="141"/>
      <c r="AV230" s="141"/>
      <c r="AW230" s="141"/>
      <c r="AX230" s="139"/>
    </row>
    <row r="231" spans="1:50">
      <c r="A231" s="64"/>
      <c r="B231" s="135" t="str">
        <f>IF(ISBLANK(Liga_Pocha!$B231),"",Liga_Pocha!$B231)</f>
        <v/>
      </c>
      <c r="C231" s="136" t="str">
        <f>IF(ISTEXT(B231),"",_xlfn.SWITCH(Liga_Pocha!AH231,$D$3,$D$2,$E$3,$E$2,$F$3,$F$2,$G$3,$G$2,$D$6,$D$5,$E$6,$E$5,$I$6,$I$5))</f>
        <v/>
      </c>
      <c r="D231" s="136" t="str">
        <f>IF(ISTEXT(C231),"",_xlfn.SWITCH(Liga_Pocha!AI231,$D$3,$D$2,$E$3,$E$2,$F$3,$F$2,$G$3,$G$2,$D$6,$D$5,$E$6,$E$5,$I$6,$I$5))</f>
        <v/>
      </c>
      <c r="E231" s="136" t="str">
        <f>IF(ISTEXT(D231),"",_xlfn.SWITCH(Liga_Pocha!AJ231,$D$3,$D$2,$E$3,$E$2,$F$3,$F$2,$G$3,$G$2,$D$6,$D$5,$E$6,$E$5,$I$6,$I$5))</f>
        <v/>
      </c>
      <c r="F231" s="136" t="str">
        <f>IF(ISTEXT(E231),"",_xlfn.SWITCH(Liga_Pocha!AK231,$D$3,$D$2,$E$3,$E$2,$F$3,$F$2,$G$3,$G$2,$D$6,$D$5,$E$6,$E$5,$I$6,$I$5))</f>
        <v/>
      </c>
      <c r="G231" s="140" t="str">
        <f>HLOOKUP(G$9,$B$9:$F$303,ROWS(A$1:A223),0)</f>
        <v/>
      </c>
      <c r="H231" s="129"/>
      <c r="I231" s="141" t="str">
        <f>IF(ISNUMBER($B231),I230+Liga_Pocha!AH231,"")</f>
        <v/>
      </c>
      <c r="J231" s="141" t="str">
        <f>IF(ISNUMBER($B231),J230+Liga_Pocha!AI231,"")</f>
        <v/>
      </c>
      <c r="K231" s="141" t="str">
        <f>IF(ISNUMBER($B231),K230+Liga_Pocha!AJ231,"")</f>
        <v/>
      </c>
      <c r="L231" s="141" t="str">
        <f>IF(ISNUMBER($B231),L230+Liga_Pocha!AK231,"")</f>
        <v/>
      </c>
      <c r="M231" s="133"/>
      <c r="N231" s="129"/>
      <c r="O231" s="131" t="str">
        <f>IF(ISNUMBER($B231),I231/SUM($I231:$L231),"")</f>
        <v/>
      </c>
      <c r="P231" s="131" t="str">
        <f>IF(ISNUMBER($B231),J231/SUM($I231:$L231),"")</f>
        <v/>
      </c>
      <c r="Q231" s="131" t="str">
        <f>IF(ISNUMBER($B231),K231/SUM($I231:$L231),"")</f>
        <v/>
      </c>
      <c r="R231" s="131" t="str">
        <f>IF(ISNUMBER($B231),L231/SUM($I231:$L231),"")</f>
        <v/>
      </c>
      <c r="S231" s="133"/>
      <c r="T231" s="129"/>
      <c r="U231" s="141" t="str">
        <f>IF(ISNUMBER(Liga_Pocha!C231),Liga_Pocha!C231,"")</f>
        <v/>
      </c>
      <c r="V231" s="141" t="str">
        <f>IF(ISNUMBER(Liga_Pocha!D231),Liga_Pocha!D231,"")</f>
        <v/>
      </c>
      <c r="W231" s="141" t="str">
        <f>IF(ISNUMBER(Liga_Pocha!E231),Liga_Pocha!E231,"")</f>
        <v/>
      </c>
      <c r="X231" s="141" t="str">
        <f>IF(ISNUMBER(Liga_Pocha!F231),Liga_Pocha!F231,"")</f>
        <v/>
      </c>
      <c r="Y231" s="140" t="str">
        <f>IF(ISNUMBER($B231),HLOOKUP(Y$9,$U$9:$X$303,ROWS(S$1:S223),0),"")</f>
        <v/>
      </c>
      <c r="Z231" s="129"/>
      <c r="AA231" s="141" t="str">
        <f>IF(ISNUMBER($B231),U231+AA230,"")</f>
        <v/>
      </c>
      <c r="AB231" s="141" t="str">
        <f>IF(ISNUMBER($B231),V231+AB230,"")</f>
        <v/>
      </c>
      <c r="AC231" s="141" t="str">
        <f>IF(ISNUMBER($B231),W231+AC230,"")</f>
        <v/>
      </c>
      <c r="AD231" s="141" t="str">
        <f>IF(ISNUMBER($B231),X231+AD230,"")</f>
        <v/>
      </c>
      <c r="AE231" s="133"/>
      <c r="AF231" s="137"/>
      <c r="AG231" s="141" t="str">
        <f>IF(ISNUMBER($B231),AA231/COUNTA(AA$10:AA231),"")</f>
        <v/>
      </c>
      <c r="AH231" s="141" t="str">
        <f>IF(ISNUMBER($B231),AB231/COUNTA(AB$10:AB231),"")</f>
        <v/>
      </c>
      <c r="AI231" s="141" t="str">
        <f>IF(ISNUMBER($B231),AC231/COUNTA(AC$10:AC231),"")</f>
        <v/>
      </c>
      <c r="AJ231" s="141" t="str">
        <f>IF(ISNUMBER($B231),AD231/COUNTA(AD$10:AD231),"")</f>
        <v/>
      </c>
      <c r="AK231" s="133"/>
      <c r="AL231" s="137"/>
      <c r="AM231" s="141" t="str">
        <f>IF(ISNUMBER($B231),SQRT(VAR(U$10:U231)),"")</f>
        <v/>
      </c>
      <c r="AN231" s="141" t="str">
        <f>IF(ISNUMBER($B231),SQRT(VAR(V$10:V231)),"")</f>
        <v/>
      </c>
      <c r="AO231" s="141" t="str">
        <f>IF(ISNUMBER($B231),SQRT(VAR(W$10:W231)),"")</f>
        <v/>
      </c>
      <c r="AP231" s="141" t="str">
        <f>IF(ISNUMBER($B231),SQRT(VAR(X$10:X231)),"")</f>
        <v/>
      </c>
      <c r="AQ231" s="133"/>
      <c r="AR231" s="3"/>
      <c r="AS231" s="140"/>
      <c r="AT231" s="141"/>
      <c r="AU231" s="141"/>
      <c r="AV231" s="141"/>
      <c r="AW231" s="141"/>
      <c r="AX231" s="139"/>
    </row>
    <row r="232" spans="1:50">
      <c r="A232" s="64"/>
      <c r="B232" s="135" t="str">
        <f>IF(ISBLANK(Liga_Pocha!$B232),"",Liga_Pocha!$B232)</f>
        <v/>
      </c>
      <c r="C232" s="136" t="str">
        <f>IF(ISTEXT(B232),"",_xlfn.SWITCH(Liga_Pocha!AH232,$D$3,$D$2,$E$3,$E$2,$F$3,$F$2,$G$3,$G$2,$D$6,$D$5,$E$6,$E$5,$I$6,$I$5))</f>
        <v/>
      </c>
      <c r="D232" s="136" t="str">
        <f>IF(ISTEXT(C232),"",_xlfn.SWITCH(Liga_Pocha!AI232,$D$3,$D$2,$E$3,$E$2,$F$3,$F$2,$G$3,$G$2,$D$6,$D$5,$E$6,$E$5,$I$6,$I$5))</f>
        <v/>
      </c>
      <c r="E232" s="136" t="str">
        <f>IF(ISTEXT(D232),"",_xlfn.SWITCH(Liga_Pocha!AJ232,$D$3,$D$2,$E$3,$E$2,$F$3,$F$2,$G$3,$G$2,$D$6,$D$5,$E$6,$E$5,$I$6,$I$5))</f>
        <v/>
      </c>
      <c r="F232" s="136" t="str">
        <f>IF(ISTEXT(E232),"",_xlfn.SWITCH(Liga_Pocha!AK232,$D$3,$D$2,$E$3,$E$2,$F$3,$F$2,$G$3,$G$2,$D$6,$D$5,$E$6,$E$5,$I$6,$I$5))</f>
        <v/>
      </c>
      <c r="G232" s="140" t="str">
        <f>HLOOKUP(G$9,$B$9:$F$303,ROWS(A$1:A224),0)</f>
        <v/>
      </c>
      <c r="H232" s="129"/>
      <c r="I232" s="141" t="str">
        <f>IF(ISNUMBER($B232),I231+Liga_Pocha!AH232,"")</f>
        <v/>
      </c>
      <c r="J232" s="141" t="str">
        <f>IF(ISNUMBER($B232),J231+Liga_Pocha!AI232,"")</f>
        <v/>
      </c>
      <c r="K232" s="141" t="str">
        <f>IF(ISNUMBER($B232),K231+Liga_Pocha!AJ232,"")</f>
        <v/>
      </c>
      <c r="L232" s="141" t="str">
        <f>IF(ISNUMBER($B232),L231+Liga_Pocha!AK232,"")</f>
        <v/>
      </c>
      <c r="M232" s="133"/>
      <c r="N232" s="129"/>
      <c r="O232" s="131" t="str">
        <f>IF(ISNUMBER($B232),I232/SUM($I232:$L232),"")</f>
        <v/>
      </c>
      <c r="P232" s="131" t="str">
        <f>IF(ISNUMBER($B232),J232/SUM($I232:$L232),"")</f>
        <v/>
      </c>
      <c r="Q232" s="131" t="str">
        <f>IF(ISNUMBER($B232),K232/SUM($I232:$L232),"")</f>
        <v/>
      </c>
      <c r="R232" s="131" t="str">
        <f>IF(ISNUMBER($B232),L232/SUM($I232:$L232),"")</f>
        <v/>
      </c>
      <c r="S232" s="133"/>
      <c r="T232" s="129"/>
      <c r="U232" s="141" t="str">
        <f>IF(ISNUMBER(Liga_Pocha!C232),Liga_Pocha!C232,"")</f>
        <v/>
      </c>
      <c r="V232" s="141" t="str">
        <f>IF(ISNUMBER(Liga_Pocha!D232),Liga_Pocha!D232,"")</f>
        <v/>
      </c>
      <c r="W232" s="141" t="str">
        <f>IF(ISNUMBER(Liga_Pocha!E232),Liga_Pocha!E232,"")</f>
        <v/>
      </c>
      <c r="X232" s="141" t="str">
        <f>IF(ISNUMBER(Liga_Pocha!F232),Liga_Pocha!F232,"")</f>
        <v/>
      </c>
      <c r="Y232" s="140" t="str">
        <f>IF(ISNUMBER($B232),HLOOKUP(Y$9,$U$9:$X$303,ROWS(S$1:S224),0),"")</f>
        <v/>
      </c>
      <c r="Z232" s="129"/>
      <c r="AA232" s="141" t="str">
        <f>IF(ISNUMBER($B232),U232+AA231,"")</f>
        <v/>
      </c>
      <c r="AB232" s="141" t="str">
        <f>IF(ISNUMBER($B232),V232+AB231,"")</f>
        <v/>
      </c>
      <c r="AC232" s="141" t="str">
        <f>IF(ISNUMBER($B232),W232+AC231,"")</f>
        <v/>
      </c>
      <c r="AD232" s="141" t="str">
        <f>IF(ISNUMBER($B232),X232+AD231,"")</f>
        <v/>
      </c>
      <c r="AE232" s="133"/>
      <c r="AF232" s="137"/>
      <c r="AG232" s="141" t="str">
        <f>IF(ISNUMBER($B232),AA232/COUNTA(AA$10:AA232),"")</f>
        <v/>
      </c>
      <c r="AH232" s="141" t="str">
        <f>IF(ISNUMBER($B232),AB232/COUNTA(AB$10:AB232),"")</f>
        <v/>
      </c>
      <c r="AI232" s="141" t="str">
        <f>IF(ISNUMBER($B232),AC232/COUNTA(AC$10:AC232),"")</f>
        <v/>
      </c>
      <c r="AJ232" s="141" t="str">
        <f>IF(ISNUMBER($B232),AD232/COUNTA(AD$10:AD232),"")</f>
        <v/>
      </c>
      <c r="AK232" s="133"/>
      <c r="AL232" s="137"/>
      <c r="AM232" s="141" t="str">
        <f>IF(ISNUMBER($B232),SQRT(VAR(U$10:U232)),"")</f>
        <v/>
      </c>
      <c r="AN232" s="141" t="str">
        <f>IF(ISNUMBER($B232),SQRT(VAR(V$10:V232)),"")</f>
        <v/>
      </c>
      <c r="AO232" s="141" t="str">
        <f>IF(ISNUMBER($B232),SQRT(VAR(W$10:W232)),"")</f>
        <v/>
      </c>
      <c r="AP232" s="141" t="str">
        <f>IF(ISNUMBER($B232),SQRT(VAR(X$10:X232)),"")</f>
        <v/>
      </c>
      <c r="AQ232" s="133"/>
      <c r="AR232" s="3"/>
      <c r="AS232" s="140"/>
      <c r="AT232" s="141"/>
      <c r="AU232" s="141"/>
      <c r="AV232" s="141"/>
      <c r="AW232" s="141"/>
      <c r="AX232" s="139"/>
    </row>
    <row r="233" spans="1:50">
      <c r="A233" s="64"/>
      <c r="B233" s="135" t="str">
        <f>IF(ISBLANK(Liga_Pocha!$B233),"",Liga_Pocha!$B233)</f>
        <v/>
      </c>
      <c r="C233" s="136" t="str">
        <f>IF(ISTEXT(B233),"",_xlfn.SWITCH(Liga_Pocha!AH233,$D$3,$D$2,$E$3,$E$2,$F$3,$F$2,$G$3,$G$2,$D$6,$D$5,$E$6,$E$5,$I$6,$I$5))</f>
        <v/>
      </c>
      <c r="D233" s="136" t="str">
        <f>IF(ISTEXT(C233),"",_xlfn.SWITCH(Liga_Pocha!AI233,$D$3,$D$2,$E$3,$E$2,$F$3,$F$2,$G$3,$G$2,$D$6,$D$5,$E$6,$E$5,$I$6,$I$5))</f>
        <v/>
      </c>
      <c r="E233" s="136" t="str">
        <f>IF(ISTEXT(D233),"",_xlfn.SWITCH(Liga_Pocha!AJ233,$D$3,$D$2,$E$3,$E$2,$F$3,$F$2,$G$3,$G$2,$D$6,$D$5,$E$6,$E$5,$I$6,$I$5))</f>
        <v/>
      </c>
      <c r="F233" s="136" t="str">
        <f>IF(ISTEXT(E233),"",_xlfn.SWITCH(Liga_Pocha!AK233,$D$3,$D$2,$E$3,$E$2,$F$3,$F$2,$G$3,$G$2,$D$6,$D$5,$E$6,$E$5,$I$6,$I$5))</f>
        <v/>
      </c>
      <c r="G233" s="140" t="str">
        <f>HLOOKUP(G$9,$B$9:$F$303,ROWS(A$1:A225),0)</f>
        <v/>
      </c>
      <c r="H233" s="129"/>
      <c r="I233" s="141" t="str">
        <f>IF(ISNUMBER($B233),I232+Liga_Pocha!AH233,"")</f>
        <v/>
      </c>
      <c r="J233" s="141" t="str">
        <f>IF(ISNUMBER($B233),J232+Liga_Pocha!AI233,"")</f>
        <v/>
      </c>
      <c r="K233" s="141" t="str">
        <f>IF(ISNUMBER($B233),K232+Liga_Pocha!AJ233,"")</f>
        <v/>
      </c>
      <c r="L233" s="141" t="str">
        <f>IF(ISNUMBER($B233),L232+Liga_Pocha!AK233,"")</f>
        <v/>
      </c>
      <c r="M233" s="133"/>
      <c r="N233" s="129"/>
      <c r="O233" s="131" t="str">
        <f>IF(ISNUMBER($B233),I233/SUM($I233:$L233),"")</f>
        <v/>
      </c>
      <c r="P233" s="131" t="str">
        <f>IF(ISNUMBER($B233),J233/SUM($I233:$L233),"")</f>
        <v/>
      </c>
      <c r="Q233" s="131" t="str">
        <f>IF(ISNUMBER($B233),K233/SUM($I233:$L233),"")</f>
        <v/>
      </c>
      <c r="R233" s="131" t="str">
        <f>IF(ISNUMBER($B233),L233/SUM($I233:$L233),"")</f>
        <v/>
      </c>
      <c r="S233" s="133"/>
      <c r="T233" s="129"/>
      <c r="U233" s="141" t="str">
        <f>IF(ISNUMBER(Liga_Pocha!C233),Liga_Pocha!C233,"")</f>
        <v/>
      </c>
      <c r="V233" s="141" t="str">
        <f>IF(ISNUMBER(Liga_Pocha!D233),Liga_Pocha!D233,"")</f>
        <v/>
      </c>
      <c r="W233" s="141" t="str">
        <f>IF(ISNUMBER(Liga_Pocha!E233),Liga_Pocha!E233,"")</f>
        <v/>
      </c>
      <c r="X233" s="141" t="str">
        <f>IF(ISNUMBER(Liga_Pocha!F233),Liga_Pocha!F233,"")</f>
        <v/>
      </c>
      <c r="Y233" s="140" t="str">
        <f>IF(ISNUMBER($B233),HLOOKUP(Y$9,$U$9:$X$303,ROWS(S$1:S225),0),"")</f>
        <v/>
      </c>
      <c r="Z233" s="129"/>
      <c r="AA233" s="141" t="str">
        <f>IF(ISNUMBER($B233),U233+AA232,"")</f>
        <v/>
      </c>
      <c r="AB233" s="141" t="str">
        <f>IF(ISNUMBER($B233),V233+AB232,"")</f>
        <v/>
      </c>
      <c r="AC233" s="141" t="str">
        <f>IF(ISNUMBER($B233),W233+AC232,"")</f>
        <v/>
      </c>
      <c r="AD233" s="141" t="str">
        <f>IF(ISNUMBER($B233),X233+AD232,"")</f>
        <v/>
      </c>
      <c r="AE233" s="133"/>
      <c r="AF233" s="137"/>
      <c r="AG233" s="141" t="str">
        <f>IF(ISNUMBER($B233),AA233/COUNTA(AA$10:AA233),"")</f>
        <v/>
      </c>
      <c r="AH233" s="141" t="str">
        <f>IF(ISNUMBER($B233),AB233/COUNTA(AB$10:AB233),"")</f>
        <v/>
      </c>
      <c r="AI233" s="141" t="str">
        <f>IF(ISNUMBER($B233),AC233/COUNTA(AC$10:AC233),"")</f>
        <v/>
      </c>
      <c r="AJ233" s="141" t="str">
        <f>IF(ISNUMBER($B233),AD233/COUNTA(AD$10:AD233),"")</f>
        <v/>
      </c>
      <c r="AK233" s="133"/>
      <c r="AL233" s="137"/>
      <c r="AM233" s="141" t="str">
        <f>IF(ISNUMBER($B233),SQRT(VAR(U$10:U233)),"")</f>
        <v/>
      </c>
      <c r="AN233" s="141" t="str">
        <f>IF(ISNUMBER($B233),SQRT(VAR(V$10:V233)),"")</f>
        <v/>
      </c>
      <c r="AO233" s="141" t="str">
        <f>IF(ISNUMBER($B233),SQRT(VAR(W$10:W233)),"")</f>
        <v/>
      </c>
      <c r="AP233" s="141" t="str">
        <f>IF(ISNUMBER($B233),SQRT(VAR(X$10:X233)),"")</f>
        <v/>
      </c>
      <c r="AQ233" s="133"/>
      <c r="AR233" s="3"/>
      <c r="AS233" s="140"/>
      <c r="AT233" s="141"/>
      <c r="AU233" s="141"/>
      <c r="AV233" s="141"/>
      <c r="AW233" s="141"/>
      <c r="AX233" s="139"/>
    </row>
    <row r="234" spans="1:50">
      <c r="A234" s="64"/>
      <c r="B234" s="135" t="str">
        <f>IF(ISBLANK(Liga_Pocha!$B234),"",Liga_Pocha!$B234)</f>
        <v/>
      </c>
      <c r="C234" s="136" t="str">
        <f>IF(ISTEXT(B234),"",_xlfn.SWITCH(Liga_Pocha!AH234,$D$3,$D$2,$E$3,$E$2,$F$3,$F$2,$G$3,$G$2,$D$6,$D$5,$E$6,$E$5,$I$6,$I$5))</f>
        <v/>
      </c>
      <c r="D234" s="136" t="str">
        <f>IF(ISTEXT(C234),"",_xlfn.SWITCH(Liga_Pocha!AI234,$D$3,$D$2,$E$3,$E$2,$F$3,$F$2,$G$3,$G$2,$D$6,$D$5,$E$6,$E$5,$I$6,$I$5))</f>
        <v/>
      </c>
      <c r="E234" s="136" t="str">
        <f>IF(ISTEXT(D234),"",_xlfn.SWITCH(Liga_Pocha!AJ234,$D$3,$D$2,$E$3,$E$2,$F$3,$F$2,$G$3,$G$2,$D$6,$D$5,$E$6,$E$5,$I$6,$I$5))</f>
        <v/>
      </c>
      <c r="F234" s="136" t="str">
        <f>IF(ISTEXT(E234),"",_xlfn.SWITCH(Liga_Pocha!AK234,$D$3,$D$2,$E$3,$E$2,$F$3,$F$2,$G$3,$G$2,$D$6,$D$5,$E$6,$E$5,$I$6,$I$5))</f>
        <v/>
      </c>
      <c r="G234" s="140" t="str">
        <f>HLOOKUP(G$9,$B$9:$F$303,ROWS(A$1:A226),0)</f>
        <v/>
      </c>
      <c r="H234" s="129"/>
      <c r="I234" s="141" t="str">
        <f>IF(ISNUMBER($B234),I233+Liga_Pocha!AH234,"")</f>
        <v/>
      </c>
      <c r="J234" s="141" t="str">
        <f>IF(ISNUMBER($B234),J233+Liga_Pocha!AI234,"")</f>
        <v/>
      </c>
      <c r="K234" s="141" t="str">
        <f>IF(ISNUMBER($B234),K233+Liga_Pocha!AJ234,"")</f>
        <v/>
      </c>
      <c r="L234" s="141" t="str">
        <f>IF(ISNUMBER($B234),L233+Liga_Pocha!AK234,"")</f>
        <v/>
      </c>
      <c r="M234" s="133"/>
      <c r="N234" s="129"/>
      <c r="O234" s="131" t="str">
        <f>IF(ISNUMBER($B234),I234/SUM($I234:$L234),"")</f>
        <v/>
      </c>
      <c r="P234" s="131" t="str">
        <f>IF(ISNUMBER($B234),J234/SUM($I234:$L234),"")</f>
        <v/>
      </c>
      <c r="Q234" s="131" t="str">
        <f>IF(ISNUMBER($B234),K234/SUM($I234:$L234),"")</f>
        <v/>
      </c>
      <c r="R234" s="131" t="str">
        <f>IF(ISNUMBER($B234),L234/SUM($I234:$L234),"")</f>
        <v/>
      </c>
      <c r="S234" s="133"/>
      <c r="T234" s="129"/>
      <c r="U234" s="141" t="str">
        <f>IF(ISNUMBER(Liga_Pocha!C234),Liga_Pocha!C234,"")</f>
        <v/>
      </c>
      <c r="V234" s="141" t="str">
        <f>IF(ISNUMBER(Liga_Pocha!D234),Liga_Pocha!D234,"")</f>
        <v/>
      </c>
      <c r="W234" s="141" t="str">
        <f>IF(ISNUMBER(Liga_Pocha!E234),Liga_Pocha!E234,"")</f>
        <v/>
      </c>
      <c r="X234" s="141" t="str">
        <f>IF(ISNUMBER(Liga_Pocha!F234),Liga_Pocha!F234,"")</f>
        <v/>
      </c>
      <c r="Y234" s="140" t="str">
        <f>IF(ISNUMBER($B234),HLOOKUP(Y$9,$U$9:$X$303,ROWS(S$1:S226),0),"")</f>
        <v/>
      </c>
      <c r="Z234" s="129"/>
      <c r="AA234" s="141" t="str">
        <f>IF(ISNUMBER($B234),U234+AA233,"")</f>
        <v/>
      </c>
      <c r="AB234" s="141" t="str">
        <f>IF(ISNUMBER($B234),V234+AB233,"")</f>
        <v/>
      </c>
      <c r="AC234" s="141" t="str">
        <f>IF(ISNUMBER($B234),W234+AC233,"")</f>
        <v/>
      </c>
      <c r="AD234" s="141" t="str">
        <f>IF(ISNUMBER($B234),X234+AD233,"")</f>
        <v/>
      </c>
      <c r="AE234" s="133"/>
      <c r="AF234" s="137"/>
      <c r="AG234" s="141" t="str">
        <f>IF(ISNUMBER($B234),AA234/COUNTA(AA$10:AA234),"")</f>
        <v/>
      </c>
      <c r="AH234" s="141" t="str">
        <f>IF(ISNUMBER($B234),AB234/COUNTA(AB$10:AB234),"")</f>
        <v/>
      </c>
      <c r="AI234" s="141" t="str">
        <f>IF(ISNUMBER($B234),AC234/COUNTA(AC$10:AC234),"")</f>
        <v/>
      </c>
      <c r="AJ234" s="141" t="str">
        <f>IF(ISNUMBER($B234),AD234/COUNTA(AD$10:AD234),"")</f>
        <v/>
      </c>
      <c r="AK234" s="133"/>
      <c r="AL234" s="137"/>
      <c r="AM234" s="141" t="str">
        <f>IF(ISNUMBER($B234),SQRT(VAR(U$10:U234)),"")</f>
        <v/>
      </c>
      <c r="AN234" s="141" t="str">
        <f>IF(ISNUMBER($B234),SQRT(VAR(V$10:V234)),"")</f>
        <v/>
      </c>
      <c r="AO234" s="141" t="str">
        <f>IF(ISNUMBER($B234),SQRT(VAR(W$10:W234)),"")</f>
        <v/>
      </c>
      <c r="AP234" s="141" t="str">
        <f>IF(ISNUMBER($B234),SQRT(VAR(X$10:X234)),"")</f>
        <v/>
      </c>
      <c r="AQ234" s="133"/>
      <c r="AR234" s="3"/>
      <c r="AS234" s="140"/>
      <c r="AT234" s="141"/>
      <c r="AU234" s="141"/>
      <c r="AV234" s="141"/>
      <c r="AW234" s="141"/>
      <c r="AX234" s="139"/>
    </row>
    <row r="235" spans="1:50">
      <c r="A235" s="64"/>
      <c r="B235" s="135" t="str">
        <f>IF(ISBLANK(Liga_Pocha!$B235),"",Liga_Pocha!$B235)</f>
        <v/>
      </c>
      <c r="C235" s="136" t="str">
        <f>IF(ISTEXT(B235),"",_xlfn.SWITCH(Liga_Pocha!AH235,$D$3,$D$2,$E$3,$E$2,$F$3,$F$2,$G$3,$G$2,$D$6,$D$5,$E$6,$E$5,$I$6,$I$5))</f>
        <v/>
      </c>
      <c r="D235" s="136" t="str">
        <f>IF(ISTEXT(C235),"",_xlfn.SWITCH(Liga_Pocha!AI235,$D$3,$D$2,$E$3,$E$2,$F$3,$F$2,$G$3,$G$2,$D$6,$D$5,$E$6,$E$5,$I$6,$I$5))</f>
        <v/>
      </c>
      <c r="E235" s="136" t="str">
        <f>IF(ISTEXT(D235),"",_xlfn.SWITCH(Liga_Pocha!AJ235,$D$3,$D$2,$E$3,$E$2,$F$3,$F$2,$G$3,$G$2,$D$6,$D$5,$E$6,$E$5,$I$6,$I$5))</f>
        <v/>
      </c>
      <c r="F235" s="136" t="str">
        <f>IF(ISTEXT(E235),"",_xlfn.SWITCH(Liga_Pocha!AK235,$D$3,$D$2,$E$3,$E$2,$F$3,$F$2,$G$3,$G$2,$D$6,$D$5,$E$6,$E$5,$I$6,$I$5))</f>
        <v/>
      </c>
      <c r="G235" s="140" t="str">
        <f>HLOOKUP(G$9,$B$9:$F$303,ROWS(A$1:A227),0)</f>
        <v/>
      </c>
      <c r="H235" s="129"/>
      <c r="I235" s="141" t="str">
        <f>IF(ISNUMBER($B235),I234+Liga_Pocha!AH235,"")</f>
        <v/>
      </c>
      <c r="J235" s="141" t="str">
        <f>IF(ISNUMBER($B235),J234+Liga_Pocha!AI235,"")</f>
        <v/>
      </c>
      <c r="K235" s="141" t="str">
        <f>IF(ISNUMBER($B235),K234+Liga_Pocha!AJ235,"")</f>
        <v/>
      </c>
      <c r="L235" s="141" t="str">
        <f>IF(ISNUMBER($B235),L234+Liga_Pocha!AK235,"")</f>
        <v/>
      </c>
      <c r="M235" s="133"/>
      <c r="N235" s="129"/>
      <c r="O235" s="131" t="str">
        <f>IF(ISNUMBER($B235),I235/SUM($I235:$L235),"")</f>
        <v/>
      </c>
      <c r="P235" s="131" t="str">
        <f>IF(ISNUMBER($B235),J235/SUM($I235:$L235),"")</f>
        <v/>
      </c>
      <c r="Q235" s="131" t="str">
        <f>IF(ISNUMBER($B235),K235/SUM($I235:$L235),"")</f>
        <v/>
      </c>
      <c r="R235" s="131" t="str">
        <f>IF(ISNUMBER($B235),L235/SUM($I235:$L235),"")</f>
        <v/>
      </c>
      <c r="S235" s="133"/>
      <c r="T235" s="129"/>
      <c r="U235" s="141" t="str">
        <f>IF(ISNUMBER(Liga_Pocha!C235),Liga_Pocha!C235,"")</f>
        <v/>
      </c>
      <c r="V235" s="141" t="str">
        <f>IF(ISNUMBER(Liga_Pocha!D235),Liga_Pocha!D235,"")</f>
        <v/>
      </c>
      <c r="W235" s="141" t="str">
        <f>IF(ISNUMBER(Liga_Pocha!E235),Liga_Pocha!E235,"")</f>
        <v/>
      </c>
      <c r="X235" s="141" t="str">
        <f>IF(ISNUMBER(Liga_Pocha!F235),Liga_Pocha!F235,"")</f>
        <v/>
      </c>
      <c r="Y235" s="140" t="str">
        <f>IF(ISNUMBER($B235),HLOOKUP(Y$9,$U$9:$X$303,ROWS(S$1:S227),0),"")</f>
        <v/>
      </c>
      <c r="Z235" s="129"/>
      <c r="AA235" s="141" t="str">
        <f>IF(ISNUMBER($B235),U235+AA234,"")</f>
        <v/>
      </c>
      <c r="AB235" s="141" t="str">
        <f>IF(ISNUMBER($B235),V235+AB234,"")</f>
        <v/>
      </c>
      <c r="AC235" s="141" t="str">
        <f>IF(ISNUMBER($B235),W235+AC234,"")</f>
        <v/>
      </c>
      <c r="AD235" s="141" t="str">
        <f>IF(ISNUMBER($B235),X235+AD234,"")</f>
        <v/>
      </c>
      <c r="AE235" s="133"/>
      <c r="AF235" s="137"/>
      <c r="AG235" s="141" t="str">
        <f>IF(ISNUMBER($B235),AA235/COUNTA(AA$10:AA235),"")</f>
        <v/>
      </c>
      <c r="AH235" s="141" t="str">
        <f>IF(ISNUMBER($B235),AB235/COUNTA(AB$10:AB235),"")</f>
        <v/>
      </c>
      <c r="AI235" s="141" t="str">
        <f>IF(ISNUMBER($B235),AC235/COUNTA(AC$10:AC235),"")</f>
        <v/>
      </c>
      <c r="AJ235" s="141" t="str">
        <f>IF(ISNUMBER($B235),AD235/COUNTA(AD$10:AD235),"")</f>
        <v/>
      </c>
      <c r="AK235" s="133"/>
      <c r="AL235" s="137"/>
      <c r="AM235" s="141" t="str">
        <f>IF(ISNUMBER($B235),SQRT(VAR(U$10:U235)),"")</f>
        <v/>
      </c>
      <c r="AN235" s="141" t="str">
        <f>IF(ISNUMBER($B235),SQRT(VAR(V$10:V235)),"")</f>
        <v/>
      </c>
      <c r="AO235" s="141" t="str">
        <f>IF(ISNUMBER($B235),SQRT(VAR(W$10:W235)),"")</f>
        <v/>
      </c>
      <c r="AP235" s="141" t="str">
        <f>IF(ISNUMBER($B235),SQRT(VAR(X$10:X235)),"")</f>
        <v/>
      </c>
      <c r="AQ235" s="133"/>
      <c r="AR235" s="3"/>
      <c r="AS235" s="140"/>
      <c r="AT235" s="141"/>
      <c r="AU235" s="141"/>
      <c r="AV235" s="141"/>
      <c r="AW235" s="141"/>
      <c r="AX235" s="139"/>
    </row>
    <row r="236" spans="1:50">
      <c r="A236" s="64"/>
      <c r="B236" s="135" t="str">
        <f>IF(ISBLANK(Liga_Pocha!$B236),"",Liga_Pocha!$B236)</f>
        <v/>
      </c>
      <c r="C236" s="136" t="str">
        <f>IF(ISTEXT(B236),"",_xlfn.SWITCH(Liga_Pocha!AH236,$D$3,$D$2,$E$3,$E$2,$F$3,$F$2,$G$3,$G$2,$D$6,$D$5,$E$6,$E$5,$I$6,$I$5))</f>
        <v/>
      </c>
      <c r="D236" s="136" t="str">
        <f>IF(ISTEXT(C236),"",_xlfn.SWITCH(Liga_Pocha!AI236,$D$3,$D$2,$E$3,$E$2,$F$3,$F$2,$G$3,$G$2,$D$6,$D$5,$E$6,$E$5,$I$6,$I$5))</f>
        <v/>
      </c>
      <c r="E236" s="136" t="str">
        <f>IF(ISTEXT(D236),"",_xlfn.SWITCH(Liga_Pocha!AJ236,$D$3,$D$2,$E$3,$E$2,$F$3,$F$2,$G$3,$G$2,$D$6,$D$5,$E$6,$E$5,$I$6,$I$5))</f>
        <v/>
      </c>
      <c r="F236" s="136" t="str">
        <f>IF(ISTEXT(E236),"",_xlfn.SWITCH(Liga_Pocha!AK236,$D$3,$D$2,$E$3,$E$2,$F$3,$F$2,$G$3,$G$2,$D$6,$D$5,$E$6,$E$5,$I$6,$I$5))</f>
        <v/>
      </c>
      <c r="G236" s="140" t="str">
        <f>HLOOKUP(G$9,$B$9:$F$303,ROWS(A$1:A228),0)</f>
        <v/>
      </c>
      <c r="H236" s="129"/>
      <c r="I236" s="141" t="str">
        <f>IF(ISNUMBER($B236),I235+Liga_Pocha!AH236,"")</f>
        <v/>
      </c>
      <c r="J236" s="141" t="str">
        <f>IF(ISNUMBER($B236),J235+Liga_Pocha!AI236,"")</f>
        <v/>
      </c>
      <c r="K236" s="141" t="str">
        <f>IF(ISNUMBER($B236),K235+Liga_Pocha!AJ236,"")</f>
        <v/>
      </c>
      <c r="L236" s="141" t="str">
        <f>IF(ISNUMBER($B236),L235+Liga_Pocha!AK236,"")</f>
        <v/>
      </c>
      <c r="M236" s="133"/>
      <c r="N236" s="129"/>
      <c r="O236" s="131" t="str">
        <f>IF(ISNUMBER($B236),I236/SUM($I236:$L236),"")</f>
        <v/>
      </c>
      <c r="P236" s="131" t="str">
        <f>IF(ISNUMBER($B236),J236/SUM($I236:$L236),"")</f>
        <v/>
      </c>
      <c r="Q236" s="131" t="str">
        <f>IF(ISNUMBER($B236),K236/SUM($I236:$L236),"")</f>
        <v/>
      </c>
      <c r="R236" s="131" t="str">
        <f>IF(ISNUMBER($B236),L236/SUM($I236:$L236),"")</f>
        <v/>
      </c>
      <c r="S236" s="133"/>
      <c r="T236" s="129"/>
      <c r="U236" s="141" t="str">
        <f>IF(ISNUMBER(Liga_Pocha!C236),Liga_Pocha!C236,"")</f>
        <v/>
      </c>
      <c r="V236" s="141" t="str">
        <f>IF(ISNUMBER(Liga_Pocha!D236),Liga_Pocha!D236,"")</f>
        <v/>
      </c>
      <c r="W236" s="141" t="str">
        <f>IF(ISNUMBER(Liga_Pocha!E236),Liga_Pocha!E236,"")</f>
        <v/>
      </c>
      <c r="X236" s="141" t="str">
        <f>IF(ISNUMBER(Liga_Pocha!F236),Liga_Pocha!F236,"")</f>
        <v/>
      </c>
      <c r="Y236" s="140" t="str">
        <f>IF(ISNUMBER($B236),HLOOKUP(Y$9,$U$9:$X$303,ROWS(S$1:S228),0),"")</f>
        <v/>
      </c>
      <c r="Z236" s="129"/>
      <c r="AA236" s="141" t="str">
        <f>IF(ISNUMBER($B236),U236+AA235,"")</f>
        <v/>
      </c>
      <c r="AB236" s="141" t="str">
        <f>IF(ISNUMBER($B236),V236+AB235,"")</f>
        <v/>
      </c>
      <c r="AC236" s="141" t="str">
        <f>IF(ISNUMBER($B236),W236+AC235,"")</f>
        <v/>
      </c>
      <c r="AD236" s="141" t="str">
        <f>IF(ISNUMBER($B236),X236+AD235,"")</f>
        <v/>
      </c>
      <c r="AE236" s="133"/>
      <c r="AF236" s="137"/>
      <c r="AG236" s="141" t="str">
        <f>IF(ISNUMBER($B236),AA236/COUNTA(AA$10:AA236),"")</f>
        <v/>
      </c>
      <c r="AH236" s="141" t="str">
        <f>IF(ISNUMBER($B236),AB236/COUNTA(AB$10:AB236),"")</f>
        <v/>
      </c>
      <c r="AI236" s="141" t="str">
        <f>IF(ISNUMBER($B236),AC236/COUNTA(AC$10:AC236),"")</f>
        <v/>
      </c>
      <c r="AJ236" s="141" t="str">
        <f>IF(ISNUMBER($B236),AD236/COUNTA(AD$10:AD236),"")</f>
        <v/>
      </c>
      <c r="AK236" s="133"/>
      <c r="AL236" s="137"/>
      <c r="AM236" s="141" t="str">
        <f>IF(ISNUMBER($B236),SQRT(VAR(U$10:U236)),"")</f>
        <v/>
      </c>
      <c r="AN236" s="141" t="str">
        <f>IF(ISNUMBER($B236),SQRT(VAR(V$10:V236)),"")</f>
        <v/>
      </c>
      <c r="AO236" s="141" t="str">
        <f>IF(ISNUMBER($B236),SQRT(VAR(W$10:W236)),"")</f>
        <v/>
      </c>
      <c r="AP236" s="141" t="str">
        <f>IF(ISNUMBER($B236),SQRT(VAR(X$10:X236)),"")</f>
        <v/>
      </c>
      <c r="AQ236" s="133"/>
      <c r="AR236" s="3"/>
      <c r="AS236" s="140"/>
      <c r="AT236" s="141"/>
      <c r="AU236" s="141"/>
      <c r="AV236" s="141"/>
      <c r="AW236" s="141"/>
      <c r="AX236" s="139"/>
    </row>
    <row r="237" spans="1:50">
      <c r="A237" s="64"/>
      <c r="B237" s="135" t="str">
        <f>IF(ISBLANK(Liga_Pocha!$B237),"",Liga_Pocha!$B237)</f>
        <v/>
      </c>
      <c r="C237" s="136" t="str">
        <f>IF(ISTEXT(B237),"",_xlfn.SWITCH(Liga_Pocha!AH237,$D$3,$D$2,$E$3,$E$2,$F$3,$F$2,$G$3,$G$2,$D$6,$D$5,$E$6,$E$5,$I$6,$I$5))</f>
        <v/>
      </c>
      <c r="D237" s="136" t="str">
        <f>IF(ISTEXT(C237),"",_xlfn.SWITCH(Liga_Pocha!AI237,$D$3,$D$2,$E$3,$E$2,$F$3,$F$2,$G$3,$G$2,$D$6,$D$5,$E$6,$E$5,$I$6,$I$5))</f>
        <v/>
      </c>
      <c r="E237" s="136" t="str">
        <f>IF(ISTEXT(D237),"",_xlfn.SWITCH(Liga_Pocha!AJ237,$D$3,$D$2,$E$3,$E$2,$F$3,$F$2,$G$3,$G$2,$D$6,$D$5,$E$6,$E$5,$I$6,$I$5))</f>
        <v/>
      </c>
      <c r="F237" s="136" t="str">
        <f>IF(ISTEXT(E237),"",_xlfn.SWITCH(Liga_Pocha!AK237,$D$3,$D$2,$E$3,$E$2,$F$3,$F$2,$G$3,$G$2,$D$6,$D$5,$E$6,$E$5,$I$6,$I$5))</f>
        <v/>
      </c>
      <c r="G237" s="140" t="str">
        <f>HLOOKUP(G$9,$B$9:$F$303,ROWS(A$1:A229),0)</f>
        <v/>
      </c>
      <c r="H237" s="129"/>
      <c r="I237" s="141" t="str">
        <f>IF(ISNUMBER($B237),I236+Liga_Pocha!AH237,"")</f>
        <v/>
      </c>
      <c r="J237" s="141" t="str">
        <f>IF(ISNUMBER($B237),J236+Liga_Pocha!AI237,"")</f>
        <v/>
      </c>
      <c r="K237" s="141" t="str">
        <f>IF(ISNUMBER($B237),K236+Liga_Pocha!AJ237,"")</f>
        <v/>
      </c>
      <c r="L237" s="141" t="str">
        <f>IF(ISNUMBER($B237),L236+Liga_Pocha!AK237,"")</f>
        <v/>
      </c>
      <c r="M237" s="133"/>
      <c r="N237" s="129"/>
      <c r="O237" s="131" t="str">
        <f>IF(ISNUMBER($B237),I237/SUM($I237:$L237),"")</f>
        <v/>
      </c>
      <c r="P237" s="131" t="str">
        <f>IF(ISNUMBER($B237),J237/SUM($I237:$L237),"")</f>
        <v/>
      </c>
      <c r="Q237" s="131" t="str">
        <f>IF(ISNUMBER($B237),K237/SUM($I237:$L237),"")</f>
        <v/>
      </c>
      <c r="R237" s="131" t="str">
        <f>IF(ISNUMBER($B237),L237/SUM($I237:$L237),"")</f>
        <v/>
      </c>
      <c r="S237" s="133"/>
      <c r="T237" s="129"/>
      <c r="U237" s="141" t="str">
        <f>IF(ISNUMBER(Liga_Pocha!C237),Liga_Pocha!C237,"")</f>
        <v/>
      </c>
      <c r="V237" s="141" t="str">
        <f>IF(ISNUMBER(Liga_Pocha!D237),Liga_Pocha!D237,"")</f>
        <v/>
      </c>
      <c r="W237" s="141" t="str">
        <f>IF(ISNUMBER(Liga_Pocha!E237),Liga_Pocha!E237,"")</f>
        <v/>
      </c>
      <c r="X237" s="141" t="str">
        <f>IF(ISNUMBER(Liga_Pocha!F237),Liga_Pocha!F237,"")</f>
        <v/>
      </c>
      <c r="Y237" s="140" t="str">
        <f>IF(ISNUMBER($B237),HLOOKUP(Y$9,$U$9:$X$303,ROWS(S$1:S229),0),"")</f>
        <v/>
      </c>
      <c r="Z237" s="129"/>
      <c r="AA237" s="141" t="str">
        <f>IF(ISNUMBER($B237),U237+AA236,"")</f>
        <v/>
      </c>
      <c r="AB237" s="141" t="str">
        <f>IF(ISNUMBER($B237),V237+AB236,"")</f>
        <v/>
      </c>
      <c r="AC237" s="141" t="str">
        <f>IF(ISNUMBER($B237),W237+AC236,"")</f>
        <v/>
      </c>
      <c r="AD237" s="141" t="str">
        <f>IF(ISNUMBER($B237),X237+AD236,"")</f>
        <v/>
      </c>
      <c r="AE237" s="133"/>
      <c r="AF237" s="137"/>
      <c r="AG237" s="141" t="str">
        <f>IF(ISNUMBER($B237),AA237/COUNTA(AA$10:AA237),"")</f>
        <v/>
      </c>
      <c r="AH237" s="141" t="str">
        <f>IF(ISNUMBER($B237),AB237/COUNTA(AB$10:AB237),"")</f>
        <v/>
      </c>
      <c r="AI237" s="141" t="str">
        <f>IF(ISNUMBER($B237),AC237/COUNTA(AC$10:AC237),"")</f>
        <v/>
      </c>
      <c r="AJ237" s="141" t="str">
        <f>IF(ISNUMBER($B237),AD237/COUNTA(AD$10:AD237),"")</f>
        <v/>
      </c>
      <c r="AK237" s="133"/>
      <c r="AL237" s="137"/>
      <c r="AM237" s="141" t="str">
        <f>IF(ISNUMBER($B237),SQRT(VAR(U$10:U237)),"")</f>
        <v/>
      </c>
      <c r="AN237" s="141" t="str">
        <f>IF(ISNUMBER($B237),SQRT(VAR(V$10:V237)),"")</f>
        <v/>
      </c>
      <c r="AO237" s="141" t="str">
        <f>IF(ISNUMBER($B237),SQRT(VAR(W$10:W237)),"")</f>
        <v/>
      </c>
      <c r="AP237" s="141" t="str">
        <f>IF(ISNUMBER($B237),SQRT(VAR(X$10:X237)),"")</f>
        <v/>
      </c>
      <c r="AQ237" s="133"/>
      <c r="AR237" s="3"/>
      <c r="AS237" s="140"/>
      <c r="AT237" s="141"/>
      <c r="AU237" s="141"/>
      <c r="AV237" s="141"/>
      <c r="AW237" s="141"/>
      <c r="AX237" s="139"/>
    </row>
    <row r="238" spans="1:50">
      <c r="A238" s="64"/>
      <c r="B238" s="135" t="str">
        <f>IF(ISBLANK(Liga_Pocha!$B238),"",Liga_Pocha!$B238)</f>
        <v/>
      </c>
      <c r="C238" s="136" t="str">
        <f>IF(ISTEXT(B238),"",_xlfn.SWITCH(Liga_Pocha!AH238,$D$3,$D$2,$E$3,$E$2,$F$3,$F$2,$G$3,$G$2,$D$6,$D$5,$E$6,$E$5,$I$6,$I$5))</f>
        <v/>
      </c>
      <c r="D238" s="136" t="str">
        <f>IF(ISTEXT(C238),"",_xlfn.SWITCH(Liga_Pocha!AI238,$D$3,$D$2,$E$3,$E$2,$F$3,$F$2,$G$3,$G$2,$D$6,$D$5,$E$6,$E$5,$I$6,$I$5))</f>
        <v/>
      </c>
      <c r="E238" s="136" t="str">
        <f>IF(ISTEXT(D238),"",_xlfn.SWITCH(Liga_Pocha!AJ238,$D$3,$D$2,$E$3,$E$2,$F$3,$F$2,$G$3,$G$2,$D$6,$D$5,$E$6,$E$5,$I$6,$I$5))</f>
        <v/>
      </c>
      <c r="F238" s="136" t="str">
        <f>IF(ISTEXT(E238),"",_xlfn.SWITCH(Liga_Pocha!AK238,$D$3,$D$2,$E$3,$E$2,$F$3,$F$2,$G$3,$G$2,$D$6,$D$5,$E$6,$E$5,$I$6,$I$5))</f>
        <v/>
      </c>
      <c r="G238" s="140" t="str">
        <f>HLOOKUP(G$9,$B$9:$F$303,ROWS(A$1:A230),0)</f>
        <v/>
      </c>
      <c r="H238" s="129"/>
      <c r="I238" s="141" t="str">
        <f>IF(ISNUMBER($B238),I237+Liga_Pocha!AH238,"")</f>
        <v/>
      </c>
      <c r="J238" s="141" t="str">
        <f>IF(ISNUMBER($B238),J237+Liga_Pocha!AI238,"")</f>
        <v/>
      </c>
      <c r="K238" s="141" t="str">
        <f>IF(ISNUMBER($B238),K237+Liga_Pocha!AJ238,"")</f>
        <v/>
      </c>
      <c r="L238" s="141" t="str">
        <f>IF(ISNUMBER($B238),L237+Liga_Pocha!AK238,"")</f>
        <v/>
      </c>
      <c r="M238" s="133"/>
      <c r="N238" s="129"/>
      <c r="O238" s="131" t="str">
        <f>IF(ISNUMBER($B238),I238/SUM($I238:$L238),"")</f>
        <v/>
      </c>
      <c r="P238" s="131" t="str">
        <f>IF(ISNUMBER($B238),J238/SUM($I238:$L238),"")</f>
        <v/>
      </c>
      <c r="Q238" s="131" t="str">
        <f>IF(ISNUMBER($B238),K238/SUM($I238:$L238),"")</f>
        <v/>
      </c>
      <c r="R238" s="131" t="str">
        <f>IF(ISNUMBER($B238),L238/SUM($I238:$L238),"")</f>
        <v/>
      </c>
      <c r="S238" s="133"/>
      <c r="T238" s="129"/>
      <c r="U238" s="141" t="str">
        <f>IF(ISNUMBER(Liga_Pocha!C238),Liga_Pocha!C238,"")</f>
        <v/>
      </c>
      <c r="V238" s="141" t="str">
        <f>IF(ISNUMBER(Liga_Pocha!D238),Liga_Pocha!D238,"")</f>
        <v/>
      </c>
      <c r="W238" s="141" t="str">
        <f>IF(ISNUMBER(Liga_Pocha!E238),Liga_Pocha!E238,"")</f>
        <v/>
      </c>
      <c r="X238" s="141" t="str">
        <f>IF(ISNUMBER(Liga_Pocha!F238),Liga_Pocha!F238,"")</f>
        <v/>
      </c>
      <c r="Y238" s="140" t="str">
        <f>IF(ISNUMBER($B238),HLOOKUP(Y$9,$U$9:$X$303,ROWS(S$1:S230),0),"")</f>
        <v/>
      </c>
      <c r="Z238" s="129"/>
      <c r="AA238" s="141" t="str">
        <f>IF(ISNUMBER($B238),U238+AA237,"")</f>
        <v/>
      </c>
      <c r="AB238" s="141" t="str">
        <f>IF(ISNUMBER($B238),V238+AB237,"")</f>
        <v/>
      </c>
      <c r="AC238" s="141" t="str">
        <f>IF(ISNUMBER($B238),W238+AC237,"")</f>
        <v/>
      </c>
      <c r="AD238" s="141" t="str">
        <f>IF(ISNUMBER($B238),X238+AD237,"")</f>
        <v/>
      </c>
      <c r="AE238" s="133"/>
      <c r="AF238" s="137"/>
      <c r="AG238" s="141" t="str">
        <f>IF(ISNUMBER($B238),AA238/COUNTA(AA$10:AA238),"")</f>
        <v/>
      </c>
      <c r="AH238" s="141" t="str">
        <f>IF(ISNUMBER($B238),AB238/COUNTA(AB$10:AB238),"")</f>
        <v/>
      </c>
      <c r="AI238" s="141" t="str">
        <f>IF(ISNUMBER($B238),AC238/COUNTA(AC$10:AC238),"")</f>
        <v/>
      </c>
      <c r="AJ238" s="141" t="str">
        <f>IF(ISNUMBER($B238),AD238/COUNTA(AD$10:AD238),"")</f>
        <v/>
      </c>
      <c r="AK238" s="133"/>
      <c r="AL238" s="137"/>
      <c r="AM238" s="141" t="str">
        <f>IF(ISNUMBER($B238),SQRT(VAR(U$10:U238)),"")</f>
        <v/>
      </c>
      <c r="AN238" s="141" t="str">
        <f>IF(ISNUMBER($B238),SQRT(VAR(V$10:V238)),"")</f>
        <v/>
      </c>
      <c r="AO238" s="141" t="str">
        <f>IF(ISNUMBER($B238),SQRT(VAR(W$10:W238)),"")</f>
        <v/>
      </c>
      <c r="AP238" s="141" t="str">
        <f>IF(ISNUMBER($B238),SQRT(VAR(X$10:X238)),"")</f>
        <v/>
      </c>
      <c r="AQ238" s="133"/>
      <c r="AR238" s="3"/>
      <c r="AS238" s="140"/>
      <c r="AT238" s="141"/>
      <c r="AU238" s="141"/>
      <c r="AV238" s="141"/>
      <c r="AW238" s="141"/>
      <c r="AX238" s="139"/>
    </row>
    <row r="239" spans="1:50">
      <c r="A239" s="64"/>
      <c r="B239" s="135" t="str">
        <f>IF(ISBLANK(Liga_Pocha!$B239),"",Liga_Pocha!$B239)</f>
        <v/>
      </c>
      <c r="C239" s="136" t="str">
        <f>IF(ISTEXT(B239),"",_xlfn.SWITCH(Liga_Pocha!AH239,$D$3,$D$2,$E$3,$E$2,$F$3,$F$2,$G$3,$G$2,$D$6,$D$5,$E$6,$E$5,$I$6,$I$5))</f>
        <v/>
      </c>
      <c r="D239" s="136" t="str">
        <f>IF(ISTEXT(C239),"",_xlfn.SWITCH(Liga_Pocha!AI239,$D$3,$D$2,$E$3,$E$2,$F$3,$F$2,$G$3,$G$2,$D$6,$D$5,$E$6,$E$5,$I$6,$I$5))</f>
        <v/>
      </c>
      <c r="E239" s="136" t="str">
        <f>IF(ISTEXT(D239),"",_xlfn.SWITCH(Liga_Pocha!AJ239,$D$3,$D$2,$E$3,$E$2,$F$3,$F$2,$G$3,$G$2,$D$6,$D$5,$E$6,$E$5,$I$6,$I$5))</f>
        <v/>
      </c>
      <c r="F239" s="136" t="str">
        <f>IF(ISTEXT(E239),"",_xlfn.SWITCH(Liga_Pocha!AK239,$D$3,$D$2,$E$3,$E$2,$F$3,$F$2,$G$3,$G$2,$D$6,$D$5,$E$6,$E$5,$I$6,$I$5))</f>
        <v/>
      </c>
      <c r="G239" s="140" t="str">
        <f>HLOOKUP(G$9,$B$9:$F$303,ROWS(A$1:A231),0)</f>
        <v/>
      </c>
      <c r="H239" s="129"/>
      <c r="I239" s="141" t="str">
        <f>IF(ISNUMBER($B239),I238+Liga_Pocha!AH239,"")</f>
        <v/>
      </c>
      <c r="J239" s="141" t="str">
        <f>IF(ISNUMBER($B239),J238+Liga_Pocha!AI239,"")</f>
        <v/>
      </c>
      <c r="K239" s="141" t="str">
        <f>IF(ISNUMBER($B239),K238+Liga_Pocha!AJ239,"")</f>
        <v/>
      </c>
      <c r="L239" s="141" t="str">
        <f>IF(ISNUMBER($B239),L238+Liga_Pocha!AK239,"")</f>
        <v/>
      </c>
      <c r="M239" s="133"/>
      <c r="N239" s="129"/>
      <c r="O239" s="131" t="str">
        <f>IF(ISNUMBER($B239),I239/SUM($I239:$L239),"")</f>
        <v/>
      </c>
      <c r="P239" s="131" t="str">
        <f>IF(ISNUMBER($B239),J239/SUM($I239:$L239),"")</f>
        <v/>
      </c>
      <c r="Q239" s="131" t="str">
        <f>IF(ISNUMBER($B239),K239/SUM($I239:$L239),"")</f>
        <v/>
      </c>
      <c r="R239" s="131" t="str">
        <f>IF(ISNUMBER($B239),L239/SUM($I239:$L239),"")</f>
        <v/>
      </c>
      <c r="S239" s="133"/>
      <c r="T239" s="129"/>
      <c r="U239" s="141" t="str">
        <f>IF(ISNUMBER(Liga_Pocha!C239),Liga_Pocha!C239,"")</f>
        <v/>
      </c>
      <c r="V239" s="141" t="str">
        <f>IF(ISNUMBER(Liga_Pocha!D239),Liga_Pocha!D239,"")</f>
        <v/>
      </c>
      <c r="W239" s="141" t="str">
        <f>IF(ISNUMBER(Liga_Pocha!E239),Liga_Pocha!E239,"")</f>
        <v/>
      </c>
      <c r="X239" s="141" t="str">
        <f>IF(ISNUMBER(Liga_Pocha!F239),Liga_Pocha!F239,"")</f>
        <v/>
      </c>
      <c r="Y239" s="140" t="str">
        <f>IF(ISNUMBER($B239),HLOOKUP(Y$9,$U$9:$X$303,ROWS(S$1:S231),0),"")</f>
        <v/>
      </c>
      <c r="Z239" s="129"/>
      <c r="AA239" s="141" t="str">
        <f>IF(ISNUMBER($B239),U239+AA238,"")</f>
        <v/>
      </c>
      <c r="AB239" s="141" t="str">
        <f>IF(ISNUMBER($B239),V239+AB238,"")</f>
        <v/>
      </c>
      <c r="AC239" s="141" t="str">
        <f>IF(ISNUMBER($B239),W239+AC238,"")</f>
        <v/>
      </c>
      <c r="AD239" s="141" t="str">
        <f>IF(ISNUMBER($B239),X239+AD238,"")</f>
        <v/>
      </c>
      <c r="AE239" s="133"/>
      <c r="AF239" s="137"/>
      <c r="AG239" s="141" t="str">
        <f>IF(ISNUMBER($B239),AA239/COUNTA(AA$10:AA239),"")</f>
        <v/>
      </c>
      <c r="AH239" s="141" t="str">
        <f>IF(ISNUMBER($B239),AB239/COUNTA(AB$10:AB239),"")</f>
        <v/>
      </c>
      <c r="AI239" s="141" t="str">
        <f>IF(ISNUMBER($B239),AC239/COUNTA(AC$10:AC239),"")</f>
        <v/>
      </c>
      <c r="AJ239" s="141" t="str">
        <f>IF(ISNUMBER($B239),AD239/COUNTA(AD$10:AD239),"")</f>
        <v/>
      </c>
      <c r="AK239" s="133"/>
      <c r="AL239" s="137"/>
      <c r="AM239" s="141" t="str">
        <f>IF(ISNUMBER($B239),SQRT(VAR(U$10:U239)),"")</f>
        <v/>
      </c>
      <c r="AN239" s="141" t="str">
        <f>IF(ISNUMBER($B239),SQRT(VAR(V$10:V239)),"")</f>
        <v/>
      </c>
      <c r="AO239" s="141" t="str">
        <f>IF(ISNUMBER($B239),SQRT(VAR(W$10:W239)),"")</f>
        <v/>
      </c>
      <c r="AP239" s="141" t="str">
        <f>IF(ISNUMBER($B239),SQRT(VAR(X$10:X239)),"")</f>
        <v/>
      </c>
      <c r="AQ239" s="133"/>
      <c r="AR239" s="3"/>
      <c r="AS239" s="140"/>
      <c r="AT239" s="141"/>
      <c r="AU239" s="141"/>
      <c r="AV239" s="141"/>
      <c r="AW239" s="141"/>
      <c r="AX239" s="139"/>
    </row>
    <row r="240" spans="1:50">
      <c r="A240" s="64"/>
      <c r="B240" s="135" t="str">
        <f>IF(ISBLANK(Liga_Pocha!$B240),"",Liga_Pocha!$B240)</f>
        <v/>
      </c>
      <c r="C240" s="136" t="str">
        <f>IF(ISTEXT(B240),"",_xlfn.SWITCH(Liga_Pocha!AH240,$D$3,$D$2,$E$3,$E$2,$F$3,$F$2,$G$3,$G$2,$D$6,$D$5,$E$6,$E$5,$I$6,$I$5))</f>
        <v/>
      </c>
      <c r="D240" s="136" t="str">
        <f>IF(ISTEXT(C240),"",_xlfn.SWITCH(Liga_Pocha!AI240,$D$3,$D$2,$E$3,$E$2,$F$3,$F$2,$G$3,$G$2,$D$6,$D$5,$E$6,$E$5,$I$6,$I$5))</f>
        <v/>
      </c>
      <c r="E240" s="136" t="str">
        <f>IF(ISTEXT(D240),"",_xlfn.SWITCH(Liga_Pocha!AJ240,$D$3,$D$2,$E$3,$E$2,$F$3,$F$2,$G$3,$G$2,$D$6,$D$5,$E$6,$E$5,$I$6,$I$5))</f>
        <v/>
      </c>
      <c r="F240" s="136" t="str">
        <f>IF(ISTEXT(E240),"",_xlfn.SWITCH(Liga_Pocha!AK240,$D$3,$D$2,$E$3,$E$2,$F$3,$F$2,$G$3,$G$2,$D$6,$D$5,$E$6,$E$5,$I$6,$I$5))</f>
        <v/>
      </c>
      <c r="G240" s="140" t="str">
        <f>HLOOKUP(G$9,$B$9:$F$303,ROWS(A$1:A232),0)</f>
        <v/>
      </c>
      <c r="H240" s="129"/>
      <c r="I240" s="141" t="str">
        <f>IF(ISNUMBER($B240),I239+Liga_Pocha!AH240,"")</f>
        <v/>
      </c>
      <c r="J240" s="141" t="str">
        <f>IF(ISNUMBER($B240),J239+Liga_Pocha!AI240,"")</f>
        <v/>
      </c>
      <c r="K240" s="141" t="str">
        <f>IF(ISNUMBER($B240),K239+Liga_Pocha!AJ240,"")</f>
        <v/>
      </c>
      <c r="L240" s="141" t="str">
        <f>IF(ISNUMBER($B240),L239+Liga_Pocha!AK240,"")</f>
        <v/>
      </c>
      <c r="M240" s="133"/>
      <c r="N240" s="129"/>
      <c r="O240" s="131" t="str">
        <f>IF(ISNUMBER($B240),I240/SUM($I240:$L240),"")</f>
        <v/>
      </c>
      <c r="P240" s="131" t="str">
        <f>IF(ISNUMBER($B240),J240/SUM($I240:$L240),"")</f>
        <v/>
      </c>
      <c r="Q240" s="131" t="str">
        <f>IF(ISNUMBER($B240),K240/SUM($I240:$L240),"")</f>
        <v/>
      </c>
      <c r="R240" s="131" t="str">
        <f>IF(ISNUMBER($B240),L240/SUM($I240:$L240),"")</f>
        <v/>
      </c>
      <c r="S240" s="133"/>
      <c r="T240" s="129"/>
      <c r="U240" s="141" t="str">
        <f>IF(ISNUMBER(Liga_Pocha!C240),Liga_Pocha!C240,"")</f>
        <v/>
      </c>
      <c r="V240" s="141" t="str">
        <f>IF(ISNUMBER(Liga_Pocha!D240),Liga_Pocha!D240,"")</f>
        <v/>
      </c>
      <c r="W240" s="141" t="str">
        <f>IF(ISNUMBER(Liga_Pocha!E240),Liga_Pocha!E240,"")</f>
        <v/>
      </c>
      <c r="X240" s="141" t="str">
        <f>IF(ISNUMBER(Liga_Pocha!F240),Liga_Pocha!F240,"")</f>
        <v/>
      </c>
      <c r="Y240" s="140" t="str">
        <f>IF(ISNUMBER($B240),HLOOKUP(Y$9,$U$9:$X$303,ROWS(S$1:S232),0),"")</f>
        <v/>
      </c>
      <c r="Z240" s="129"/>
      <c r="AA240" s="141" t="str">
        <f>IF(ISNUMBER($B240),U240+AA239,"")</f>
        <v/>
      </c>
      <c r="AB240" s="141" t="str">
        <f>IF(ISNUMBER($B240),V240+AB239,"")</f>
        <v/>
      </c>
      <c r="AC240" s="141" t="str">
        <f>IF(ISNUMBER($B240),W240+AC239,"")</f>
        <v/>
      </c>
      <c r="AD240" s="141" t="str">
        <f>IF(ISNUMBER($B240),X240+AD239,"")</f>
        <v/>
      </c>
      <c r="AE240" s="133"/>
      <c r="AF240" s="137"/>
      <c r="AG240" s="141" t="str">
        <f>IF(ISNUMBER($B240),AA240/COUNTA(AA$10:AA240),"")</f>
        <v/>
      </c>
      <c r="AH240" s="141" t="str">
        <f>IF(ISNUMBER($B240),AB240/COUNTA(AB$10:AB240),"")</f>
        <v/>
      </c>
      <c r="AI240" s="141" t="str">
        <f>IF(ISNUMBER($B240),AC240/COUNTA(AC$10:AC240),"")</f>
        <v/>
      </c>
      <c r="AJ240" s="141" t="str">
        <f>IF(ISNUMBER($B240),AD240/COUNTA(AD$10:AD240),"")</f>
        <v/>
      </c>
      <c r="AK240" s="133"/>
      <c r="AL240" s="137"/>
      <c r="AM240" s="141" t="str">
        <f>IF(ISNUMBER($B240),SQRT(VAR(U$10:U240)),"")</f>
        <v/>
      </c>
      <c r="AN240" s="141" t="str">
        <f>IF(ISNUMBER($B240),SQRT(VAR(V$10:V240)),"")</f>
        <v/>
      </c>
      <c r="AO240" s="141" t="str">
        <f>IF(ISNUMBER($B240),SQRT(VAR(W$10:W240)),"")</f>
        <v/>
      </c>
      <c r="AP240" s="141" t="str">
        <f>IF(ISNUMBER($B240),SQRT(VAR(X$10:X240)),"")</f>
        <v/>
      </c>
      <c r="AQ240" s="133"/>
      <c r="AR240" s="3"/>
      <c r="AS240" s="140"/>
      <c r="AT240" s="141"/>
      <c r="AU240" s="141"/>
      <c r="AV240" s="141"/>
      <c r="AW240" s="141"/>
      <c r="AX240" s="139"/>
    </row>
    <row r="241" spans="1:50">
      <c r="A241" s="64"/>
      <c r="B241" s="135" t="str">
        <f>IF(ISBLANK(Liga_Pocha!$B241),"",Liga_Pocha!$B241)</f>
        <v/>
      </c>
      <c r="C241" s="136" t="str">
        <f>IF(ISTEXT(B241),"",_xlfn.SWITCH(Liga_Pocha!AH241,$D$3,$D$2,$E$3,$E$2,$F$3,$F$2,$G$3,$G$2,$D$6,$D$5,$E$6,$E$5,$I$6,$I$5))</f>
        <v/>
      </c>
      <c r="D241" s="136" t="str">
        <f>IF(ISTEXT(C241),"",_xlfn.SWITCH(Liga_Pocha!AI241,$D$3,$D$2,$E$3,$E$2,$F$3,$F$2,$G$3,$G$2,$D$6,$D$5,$E$6,$E$5,$I$6,$I$5))</f>
        <v/>
      </c>
      <c r="E241" s="136" t="str">
        <f>IF(ISTEXT(D241),"",_xlfn.SWITCH(Liga_Pocha!AJ241,$D$3,$D$2,$E$3,$E$2,$F$3,$F$2,$G$3,$G$2,$D$6,$D$5,$E$6,$E$5,$I$6,$I$5))</f>
        <v/>
      </c>
      <c r="F241" s="136" t="str">
        <f>IF(ISTEXT(E241),"",_xlfn.SWITCH(Liga_Pocha!AK241,$D$3,$D$2,$E$3,$E$2,$F$3,$F$2,$G$3,$G$2,$D$6,$D$5,$E$6,$E$5,$I$6,$I$5))</f>
        <v/>
      </c>
      <c r="G241" s="140" t="str">
        <f>HLOOKUP(G$9,$B$9:$F$303,ROWS(A$1:A233),0)</f>
        <v/>
      </c>
      <c r="H241" s="129"/>
      <c r="I241" s="141" t="str">
        <f>IF(ISNUMBER($B241),I240+Liga_Pocha!AH241,"")</f>
        <v/>
      </c>
      <c r="J241" s="141" t="str">
        <f>IF(ISNUMBER($B241),J240+Liga_Pocha!AI241,"")</f>
        <v/>
      </c>
      <c r="K241" s="141" t="str">
        <f>IF(ISNUMBER($B241),K240+Liga_Pocha!AJ241,"")</f>
        <v/>
      </c>
      <c r="L241" s="141" t="str">
        <f>IF(ISNUMBER($B241),L240+Liga_Pocha!AK241,"")</f>
        <v/>
      </c>
      <c r="M241" s="133"/>
      <c r="N241" s="129"/>
      <c r="O241" s="131" t="str">
        <f>IF(ISNUMBER($B241),I241/SUM($I241:$L241),"")</f>
        <v/>
      </c>
      <c r="P241" s="131" t="str">
        <f>IF(ISNUMBER($B241),J241/SUM($I241:$L241),"")</f>
        <v/>
      </c>
      <c r="Q241" s="131" t="str">
        <f>IF(ISNUMBER($B241),K241/SUM($I241:$L241),"")</f>
        <v/>
      </c>
      <c r="R241" s="131" t="str">
        <f>IF(ISNUMBER($B241),L241/SUM($I241:$L241),"")</f>
        <v/>
      </c>
      <c r="S241" s="133"/>
      <c r="T241" s="129"/>
      <c r="U241" s="141" t="str">
        <f>IF(ISNUMBER(Liga_Pocha!C241),Liga_Pocha!C241,"")</f>
        <v/>
      </c>
      <c r="V241" s="141" t="str">
        <f>IF(ISNUMBER(Liga_Pocha!D241),Liga_Pocha!D241,"")</f>
        <v/>
      </c>
      <c r="W241" s="141" t="str">
        <f>IF(ISNUMBER(Liga_Pocha!E241),Liga_Pocha!E241,"")</f>
        <v/>
      </c>
      <c r="X241" s="141" t="str">
        <f>IF(ISNUMBER(Liga_Pocha!F241),Liga_Pocha!F241,"")</f>
        <v/>
      </c>
      <c r="Y241" s="140" t="str">
        <f>IF(ISNUMBER($B241),HLOOKUP(Y$9,$U$9:$X$303,ROWS(S$1:S233),0),"")</f>
        <v/>
      </c>
      <c r="Z241" s="129"/>
      <c r="AA241" s="141" t="str">
        <f>IF(ISNUMBER($B241),U241+AA240,"")</f>
        <v/>
      </c>
      <c r="AB241" s="141" t="str">
        <f>IF(ISNUMBER($B241),V241+AB240,"")</f>
        <v/>
      </c>
      <c r="AC241" s="141" t="str">
        <f>IF(ISNUMBER($B241),W241+AC240,"")</f>
        <v/>
      </c>
      <c r="AD241" s="141" t="str">
        <f>IF(ISNUMBER($B241),X241+AD240,"")</f>
        <v/>
      </c>
      <c r="AE241" s="133"/>
      <c r="AF241" s="137"/>
      <c r="AG241" s="141" t="str">
        <f>IF(ISNUMBER($B241),AA241/COUNTA(AA$10:AA241),"")</f>
        <v/>
      </c>
      <c r="AH241" s="141" t="str">
        <f>IF(ISNUMBER($B241),AB241/COUNTA(AB$10:AB241),"")</f>
        <v/>
      </c>
      <c r="AI241" s="141" t="str">
        <f>IF(ISNUMBER($B241),AC241/COUNTA(AC$10:AC241),"")</f>
        <v/>
      </c>
      <c r="AJ241" s="141" t="str">
        <f>IF(ISNUMBER($B241),AD241/COUNTA(AD$10:AD241),"")</f>
        <v/>
      </c>
      <c r="AK241" s="133"/>
      <c r="AL241" s="137"/>
      <c r="AM241" s="141" t="str">
        <f>IF(ISNUMBER($B241),SQRT(VAR(U$10:U241)),"")</f>
        <v/>
      </c>
      <c r="AN241" s="141" t="str">
        <f>IF(ISNUMBER($B241),SQRT(VAR(V$10:V241)),"")</f>
        <v/>
      </c>
      <c r="AO241" s="141" t="str">
        <f>IF(ISNUMBER($B241),SQRT(VAR(W$10:W241)),"")</f>
        <v/>
      </c>
      <c r="AP241" s="141" t="str">
        <f>IF(ISNUMBER($B241),SQRT(VAR(X$10:X241)),"")</f>
        <v/>
      </c>
      <c r="AQ241" s="133"/>
      <c r="AR241" s="3"/>
      <c r="AS241" s="140"/>
      <c r="AT241" s="141"/>
      <c r="AU241" s="141"/>
      <c r="AV241" s="141"/>
      <c r="AW241" s="141"/>
      <c r="AX241" s="139"/>
    </row>
    <row r="242" spans="1:50">
      <c r="A242" s="64"/>
      <c r="B242" s="135" t="str">
        <f>IF(ISBLANK(Liga_Pocha!$B242),"",Liga_Pocha!$B242)</f>
        <v/>
      </c>
      <c r="C242" s="136" t="str">
        <f>IF(ISTEXT(B242),"",_xlfn.SWITCH(Liga_Pocha!AH242,$D$3,$D$2,$E$3,$E$2,$F$3,$F$2,$G$3,$G$2,$D$6,$D$5,$E$6,$E$5,$I$6,$I$5))</f>
        <v/>
      </c>
      <c r="D242" s="136" t="str">
        <f>IF(ISTEXT(C242),"",_xlfn.SWITCH(Liga_Pocha!AI242,$D$3,$D$2,$E$3,$E$2,$F$3,$F$2,$G$3,$G$2,$D$6,$D$5,$E$6,$E$5,$I$6,$I$5))</f>
        <v/>
      </c>
      <c r="E242" s="136" t="str">
        <f>IF(ISTEXT(D242),"",_xlfn.SWITCH(Liga_Pocha!AJ242,$D$3,$D$2,$E$3,$E$2,$F$3,$F$2,$G$3,$G$2,$D$6,$D$5,$E$6,$E$5,$I$6,$I$5))</f>
        <v/>
      </c>
      <c r="F242" s="136" t="str">
        <f>IF(ISTEXT(E242),"",_xlfn.SWITCH(Liga_Pocha!AK242,$D$3,$D$2,$E$3,$E$2,$F$3,$F$2,$G$3,$G$2,$D$6,$D$5,$E$6,$E$5,$I$6,$I$5))</f>
        <v/>
      </c>
      <c r="G242" s="140" t="str">
        <f>HLOOKUP(G$9,$B$9:$F$303,ROWS(A$1:A234),0)</f>
        <v/>
      </c>
      <c r="H242" s="129"/>
      <c r="I242" s="141" t="str">
        <f>IF(ISNUMBER($B242),I241+Liga_Pocha!AH242,"")</f>
        <v/>
      </c>
      <c r="J242" s="141" t="str">
        <f>IF(ISNUMBER($B242),J241+Liga_Pocha!AI242,"")</f>
        <v/>
      </c>
      <c r="K242" s="141" t="str">
        <f>IF(ISNUMBER($B242),K241+Liga_Pocha!AJ242,"")</f>
        <v/>
      </c>
      <c r="L242" s="141" t="str">
        <f>IF(ISNUMBER($B242),L241+Liga_Pocha!AK242,"")</f>
        <v/>
      </c>
      <c r="M242" s="133"/>
      <c r="N242" s="129"/>
      <c r="O242" s="131" t="str">
        <f>IF(ISNUMBER($B242),I242/SUM($I242:$L242),"")</f>
        <v/>
      </c>
      <c r="P242" s="131" t="str">
        <f>IF(ISNUMBER($B242),J242/SUM($I242:$L242),"")</f>
        <v/>
      </c>
      <c r="Q242" s="131" t="str">
        <f>IF(ISNUMBER($B242),K242/SUM($I242:$L242),"")</f>
        <v/>
      </c>
      <c r="R242" s="131" t="str">
        <f>IF(ISNUMBER($B242),L242/SUM($I242:$L242),"")</f>
        <v/>
      </c>
      <c r="S242" s="133"/>
      <c r="T242" s="129"/>
      <c r="U242" s="141" t="str">
        <f>IF(ISNUMBER(Liga_Pocha!C242),Liga_Pocha!C242,"")</f>
        <v/>
      </c>
      <c r="V242" s="141" t="str">
        <f>IF(ISNUMBER(Liga_Pocha!D242),Liga_Pocha!D242,"")</f>
        <v/>
      </c>
      <c r="W242" s="141" t="str">
        <f>IF(ISNUMBER(Liga_Pocha!E242),Liga_Pocha!E242,"")</f>
        <v/>
      </c>
      <c r="X242" s="141" t="str">
        <f>IF(ISNUMBER(Liga_Pocha!F242),Liga_Pocha!F242,"")</f>
        <v/>
      </c>
      <c r="Y242" s="140" t="str">
        <f>IF(ISNUMBER($B242),HLOOKUP(Y$9,$U$9:$X$303,ROWS(S$1:S234),0),"")</f>
        <v/>
      </c>
      <c r="Z242" s="129"/>
      <c r="AA242" s="141" t="str">
        <f>IF(ISNUMBER($B242),U242+AA241,"")</f>
        <v/>
      </c>
      <c r="AB242" s="141" t="str">
        <f>IF(ISNUMBER($B242),V242+AB241,"")</f>
        <v/>
      </c>
      <c r="AC242" s="141" t="str">
        <f>IF(ISNUMBER($B242),W242+AC241,"")</f>
        <v/>
      </c>
      <c r="AD242" s="141" t="str">
        <f>IF(ISNUMBER($B242),X242+AD241,"")</f>
        <v/>
      </c>
      <c r="AE242" s="133"/>
      <c r="AF242" s="137"/>
      <c r="AG242" s="141" t="str">
        <f>IF(ISNUMBER($B242),AA242/COUNTA(AA$10:AA242),"")</f>
        <v/>
      </c>
      <c r="AH242" s="141" t="str">
        <f>IF(ISNUMBER($B242),AB242/COUNTA(AB$10:AB242),"")</f>
        <v/>
      </c>
      <c r="AI242" s="141" t="str">
        <f>IF(ISNUMBER($B242),AC242/COUNTA(AC$10:AC242),"")</f>
        <v/>
      </c>
      <c r="AJ242" s="141" t="str">
        <f>IF(ISNUMBER($B242),AD242/COUNTA(AD$10:AD242),"")</f>
        <v/>
      </c>
      <c r="AK242" s="133"/>
      <c r="AL242" s="137"/>
      <c r="AM242" s="141" t="str">
        <f>IF(ISNUMBER($B242),SQRT(VAR(U$10:U242)),"")</f>
        <v/>
      </c>
      <c r="AN242" s="141" t="str">
        <f>IF(ISNUMBER($B242),SQRT(VAR(V$10:V242)),"")</f>
        <v/>
      </c>
      <c r="AO242" s="141" t="str">
        <f>IF(ISNUMBER($B242),SQRT(VAR(W$10:W242)),"")</f>
        <v/>
      </c>
      <c r="AP242" s="141" t="str">
        <f>IF(ISNUMBER($B242),SQRT(VAR(X$10:X242)),"")</f>
        <v/>
      </c>
      <c r="AQ242" s="133"/>
      <c r="AR242" s="3"/>
      <c r="AS242" s="140"/>
      <c r="AT242" s="141"/>
      <c r="AU242" s="141"/>
      <c r="AV242" s="141"/>
      <c r="AW242" s="141"/>
      <c r="AX242" s="139"/>
    </row>
    <row r="243" spans="1:50">
      <c r="A243" s="64"/>
      <c r="B243" s="135" t="str">
        <f>IF(ISBLANK(Liga_Pocha!$B243),"",Liga_Pocha!$B243)</f>
        <v/>
      </c>
      <c r="C243" s="136" t="str">
        <f>IF(ISTEXT(B243),"",_xlfn.SWITCH(Liga_Pocha!AH243,$D$3,$D$2,$E$3,$E$2,$F$3,$F$2,$G$3,$G$2,$D$6,$D$5,$E$6,$E$5,$I$6,$I$5))</f>
        <v/>
      </c>
      <c r="D243" s="136" t="str">
        <f>IF(ISTEXT(C243),"",_xlfn.SWITCH(Liga_Pocha!AI243,$D$3,$D$2,$E$3,$E$2,$F$3,$F$2,$G$3,$G$2,$D$6,$D$5,$E$6,$E$5,$I$6,$I$5))</f>
        <v/>
      </c>
      <c r="E243" s="136" t="str">
        <f>IF(ISTEXT(D243),"",_xlfn.SWITCH(Liga_Pocha!AJ243,$D$3,$D$2,$E$3,$E$2,$F$3,$F$2,$G$3,$G$2,$D$6,$D$5,$E$6,$E$5,$I$6,$I$5))</f>
        <v/>
      </c>
      <c r="F243" s="136" t="str">
        <f>IF(ISTEXT(E243),"",_xlfn.SWITCH(Liga_Pocha!AK243,$D$3,$D$2,$E$3,$E$2,$F$3,$F$2,$G$3,$G$2,$D$6,$D$5,$E$6,$E$5,$I$6,$I$5))</f>
        <v/>
      </c>
      <c r="G243" s="140" t="str">
        <f>HLOOKUP(G$9,$B$9:$F$303,ROWS(A$1:A235),0)</f>
        <v/>
      </c>
      <c r="H243" s="129"/>
      <c r="I243" s="141" t="str">
        <f>IF(ISNUMBER($B243),I242+Liga_Pocha!AH243,"")</f>
        <v/>
      </c>
      <c r="J243" s="141" t="str">
        <f>IF(ISNUMBER($B243),J242+Liga_Pocha!AI243,"")</f>
        <v/>
      </c>
      <c r="K243" s="141" t="str">
        <f>IF(ISNUMBER($B243),K242+Liga_Pocha!AJ243,"")</f>
        <v/>
      </c>
      <c r="L243" s="141" t="str">
        <f>IF(ISNUMBER($B243),L242+Liga_Pocha!AK243,"")</f>
        <v/>
      </c>
      <c r="M243" s="133"/>
      <c r="N243" s="129"/>
      <c r="O243" s="131" t="str">
        <f>IF(ISNUMBER($B243),I243/SUM($I243:$L243),"")</f>
        <v/>
      </c>
      <c r="P243" s="131" t="str">
        <f>IF(ISNUMBER($B243),J243/SUM($I243:$L243),"")</f>
        <v/>
      </c>
      <c r="Q243" s="131" t="str">
        <f>IF(ISNUMBER($B243),K243/SUM($I243:$L243),"")</f>
        <v/>
      </c>
      <c r="R243" s="131" t="str">
        <f>IF(ISNUMBER($B243),L243/SUM($I243:$L243),"")</f>
        <v/>
      </c>
      <c r="S243" s="133"/>
      <c r="T243" s="129"/>
      <c r="U243" s="141" t="str">
        <f>IF(ISNUMBER(Liga_Pocha!C243),Liga_Pocha!C243,"")</f>
        <v/>
      </c>
      <c r="V243" s="141" t="str">
        <f>IF(ISNUMBER(Liga_Pocha!D243),Liga_Pocha!D243,"")</f>
        <v/>
      </c>
      <c r="W243" s="141" t="str">
        <f>IF(ISNUMBER(Liga_Pocha!E243),Liga_Pocha!E243,"")</f>
        <v/>
      </c>
      <c r="X243" s="141" t="str">
        <f>IF(ISNUMBER(Liga_Pocha!F243),Liga_Pocha!F243,"")</f>
        <v/>
      </c>
      <c r="Y243" s="140" t="str">
        <f>IF(ISNUMBER($B243),HLOOKUP(Y$9,$U$9:$X$303,ROWS(S$1:S235),0),"")</f>
        <v/>
      </c>
      <c r="Z243" s="129"/>
      <c r="AA243" s="141" t="str">
        <f>IF(ISNUMBER($B243),U243+AA242,"")</f>
        <v/>
      </c>
      <c r="AB243" s="141" t="str">
        <f>IF(ISNUMBER($B243),V243+AB242,"")</f>
        <v/>
      </c>
      <c r="AC243" s="141" t="str">
        <f>IF(ISNUMBER($B243),W243+AC242,"")</f>
        <v/>
      </c>
      <c r="AD243" s="141" t="str">
        <f>IF(ISNUMBER($B243),X243+AD242,"")</f>
        <v/>
      </c>
      <c r="AE243" s="133"/>
      <c r="AF243" s="137"/>
      <c r="AG243" s="141" t="str">
        <f>IF(ISNUMBER($B243),AA243/COUNTA(AA$10:AA243),"")</f>
        <v/>
      </c>
      <c r="AH243" s="141" t="str">
        <f>IF(ISNUMBER($B243),AB243/COUNTA(AB$10:AB243),"")</f>
        <v/>
      </c>
      <c r="AI243" s="141" t="str">
        <f>IF(ISNUMBER($B243),AC243/COUNTA(AC$10:AC243),"")</f>
        <v/>
      </c>
      <c r="AJ243" s="141" t="str">
        <f>IF(ISNUMBER($B243),AD243/COUNTA(AD$10:AD243),"")</f>
        <v/>
      </c>
      <c r="AK243" s="133"/>
      <c r="AL243" s="137"/>
      <c r="AM243" s="141" t="str">
        <f>IF(ISNUMBER($B243),SQRT(VAR(U$10:U243)),"")</f>
        <v/>
      </c>
      <c r="AN243" s="141" t="str">
        <f>IF(ISNUMBER($B243),SQRT(VAR(V$10:V243)),"")</f>
        <v/>
      </c>
      <c r="AO243" s="141" t="str">
        <f>IF(ISNUMBER($B243),SQRT(VAR(W$10:W243)),"")</f>
        <v/>
      </c>
      <c r="AP243" s="141" t="str">
        <f>IF(ISNUMBER($B243),SQRT(VAR(X$10:X243)),"")</f>
        <v/>
      </c>
      <c r="AQ243" s="133"/>
      <c r="AR243" s="3"/>
      <c r="AS243" s="140"/>
      <c r="AT243" s="141"/>
      <c r="AU243" s="141"/>
      <c r="AV243" s="141"/>
      <c r="AW243" s="141"/>
      <c r="AX243" s="139"/>
    </row>
    <row r="244" spans="1:50">
      <c r="A244" s="64"/>
      <c r="B244" s="135" t="str">
        <f>IF(ISBLANK(Liga_Pocha!$B244),"",Liga_Pocha!$B244)</f>
        <v/>
      </c>
      <c r="C244" s="136" t="str">
        <f>IF(ISTEXT(B244),"",_xlfn.SWITCH(Liga_Pocha!AH244,$D$3,$D$2,$E$3,$E$2,$F$3,$F$2,$G$3,$G$2,$D$6,$D$5,$E$6,$E$5,$I$6,$I$5))</f>
        <v/>
      </c>
      <c r="D244" s="136" t="str">
        <f>IF(ISTEXT(C244),"",_xlfn.SWITCH(Liga_Pocha!AI244,$D$3,$D$2,$E$3,$E$2,$F$3,$F$2,$G$3,$G$2,$D$6,$D$5,$E$6,$E$5,$I$6,$I$5))</f>
        <v/>
      </c>
      <c r="E244" s="136" t="str">
        <f>IF(ISTEXT(D244),"",_xlfn.SWITCH(Liga_Pocha!AJ244,$D$3,$D$2,$E$3,$E$2,$F$3,$F$2,$G$3,$G$2,$D$6,$D$5,$E$6,$E$5,$I$6,$I$5))</f>
        <v/>
      </c>
      <c r="F244" s="136" t="str">
        <f>IF(ISTEXT(E244),"",_xlfn.SWITCH(Liga_Pocha!AK244,$D$3,$D$2,$E$3,$E$2,$F$3,$F$2,$G$3,$G$2,$D$6,$D$5,$E$6,$E$5,$I$6,$I$5))</f>
        <v/>
      </c>
      <c r="G244" s="140" t="str">
        <f>HLOOKUP(G$9,$B$9:$F$303,ROWS(A$1:A236),0)</f>
        <v/>
      </c>
      <c r="H244" s="129"/>
      <c r="I244" s="141" t="str">
        <f>IF(ISNUMBER($B244),I243+Liga_Pocha!AH244,"")</f>
        <v/>
      </c>
      <c r="J244" s="141" t="str">
        <f>IF(ISNUMBER($B244),J243+Liga_Pocha!AI244,"")</f>
        <v/>
      </c>
      <c r="K244" s="141" t="str">
        <f>IF(ISNUMBER($B244),K243+Liga_Pocha!AJ244,"")</f>
        <v/>
      </c>
      <c r="L244" s="141" t="str">
        <f>IF(ISNUMBER($B244),L243+Liga_Pocha!AK244,"")</f>
        <v/>
      </c>
      <c r="M244" s="133"/>
      <c r="N244" s="129"/>
      <c r="O244" s="131" t="str">
        <f>IF(ISNUMBER($B244),I244/SUM($I244:$L244),"")</f>
        <v/>
      </c>
      <c r="P244" s="131" t="str">
        <f>IF(ISNUMBER($B244),J244/SUM($I244:$L244),"")</f>
        <v/>
      </c>
      <c r="Q244" s="131" t="str">
        <f>IF(ISNUMBER($B244),K244/SUM($I244:$L244),"")</f>
        <v/>
      </c>
      <c r="R244" s="131" t="str">
        <f>IF(ISNUMBER($B244),L244/SUM($I244:$L244),"")</f>
        <v/>
      </c>
      <c r="S244" s="133"/>
      <c r="T244" s="129"/>
      <c r="U244" s="141" t="str">
        <f>IF(ISNUMBER(Liga_Pocha!C244),Liga_Pocha!C244,"")</f>
        <v/>
      </c>
      <c r="V244" s="141" t="str">
        <f>IF(ISNUMBER(Liga_Pocha!D244),Liga_Pocha!D244,"")</f>
        <v/>
      </c>
      <c r="W244" s="141" t="str">
        <f>IF(ISNUMBER(Liga_Pocha!E244),Liga_Pocha!E244,"")</f>
        <v/>
      </c>
      <c r="X244" s="141" t="str">
        <f>IF(ISNUMBER(Liga_Pocha!F244),Liga_Pocha!F244,"")</f>
        <v/>
      </c>
      <c r="Y244" s="140" t="str">
        <f>IF(ISNUMBER($B244),HLOOKUP(Y$9,$U$9:$X$303,ROWS(S$1:S236),0),"")</f>
        <v/>
      </c>
      <c r="Z244" s="129"/>
      <c r="AA244" s="141" t="str">
        <f>IF(ISNUMBER($B244),U244+AA243,"")</f>
        <v/>
      </c>
      <c r="AB244" s="141" t="str">
        <f>IF(ISNUMBER($B244),V244+AB243,"")</f>
        <v/>
      </c>
      <c r="AC244" s="141" t="str">
        <f>IF(ISNUMBER($B244),W244+AC243,"")</f>
        <v/>
      </c>
      <c r="AD244" s="141" t="str">
        <f>IF(ISNUMBER($B244),X244+AD243,"")</f>
        <v/>
      </c>
      <c r="AE244" s="133"/>
      <c r="AF244" s="137"/>
      <c r="AG244" s="141" t="str">
        <f>IF(ISNUMBER($B244),AA244/COUNTA(AA$10:AA244),"")</f>
        <v/>
      </c>
      <c r="AH244" s="141" t="str">
        <f>IF(ISNUMBER($B244),AB244/COUNTA(AB$10:AB244),"")</f>
        <v/>
      </c>
      <c r="AI244" s="141" t="str">
        <f>IF(ISNUMBER($B244),AC244/COUNTA(AC$10:AC244),"")</f>
        <v/>
      </c>
      <c r="AJ244" s="141" t="str">
        <f>IF(ISNUMBER($B244),AD244/COUNTA(AD$10:AD244),"")</f>
        <v/>
      </c>
      <c r="AK244" s="133"/>
      <c r="AL244" s="137"/>
      <c r="AM244" s="141" t="str">
        <f>IF(ISNUMBER($B244),SQRT(VAR(U$10:U244)),"")</f>
        <v/>
      </c>
      <c r="AN244" s="141" t="str">
        <f>IF(ISNUMBER($B244),SQRT(VAR(V$10:V244)),"")</f>
        <v/>
      </c>
      <c r="AO244" s="141" t="str">
        <f>IF(ISNUMBER($B244),SQRT(VAR(W$10:W244)),"")</f>
        <v/>
      </c>
      <c r="AP244" s="141" t="str">
        <f>IF(ISNUMBER($B244),SQRT(VAR(X$10:X244)),"")</f>
        <v/>
      </c>
      <c r="AQ244" s="133"/>
      <c r="AR244" s="3"/>
      <c r="AS244" s="140"/>
      <c r="AT244" s="141"/>
      <c r="AU244" s="141"/>
      <c r="AV244" s="141"/>
      <c r="AW244" s="141"/>
      <c r="AX244" s="139"/>
    </row>
    <row r="245" spans="1:50">
      <c r="A245" s="64"/>
      <c r="B245" s="135" t="str">
        <f>IF(ISBLANK(Liga_Pocha!$B245),"",Liga_Pocha!$B245)</f>
        <v/>
      </c>
      <c r="C245" s="136" t="str">
        <f>IF(ISTEXT(B245),"",_xlfn.SWITCH(Liga_Pocha!AH245,$D$3,$D$2,$E$3,$E$2,$F$3,$F$2,$G$3,$G$2,$D$6,$D$5,$E$6,$E$5,$I$6,$I$5))</f>
        <v/>
      </c>
      <c r="D245" s="136" t="str">
        <f>IF(ISTEXT(C245),"",_xlfn.SWITCH(Liga_Pocha!AI245,$D$3,$D$2,$E$3,$E$2,$F$3,$F$2,$G$3,$G$2,$D$6,$D$5,$E$6,$E$5,$I$6,$I$5))</f>
        <v/>
      </c>
      <c r="E245" s="136" t="str">
        <f>IF(ISTEXT(D245),"",_xlfn.SWITCH(Liga_Pocha!AJ245,$D$3,$D$2,$E$3,$E$2,$F$3,$F$2,$G$3,$G$2,$D$6,$D$5,$E$6,$E$5,$I$6,$I$5))</f>
        <v/>
      </c>
      <c r="F245" s="136" t="str">
        <f>IF(ISTEXT(E245),"",_xlfn.SWITCH(Liga_Pocha!AK245,$D$3,$D$2,$E$3,$E$2,$F$3,$F$2,$G$3,$G$2,$D$6,$D$5,$E$6,$E$5,$I$6,$I$5))</f>
        <v/>
      </c>
      <c r="G245" s="140" t="str">
        <f>HLOOKUP(G$9,$B$9:$F$303,ROWS(A$1:A237),0)</f>
        <v/>
      </c>
      <c r="H245" s="129"/>
      <c r="I245" s="141" t="str">
        <f>IF(ISNUMBER($B245),I244+Liga_Pocha!AH245,"")</f>
        <v/>
      </c>
      <c r="J245" s="141" t="str">
        <f>IF(ISNUMBER($B245),J244+Liga_Pocha!AI245,"")</f>
        <v/>
      </c>
      <c r="K245" s="141" t="str">
        <f>IF(ISNUMBER($B245),K244+Liga_Pocha!AJ245,"")</f>
        <v/>
      </c>
      <c r="L245" s="141" t="str">
        <f>IF(ISNUMBER($B245),L244+Liga_Pocha!AK245,"")</f>
        <v/>
      </c>
      <c r="M245" s="133"/>
      <c r="N245" s="129"/>
      <c r="O245" s="131" t="str">
        <f>IF(ISNUMBER($B245),I245/SUM($I245:$L245),"")</f>
        <v/>
      </c>
      <c r="P245" s="131" t="str">
        <f>IF(ISNUMBER($B245),J245/SUM($I245:$L245),"")</f>
        <v/>
      </c>
      <c r="Q245" s="131" t="str">
        <f>IF(ISNUMBER($B245),K245/SUM($I245:$L245),"")</f>
        <v/>
      </c>
      <c r="R245" s="131" t="str">
        <f>IF(ISNUMBER($B245),L245/SUM($I245:$L245),"")</f>
        <v/>
      </c>
      <c r="S245" s="133"/>
      <c r="T245" s="129"/>
      <c r="U245" s="141" t="str">
        <f>IF(ISNUMBER(Liga_Pocha!C245),Liga_Pocha!C245,"")</f>
        <v/>
      </c>
      <c r="V245" s="141" t="str">
        <f>IF(ISNUMBER(Liga_Pocha!D245),Liga_Pocha!D245,"")</f>
        <v/>
      </c>
      <c r="W245" s="141" t="str">
        <f>IF(ISNUMBER(Liga_Pocha!E245),Liga_Pocha!E245,"")</f>
        <v/>
      </c>
      <c r="X245" s="141" t="str">
        <f>IF(ISNUMBER(Liga_Pocha!F245),Liga_Pocha!F245,"")</f>
        <v/>
      </c>
      <c r="Y245" s="140" t="str">
        <f>IF(ISNUMBER($B245),HLOOKUP(Y$9,$U$9:$X$303,ROWS(S$1:S237),0),"")</f>
        <v/>
      </c>
      <c r="Z245" s="129"/>
      <c r="AA245" s="141" t="str">
        <f>IF(ISNUMBER($B245),U245+AA244,"")</f>
        <v/>
      </c>
      <c r="AB245" s="141" t="str">
        <f>IF(ISNUMBER($B245),V245+AB244,"")</f>
        <v/>
      </c>
      <c r="AC245" s="141" t="str">
        <f>IF(ISNUMBER($B245),W245+AC244,"")</f>
        <v/>
      </c>
      <c r="AD245" s="141" t="str">
        <f>IF(ISNUMBER($B245),X245+AD244,"")</f>
        <v/>
      </c>
      <c r="AE245" s="133"/>
      <c r="AF245" s="137"/>
      <c r="AG245" s="141" t="str">
        <f>IF(ISNUMBER($B245),AA245/COUNTA(AA$10:AA245),"")</f>
        <v/>
      </c>
      <c r="AH245" s="141" t="str">
        <f>IF(ISNUMBER($B245),AB245/COUNTA(AB$10:AB245),"")</f>
        <v/>
      </c>
      <c r="AI245" s="141" t="str">
        <f>IF(ISNUMBER($B245),AC245/COUNTA(AC$10:AC245),"")</f>
        <v/>
      </c>
      <c r="AJ245" s="141" t="str">
        <f>IF(ISNUMBER($B245),AD245/COUNTA(AD$10:AD245),"")</f>
        <v/>
      </c>
      <c r="AK245" s="133"/>
      <c r="AL245" s="137"/>
      <c r="AM245" s="141" t="str">
        <f>IF(ISNUMBER($B245),SQRT(VAR(U$10:U245)),"")</f>
        <v/>
      </c>
      <c r="AN245" s="141" t="str">
        <f>IF(ISNUMBER($B245),SQRT(VAR(V$10:V245)),"")</f>
        <v/>
      </c>
      <c r="AO245" s="141" t="str">
        <f>IF(ISNUMBER($B245),SQRT(VAR(W$10:W245)),"")</f>
        <v/>
      </c>
      <c r="AP245" s="141" t="str">
        <f>IF(ISNUMBER($B245),SQRT(VAR(X$10:X245)),"")</f>
        <v/>
      </c>
      <c r="AQ245" s="133"/>
      <c r="AR245" s="3"/>
      <c r="AS245" s="140"/>
      <c r="AT245" s="141"/>
      <c r="AU245" s="141"/>
      <c r="AV245" s="141"/>
      <c r="AW245" s="141"/>
      <c r="AX245" s="139"/>
    </row>
    <row r="246" spans="1:50">
      <c r="A246" s="64"/>
      <c r="B246" s="135" t="str">
        <f>IF(ISBLANK(Liga_Pocha!$B246),"",Liga_Pocha!$B246)</f>
        <v/>
      </c>
      <c r="C246" s="136" t="str">
        <f>IF(ISTEXT(B246),"",_xlfn.SWITCH(Liga_Pocha!AH246,$D$3,$D$2,$E$3,$E$2,$F$3,$F$2,$G$3,$G$2,$D$6,$D$5,$E$6,$E$5,$I$6,$I$5))</f>
        <v/>
      </c>
      <c r="D246" s="136" t="str">
        <f>IF(ISTEXT(C246),"",_xlfn.SWITCH(Liga_Pocha!AI246,$D$3,$D$2,$E$3,$E$2,$F$3,$F$2,$G$3,$G$2,$D$6,$D$5,$E$6,$E$5,$I$6,$I$5))</f>
        <v/>
      </c>
      <c r="E246" s="136" t="str">
        <f>IF(ISTEXT(D246),"",_xlfn.SWITCH(Liga_Pocha!AJ246,$D$3,$D$2,$E$3,$E$2,$F$3,$F$2,$G$3,$G$2,$D$6,$D$5,$E$6,$E$5,$I$6,$I$5))</f>
        <v/>
      </c>
      <c r="F246" s="136" t="str">
        <f>IF(ISTEXT(E246),"",_xlfn.SWITCH(Liga_Pocha!AK246,$D$3,$D$2,$E$3,$E$2,$F$3,$F$2,$G$3,$G$2,$D$6,$D$5,$E$6,$E$5,$I$6,$I$5))</f>
        <v/>
      </c>
      <c r="G246" s="140" t="str">
        <f>HLOOKUP(G$9,$B$9:$F$303,ROWS(A$1:A238),0)</f>
        <v/>
      </c>
      <c r="H246" s="129"/>
      <c r="I246" s="141" t="str">
        <f>IF(ISNUMBER($B246),I245+Liga_Pocha!AH246,"")</f>
        <v/>
      </c>
      <c r="J246" s="141" t="str">
        <f>IF(ISNUMBER($B246),J245+Liga_Pocha!AI246,"")</f>
        <v/>
      </c>
      <c r="K246" s="141" t="str">
        <f>IF(ISNUMBER($B246),K245+Liga_Pocha!AJ246,"")</f>
        <v/>
      </c>
      <c r="L246" s="141" t="str">
        <f>IF(ISNUMBER($B246),L245+Liga_Pocha!AK246,"")</f>
        <v/>
      </c>
      <c r="M246" s="133"/>
      <c r="N246" s="129"/>
      <c r="O246" s="131" t="str">
        <f>IF(ISNUMBER($B246),I246/SUM($I246:$L246),"")</f>
        <v/>
      </c>
      <c r="P246" s="131" t="str">
        <f>IF(ISNUMBER($B246),J246/SUM($I246:$L246),"")</f>
        <v/>
      </c>
      <c r="Q246" s="131" t="str">
        <f>IF(ISNUMBER($B246),K246/SUM($I246:$L246),"")</f>
        <v/>
      </c>
      <c r="R246" s="131" t="str">
        <f>IF(ISNUMBER($B246),L246/SUM($I246:$L246),"")</f>
        <v/>
      </c>
      <c r="S246" s="133"/>
      <c r="T246" s="129"/>
      <c r="U246" s="141" t="str">
        <f>IF(ISNUMBER(Liga_Pocha!C246),Liga_Pocha!C246,"")</f>
        <v/>
      </c>
      <c r="V246" s="141" t="str">
        <f>IF(ISNUMBER(Liga_Pocha!D246),Liga_Pocha!D246,"")</f>
        <v/>
      </c>
      <c r="W246" s="141" t="str">
        <f>IF(ISNUMBER(Liga_Pocha!E246),Liga_Pocha!E246,"")</f>
        <v/>
      </c>
      <c r="X246" s="141" t="str">
        <f>IF(ISNUMBER(Liga_Pocha!F246),Liga_Pocha!F246,"")</f>
        <v/>
      </c>
      <c r="Y246" s="140" t="str">
        <f>IF(ISNUMBER($B246),HLOOKUP(Y$9,$U$9:$X$303,ROWS(S$1:S238),0),"")</f>
        <v/>
      </c>
      <c r="Z246" s="129"/>
      <c r="AA246" s="141" t="str">
        <f>IF(ISNUMBER($B246),U246+AA245,"")</f>
        <v/>
      </c>
      <c r="AB246" s="141" t="str">
        <f>IF(ISNUMBER($B246),V246+AB245,"")</f>
        <v/>
      </c>
      <c r="AC246" s="141" t="str">
        <f>IF(ISNUMBER($B246),W246+AC245,"")</f>
        <v/>
      </c>
      <c r="AD246" s="141" t="str">
        <f>IF(ISNUMBER($B246),X246+AD245,"")</f>
        <v/>
      </c>
      <c r="AE246" s="133"/>
      <c r="AF246" s="137"/>
      <c r="AG246" s="141" t="str">
        <f>IF(ISNUMBER($B246),AA246/COUNTA(AA$10:AA246),"")</f>
        <v/>
      </c>
      <c r="AH246" s="141" t="str">
        <f>IF(ISNUMBER($B246),AB246/COUNTA(AB$10:AB246),"")</f>
        <v/>
      </c>
      <c r="AI246" s="141" t="str">
        <f>IF(ISNUMBER($B246),AC246/COUNTA(AC$10:AC246),"")</f>
        <v/>
      </c>
      <c r="AJ246" s="141" t="str">
        <f>IF(ISNUMBER($B246),AD246/COUNTA(AD$10:AD246),"")</f>
        <v/>
      </c>
      <c r="AK246" s="133"/>
      <c r="AL246" s="137"/>
      <c r="AM246" s="141" t="str">
        <f>IF(ISNUMBER($B246),SQRT(VAR(U$10:U246)),"")</f>
        <v/>
      </c>
      <c r="AN246" s="141" t="str">
        <f>IF(ISNUMBER($B246),SQRT(VAR(V$10:V246)),"")</f>
        <v/>
      </c>
      <c r="AO246" s="141" t="str">
        <f>IF(ISNUMBER($B246),SQRT(VAR(W$10:W246)),"")</f>
        <v/>
      </c>
      <c r="AP246" s="141" t="str">
        <f>IF(ISNUMBER($B246),SQRT(VAR(X$10:X246)),"")</f>
        <v/>
      </c>
      <c r="AQ246" s="133"/>
      <c r="AR246" s="3"/>
      <c r="AS246" s="140"/>
      <c r="AT246" s="141"/>
      <c r="AU246" s="141"/>
      <c r="AV246" s="141"/>
      <c r="AW246" s="141"/>
      <c r="AX246" s="139"/>
    </row>
    <row r="247" spans="1:50">
      <c r="A247" s="64"/>
      <c r="B247" s="135" t="str">
        <f>IF(ISBLANK(Liga_Pocha!$B247),"",Liga_Pocha!$B247)</f>
        <v/>
      </c>
      <c r="C247" s="136" t="str">
        <f>IF(ISTEXT(B247),"",_xlfn.SWITCH(Liga_Pocha!AH247,$D$3,$D$2,$E$3,$E$2,$F$3,$F$2,$G$3,$G$2,$D$6,$D$5,$E$6,$E$5,$I$6,$I$5))</f>
        <v/>
      </c>
      <c r="D247" s="136" t="str">
        <f>IF(ISTEXT(C247),"",_xlfn.SWITCH(Liga_Pocha!AI247,$D$3,$D$2,$E$3,$E$2,$F$3,$F$2,$G$3,$G$2,$D$6,$D$5,$E$6,$E$5,$I$6,$I$5))</f>
        <v/>
      </c>
      <c r="E247" s="136" t="str">
        <f>IF(ISTEXT(D247),"",_xlfn.SWITCH(Liga_Pocha!AJ247,$D$3,$D$2,$E$3,$E$2,$F$3,$F$2,$G$3,$G$2,$D$6,$D$5,$E$6,$E$5,$I$6,$I$5))</f>
        <v/>
      </c>
      <c r="F247" s="136" t="str">
        <f>IF(ISTEXT(E247),"",_xlfn.SWITCH(Liga_Pocha!AK247,$D$3,$D$2,$E$3,$E$2,$F$3,$F$2,$G$3,$G$2,$D$6,$D$5,$E$6,$E$5,$I$6,$I$5))</f>
        <v/>
      </c>
      <c r="G247" s="140" t="str">
        <f>HLOOKUP(G$9,$B$9:$F$303,ROWS(A$1:A239),0)</f>
        <v/>
      </c>
      <c r="H247" s="129"/>
      <c r="I247" s="141" t="str">
        <f>IF(ISNUMBER($B247),I246+Liga_Pocha!AH247,"")</f>
        <v/>
      </c>
      <c r="J247" s="141" t="str">
        <f>IF(ISNUMBER($B247),J246+Liga_Pocha!AI247,"")</f>
        <v/>
      </c>
      <c r="K247" s="141" t="str">
        <f>IF(ISNUMBER($B247),K246+Liga_Pocha!AJ247,"")</f>
        <v/>
      </c>
      <c r="L247" s="141" t="str">
        <f>IF(ISNUMBER($B247),L246+Liga_Pocha!AK247,"")</f>
        <v/>
      </c>
      <c r="M247" s="133"/>
      <c r="N247" s="129"/>
      <c r="O247" s="131" t="str">
        <f>IF(ISNUMBER($B247),I247/SUM($I247:$L247),"")</f>
        <v/>
      </c>
      <c r="P247" s="131" t="str">
        <f>IF(ISNUMBER($B247),J247/SUM($I247:$L247),"")</f>
        <v/>
      </c>
      <c r="Q247" s="131" t="str">
        <f>IF(ISNUMBER($B247),K247/SUM($I247:$L247),"")</f>
        <v/>
      </c>
      <c r="R247" s="131" t="str">
        <f>IF(ISNUMBER($B247),L247/SUM($I247:$L247),"")</f>
        <v/>
      </c>
      <c r="S247" s="133"/>
      <c r="T247" s="129"/>
      <c r="U247" s="141" t="str">
        <f>IF(ISNUMBER(Liga_Pocha!C247),Liga_Pocha!C247,"")</f>
        <v/>
      </c>
      <c r="V247" s="141" t="str">
        <f>IF(ISNUMBER(Liga_Pocha!D247),Liga_Pocha!D247,"")</f>
        <v/>
      </c>
      <c r="W247" s="141" t="str">
        <f>IF(ISNUMBER(Liga_Pocha!E247),Liga_Pocha!E247,"")</f>
        <v/>
      </c>
      <c r="X247" s="141" t="str">
        <f>IF(ISNUMBER(Liga_Pocha!F247),Liga_Pocha!F247,"")</f>
        <v/>
      </c>
      <c r="Y247" s="140" t="str">
        <f>IF(ISNUMBER($B247),HLOOKUP(Y$9,$U$9:$X$303,ROWS(S$1:S239),0),"")</f>
        <v/>
      </c>
      <c r="Z247" s="129"/>
      <c r="AA247" s="141" t="str">
        <f>IF(ISNUMBER($B247),U247+AA246,"")</f>
        <v/>
      </c>
      <c r="AB247" s="141" t="str">
        <f>IF(ISNUMBER($B247),V247+AB246,"")</f>
        <v/>
      </c>
      <c r="AC247" s="141" t="str">
        <f>IF(ISNUMBER($B247),W247+AC246,"")</f>
        <v/>
      </c>
      <c r="AD247" s="141" t="str">
        <f>IF(ISNUMBER($B247),X247+AD246,"")</f>
        <v/>
      </c>
      <c r="AE247" s="133"/>
      <c r="AF247" s="137"/>
      <c r="AG247" s="141" t="str">
        <f>IF(ISNUMBER($B247),AA247/COUNTA(AA$10:AA247),"")</f>
        <v/>
      </c>
      <c r="AH247" s="141" t="str">
        <f>IF(ISNUMBER($B247),AB247/COUNTA(AB$10:AB247),"")</f>
        <v/>
      </c>
      <c r="AI247" s="141" t="str">
        <f>IF(ISNUMBER($B247),AC247/COUNTA(AC$10:AC247),"")</f>
        <v/>
      </c>
      <c r="AJ247" s="141" t="str">
        <f>IF(ISNUMBER($B247),AD247/COUNTA(AD$10:AD247),"")</f>
        <v/>
      </c>
      <c r="AK247" s="133"/>
      <c r="AL247" s="137"/>
      <c r="AM247" s="141" t="str">
        <f>IF(ISNUMBER($B247),SQRT(VAR(U$10:U247)),"")</f>
        <v/>
      </c>
      <c r="AN247" s="141" t="str">
        <f>IF(ISNUMBER($B247),SQRT(VAR(V$10:V247)),"")</f>
        <v/>
      </c>
      <c r="AO247" s="141" t="str">
        <f>IF(ISNUMBER($B247),SQRT(VAR(W$10:W247)),"")</f>
        <v/>
      </c>
      <c r="AP247" s="141" t="str">
        <f>IF(ISNUMBER($B247),SQRT(VAR(X$10:X247)),"")</f>
        <v/>
      </c>
      <c r="AQ247" s="133"/>
      <c r="AR247" s="3"/>
      <c r="AS247" s="140"/>
      <c r="AT247" s="141"/>
      <c r="AU247" s="141"/>
      <c r="AV247" s="141"/>
      <c r="AW247" s="141"/>
      <c r="AX247" s="139"/>
    </row>
    <row r="248" spans="1:50">
      <c r="A248" s="64"/>
      <c r="B248" s="135" t="str">
        <f>IF(ISBLANK(Liga_Pocha!$B248),"",Liga_Pocha!$B248)</f>
        <v/>
      </c>
      <c r="C248" s="136" t="str">
        <f>IF(ISTEXT(B248),"",_xlfn.SWITCH(Liga_Pocha!AH248,$D$3,$D$2,$E$3,$E$2,$F$3,$F$2,$G$3,$G$2,$D$6,$D$5,$E$6,$E$5,$I$6,$I$5))</f>
        <v/>
      </c>
      <c r="D248" s="136" t="str">
        <f>IF(ISTEXT(C248),"",_xlfn.SWITCH(Liga_Pocha!AI248,$D$3,$D$2,$E$3,$E$2,$F$3,$F$2,$G$3,$G$2,$D$6,$D$5,$E$6,$E$5,$I$6,$I$5))</f>
        <v/>
      </c>
      <c r="E248" s="136" t="str">
        <f>IF(ISTEXT(D248),"",_xlfn.SWITCH(Liga_Pocha!AJ248,$D$3,$D$2,$E$3,$E$2,$F$3,$F$2,$G$3,$G$2,$D$6,$D$5,$E$6,$E$5,$I$6,$I$5))</f>
        <v/>
      </c>
      <c r="F248" s="136" t="str">
        <f>IF(ISTEXT(E248),"",_xlfn.SWITCH(Liga_Pocha!AK248,$D$3,$D$2,$E$3,$E$2,$F$3,$F$2,$G$3,$G$2,$D$6,$D$5,$E$6,$E$5,$I$6,$I$5))</f>
        <v/>
      </c>
      <c r="G248" s="140" t="str">
        <f>HLOOKUP(G$9,$B$9:$F$303,ROWS(A$1:A240),0)</f>
        <v/>
      </c>
      <c r="H248" s="129"/>
      <c r="I248" s="141" t="str">
        <f>IF(ISNUMBER($B248),I247+Liga_Pocha!AH248,"")</f>
        <v/>
      </c>
      <c r="J248" s="141" t="str">
        <f>IF(ISNUMBER($B248),J247+Liga_Pocha!AI248,"")</f>
        <v/>
      </c>
      <c r="K248" s="141" t="str">
        <f>IF(ISNUMBER($B248),K247+Liga_Pocha!AJ248,"")</f>
        <v/>
      </c>
      <c r="L248" s="141" t="str">
        <f>IF(ISNUMBER($B248),L247+Liga_Pocha!AK248,"")</f>
        <v/>
      </c>
      <c r="M248" s="133"/>
      <c r="N248" s="129"/>
      <c r="O248" s="131" t="str">
        <f>IF(ISNUMBER($B248),I248/SUM($I248:$L248),"")</f>
        <v/>
      </c>
      <c r="P248" s="131" t="str">
        <f>IF(ISNUMBER($B248),J248/SUM($I248:$L248),"")</f>
        <v/>
      </c>
      <c r="Q248" s="131" t="str">
        <f>IF(ISNUMBER($B248),K248/SUM($I248:$L248),"")</f>
        <v/>
      </c>
      <c r="R248" s="131" t="str">
        <f>IF(ISNUMBER($B248),L248/SUM($I248:$L248),"")</f>
        <v/>
      </c>
      <c r="S248" s="133"/>
      <c r="T248" s="129"/>
      <c r="U248" s="141" t="str">
        <f>IF(ISNUMBER(Liga_Pocha!C248),Liga_Pocha!C248,"")</f>
        <v/>
      </c>
      <c r="V248" s="141" t="str">
        <f>IF(ISNUMBER(Liga_Pocha!D248),Liga_Pocha!D248,"")</f>
        <v/>
      </c>
      <c r="W248" s="141" t="str">
        <f>IF(ISNUMBER(Liga_Pocha!E248),Liga_Pocha!E248,"")</f>
        <v/>
      </c>
      <c r="X248" s="141" t="str">
        <f>IF(ISNUMBER(Liga_Pocha!F248),Liga_Pocha!F248,"")</f>
        <v/>
      </c>
      <c r="Y248" s="140" t="str">
        <f>IF(ISNUMBER($B248),HLOOKUP(Y$9,$U$9:$X$303,ROWS(S$1:S240),0),"")</f>
        <v/>
      </c>
      <c r="Z248" s="129"/>
      <c r="AA248" s="141" t="str">
        <f>IF(ISNUMBER($B248),U248+AA247,"")</f>
        <v/>
      </c>
      <c r="AB248" s="141" t="str">
        <f>IF(ISNUMBER($B248),V248+AB247,"")</f>
        <v/>
      </c>
      <c r="AC248" s="141" t="str">
        <f>IF(ISNUMBER($B248),W248+AC247,"")</f>
        <v/>
      </c>
      <c r="AD248" s="141" t="str">
        <f>IF(ISNUMBER($B248),X248+AD247,"")</f>
        <v/>
      </c>
      <c r="AE248" s="133"/>
      <c r="AF248" s="137"/>
      <c r="AG248" s="141" t="str">
        <f>IF(ISNUMBER($B248),AA248/COUNTA(AA$10:AA248),"")</f>
        <v/>
      </c>
      <c r="AH248" s="141" t="str">
        <f>IF(ISNUMBER($B248),AB248/COUNTA(AB$10:AB248),"")</f>
        <v/>
      </c>
      <c r="AI248" s="141" t="str">
        <f>IF(ISNUMBER($B248),AC248/COUNTA(AC$10:AC248),"")</f>
        <v/>
      </c>
      <c r="AJ248" s="141" t="str">
        <f>IF(ISNUMBER($B248),AD248/COUNTA(AD$10:AD248),"")</f>
        <v/>
      </c>
      <c r="AK248" s="133"/>
      <c r="AL248" s="137"/>
      <c r="AM248" s="141" t="str">
        <f>IF(ISNUMBER($B248),SQRT(VAR(U$10:U248)),"")</f>
        <v/>
      </c>
      <c r="AN248" s="141" t="str">
        <f>IF(ISNUMBER($B248),SQRT(VAR(V$10:V248)),"")</f>
        <v/>
      </c>
      <c r="AO248" s="141" t="str">
        <f>IF(ISNUMBER($B248),SQRT(VAR(W$10:W248)),"")</f>
        <v/>
      </c>
      <c r="AP248" s="141" t="str">
        <f>IF(ISNUMBER($B248),SQRT(VAR(X$10:X248)),"")</f>
        <v/>
      </c>
      <c r="AQ248" s="133"/>
      <c r="AR248" s="3"/>
      <c r="AS248" s="140"/>
      <c r="AT248" s="141"/>
      <c r="AU248" s="141"/>
      <c r="AV248" s="141"/>
      <c r="AW248" s="141"/>
      <c r="AX248" s="139"/>
    </row>
    <row r="249" spans="1:50">
      <c r="A249" s="64"/>
      <c r="B249" s="135" t="str">
        <f>IF(ISBLANK(Liga_Pocha!$B249),"",Liga_Pocha!$B249)</f>
        <v/>
      </c>
      <c r="C249" s="136" t="str">
        <f>IF(ISTEXT(B249),"",_xlfn.SWITCH(Liga_Pocha!AH249,$D$3,$D$2,$E$3,$E$2,$F$3,$F$2,$G$3,$G$2,$D$6,$D$5,$E$6,$E$5,$I$6,$I$5))</f>
        <v/>
      </c>
      <c r="D249" s="136" t="str">
        <f>IF(ISTEXT(C249),"",_xlfn.SWITCH(Liga_Pocha!AI249,$D$3,$D$2,$E$3,$E$2,$F$3,$F$2,$G$3,$G$2,$D$6,$D$5,$E$6,$E$5,$I$6,$I$5))</f>
        <v/>
      </c>
      <c r="E249" s="136" t="str">
        <f>IF(ISTEXT(D249),"",_xlfn.SWITCH(Liga_Pocha!AJ249,$D$3,$D$2,$E$3,$E$2,$F$3,$F$2,$G$3,$G$2,$D$6,$D$5,$E$6,$E$5,$I$6,$I$5))</f>
        <v/>
      </c>
      <c r="F249" s="136" t="str">
        <f>IF(ISTEXT(E249),"",_xlfn.SWITCH(Liga_Pocha!AK249,$D$3,$D$2,$E$3,$E$2,$F$3,$F$2,$G$3,$G$2,$D$6,$D$5,$E$6,$E$5,$I$6,$I$5))</f>
        <v/>
      </c>
      <c r="G249" s="140" t="str">
        <f>HLOOKUP(G$9,$B$9:$F$303,ROWS(A$1:A241),0)</f>
        <v/>
      </c>
      <c r="H249" s="129"/>
      <c r="I249" s="141" t="str">
        <f>IF(ISNUMBER($B249),I248+Liga_Pocha!AH249,"")</f>
        <v/>
      </c>
      <c r="J249" s="141" t="str">
        <f>IF(ISNUMBER($B249),J248+Liga_Pocha!AI249,"")</f>
        <v/>
      </c>
      <c r="K249" s="141" t="str">
        <f>IF(ISNUMBER($B249),K248+Liga_Pocha!AJ249,"")</f>
        <v/>
      </c>
      <c r="L249" s="141" t="str">
        <f>IF(ISNUMBER($B249),L248+Liga_Pocha!AK249,"")</f>
        <v/>
      </c>
      <c r="M249" s="133"/>
      <c r="N249" s="129"/>
      <c r="O249" s="131" t="str">
        <f>IF(ISNUMBER($B249),I249/SUM($I249:$L249),"")</f>
        <v/>
      </c>
      <c r="P249" s="131" t="str">
        <f>IF(ISNUMBER($B249),J249/SUM($I249:$L249),"")</f>
        <v/>
      </c>
      <c r="Q249" s="131" t="str">
        <f>IF(ISNUMBER($B249),K249/SUM($I249:$L249),"")</f>
        <v/>
      </c>
      <c r="R249" s="131" t="str">
        <f>IF(ISNUMBER($B249),L249/SUM($I249:$L249),"")</f>
        <v/>
      </c>
      <c r="S249" s="133"/>
      <c r="T249" s="129"/>
      <c r="U249" s="141" t="str">
        <f>IF(ISNUMBER(Liga_Pocha!C249),Liga_Pocha!C249,"")</f>
        <v/>
      </c>
      <c r="V249" s="141" t="str">
        <f>IF(ISNUMBER(Liga_Pocha!D249),Liga_Pocha!D249,"")</f>
        <v/>
      </c>
      <c r="W249" s="141" t="str">
        <f>IF(ISNUMBER(Liga_Pocha!E249),Liga_Pocha!E249,"")</f>
        <v/>
      </c>
      <c r="X249" s="141" t="str">
        <f>IF(ISNUMBER(Liga_Pocha!F249),Liga_Pocha!F249,"")</f>
        <v/>
      </c>
      <c r="Y249" s="140" t="str">
        <f>IF(ISNUMBER($B249),HLOOKUP(Y$9,$U$9:$X$303,ROWS(S$1:S241),0),"")</f>
        <v/>
      </c>
      <c r="Z249" s="129"/>
      <c r="AA249" s="141" t="str">
        <f>IF(ISNUMBER($B249),U249+AA248,"")</f>
        <v/>
      </c>
      <c r="AB249" s="141" t="str">
        <f>IF(ISNUMBER($B249),V249+AB248,"")</f>
        <v/>
      </c>
      <c r="AC249" s="141" t="str">
        <f>IF(ISNUMBER($B249),W249+AC248,"")</f>
        <v/>
      </c>
      <c r="AD249" s="141" t="str">
        <f>IF(ISNUMBER($B249),X249+AD248,"")</f>
        <v/>
      </c>
      <c r="AE249" s="133"/>
      <c r="AF249" s="137"/>
      <c r="AG249" s="141" t="str">
        <f>IF(ISNUMBER($B249),AA249/COUNTA(AA$10:AA249),"")</f>
        <v/>
      </c>
      <c r="AH249" s="141" t="str">
        <f>IF(ISNUMBER($B249),AB249/COUNTA(AB$10:AB249),"")</f>
        <v/>
      </c>
      <c r="AI249" s="141" t="str">
        <f>IF(ISNUMBER($B249),AC249/COUNTA(AC$10:AC249),"")</f>
        <v/>
      </c>
      <c r="AJ249" s="141" t="str">
        <f>IF(ISNUMBER($B249),AD249/COUNTA(AD$10:AD249),"")</f>
        <v/>
      </c>
      <c r="AK249" s="133"/>
      <c r="AL249" s="137"/>
      <c r="AM249" s="141" t="str">
        <f>IF(ISNUMBER($B249),SQRT(VAR(U$10:U249)),"")</f>
        <v/>
      </c>
      <c r="AN249" s="141" t="str">
        <f>IF(ISNUMBER($B249),SQRT(VAR(V$10:V249)),"")</f>
        <v/>
      </c>
      <c r="AO249" s="141" t="str">
        <f>IF(ISNUMBER($B249),SQRT(VAR(W$10:W249)),"")</f>
        <v/>
      </c>
      <c r="AP249" s="141" t="str">
        <f>IF(ISNUMBER($B249),SQRT(VAR(X$10:X249)),"")</f>
        <v/>
      </c>
      <c r="AQ249" s="133"/>
      <c r="AR249" s="3"/>
      <c r="AS249" s="140"/>
      <c r="AT249" s="141"/>
      <c r="AU249" s="141"/>
      <c r="AV249" s="141"/>
      <c r="AW249" s="141"/>
      <c r="AX249" s="139"/>
    </row>
    <row r="250" spans="1:50">
      <c r="A250" s="64"/>
      <c r="B250" s="135" t="str">
        <f>IF(ISBLANK(Liga_Pocha!$B250),"",Liga_Pocha!$B250)</f>
        <v/>
      </c>
      <c r="C250" s="136" t="str">
        <f>IF(ISTEXT(B250),"",_xlfn.SWITCH(Liga_Pocha!AH250,$D$3,$D$2,$E$3,$E$2,$F$3,$F$2,$G$3,$G$2,$D$6,$D$5,$E$6,$E$5,$I$6,$I$5))</f>
        <v/>
      </c>
      <c r="D250" s="136" t="str">
        <f>IF(ISTEXT(C250),"",_xlfn.SWITCH(Liga_Pocha!AI250,$D$3,$D$2,$E$3,$E$2,$F$3,$F$2,$G$3,$G$2,$D$6,$D$5,$E$6,$E$5,$I$6,$I$5))</f>
        <v/>
      </c>
      <c r="E250" s="136" t="str">
        <f>IF(ISTEXT(D250),"",_xlfn.SWITCH(Liga_Pocha!AJ250,$D$3,$D$2,$E$3,$E$2,$F$3,$F$2,$G$3,$G$2,$D$6,$D$5,$E$6,$E$5,$I$6,$I$5))</f>
        <v/>
      </c>
      <c r="F250" s="136" t="str">
        <f>IF(ISTEXT(E250),"",_xlfn.SWITCH(Liga_Pocha!AK250,$D$3,$D$2,$E$3,$E$2,$F$3,$F$2,$G$3,$G$2,$D$6,$D$5,$E$6,$E$5,$I$6,$I$5))</f>
        <v/>
      </c>
      <c r="G250" s="140" t="str">
        <f>HLOOKUP(G$9,$B$9:$F$303,ROWS(A$1:A242),0)</f>
        <v/>
      </c>
      <c r="H250" s="129"/>
      <c r="I250" s="141" t="str">
        <f>IF(ISNUMBER($B250),I249+Liga_Pocha!AH250,"")</f>
        <v/>
      </c>
      <c r="J250" s="141" t="str">
        <f>IF(ISNUMBER($B250),J249+Liga_Pocha!AI250,"")</f>
        <v/>
      </c>
      <c r="K250" s="141" t="str">
        <f>IF(ISNUMBER($B250),K249+Liga_Pocha!AJ250,"")</f>
        <v/>
      </c>
      <c r="L250" s="141" t="str">
        <f>IF(ISNUMBER($B250),L249+Liga_Pocha!AK250,"")</f>
        <v/>
      </c>
      <c r="M250" s="133"/>
      <c r="N250" s="129"/>
      <c r="O250" s="131" t="str">
        <f>IF(ISNUMBER($B250),I250/SUM($I250:$L250),"")</f>
        <v/>
      </c>
      <c r="P250" s="131" t="str">
        <f>IF(ISNUMBER($B250),J250/SUM($I250:$L250),"")</f>
        <v/>
      </c>
      <c r="Q250" s="131" t="str">
        <f>IF(ISNUMBER($B250),K250/SUM($I250:$L250),"")</f>
        <v/>
      </c>
      <c r="R250" s="131" t="str">
        <f>IF(ISNUMBER($B250),L250/SUM($I250:$L250),"")</f>
        <v/>
      </c>
      <c r="S250" s="133"/>
      <c r="T250" s="129"/>
      <c r="U250" s="141" t="str">
        <f>IF(ISNUMBER(Liga_Pocha!C250),Liga_Pocha!C250,"")</f>
        <v/>
      </c>
      <c r="V250" s="141" t="str">
        <f>IF(ISNUMBER(Liga_Pocha!D250),Liga_Pocha!D250,"")</f>
        <v/>
      </c>
      <c r="W250" s="141" t="str">
        <f>IF(ISNUMBER(Liga_Pocha!E250),Liga_Pocha!E250,"")</f>
        <v/>
      </c>
      <c r="X250" s="141" t="str">
        <f>IF(ISNUMBER(Liga_Pocha!F250),Liga_Pocha!F250,"")</f>
        <v/>
      </c>
      <c r="Y250" s="140" t="str">
        <f>IF(ISNUMBER($B250),HLOOKUP(Y$9,$U$9:$X$303,ROWS(S$1:S242),0),"")</f>
        <v/>
      </c>
      <c r="Z250" s="129"/>
      <c r="AA250" s="141" t="str">
        <f>IF(ISNUMBER($B250),U250+AA249,"")</f>
        <v/>
      </c>
      <c r="AB250" s="141" t="str">
        <f>IF(ISNUMBER($B250),V250+AB249,"")</f>
        <v/>
      </c>
      <c r="AC250" s="141" t="str">
        <f>IF(ISNUMBER($B250),W250+AC249,"")</f>
        <v/>
      </c>
      <c r="AD250" s="141" t="str">
        <f>IF(ISNUMBER($B250),X250+AD249,"")</f>
        <v/>
      </c>
      <c r="AE250" s="133"/>
      <c r="AF250" s="137"/>
      <c r="AG250" s="141" t="str">
        <f>IF(ISNUMBER($B250),AA250/COUNTA(AA$10:AA250),"")</f>
        <v/>
      </c>
      <c r="AH250" s="141" t="str">
        <f>IF(ISNUMBER($B250),AB250/COUNTA(AB$10:AB250),"")</f>
        <v/>
      </c>
      <c r="AI250" s="141" t="str">
        <f>IF(ISNUMBER($B250),AC250/COUNTA(AC$10:AC250),"")</f>
        <v/>
      </c>
      <c r="AJ250" s="141" t="str">
        <f>IF(ISNUMBER($B250),AD250/COUNTA(AD$10:AD250),"")</f>
        <v/>
      </c>
      <c r="AK250" s="133"/>
      <c r="AL250" s="137"/>
      <c r="AM250" s="141" t="str">
        <f>IF(ISNUMBER($B250),SQRT(VAR(U$10:U250)),"")</f>
        <v/>
      </c>
      <c r="AN250" s="141" t="str">
        <f>IF(ISNUMBER($B250),SQRT(VAR(V$10:V250)),"")</f>
        <v/>
      </c>
      <c r="AO250" s="141" t="str">
        <f>IF(ISNUMBER($B250),SQRT(VAR(W$10:W250)),"")</f>
        <v/>
      </c>
      <c r="AP250" s="141" t="str">
        <f>IF(ISNUMBER($B250),SQRT(VAR(X$10:X250)),"")</f>
        <v/>
      </c>
      <c r="AQ250" s="133"/>
      <c r="AR250" s="3"/>
      <c r="AS250" s="140"/>
      <c r="AT250" s="141"/>
      <c r="AU250" s="141"/>
      <c r="AV250" s="141"/>
      <c r="AW250" s="141"/>
      <c r="AX250" s="139"/>
    </row>
    <row r="251" spans="1:50">
      <c r="A251" s="64"/>
      <c r="B251" s="135" t="str">
        <f>IF(ISBLANK(Liga_Pocha!$B251),"",Liga_Pocha!$B251)</f>
        <v/>
      </c>
      <c r="C251" s="136" t="str">
        <f>IF(ISTEXT(B251),"",_xlfn.SWITCH(Liga_Pocha!AH251,$D$3,$D$2,$E$3,$E$2,$F$3,$F$2,$G$3,$G$2,$D$6,$D$5,$E$6,$E$5,$I$6,$I$5))</f>
        <v/>
      </c>
      <c r="D251" s="136" t="str">
        <f>IF(ISTEXT(C251),"",_xlfn.SWITCH(Liga_Pocha!AI251,$D$3,$D$2,$E$3,$E$2,$F$3,$F$2,$G$3,$G$2,$D$6,$D$5,$E$6,$E$5,$I$6,$I$5))</f>
        <v/>
      </c>
      <c r="E251" s="136" t="str">
        <f>IF(ISTEXT(D251),"",_xlfn.SWITCH(Liga_Pocha!AJ251,$D$3,$D$2,$E$3,$E$2,$F$3,$F$2,$G$3,$G$2,$D$6,$D$5,$E$6,$E$5,$I$6,$I$5))</f>
        <v/>
      </c>
      <c r="F251" s="136" t="str">
        <f>IF(ISTEXT(E251),"",_xlfn.SWITCH(Liga_Pocha!AK251,$D$3,$D$2,$E$3,$E$2,$F$3,$F$2,$G$3,$G$2,$D$6,$D$5,$E$6,$E$5,$I$6,$I$5))</f>
        <v/>
      </c>
      <c r="G251" s="140" t="str">
        <f>HLOOKUP(G$9,$B$9:$F$303,ROWS(A$1:A243),0)</f>
        <v/>
      </c>
      <c r="H251" s="129"/>
      <c r="I251" s="141" t="str">
        <f>IF(ISNUMBER($B251),I250+Liga_Pocha!AH251,"")</f>
        <v/>
      </c>
      <c r="J251" s="141" t="str">
        <f>IF(ISNUMBER($B251),J250+Liga_Pocha!AI251,"")</f>
        <v/>
      </c>
      <c r="K251" s="141" t="str">
        <f>IF(ISNUMBER($B251),K250+Liga_Pocha!AJ251,"")</f>
        <v/>
      </c>
      <c r="L251" s="141" t="str">
        <f>IF(ISNUMBER($B251),L250+Liga_Pocha!AK251,"")</f>
        <v/>
      </c>
      <c r="M251" s="133"/>
      <c r="N251" s="129"/>
      <c r="O251" s="131" t="str">
        <f>IF(ISNUMBER($B251),I251/SUM($I251:$L251),"")</f>
        <v/>
      </c>
      <c r="P251" s="131" t="str">
        <f>IF(ISNUMBER($B251),J251/SUM($I251:$L251),"")</f>
        <v/>
      </c>
      <c r="Q251" s="131" t="str">
        <f>IF(ISNUMBER($B251),K251/SUM($I251:$L251),"")</f>
        <v/>
      </c>
      <c r="R251" s="131" t="str">
        <f>IF(ISNUMBER($B251),L251/SUM($I251:$L251),"")</f>
        <v/>
      </c>
      <c r="S251" s="133"/>
      <c r="T251" s="129"/>
      <c r="U251" s="141" t="str">
        <f>IF(ISNUMBER(Liga_Pocha!C251),Liga_Pocha!C251,"")</f>
        <v/>
      </c>
      <c r="V251" s="141" t="str">
        <f>IF(ISNUMBER(Liga_Pocha!D251),Liga_Pocha!D251,"")</f>
        <v/>
      </c>
      <c r="W251" s="141" t="str">
        <f>IF(ISNUMBER(Liga_Pocha!E251),Liga_Pocha!E251,"")</f>
        <v/>
      </c>
      <c r="X251" s="141" t="str">
        <f>IF(ISNUMBER(Liga_Pocha!F251),Liga_Pocha!F251,"")</f>
        <v/>
      </c>
      <c r="Y251" s="140" t="str">
        <f>IF(ISNUMBER($B251),HLOOKUP(Y$9,$U$9:$X$303,ROWS(S$1:S243),0),"")</f>
        <v/>
      </c>
      <c r="Z251" s="129"/>
      <c r="AA251" s="141" t="str">
        <f>IF(ISNUMBER($B251),U251+AA250,"")</f>
        <v/>
      </c>
      <c r="AB251" s="141" t="str">
        <f>IF(ISNUMBER($B251),V251+AB250,"")</f>
        <v/>
      </c>
      <c r="AC251" s="141" t="str">
        <f>IF(ISNUMBER($B251),W251+AC250,"")</f>
        <v/>
      </c>
      <c r="AD251" s="141" t="str">
        <f>IF(ISNUMBER($B251),X251+AD250,"")</f>
        <v/>
      </c>
      <c r="AE251" s="133"/>
      <c r="AF251" s="137"/>
      <c r="AG251" s="141" t="str">
        <f>IF(ISNUMBER($B251),AA251/COUNTA(AA$10:AA251),"")</f>
        <v/>
      </c>
      <c r="AH251" s="141" t="str">
        <f>IF(ISNUMBER($B251),AB251/COUNTA(AB$10:AB251),"")</f>
        <v/>
      </c>
      <c r="AI251" s="141" t="str">
        <f>IF(ISNUMBER($B251),AC251/COUNTA(AC$10:AC251),"")</f>
        <v/>
      </c>
      <c r="AJ251" s="141" t="str">
        <f>IF(ISNUMBER($B251),AD251/COUNTA(AD$10:AD251),"")</f>
        <v/>
      </c>
      <c r="AK251" s="133"/>
      <c r="AL251" s="137"/>
      <c r="AM251" s="141" t="str">
        <f>IF(ISNUMBER($B251),SQRT(VAR(U$10:U251)),"")</f>
        <v/>
      </c>
      <c r="AN251" s="141" t="str">
        <f>IF(ISNUMBER($B251),SQRT(VAR(V$10:V251)),"")</f>
        <v/>
      </c>
      <c r="AO251" s="141" t="str">
        <f>IF(ISNUMBER($B251),SQRT(VAR(W$10:W251)),"")</f>
        <v/>
      </c>
      <c r="AP251" s="141" t="str">
        <f>IF(ISNUMBER($B251),SQRT(VAR(X$10:X251)),"")</f>
        <v/>
      </c>
      <c r="AQ251" s="133"/>
      <c r="AR251" s="3"/>
      <c r="AS251" s="140"/>
      <c r="AT251" s="141"/>
      <c r="AU251" s="141"/>
      <c r="AV251" s="141"/>
      <c r="AW251" s="141"/>
      <c r="AX251" s="139"/>
    </row>
    <row r="252" spans="1:50">
      <c r="A252" s="64"/>
      <c r="B252" s="135" t="str">
        <f>IF(ISBLANK(Liga_Pocha!$B252),"",Liga_Pocha!$B252)</f>
        <v/>
      </c>
      <c r="C252" s="136" t="str">
        <f>IF(ISTEXT(B252),"",_xlfn.SWITCH(Liga_Pocha!AH252,$D$3,$D$2,$E$3,$E$2,$F$3,$F$2,$G$3,$G$2,$D$6,$D$5,$E$6,$E$5,$I$6,$I$5))</f>
        <v/>
      </c>
      <c r="D252" s="136" t="str">
        <f>IF(ISTEXT(C252),"",_xlfn.SWITCH(Liga_Pocha!AI252,$D$3,$D$2,$E$3,$E$2,$F$3,$F$2,$G$3,$G$2,$D$6,$D$5,$E$6,$E$5,$I$6,$I$5))</f>
        <v/>
      </c>
      <c r="E252" s="136" t="str">
        <f>IF(ISTEXT(D252),"",_xlfn.SWITCH(Liga_Pocha!AJ252,$D$3,$D$2,$E$3,$E$2,$F$3,$F$2,$G$3,$G$2,$D$6,$D$5,$E$6,$E$5,$I$6,$I$5))</f>
        <v/>
      </c>
      <c r="F252" s="136" t="str">
        <f>IF(ISTEXT(E252),"",_xlfn.SWITCH(Liga_Pocha!AK252,$D$3,$D$2,$E$3,$E$2,$F$3,$F$2,$G$3,$G$2,$D$6,$D$5,$E$6,$E$5,$I$6,$I$5))</f>
        <v/>
      </c>
      <c r="G252" s="140" t="str">
        <f>HLOOKUP(G$9,$B$9:$F$303,ROWS(A$1:A244),0)</f>
        <v/>
      </c>
      <c r="H252" s="129"/>
      <c r="I252" s="141" t="str">
        <f>IF(ISNUMBER($B252),I251+Liga_Pocha!AH252,"")</f>
        <v/>
      </c>
      <c r="J252" s="141" t="str">
        <f>IF(ISNUMBER($B252),J251+Liga_Pocha!AI252,"")</f>
        <v/>
      </c>
      <c r="K252" s="141" t="str">
        <f>IF(ISNUMBER($B252),K251+Liga_Pocha!AJ252,"")</f>
        <v/>
      </c>
      <c r="L252" s="141" t="str">
        <f>IF(ISNUMBER($B252),L251+Liga_Pocha!AK252,"")</f>
        <v/>
      </c>
      <c r="M252" s="133"/>
      <c r="N252" s="129"/>
      <c r="O252" s="131" t="str">
        <f>IF(ISNUMBER($B252),I252/SUM($I252:$L252),"")</f>
        <v/>
      </c>
      <c r="P252" s="131" t="str">
        <f>IF(ISNUMBER($B252),J252/SUM($I252:$L252),"")</f>
        <v/>
      </c>
      <c r="Q252" s="131" t="str">
        <f>IF(ISNUMBER($B252),K252/SUM($I252:$L252),"")</f>
        <v/>
      </c>
      <c r="R252" s="131" t="str">
        <f>IF(ISNUMBER($B252),L252/SUM($I252:$L252),"")</f>
        <v/>
      </c>
      <c r="S252" s="133"/>
      <c r="T252" s="129"/>
      <c r="U252" s="141" t="str">
        <f>IF(ISNUMBER(Liga_Pocha!C252),Liga_Pocha!C252,"")</f>
        <v/>
      </c>
      <c r="V252" s="141" t="str">
        <f>IF(ISNUMBER(Liga_Pocha!D252),Liga_Pocha!D252,"")</f>
        <v/>
      </c>
      <c r="W252" s="141" t="str">
        <f>IF(ISNUMBER(Liga_Pocha!E252),Liga_Pocha!E252,"")</f>
        <v/>
      </c>
      <c r="X252" s="141" t="str">
        <f>IF(ISNUMBER(Liga_Pocha!F252),Liga_Pocha!F252,"")</f>
        <v/>
      </c>
      <c r="Y252" s="140" t="str">
        <f>IF(ISNUMBER($B252),HLOOKUP(Y$9,$U$9:$X$303,ROWS(S$1:S244),0),"")</f>
        <v/>
      </c>
      <c r="Z252" s="129"/>
      <c r="AA252" s="141" t="str">
        <f>IF(ISNUMBER($B252),U252+AA251,"")</f>
        <v/>
      </c>
      <c r="AB252" s="141" t="str">
        <f>IF(ISNUMBER($B252),V252+AB251,"")</f>
        <v/>
      </c>
      <c r="AC252" s="141" t="str">
        <f>IF(ISNUMBER($B252),W252+AC251,"")</f>
        <v/>
      </c>
      <c r="AD252" s="141" t="str">
        <f>IF(ISNUMBER($B252),X252+AD251,"")</f>
        <v/>
      </c>
      <c r="AE252" s="133"/>
      <c r="AF252" s="137"/>
      <c r="AG252" s="141" t="str">
        <f>IF(ISNUMBER($B252),AA252/COUNTA(AA$10:AA252),"")</f>
        <v/>
      </c>
      <c r="AH252" s="141" t="str">
        <f>IF(ISNUMBER($B252),AB252/COUNTA(AB$10:AB252),"")</f>
        <v/>
      </c>
      <c r="AI252" s="141" t="str">
        <f>IF(ISNUMBER($B252),AC252/COUNTA(AC$10:AC252),"")</f>
        <v/>
      </c>
      <c r="AJ252" s="141" t="str">
        <f>IF(ISNUMBER($B252),AD252/COUNTA(AD$10:AD252),"")</f>
        <v/>
      </c>
      <c r="AK252" s="133"/>
      <c r="AL252" s="137"/>
      <c r="AM252" s="141" t="str">
        <f>IF(ISNUMBER($B252),SQRT(VAR(U$10:U252)),"")</f>
        <v/>
      </c>
      <c r="AN252" s="141" t="str">
        <f>IF(ISNUMBER($B252),SQRT(VAR(V$10:V252)),"")</f>
        <v/>
      </c>
      <c r="AO252" s="141" t="str">
        <f>IF(ISNUMBER($B252),SQRT(VAR(W$10:W252)),"")</f>
        <v/>
      </c>
      <c r="AP252" s="141" t="str">
        <f>IF(ISNUMBER($B252),SQRT(VAR(X$10:X252)),"")</f>
        <v/>
      </c>
      <c r="AQ252" s="133"/>
      <c r="AR252" s="3"/>
      <c r="AS252" s="140"/>
      <c r="AT252" s="141"/>
      <c r="AU252" s="141"/>
      <c r="AV252" s="141"/>
      <c r="AW252" s="141"/>
      <c r="AX252" s="139"/>
    </row>
    <row r="253" spans="1:50">
      <c r="A253" s="64"/>
      <c r="B253" s="135" t="str">
        <f>IF(ISBLANK(Liga_Pocha!$B253),"",Liga_Pocha!$B253)</f>
        <v/>
      </c>
      <c r="C253" s="136" t="str">
        <f>IF(ISTEXT(B253),"",_xlfn.SWITCH(Liga_Pocha!AH253,$D$3,$D$2,$E$3,$E$2,$F$3,$F$2,$G$3,$G$2,$D$6,$D$5,$E$6,$E$5,$I$6,$I$5))</f>
        <v/>
      </c>
      <c r="D253" s="136" t="str">
        <f>IF(ISTEXT(C253),"",_xlfn.SWITCH(Liga_Pocha!AI253,$D$3,$D$2,$E$3,$E$2,$F$3,$F$2,$G$3,$G$2,$D$6,$D$5,$E$6,$E$5,$I$6,$I$5))</f>
        <v/>
      </c>
      <c r="E253" s="136" t="str">
        <f>IF(ISTEXT(D253),"",_xlfn.SWITCH(Liga_Pocha!AJ253,$D$3,$D$2,$E$3,$E$2,$F$3,$F$2,$G$3,$G$2,$D$6,$D$5,$E$6,$E$5,$I$6,$I$5))</f>
        <v/>
      </c>
      <c r="F253" s="136" t="str">
        <f>IF(ISTEXT(E253),"",_xlfn.SWITCH(Liga_Pocha!AK253,$D$3,$D$2,$E$3,$E$2,$F$3,$F$2,$G$3,$G$2,$D$6,$D$5,$E$6,$E$5,$I$6,$I$5))</f>
        <v/>
      </c>
      <c r="G253" s="140" t="str">
        <f>HLOOKUP(G$9,$B$9:$F$303,ROWS(A$1:A245),0)</f>
        <v/>
      </c>
      <c r="H253" s="129"/>
      <c r="I253" s="141" t="str">
        <f>IF(ISNUMBER($B253),I252+Liga_Pocha!AH253,"")</f>
        <v/>
      </c>
      <c r="J253" s="141" t="str">
        <f>IF(ISNUMBER($B253),J252+Liga_Pocha!AI253,"")</f>
        <v/>
      </c>
      <c r="K253" s="141" t="str">
        <f>IF(ISNUMBER($B253),K252+Liga_Pocha!AJ253,"")</f>
        <v/>
      </c>
      <c r="L253" s="141" t="str">
        <f>IF(ISNUMBER($B253),L252+Liga_Pocha!AK253,"")</f>
        <v/>
      </c>
      <c r="M253" s="133"/>
      <c r="N253" s="129"/>
      <c r="O253" s="131" t="str">
        <f>IF(ISNUMBER($B253),I253/SUM($I253:$L253),"")</f>
        <v/>
      </c>
      <c r="P253" s="131" t="str">
        <f>IF(ISNUMBER($B253),J253/SUM($I253:$L253),"")</f>
        <v/>
      </c>
      <c r="Q253" s="131" t="str">
        <f>IF(ISNUMBER($B253),K253/SUM($I253:$L253),"")</f>
        <v/>
      </c>
      <c r="R253" s="131" t="str">
        <f>IF(ISNUMBER($B253),L253/SUM($I253:$L253),"")</f>
        <v/>
      </c>
      <c r="S253" s="133"/>
      <c r="T253" s="129"/>
      <c r="U253" s="141" t="str">
        <f>IF(ISNUMBER(Liga_Pocha!C253),Liga_Pocha!C253,"")</f>
        <v/>
      </c>
      <c r="V253" s="141" t="str">
        <f>IF(ISNUMBER(Liga_Pocha!D253),Liga_Pocha!D253,"")</f>
        <v/>
      </c>
      <c r="W253" s="141" t="str">
        <f>IF(ISNUMBER(Liga_Pocha!E253),Liga_Pocha!E253,"")</f>
        <v/>
      </c>
      <c r="X253" s="141" t="str">
        <f>IF(ISNUMBER(Liga_Pocha!F253),Liga_Pocha!F253,"")</f>
        <v/>
      </c>
      <c r="Y253" s="140" t="str">
        <f>IF(ISNUMBER($B253),HLOOKUP(Y$9,$U$9:$X$303,ROWS(S$1:S245),0),"")</f>
        <v/>
      </c>
      <c r="Z253" s="129"/>
      <c r="AA253" s="141" t="str">
        <f>IF(ISNUMBER($B253),U253+AA252,"")</f>
        <v/>
      </c>
      <c r="AB253" s="141" t="str">
        <f>IF(ISNUMBER($B253),V253+AB252,"")</f>
        <v/>
      </c>
      <c r="AC253" s="141" t="str">
        <f>IF(ISNUMBER($B253),W253+AC252,"")</f>
        <v/>
      </c>
      <c r="AD253" s="141" t="str">
        <f>IF(ISNUMBER($B253),X253+AD252,"")</f>
        <v/>
      </c>
      <c r="AE253" s="133"/>
      <c r="AF253" s="137"/>
      <c r="AG253" s="141" t="str">
        <f>IF(ISNUMBER($B253),AA253/COUNTA(AA$10:AA253),"")</f>
        <v/>
      </c>
      <c r="AH253" s="141" t="str">
        <f>IF(ISNUMBER($B253),AB253/COUNTA(AB$10:AB253),"")</f>
        <v/>
      </c>
      <c r="AI253" s="141" t="str">
        <f>IF(ISNUMBER($B253),AC253/COUNTA(AC$10:AC253),"")</f>
        <v/>
      </c>
      <c r="AJ253" s="141" t="str">
        <f>IF(ISNUMBER($B253),AD253/COUNTA(AD$10:AD253),"")</f>
        <v/>
      </c>
      <c r="AK253" s="133"/>
      <c r="AL253" s="137"/>
      <c r="AM253" s="141" t="str">
        <f>IF(ISNUMBER($B253),SQRT(VAR(U$10:U253)),"")</f>
        <v/>
      </c>
      <c r="AN253" s="141" t="str">
        <f>IF(ISNUMBER($B253),SQRT(VAR(V$10:V253)),"")</f>
        <v/>
      </c>
      <c r="AO253" s="141" t="str">
        <f>IF(ISNUMBER($B253),SQRT(VAR(W$10:W253)),"")</f>
        <v/>
      </c>
      <c r="AP253" s="141" t="str">
        <f>IF(ISNUMBER($B253),SQRT(VAR(X$10:X253)),"")</f>
        <v/>
      </c>
      <c r="AQ253" s="133"/>
      <c r="AR253" s="3"/>
      <c r="AS253" s="140"/>
      <c r="AT253" s="141"/>
      <c r="AU253" s="141"/>
      <c r="AV253" s="141"/>
      <c r="AW253" s="141"/>
      <c r="AX253" s="139"/>
    </row>
    <row r="254" spans="1:50">
      <c r="A254" s="64"/>
      <c r="B254" s="135" t="str">
        <f>IF(ISBLANK(Liga_Pocha!$B254),"",Liga_Pocha!$B254)</f>
        <v/>
      </c>
      <c r="C254" s="136" t="str">
        <f>IF(ISTEXT(B254),"",_xlfn.SWITCH(Liga_Pocha!AH254,$D$3,$D$2,$E$3,$E$2,$F$3,$F$2,$G$3,$G$2,$D$6,$D$5,$E$6,$E$5,$I$6,$I$5))</f>
        <v/>
      </c>
      <c r="D254" s="136" t="str">
        <f>IF(ISTEXT(C254),"",_xlfn.SWITCH(Liga_Pocha!AI254,$D$3,$D$2,$E$3,$E$2,$F$3,$F$2,$G$3,$G$2,$D$6,$D$5,$E$6,$E$5,$I$6,$I$5))</f>
        <v/>
      </c>
      <c r="E254" s="136" t="str">
        <f>IF(ISTEXT(D254),"",_xlfn.SWITCH(Liga_Pocha!AJ254,$D$3,$D$2,$E$3,$E$2,$F$3,$F$2,$G$3,$G$2,$D$6,$D$5,$E$6,$E$5,$I$6,$I$5))</f>
        <v/>
      </c>
      <c r="F254" s="136" t="str">
        <f>IF(ISTEXT(E254),"",_xlfn.SWITCH(Liga_Pocha!AK254,$D$3,$D$2,$E$3,$E$2,$F$3,$F$2,$G$3,$G$2,$D$6,$D$5,$E$6,$E$5,$I$6,$I$5))</f>
        <v/>
      </c>
      <c r="G254" s="140" t="str">
        <f>HLOOKUP(G$9,$B$9:$F$303,ROWS(A$1:A246),0)</f>
        <v/>
      </c>
      <c r="H254" s="129"/>
      <c r="I254" s="141" t="str">
        <f>IF(ISNUMBER($B254),I253+Liga_Pocha!AH254,"")</f>
        <v/>
      </c>
      <c r="J254" s="141" t="str">
        <f>IF(ISNUMBER($B254),J253+Liga_Pocha!AI254,"")</f>
        <v/>
      </c>
      <c r="K254" s="141" t="str">
        <f>IF(ISNUMBER($B254),K253+Liga_Pocha!AJ254,"")</f>
        <v/>
      </c>
      <c r="L254" s="141" t="str">
        <f>IF(ISNUMBER($B254),L253+Liga_Pocha!AK254,"")</f>
        <v/>
      </c>
      <c r="M254" s="133"/>
      <c r="N254" s="129"/>
      <c r="O254" s="131" t="str">
        <f>IF(ISNUMBER($B254),I254/SUM($I254:$L254),"")</f>
        <v/>
      </c>
      <c r="P254" s="131" t="str">
        <f>IF(ISNUMBER($B254),J254/SUM($I254:$L254),"")</f>
        <v/>
      </c>
      <c r="Q254" s="131" t="str">
        <f>IF(ISNUMBER($B254),K254/SUM($I254:$L254),"")</f>
        <v/>
      </c>
      <c r="R254" s="131" t="str">
        <f>IF(ISNUMBER($B254),L254/SUM($I254:$L254),"")</f>
        <v/>
      </c>
      <c r="S254" s="133"/>
      <c r="T254" s="129"/>
      <c r="U254" s="141" t="str">
        <f>IF(ISNUMBER(Liga_Pocha!C254),Liga_Pocha!C254,"")</f>
        <v/>
      </c>
      <c r="V254" s="141" t="str">
        <f>IF(ISNUMBER(Liga_Pocha!D254),Liga_Pocha!D254,"")</f>
        <v/>
      </c>
      <c r="W254" s="141" t="str">
        <f>IF(ISNUMBER(Liga_Pocha!E254),Liga_Pocha!E254,"")</f>
        <v/>
      </c>
      <c r="X254" s="141" t="str">
        <f>IF(ISNUMBER(Liga_Pocha!F254),Liga_Pocha!F254,"")</f>
        <v/>
      </c>
      <c r="Y254" s="140" t="str">
        <f>IF(ISNUMBER($B254),HLOOKUP(Y$9,$U$9:$X$303,ROWS(S$1:S246),0),"")</f>
        <v/>
      </c>
      <c r="Z254" s="129"/>
      <c r="AA254" s="141" t="str">
        <f>IF(ISNUMBER($B254),U254+AA253,"")</f>
        <v/>
      </c>
      <c r="AB254" s="141" t="str">
        <f>IF(ISNUMBER($B254),V254+AB253,"")</f>
        <v/>
      </c>
      <c r="AC254" s="141" t="str">
        <f>IF(ISNUMBER($B254),W254+AC253,"")</f>
        <v/>
      </c>
      <c r="AD254" s="141" t="str">
        <f>IF(ISNUMBER($B254),X254+AD253,"")</f>
        <v/>
      </c>
      <c r="AE254" s="133"/>
      <c r="AF254" s="137"/>
      <c r="AG254" s="141" t="str">
        <f>IF(ISNUMBER($B254),AA254/COUNTA(AA$10:AA254),"")</f>
        <v/>
      </c>
      <c r="AH254" s="141" t="str">
        <f>IF(ISNUMBER($B254),AB254/COUNTA(AB$10:AB254),"")</f>
        <v/>
      </c>
      <c r="AI254" s="141" t="str">
        <f>IF(ISNUMBER($B254),AC254/COUNTA(AC$10:AC254),"")</f>
        <v/>
      </c>
      <c r="AJ254" s="141" t="str">
        <f>IF(ISNUMBER($B254),AD254/COUNTA(AD$10:AD254),"")</f>
        <v/>
      </c>
      <c r="AK254" s="133"/>
      <c r="AL254" s="137"/>
      <c r="AM254" s="141" t="str">
        <f>IF(ISNUMBER($B254),SQRT(VAR(U$10:U254)),"")</f>
        <v/>
      </c>
      <c r="AN254" s="141" t="str">
        <f>IF(ISNUMBER($B254),SQRT(VAR(V$10:V254)),"")</f>
        <v/>
      </c>
      <c r="AO254" s="141" t="str">
        <f>IF(ISNUMBER($B254),SQRT(VAR(W$10:W254)),"")</f>
        <v/>
      </c>
      <c r="AP254" s="141" t="str">
        <f>IF(ISNUMBER($B254),SQRT(VAR(X$10:X254)),"")</f>
        <v/>
      </c>
      <c r="AQ254" s="133"/>
      <c r="AR254" s="3"/>
      <c r="AS254" s="140"/>
      <c r="AT254" s="141"/>
      <c r="AU254" s="141"/>
      <c r="AV254" s="141"/>
      <c r="AW254" s="141"/>
      <c r="AX254" s="139"/>
    </row>
    <row r="255" spans="1:50">
      <c r="A255" s="64"/>
      <c r="B255" s="135" t="str">
        <f>IF(ISBLANK(Liga_Pocha!$B255),"",Liga_Pocha!$B255)</f>
        <v/>
      </c>
      <c r="C255" s="136" t="str">
        <f>IF(ISTEXT(B255),"",_xlfn.SWITCH(Liga_Pocha!AH255,$D$3,$D$2,$E$3,$E$2,$F$3,$F$2,$G$3,$G$2,$D$6,$D$5,$E$6,$E$5,$I$6,$I$5))</f>
        <v/>
      </c>
      <c r="D255" s="136" t="str">
        <f>IF(ISTEXT(C255),"",_xlfn.SWITCH(Liga_Pocha!AI255,$D$3,$D$2,$E$3,$E$2,$F$3,$F$2,$G$3,$G$2,$D$6,$D$5,$E$6,$E$5,$I$6,$I$5))</f>
        <v/>
      </c>
      <c r="E255" s="136" t="str">
        <f>IF(ISTEXT(D255),"",_xlfn.SWITCH(Liga_Pocha!AJ255,$D$3,$D$2,$E$3,$E$2,$F$3,$F$2,$G$3,$G$2,$D$6,$D$5,$E$6,$E$5,$I$6,$I$5))</f>
        <v/>
      </c>
      <c r="F255" s="136" t="str">
        <f>IF(ISTEXT(E255),"",_xlfn.SWITCH(Liga_Pocha!AK255,$D$3,$D$2,$E$3,$E$2,$F$3,$F$2,$G$3,$G$2,$D$6,$D$5,$E$6,$E$5,$I$6,$I$5))</f>
        <v/>
      </c>
      <c r="G255" s="140" t="str">
        <f>HLOOKUP(G$9,$B$9:$F$303,ROWS(A$1:A247),0)</f>
        <v/>
      </c>
      <c r="H255" s="129"/>
      <c r="I255" s="141" t="str">
        <f>IF(ISNUMBER($B255),I254+Liga_Pocha!AH255,"")</f>
        <v/>
      </c>
      <c r="J255" s="141" t="str">
        <f>IF(ISNUMBER($B255),J254+Liga_Pocha!AI255,"")</f>
        <v/>
      </c>
      <c r="K255" s="141" t="str">
        <f>IF(ISNUMBER($B255),K254+Liga_Pocha!AJ255,"")</f>
        <v/>
      </c>
      <c r="L255" s="141" t="str">
        <f>IF(ISNUMBER($B255),L254+Liga_Pocha!AK255,"")</f>
        <v/>
      </c>
      <c r="M255" s="133"/>
      <c r="N255" s="129"/>
      <c r="O255" s="131" t="str">
        <f>IF(ISNUMBER($B255),I255/SUM($I255:$L255),"")</f>
        <v/>
      </c>
      <c r="P255" s="131" t="str">
        <f>IF(ISNUMBER($B255),J255/SUM($I255:$L255),"")</f>
        <v/>
      </c>
      <c r="Q255" s="131" t="str">
        <f>IF(ISNUMBER($B255),K255/SUM($I255:$L255),"")</f>
        <v/>
      </c>
      <c r="R255" s="131" t="str">
        <f>IF(ISNUMBER($B255),L255/SUM($I255:$L255),"")</f>
        <v/>
      </c>
      <c r="S255" s="133"/>
      <c r="T255" s="129"/>
      <c r="U255" s="141" t="str">
        <f>IF(ISNUMBER(Liga_Pocha!C255),Liga_Pocha!C255,"")</f>
        <v/>
      </c>
      <c r="V255" s="141" t="str">
        <f>IF(ISNUMBER(Liga_Pocha!D255),Liga_Pocha!D255,"")</f>
        <v/>
      </c>
      <c r="W255" s="141" t="str">
        <f>IF(ISNUMBER(Liga_Pocha!E255),Liga_Pocha!E255,"")</f>
        <v/>
      </c>
      <c r="X255" s="141" t="str">
        <f>IF(ISNUMBER(Liga_Pocha!F255),Liga_Pocha!F255,"")</f>
        <v/>
      </c>
      <c r="Y255" s="140" t="str">
        <f>IF(ISNUMBER($B255),HLOOKUP(Y$9,$U$9:$X$303,ROWS(S$1:S247),0),"")</f>
        <v/>
      </c>
      <c r="Z255" s="129"/>
      <c r="AA255" s="141" t="str">
        <f>IF(ISNUMBER($B255),U255+AA254,"")</f>
        <v/>
      </c>
      <c r="AB255" s="141" t="str">
        <f>IF(ISNUMBER($B255),V255+AB254,"")</f>
        <v/>
      </c>
      <c r="AC255" s="141" t="str">
        <f>IF(ISNUMBER($B255),W255+AC254,"")</f>
        <v/>
      </c>
      <c r="AD255" s="141" t="str">
        <f>IF(ISNUMBER($B255),X255+AD254,"")</f>
        <v/>
      </c>
      <c r="AE255" s="133"/>
      <c r="AF255" s="137"/>
      <c r="AG255" s="141" t="str">
        <f>IF(ISNUMBER($B255),AA255/COUNTA(AA$10:AA255),"")</f>
        <v/>
      </c>
      <c r="AH255" s="141" t="str">
        <f>IF(ISNUMBER($B255),AB255/COUNTA(AB$10:AB255),"")</f>
        <v/>
      </c>
      <c r="AI255" s="141" t="str">
        <f>IF(ISNUMBER($B255),AC255/COUNTA(AC$10:AC255),"")</f>
        <v/>
      </c>
      <c r="AJ255" s="141" t="str">
        <f>IF(ISNUMBER($B255),AD255/COUNTA(AD$10:AD255),"")</f>
        <v/>
      </c>
      <c r="AK255" s="133"/>
      <c r="AL255" s="137"/>
      <c r="AM255" s="141" t="str">
        <f>IF(ISNUMBER($B255),SQRT(VAR(U$10:U255)),"")</f>
        <v/>
      </c>
      <c r="AN255" s="141" t="str">
        <f>IF(ISNUMBER($B255),SQRT(VAR(V$10:V255)),"")</f>
        <v/>
      </c>
      <c r="AO255" s="141" t="str">
        <f>IF(ISNUMBER($B255),SQRT(VAR(W$10:W255)),"")</f>
        <v/>
      </c>
      <c r="AP255" s="141" t="str">
        <f>IF(ISNUMBER($B255),SQRT(VAR(X$10:X255)),"")</f>
        <v/>
      </c>
      <c r="AQ255" s="133"/>
      <c r="AR255" s="3"/>
      <c r="AS255" s="140"/>
      <c r="AT255" s="141"/>
      <c r="AU255" s="141"/>
      <c r="AV255" s="141"/>
      <c r="AW255" s="141"/>
      <c r="AX255" s="139"/>
    </row>
    <row r="256" spans="1:50">
      <c r="A256" s="64"/>
      <c r="B256" s="135" t="str">
        <f>IF(ISBLANK(Liga_Pocha!$B256),"",Liga_Pocha!$B256)</f>
        <v/>
      </c>
      <c r="C256" s="136" t="str">
        <f>IF(ISTEXT(B256),"",_xlfn.SWITCH(Liga_Pocha!AH256,$D$3,$D$2,$E$3,$E$2,$F$3,$F$2,$G$3,$G$2,$D$6,$D$5,$E$6,$E$5,$I$6,$I$5))</f>
        <v/>
      </c>
      <c r="D256" s="136" t="str">
        <f>IF(ISTEXT(C256),"",_xlfn.SWITCH(Liga_Pocha!AI256,$D$3,$D$2,$E$3,$E$2,$F$3,$F$2,$G$3,$G$2,$D$6,$D$5,$E$6,$E$5,$I$6,$I$5))</f>
        <v/>
      </c>
      <c r="E256" s="136" t="str">
        <f>IF(ISTEXT(D256),"",_xlfn.SWITCH(Liga_Pocha!AJ256,$D$3,$D$2,$E$3,$E$2,$F$3,$F$2,$G$3,$G$2,$D$6,$D$5,$E$6,$E$5,$I$6,$I$5))</f>
        <v/>
      </c>
      <c r="F256" s="136" t="str">
        <f>IF(ISTEXT(E256),"",_xlfn.SWITCH(Liga_Pocha!AK256,$D$3,$D$2,$E$3,$E$2,$F$3,$F$2,$G$3,$G$2,$D$6,$D$5,$E$6,$E$5,$I$6,$I$5))</f>
        <v/>
      </c>
      <c r="G256" s="140" t="str">
        <f>HLOOKUP(G$9,$B$9:$F$303,ROWS(A$1:A248),0)</f>
        <v/>
      </c>
      <c r="H256" s="129"/>
      <c r="I256" s="141" t="str">
        <f>IF(ISNUMBER($B256),I255+Liga_Pocha!AH256,"")</f>
        <v/>
      </c>
      <c r="J256" s="141" t="str">
        <f>IF(ISNUMBER($B256),J255+Liga_Pocha!AI256,"")</f>
        <v/>
      </c>
      <c r="K256" s="141" t="str">
        <f>IF(ISNUMBER($B256),K255+Liga_Pocha!AJ256,"")</f>
        <v/>
      </c>
      <c r="L256" s="141" t="str">
        <f>IF(ISNUMBER($B256),L255+Liga_Pocha!AK256,"")</f>
        <v/>
      </c>
      <c r="M256" s="133"/>
      <c r="N256" s="129"/>
      <c r="O256" s="131" t="str">
        <f>IF(ISNUMBER($B256),I256/SUM($I256:$L256),"")</f>
        <v/>
      </c>
      <c r="P256" s="131" t="str">
        <f>IF(ISNUMBER($B256),J256/SUM($I256:$L256),"")</f>
        <v/>
      </c>
      <c r="Q256" s="131" t="str">
        <f>IF(ISNUMBER($B256),K256/SUM($I256:$L256),"")</f>
        <v/>
      </c>
      <c r="R256" s="131" t="str">
        <f>IF(ISNUMBER($B256),L256/SUM($I256:$L256),"")</f>
        <v/>
      </c>
      <c r="S256" s="133"/>
      <c r="T256" s="129"/>
      <c r="U256" s="141" t="str">
        <f>IF(ISNUMBER(Liga_Pocha!C256),Liga_Pocha!C256,"")</f>
        <v/>
      </c>
      <c r="V256" s="141" t="str">
        <f>IF(ISNUMBER(Liga_Pocha!D256),Liga_Pocha!D256,"")</f>
        <v/>
      </c>
      <c r="W256" s="141" t="str">
        <f>IF(ISNUMBER(Liga_Pocha!E256),Liga_Pocha!E256,"")</f>
        <v/>
      </c>
      <c r="X256" s="141" t="str">
        <f>IF(ISNUMBER(Liga_Pocha!F256),Liga_Pocha!F256,"")</f>
        <v/>
      </c>
      <c r="Y256" s="140" t="str">
        <f>IF(ISNUMBER($B256),HLOOKUP(Y$9,$U$9:$X$303,ROWS(S$1:S248),0),"")</f>
        <v/>
      </c>
      <c r="Z256" s="129"/>
      <c r="AA256" s="141" t="str">
        <f>IF(ISNUMBER($B256),U256+AA255,"")</f>
        <v/>
      </c>
      <c r="AB256" s="141" t="str">
        <f>IF(ISNUMBER($B256),V256+AB255,"")</f>
        <v/>
      </c>
      <c r="AC256" s="141" t="str">
        <f>IF(ISNUMBER($B256),W256+AC255,"")</f>
        <v/>
      </c>
      <c r="AD256" s="141" t="str">
        <f>IF(ISNUMBER($B256),X256+AD255,"")</f>
        <v/>
      </c>
      <c r="AE256" s="133"/>
      <c r="AF256" s="137"/>
      <c r="AG256" s="141" t="str">
        <f>IF(ISNUMBER($B256),AA256/COUNTA(AA$10:AA256),"")</f>
        <v/>
      </c>
      <c r="AH256" s="141" t="str">
        <f>IF(ISNUMBER($B256),AB256/COUNTA(AB$10:AB256),"")</f>
        <v/>
      </c>
      <c r="AI256" s="141" t="str">
        <f>IF(ISNUMBER($B256),AC256/COUNTA(AC$10:AC256),"")</f>
        <v/>
      </c>
      <c r="AJ256" s="141" t="str">
        <f>IF(ISNUMBER($B256),AD256/COUNTA(AD$10:AD256),"")</f>
        <v/>
      </c>
      <c r="AK256" s="133"/>
      <c r="AL256" s="137"/>
      <c r="AM256" s="141" t="str">
        <f>IF(ISNUMBER($B256),SQRT(VAR(U$10:U256)),"")</f>
        <v/>
      </c>
      <c r="AN256" s="141" t="str">
        <f>IF(ISNUMBER($B256),SQRT(VAR(V$10:V256)),"")</f>
        <v/>
      </c>
      <c r="AO256" s="141" t="str">
        <f>IF(ISNUMBER($B256),SQRT(VAR(W$10:W256)),"")</f>
        <v/>
      </c>
      <c r="AP256" s="141" t="str">
        <f>IF(ISNUMBER($B256),SQRT(VAR(X$10:X256)),"")</f>
        <v/>
      </c>
      <c r="AQ256" s="133"/>
      <c r="AR256" s="3"/>
      <c r="AS256" s="140"/>
      <c r="AT256" s="141"/>
      <c r="AU256" s="141"/>
      <c r="AV256" s="141"/>
      <c r="AW256" s="141"/>
      <c r="AX256" s="139"/>
    </row>
    <row r="257" spans="1:50">
      <c r="A257" s="64"/>
      <c r="B257" s="135" t="str">
        <f>IF(ISBLANK(Liga_Pocha!$B257),"",Liga_Pocha!$B257)</f>
        <v/>
      </c>
      <c r="C257" s="136" t="str">
        <f>IF(ISTEXT(B257),"",_xlfn.SWITCH(Liga_Pocha!AH257,$D$3,$D$2,$E$3,$E$2,$F$3,$F$2,$G$3,$G$2,$D$6,$D$5,$E$6,$E$5,$I$6,$I$5))</f>
        <v/>
      </c>
      <c r="D257" s="136" t="str">
        <f>IF(ISTEXT(C257),"",_xlfn.SWITCH(Liga_Pocha!AI257,$D$3,$D$2,$E$3,$E$2,$F$3,$F$2,$G$3,$G$2,$D$6,$D$5,$E$6,$E$5,$I$6,$I$5))</f>
        <v/>
      </c>
      <c r="E257" s="136" t="str">
        <f>IF(ISTEXT(D257),"",_xlfn.SWITCH(Liga_Pocha!AJ257,$D$3,$D$2,$E$3,$E$2,$F$3,$F$2,$G$3,$G$2,$D$6,$D$5,$E$6,$E$5,$I$6,$I$5))</f>
        <v/>
      </c>
      <c r="F257" s="136" t="str">
        <f>IF(ISTEXT(E257),"",_xlfn.SWITCH(Liga_Pocha!AK257,$D$3,$D$2,$E$3,$E$2,$F$3,$F$2,$G$3,$G$2,$D$6,$D$5,$E$6,$E$5,$I$6,$I$5))</f>
        <v/>
      </c>
      <c r="G257" s="140" t="str">
        <f>HLOOKUP(G$9,$B$9:$F$303,ROWS(A$1:A249),0)</f>
        <v/>
      </c>
      <c r="H257" s="129"/>
      <c r="I257" s="141" t="str">
        <f>IF(ISNUMBER($B257),I256+Liga_Pocha!AH257,"")</f>
        <v/>
      </c>
      <c r="J257" s="141" t="str">
        <f>IF(ISNUMBER($B257),J256+Liga_Pocha!AI257,"")</f>
        <v/>
      </c>
      <c r="K257" s="141" t="str">
        <f>IF(ISNUMBER($B257),K256+Liga_Pocha!AJ257,"")</f>
        <v/>
      </c>
      <c r="L257" s="141" t="str">
        <f>IF(ISNUMBER($B257),L256+Liga_Pocha!AK257,"")</f>
        <v/>
      </c>
      <c r="M257" s="133"/>
      <c r="N257" s="129"/>
      <c r="O257" s="131" t="str">
        <f>IF(ISNUMBER($B257),I257/SUM($I257:$L257),"")</f>
        <v/>
      </c>
      <c r="P257" s="131" t="str">
        <f>IF(ISNUMBER($B257),J257/SUM($I257:$L257),"")</f>
        <v/>
      </c>
      <c r="Q257" s="131" t="str">
        <f>IF(ISNUMBER($B257),K257/SUM($I257:$L257),"")</f>
        <v/>
      </c>
      <c r="R257" s="131" t="str">
        <f>IF(ISNUMBER($B257),L257/SUM($I257:$L257),"")</f>
        <v/>
      </c>
      <c r="S257" s="133"/>
      <c r="T257" s="129"/>
      <c r="U257" s="141" t="str">
        <f>IF(ISNUMBER(Liga_Pocha!C257),Liga_Pocha!C257,"")</f>
        <v/>
      </c>
      <c r="V257" s="141" t="str">
        <f>IF(ISNUMBER(Liga_Pocha!D257),Liga_Pocha!D257,"")</f>
        <v/>
      </c>
      <c r="W257" s="141" t="str">
        <f>IF(ISNUMBER(Liga_Pocha!E257),Liga_Pocha!E257,"")</f>
        <v/>
      </c>
      <c r="X257" s="141" t="str">
        <f>IF(ISNUMBER(Liga_Pocha!F257),Liga_Pocha!F257,"")</f>
        <v/>
      </c>
      <c r="Y257" s="140" t="str">
        <f>IF(ISNUMBER($B257),HLOOKUP(Y$9,$U$9:$X$303,ROWS(S$1:S249),0),"")</f>
        <v/>
      </c>
      <c r="Z257" s="129"/>
      <c r="AA257" s="141" t="str">
        <f>IF(ISNUMBER($B257),U257+AA256,"")</f>
        <v/>
      </c>
      <c r="AB257" s="141" t="str">
        <f>IF(ISNUMBER($B257),V257+AB256,"")</f>
        <v/>
      </c>
      <c r="AC257" s="141" t="str">
        <f>IF(ISNUMBER($B257),W257+AC256,"")</f>
        <v/>
      </c>
      <c r="AD257" s="141" t="str">
        <f>IF(ISNUMBER($B257),X257+AD256,"")</f>
        <v/>
      </c>
      <c r="AE257" s="133"/>
      <c r="AF257" s="137"/>
      <c r="AG257" s="141" t="str">
        <f>IF(ISNUMBER($B257),AA257/COUNTA(AA$10:AA257),"")</f>
        <v/>
      </c>
      <c r="AH257" s="141" t="str">
        <f>IF(ISNUMBER($B257),AB257/COUNTA(AB$10:AB257),"")</f>
        <v/>
      </c>
      <c r="AI257" s="141" t="str">
        <f>IF(ISNUMBER($B257),AC257/COUNTA(AC$10:AC257),"")</f>
        <v/>
      </c>
      <c r="AJ257" s="141" t="str">
        <f>IF(ISNUMBER($B257),AD257/COUNTA(AD$10:AD257),"")</f>
        <v/>
      </c>
      <c r="AK257" s="133"/>
      <c r="AL257" s="137"/>
      <c r="AM257" s="141" t="str">
        <f>IF(ISNUMBER($B257),SQRT(VAR(U$10:U257)),"")</f>
        <v/>
      </c>
      <c r="AN257" s="141" t="str">
        <f>IF(ISNUMBER($B257),SQRT(VAR(V$10:V257)),"")</f>
        <v/>
      </c>
      <c r="AO257" s="141" t="str">
        <f>IF(ISNUMBER($B257),SQRT(VAR(W$10:W257)),"")</f>
        <v/>
      </c>
      <c r="AP257" s="141" t="str">
        <f>IF(ISNUMBER($B257),SQRT(VAR(X$10:X257)),"")</f>
        <v/>
      </c>
      <c r="AQ257" s="133"/>
      <c r="AR257" s="3"/>
      <c r="AS257" s="140"/>
      <c r="AT257" s="141"/>
      <c r="AU257" s="141"/>
      <c r="AV257" s="141"/>
      <c r="AW257" s="141"/>
      <c r="AX257" s="139"/>
    </row>
    <row r="258" spans="1:50">
      <c r="A258" s="64"/>
      <c r="B258" s="135" t="str">
        <f>IF(ISBLANK(Liga_Pocha!$B258),"",Liga_Pocha!$B258)</f>
        <v/>
      </c>
      <c r="C258" s="136" t="str">
        <f>IF(ISTEXT(B258),"",_xlfn.SWITCH(Liga_Pocha!AH258,$D$3,$D$2,$E$3,$E$2,$F$3,$F$2,$G$3,$G$2,$D$6,$D$5,$E$6,$E$5,$I$6,$I$5))</f>
        <v/>
      </c>
      <c r="D258" s="136" t="str">
        <f>IF(ISTEXT(C258),"",_xlfn.SWITCH(Liga_Pocha!AI258,$D$3,$D$2,$E$3,$E$2,$F$3,$F$2,$G$3,$G$2,$D$6,$D$5,$E$6,$E$5,$I$6,$I$5))</f>
        <v/>
      </c>
      <c r="E258" s="136" t="str">
        <f>IF(ISTEXT(D258),"",_xlfn.SWITCH(Liga_Pocha!AJ258,$D$3,$D$2,$E$3,$E$2,$F$3,$F$2,$G$3,$G$2,$D$6,$D$5,$E$6,$E$5,$I$6,$I$5))</f>
        <v/>
      </c>
      <c r="F258" s="136" t="str">
        <f>IF(ISTEXT(E258),"",_xlfn.SWITCH(Liga_Pocha!AK258,$D$3,$D$2,$E$3,$E$2,$F$3,$F$2,$G$3,$G$2,$D$6,$D$5,$E$6,$E$5,$I$6,$I$5))</f>
        <v/>
      </c>
      <c r="G258" s="140" t="str">
        <f>HLOOKUP(G$9,$B$9:$F$303,ROWS(A$1:A250),0)</f>
        <v/>
      </c>
      <c r="H258" s="129"/>
      <c r="I258" s="141" t="str">
        <f>IF(ISNUMBER($B258),I257+Liga_Pocha!AH258,"")</f>
        <v/>
      </c>
      <c r="J258" s="141" t="str">
        <f>IF(ISNUMBER($B258),J257+Liga_Pocha!AI258,"")</f>
        <v/>
      </c>
      <c r="K258" s="141" t="str">
        <f>IF(ISNUMBER($B258),K257+Liga_Pocha!AJ258,"")</f>
        <v/>
      </c>
      <c r="L258" s="141" t="str">
        <f>IF(ISNUMBER($B258),L257+Liga_Pocha!AK258,"")</f>
        <v/>
      </c>
      <c r="M258" s="133"/>
      <c r="N258" s="129"/>
      <c r="O258" s="131" t="str">
        <f>IF(ISNUMBER($B258),I258/SUM($I258:$L258),"")</f>
        <v/>
      </c>
      <c r="P258" s="131" t="str">
        <f>IF(ISNUMBER($B258),J258/SUM($I258:$L258),"")</f>
        <v/>
      </c>
      <c r="Q258" s="131" t="str">
        <f>IF(ISNUMBER($B258),K258/SUM($I258:$L258),"")</f>
        <v/>
      </c>
      <c r="R258" s="131" t="str">
        <f>IF(ISNUMBER($B258),L258/SUM($I258:$L258),"")</f>
        <v/>
      </c>
      <c r="S258" s="133"/>
      <c r="T258" s="129"/>
      <c r="U258" s="141" t="str">
        <f>IF(ISNUMBER(Liga_Pocha!C258),Liga_Pocha!C258,"")</f>
        <v/>
      </c>
      <c r="V258" s="141" t="str">
        <f>IF(ISNUMBER(Liga_Pocha!D258),Liga_Pocha!D258,"")</f>
        <v/>
      </c>
      <c r="W258" s="141" t="str">
        <f>IF(ISNUMBER(Liga_Pocha!E258),Liga_Pocha!E258,"")</f>
        <v/>
      </c>
      <c r="X258" s="141" t="str">
        <f>IF(ISNUMBER(Liga_Pocha!F258),Liga_Pocha!F258,"")</f>
        <v/>
      </c>
      <c r="Y258" s="140" t="str">
        <f>IF(ISNUMBER($B258),HLOOKUP(Y$9,$U$9:$X$303,ROWS(S$1:S250),0),"")</f>
        <v/>
      </c>
      <c r="Z258" s="129"/>
      <c r="AA258" s="141" t="str">
        <f>IF(ISNUMBER($B258),U258+AA257,"")</f>
        <v/>
      </c>
      <c r="AB258" s="141" t="str">
        <f>IF(ISNUMBER($B258),V258+AB257,"")</f>
        <v/>
      </c>
      <c r="AC258" s="141" t="str">
        <f>IF(ISNUMBER($B258),W258+AC257,"")</f>
        <v/>
      </c>
      <c r="AD258" s="141" t="str">
        <f>IF(ISNUMBER($B258),X258+AD257,"")</f>
        <v/>
      </c>
      <c r="AE258" s="133"/>
      <c r="AF258" s="137"/>
      <c r="AG258" s="141" t="str">
        <f>IF(ISNUMBER($B258),AA258/COUNTA(AA$10:AA258),"")</f>
        <v/>
      </c>
      <c r="AH258" s="141" t="str">
        <f>IF(ISNUMBER($B258),AB258/COUNTA(AB$10:AB258),"")</f>
        <v/>
      </c>
      <c r="AI258" s="141" t="str">
        <f>IF(ISNUMBER($B258),AC258/COUNTA(AC$10:AC258),"")</f>
        <v/>
      </c>
      <c r="AJ258" s="141" t="str">
        <f>IF(ISNUMBER($B258),AD258/COUNTA(AD$10:AD258),"")</f>
        <v/>
      </c>
      <c r="AK258" s="133"/>
      <c r="AL258" s="137"/>
      <c r="AM258" s="141" t="str">
        <f>IF(ISNUMBER($B258),SQRT(VAR(U$10:U258)),"")</f>
        <v/>
      </c>
      <c r="AN258" s="141" t="str">
        <f>IF(ISNUMBER($B258),SQRT(VAR(V$10:V258)),"")</f>
        <v/>
      </c>
      <c r="AO258" s="141" t="str">
        <f>IF(ISNUMBER($B258),SQRT(VAR(W$10:W258)),"")</f>
        <v/>
      </c>
      <c r="AP258" s="141" t="str">
        <f>IF(ISNUMBER($B258),SQRT(VAR(X$10:X258)),"")</f>
        <v/>
      </c>
      <c r="AQ258" s="133"/>
      <c r="AR258" s="3"/>
      <c r="AS258" s="140"/>
      <c r="AT258" s="141"/>
      <c r="AU258" s="141"/>
      <c r="AV258" s="141"/>
      <c r="AW258" s="141"/>
      <c r="AX258" s="139"/>
    </row>
    <row r="259" spans="1:50">
      <c r="A259" s="64"/>
      <c r="B259" s="135" t="str">
        <f>IF(ISBLANK(Liga_Pocha!$B259),"",Liga_Pocha!$B259)</f>
        <v/>
      </c>
      <c r="C259" s="136" t="str">
        <f>IF(ISTEXT(B259),"",_xlfn.SWITCH(Liga_Pocha!AH259,$D$3,$D$2,$E$3,$E$2,$F$3,$F$2,$G$3,$G$2,$D$6,$D$5,$E$6,$E$5,$I$6,$I$5))</f>
        <v/>
      </c>
      <c r="D259" s="136" t="str">
        <f>IF(ISTEXT(C259),"",_xlfn.SWITCH(Liga_Pocha!AI259,$D$3,$D$2,$E$3,$E$2,$F$3,$F$2,$G$3,$G$2,$D$6,$D$5,$E$6,$E$5,$I$6,$I$5))</f>
        <v/>
      </c>
      <c r="E259" s="136" t="str">
        <f>IF(ISTEXT(D259),"",_xlfn.SWITCH(Liga_Pocha!AJ259,$D$3,$D$2,$E$3,$E$2,$F$3,$F$2,$G$3,$G$2,$D$6,$D$5,$E$6,$E$5,$I$6,$I$5))</f>
        <v/>
      </c>
      <c r="F259" s="136" t="str">
        <f>IF(ISTEXT(E259),"",_xlfn.SWITCH(Liga_Pocha!AK259,$D$3,$D$2,$E$3,$E$2,$F$3,$F$2,$G$3,$G$2,$D$6,$D$5,$E$6,$E$5,$I$6,$I$5))</f>
        <v/>
      </c>
      <c r="G259" s="140" t="str">
        <f>HLOOKUP(G$9,$B$9:$F$303,ROWS(A$1:A251),0)</f>
        <v/>
      </c>
      <c r="H259" s="129"/>
      <c r="I259" s="141" t="str">
        <f>IF(ISNUMBER($B259),I258+Liga_Pocha!AH259,"")</f>
        <v/>
      </c>
      <c r="J259" s="141" t="str">
        <f>IF(ISNUMBER($B259),J258+Liga_Pocha!AI259,"")</f>
        <v/>
      </c>
      <c r="K259" s="141" t="str">
        <f>IF(ISNUMBER($B259),K258+Liga_Pocha!AJ259,"")</f>
        <v/>
      </c>
      <c r="L259" s="141" t="str">
        <f>IF(ISNUMBER($B259),L258+Liga_Pocha!AK259,"")</f>
        <v/>
      </c>
      <c r="M259" s="133"/>
      <c r="N259" s="129"/>
      <c r="O259" s="131" t="str">
        <f>IF(ISNUMBER($B259),I259/SUM($I259:$L259),"")</f>
        <v/>
      </c>
      <c r="P259" s="131" t="str">
        <f>IF(ISNUMBER($B259),J259/SUM($I259:$L259),"")</f>
        <v/>
      </c>
      <c r="Q259" s="131" t="str">
        <f>IF(ISNUMBER($B259),K259/SUM($I259:$L259),"")</f>
        <v/>
      </c>
      <c r="R259" s="131" t="str">
        <f>IF(ISNUMBER($B259),L259/SUM($I259:$L259),"")</f>
        <v/>
      </c>
      <c r="S259" s="133"/>
      <c r="T259" s="129"/>
      <c r="U259" s="141" t="str">
        <f>IF(ISNUMBER(Liga_Pocha!C259),Liga_Pocha!C259,"")</f>
        <v/>
      </c>
      <c r="V259" s="141" t="str">
        <f>IF(ISNUMBER(Liga_Pocha!D259),Liga_Pocha!D259,"")</f>
        <v/>
      </c>
      <c r="W259" s="141" t="str">
        <f>IF(ISNUMBER(Liga_Pocha!E259),Liga_Pocha!E259,"")</f>
        <v/>
      </c>
      <c r="X259" s="141" t="str">
        <f>IF(ISNUMBER(Liga_Pocha!F259),Liga_Pocha!F259,"")</f>
        <v/>
      </c>
      <c r="Y259" s="140" t="str">
        <f>IF(ISNUMBER($B259),HLOOKUP(Y$9,$U$9:$X$303,ROWS(S$1:S251),0),"")</f>
        <v/>
      </c>
      <c r="Z259" s="129"/>
      <c r="AA259" s="141" t="str">
        <f>IF(ISNUMBER($B259),U259+AA258,"")</f>
        <v/>
      </c>
      <c r="AB259" s="141" t="str">
        <f>IF(ISNUMBER($B259),V259+AB258,"")</f>
        <v/>
      </c>
      <c r="AC259" s="141" t="str">
        <f>IF(ISNUMBER($B259),W259+AC258,"")</f>
        <v/>
      </c>
      <c r="AD259" s="141" t="str">
        <f>IF(ISNUMBER($B259),X259+AD258,"")</f>
        <v/>
      </c>
      <c r="AE259" s="133"/>
      <c r="AF259" s="137"/>
      <c r="AG259" s="141" t="str">
        <f>IF(ISNUMBER($B259),AA259/COUNTA(AA$10:AA259),"")</f>
        <v/>
      </c>
      <c r="AH259" s="141" t="str">
        <f>IF(ISNUMBER($B259),AB259/COUNTA(AB$10:AB259),"")</f>
        <v/>
      </c>
      <c r="AI259" s="141" t="str">
        <f>IF(ISNUMBER($B259),AC259/COUNTA(AC$10:AC259),"")</f>
        <v/>
      </c>
      <c r="AJ259" s="141" t="str">
        <f>IF(ISNUMBER($B259),AD259/COUNTA(AD$10:AD259),"")</f>
        <v/>
      </c>
      <c r="AK259" s="133"/>
      <c r="AL259" s="137"/>
      <c r="AM259" s="141" t="str">
        <f>IF(ISNUMBER($B259),SQRT(VAR(U$10:U259)),"")</f>
        <v/>
      </c>
      <c r="AN259" s="141" t="str">
        <f>IF(ISNUMBER($B259),SQRT(VAR(V$10:V259)),"")</f>
        <v/>
      </c>
      <c r="AO259" s="141" t="str">
        <f>IF(ISNUMBER($B259),SQRT(VAR(W$10:W259)),"")</f>
        <v/>
      </c>
      <c r="AP259" s="141" t="str">
        <f>IF(ISNUMBER($B259),SQRT(VAR(X$10:X259)),"")</f>
        <v/>
      </c>
      <c r="AQ259" s="133"/>
      <c r="AR259" s="3"/>
      <c r="AS259" s="140"/>
      <c r="AT259" s="141"/>
      <c r="AU259" s="141"/>
      <c r="AV259" s="141"/>
      <c r="AW259" s="141"/>
      <c r="AX259" s="139"/>
    </row>
    <row r="260" spans="1:50">
      <c r="A260" s="64"/>
      <c r="B260" s="135" t="str">
        <f>IF(ISBLANK(Liga_Pocha!$B260),"",Liga_Pocha!$B260)</f>
        <v/>
      </c>
      <c r="C260" s="136" t="str">
        <f>IF(ISTEXT(B260),"",_xlfn.SWITCH(Liga_Pocha!AH260,$D$3,$D$2,$E$3,$E$2,$F$3,$F$2,$G$3,$G$2,$D$6,$D$5,$E$6,$E$5,$I$6,$I$5))</f>
        <v/>
      </c>
      <c r="D260" s="136" t="str">
        <f>IF(ISTEXT(C260),"",_xlfn.SWITCH(Liga_Pocha!AI260,$D$3,$D$2,$E$3,$E$2,$F$3,$F$2,$G$3,$G$2,$D$6,$D$5,$E$6,$E$5,$I$6,$I$5))</f>
        <v/>
      </c>
      <c r="E260" s="136" t="str">
        <f>IF(ISTEXT(D260),"",_xlfn.SWITCH(Liga_Pocha!AJ260,$D$3,$D$2,$E$3,$E$2,$F$3,$F$2,$G$3,$G$2,$D$6,$D$5,$E$6,$E$5,$I$6,$I$5))</f>
        <v/>
      </c>
      <c r="F260" s="136" t="str">
        <f>IF(ISTEXT(E260),"",_xlfn.SWITCH(Liga_Pocha!AK260,$D$3,$D$2,$E$3,$E$2,$F$3,$F$2,$G$3,$G$2,$D$6,$D$5,$E$6,$E$5,$I$6,$I$5))</f>
        <v/>
      </c>
      <c r="G260" s="140" t="str">
        <f>HLOOKUP(G$9,$B$9:$F$303,ROWS(A$1:A252),0)</f>
        <v/>
      </c>
      <c r="H260" s="129"/>
      <c r="I260" s="141" t="str">
        <f>IF(ISNUMBER($B260),I259+Liga_Pocha!AH260,"")</f>
        <v/>
      </c>
      <c r="J260" s="141" t="str">
        <f>IF(ISNUMBER($B260),J259+Liga_Pocha!AI260,"")</f>
        <v/>
      </c>
      <c r="K260" s="141" t="str">
        <f>IF(ISNUMBER($B260),K259+Liga_Pocha!AJ260,"")</f>
        <v/>
      </c>
      <c r="L260" s="141" t="str">
        <f>IF(ISNUMBER($B260),L259+Liga_Pocha!AK260,"")</f>
        <v/>
      </c>
      <c r="M260" s="133"/>
      <c r="N260" s="129"/>
      <c r="O260" s="131" t="str">
        <f>IF(ISNUMBER($B260),I260/SUM($I260:$L260),"")</f>
        <v/>
      </c>
      <c r="P260" s="131" t="str">
        <f>IF(ISNUMBER($B260),J260/SUM($I260:$L260),"")</f>
        <v/>
      </c>
      <c r="Q260" s="131" t="str">
        <f>IF(ISNUMBER($B260),K260/SUM($I260:$L260),"")</f>
        <v/>
      </c>
      <c r="R260" s="131" t="str">
        <f>IF(ISNUMBER($B260),L260/SUM($I260:$L260),"")</f>
        <v/>
      </c>
      <c r="S260" s="133"/>
      <c r="T260" s="129"/>
      <c r="U260" s="141" t="str">
        <f>IF(ISNUMBER(Liga_Pocha!C260),Liga_Pocha!C260,"")</f>
        <v/>
      </c>
      <c r="V260" s="141" t="str">
        <f>IF(ISNUMBER(Liga_Pocha!D260),Liga_Pocha!D260,"")</f>
        <v/>
      </c>
      <c r="W260" s="141" t="str">
        <f>IF(ISNUMBER(Liga_Pocha!E260),Liga_Pocha!E260,"")</f>
        <v/>
      </c>
      <c r="X260" s="141" t="str">
        <f>IF(ISNUMBER(Liga_Pocha!F260),Liga_Pocha!F260,"")</f>
        <v/>
      </c>
      <c r="Y260" s="140" t="str">
        <f>IF(ISNUMBER($B260),HLOOKUP(Y$9,$U$9:$X$303,ROWS(S$1:S252),0),"")</f>
        <v/>
      </c>
      <c r="Z260" s="129"/>
      <c r="AA260" s="141" t="str">
        <f>IF(ISNUMBER($B260),U260+AA259,"")</f>
        <v/>
      </c>
      <c r="AB260" s="141" t="str">
        <f>IF(ISNUMBER($B260),V260+AB259,"")</f>
        <v/>
      </c>
      <c r="AC260" s="141" t="str">
        <f>IF(ISNUMBER($B260),W260+AC259,"")</f>
        <v/>
      </c>
      <c r="AD260" s="141" t="str">
        <f>IF(ISNUMBER($B260),X260+AD259,"")</f>
        <v/>
      </c>
      <c r="AE260" s="133"/>
      <c r="AF260" s="137"/>
      <c r="AG260" s="141" t="str">
        <f>IF(ISNUMBER($B260),AA260/COUNTA(AA$10:AA260),"")</f>
        <v/>
      </c>
      <c r="AH260" s="141" t="str">
        <f>IF(ISNUMBER($B260),AB260/COUNTA(AB$10:AB260),"")</f>
        <v/>
      </c>
      <c r="AI260" s="141" t="str">
        <f>IF(ISNUMBER($B260),AC260/COUNTA(AC$10:AC260),"")</f>
        <v/>
      </c>
      <c r="AJ260" s="141" t="str">
        <f>IF(ISNUMBER($B260),AD260/COUNTA(AD$10:AD260),"")</f>
        <v/>
      </c>
      <c r="AK260" s="133"/>
      <c r="AL260" s="137"/>
      <c r="AM260" s="141" t="str">
        <f>IF(ISNUMBER($B260),SQRT(VAR(U$10:U260)),"")</f>
        <v/>
      </c>
      <c r="AN260" s="141" t="str">
        <f>IF(ISNUMBER($B260),SQRT(VAR(V$10:V260)),"")</f>
        <v/>
      </c>
      <c r="AO260" s="141" t="str">
        <f>IF(ISNUMBER($B260),SQRT(VAR(W$10:W260)),"")</f>
        <v/>
      </c>
      <c r="AP260" s="141" t="str">
        <f>IF(ISNUMBER($B260),SQRT(VAR(X$10:X260)),"")</f>
        <v/>
      </c>
      <c r="AQ260" s="133"/>
      <c r="AR260" s="3"/>
      <c r="AS260" s="140"/>
      <c r="AT260" s="141"/>
      <c r="AU260" s="141"/>
      <c r="AV260" s="141"/>
      <c r="AW260" s="141"/>
      <c r="AX260" s="139"/>
    </row>
    <row r="261" spans="1:50">
      <c r="A261" s="64"/>
      <c r="B261" s="135" t="str">
        <f>IF(ISBLANK(Liga_Pocha!$B261),"",Liga_Pocha!$B261)</f>
        <v/>
      </c>
      <c r="C261" s="136" t="str">
        <f>IF(ISTEXT(B261),"",_xlfn.SWITCH(Liga_Pocha!AH261,$D$3,$D$2,$E$3,$E$2,$F$3,$F$2,$G$3,$G$2,$D$6,$D$5,$E$6,$E$5,$I$6,$I$5))</f>
        <v/>
      </c>
      <c r="D261" s="136" t="str">
        <f>IF(ISTEXT(C261),"",_xlfn.SWITCH(Liga_Pocha!AI261,$D$3,$D$2,$E$3,$E$2,$F$3,$F$2,$G$3,$G$2,$D$6,$D$5,$E$6,$E$5,$I$6,$I$5))</f>
        <v/>
      </c>
      <c r="E261" s="136" t="str">
        <f>IF(ISTEXT(D261),"",_xlfn.SWITCH(Liga_Pocha!AJ261,$D$3,$D$2,$E$3,$E$2,$F$3,$F$2,$G$3,$G$2,$D$6,$D$5,$E$6,$E$5,$I$6,$I$5))</f>
        <v/>
      </c>
      <c r="F261" s="136" t="str">
        <f>IF(ISTEXT(E261),"",_xlfn.SWITCH(Liga_Pocha!AK261,$D$3,$D$2,$E$3,$E$2,$F$3,$F$2,$G$3,$G$2,$D$6,$D$5,$E$6,$E$5,$I$6,$I$5))</f>
        <v/>
      </c>
      <c r="G261" s="140" t="str">
        <f>HLOOKUP(G$9,$B$9:$F$303,ROWS(A$1:A253),0)</f>
        <v/>
      </c>
      <c r="H261" s="129"/>
      <c r="I261" s="141" t="str">
        <f>IF(ISNUMBER($B261),I260+Liga_Pocha!AH261,"")</f>
        <v/>
      </c>
      <c r="J261" s="141" t="str">
        <f>IF(ISNUMBER($B261),J260+Liga_Pocha!AI261,"")</f>
        <v/>
      </c>
      <c r="K261" s="141" t="str">
        <f>IF(ISNUMBER($B261),K260+Liga_Pocha!AJ261,"")</f>
        <v/>
      </c>
      <c r="L261" s="141" t="str">
        <f>IF(ISNUMBER($B261),L260+Liga_Pocha!AK261,"")</f>
        <v/>
      </c>
      <c r="M261" s="133"/>
      <c r="N261" s="129"/>
      <c r="O261" s="131" t="str">
        <f>IF(ISNUMBER($B261),I261/SUM($I261:$L261),"")</f>
        <v/>
      </c>
      <c r="P261" s="131" t="str">
        <f>IF(ISNUMBER($B261),J261/SUM($I261:$L261),"")</f>
        <v/>
      </c>
      <c r="Q261" s="131" t="str">
        <f>IF(ISNUMBER($B261),K261/SUM($I261:$L261),"")</f>
        <v/>
      </c>
      <c r="R261" s="131" t="str">
        <f>IF(ISNUMBER($B261),L261/SUM($I261:$L261),"")</f>
        <v/>
      </c>
      <c r="S261" s="133"/>
      <c r="T261" s="129"/>
      <c r="U261" s="141" t="str">
        <f>IF(ISNUMBER(Liga_Pocha!C261),Liga_Pocha!C261,"")</f>
        <v/>
      </c>
      <c r="V261" s="141" t="str">
        <f>IF(ISNUMBER(Liga_Pocha!D261),Liga_Pocha!D261,"")</f>
        <v/>
      </c>
      <c r="W261" s="141" t="str">
        <f>IF(ISNUMBER(Liga_Pocha!E261),Liga_Pocha!E261,"")</f>
        <v/>
      </c>
      <c r="X261" s="141" t="str">
        <f>IF(ISNUMBER(Liga_Pocha!F261),Liga_Pocha!F261,"")</f>
        <v/>
      </c>
      <c r="Y261" s="140" t="str">
        <f>IF(ISNUMBER($B261),HLOOKUP(Y$9,$U$9:$X$303,ROWS(S$1:S253),0),"")</f>
        <v/>
      </c>
      <c r="Z261" s="129"/>
      <c r="AA261" s="141" t="str">
        <f>IF(ISNUMBER($B261),U261+AA260,"")</f>
        <v/>
      </c>
      <c r="AB261" s="141" t="str">
        <f>IF(ISNUMBER($B261),V261+AB260,"")</f>
        <v/>
      </c>
      <c r="AC261" s="141" t="str">
        <f>IF(ISNUMBER($B261),W261+AC260,"")</f>
        <v/>
      </c>
      <c r="AD261" s="141" t="str">
        <f>IF(ISNUMBER($B261),X261+AD260,"")</f>
        <v/>
      </c>
      <c r="AE261" s="133"/>
      <c r="AF261" s="137"/>
      <c r="AG261" s="141" t="str">
        <f>IF(ISNUMBER($B261),AA261/COUNTA(AA$10:AA261),"")</f>
        <v/>
      </c>
      <c r="AH261" s="141" t="str">
        <f>IF(ISNUMBER($B261),AB261/COUNTA(AB$10:AB261),"")</f>
        <v/>
      </c>
      <c r="AI261" s="141" t="str">
        <f>IF(ISNUMBER($B261),AC261/COUNTA(AC$10:AC261),"")</f>
        <v/>
      </c>
      <c r="AJ261" s="141" t="str">
        <f>IF(ISNUMBER($B261),AD261/COUNTA(AD$10:AD261),"")</f>
        <v/>
      </c>
      <c r="AK261" s="133"/>
      <c r="AL261" s="137"/>
      <c r="AM261" s="141" t="str">
        <f>IF(ISNUMBER($B261),SQRT(VAR(U$10:U261)),"")</f>
        <v/>
      </c>
      <c r="AN261" s="141" t="str">
        <f>IF(ISNUMBER($B261),SQRT(VAR(V$10:V261)),"")</f>
        <v/>
      </c>
      <c r="AO261" s="141" t="str">
        <f>IF(ISNUMBER($B261),SQRT(VAR(W$10:W261)),"")</f>
        <v/>
      </c>
      <c r="AP261" s="141" t="str">
        <f>IF(ISNUMBER($B261),SQRT(VAR(X$10:X261)),"")</f>
        <v/>
      </c>
      <c r="AQ261" s="133"/>
      <c r="AR261" s="3"/>
      <c r="AS261" s="140"/>
      <c r="AT261" s="141"/>
      <c r="AU261" s="141"/>
      <c r="AV261" s="141"/>
      <c r="AW261" s="141"/>
      <c r="AX261" s="139"/>
    </row>
    <row r="262" spans="1:50">
      <c r="A262" s="64"/>
      <c r="B262" s="135" t="str">
        <f>IF(ISBLANK(Liga_Pocha!$B262),"",Liga_Pocha!$B262)</f>
        <v/>
      </c>
      <c r="C262" s="136" t="str">
        <f>IF(ISTEXT(B262),"",_xlfn.SWITCH(Liga_Pocha!AH262,$D$3,$D$2,$E$3,$E$2,$F$3,$F$2,$G$3,$G$2,$D$6,$D$5,$E$6,$E$5,$I$6,$I$5))</f>
        <v/>
      </c>
      <c r="D262" s="136" t="str">
        <f>IF(ISTEXT(C262),"",_xlfn.SWITCH(Liga_Pocha!AI262,$D$3,$D$2,$E$3,$E$2,$F$3,$F$2,$G$3,$G$2,$D$6,$D$5,$E$6,$E$5,$I$6,$I$5))</f>
        <v/>
      </c>
      <c r="E262" s="136" t="str">
        <f>IF(ISTEXT(D262),"",_xlfn.SWITCH(Liga_Pocha!AJ262,$D$3,$D$2,$E$3,$E$2,$F$3,$F$2,$G$3,$G$2,$D$6,$D$5,$E$6,$E$5,$I$6,$I$5))</f>
        <v/>
      </c>
      <c r="F262" s="136" t="str">
        <f>IF(ISTEXT(E262),"",_xlfn.SWITCH(Liga_Pocha!AK262,$D$3,$D$2,$E$3,$E$2,$F$3,$F$2,$G$3,$G$2,$D$6,$D$5,$E$6,$E$5,$I$6,$I$5))</f>
        <v/>
      </c>
      <c r="G262" s="140" t="str">
        <f>HLOOKUP(G$9,$B$9:$F$303,ROWS(A$1:A254),0)</f>
        <v/>
      </c>
      <c r="H262" s="129"/>
      <c r="I262" s="141" t="str">
        <f>IF(ISNUMBER($B262),I261+Liga_Pocha!AH262,"")</f>
        <v/>
      </c>
      <c r="J262" s="141" t="str">
        <f>IF(ISNUMBER($B262),J261+Liga_Pocha!AI262,"")</f>
        <v/>
      </c>
      <c r="K262" s="141" t="str">
        <f>IF(ISNUMBER($B262),K261+Liga_Pocha!AJ262,"")</f>
        <v/>
      </c>
      <c r="L262" s="141" t="str">
        <f>IF(ISNUMBER($B262),L261+Liga_Pocha!AK262,"")</f>
        <v/>
      </c>
      <c r="M262" s="133"/>
      <c r="N262" s="129"/>
      <c r="O262" s="131" t="str">
        <f>IF(ISNUMBER($B262),I262/SUM($I262:$L262),"")</f>
        <v/>
      </c>
      <c r="P262" s="131" t="str">
        <f>IF(ISNUMBER($B262),J262/SUM($I262:$L262),"")</f>
        <v/>
      </c>
      <c r="Q262" s="131" t="str">
        <f>IF(ISNUMBER($B262),K262/SUM($I262:$L262),"")</f>
        <v/>
      </c>
      <c r="R262" s="131" t="str">
        <f>IF(ISNUMBER($B262),L262/SUM($I262:$L262),"")</f>
        <v/>
      </c>
      <c r="S262" s="133"/>
      <c r="T262" s="129"/>
      <c r="U262" s="141" t="str">
        <f>IF(ISNUMBER(Liga_Pocha!C262),Liga_Pocha!C262,"")</f>
        <v/>
      </c>
      <c r="V262" s="141" t="str">
        <f>IF(ISNUMBER(Liga_Pocha!D262),Liga_Pocha!D262,"")</f>
        <v/>
      </c>
      <c r="W262" s="141" t="str">
        <f>IF(ISNUMBER(Liga_Pocha!E262),Liga_Pocha!E262,"")</f>
        <v/>
      </c>
      <c r="X262" s="141" t="str">
        <f>IF(ISNUMBER(Liga_Pocha!F262),Liga_Pocha!F262,"")</f>
        <v/>
      </c>
      <c r="Y262" s="140" t="str">
        <f>IF(ISNUMBER($B262),HLOOKUP(Y$9,$U$9:$X$303,ROWS(S$1:S254),0),"")</f>
        <v/>
      </c>
      <c r="Z262" s="129"/>
      <c r="AA262" s="141" t="str">
        <f>IF(ISNUMBER($B262),U262+AA261,"")</f>
        <v/>
      </c>
      <c r="AB262" s="141" t="str">
        <f>IF(ISNUMBER($B262),V262+AB261,"")</f>
        <v/>
      </c>
      <c r="AC262" s="141" t="str">
        <f>IF(ISNUMBER($B262),W262+AC261,"")</f>
        <v/>
      </c>
      <c r="AD262" s="141" t="str">
        <f>IF(ISNUMBER($B262),X262+AD261,"")</f>
        <v/>
      </c>
      <c r="AE262" s="133"/>
      <c r="AF262" s="137"/>
      <c r="AG262" s="141" t="str">
        <f>IF(ISNUMBER($B262),AA262/COUNTA(AA$10:AA262),"")</f>
        <v/>
      </c>
      <c r="AH262" s="141" t="str">
        <f>IF(ISNUMBER($B262),AB262/COUNTA(AB$10:AB262),"")</f>
        <v/>
      </c>
      <c r="AI262" s="141" t="str">
        <f>IF(ISNUMBER($B262),AC262/COUNTA(AC$10:AC262),"")</f>
        <v/>
      </c>
      <c r="AJ262" s="141" t="str">
        <f>IF(ISNUMBER($B262),AD262/COUNTA(AD$10:AD262),"")</f>
        <v/>
      </c>
      <c r="AK262" s="133"/>
      <c r="AL262" s="137"/>
      <c r="AM262" s="141" t="str">
        <f>IF(ISNUMBER($B262),SQRT(VAR(U$10:U262)),"")</f>
        <v/>
      </c>
      <c r="AN262" s="141" t="str">
        <f>IF(ISNUMBER($B262),SQRT(VAR(V$10:V262)),"")</f>
        <v/>
      </c>
      <c r="AO262" s="141" t="str">
        <f>IF(ISNUMBER($B262),SQRT(VAR(W$10:W262)),"")</f>
        <v/>
      </c>
      <c r="AP262" s="141" t="str">
        <f>IF(ISNUMBER($B262),SQRT(VAR(X$10:X262)),"")</f>
        <v/>
      </c>
      <c r="AQ262" s="133"/>
      <c r="AR262" s="3"/>
      <c r="AS262" s="140"/>
      <c r="AT262" s="141"/>
      <c r="AU262" s="141"/>
      <c r="AV262" s="141"/>
      <c r="AW262" s="141"/>
      <c r="AX262" s="139"/>
    </row>
    <row r="263" spans="1:50">
      <c r="A263" s="64"/>
      <c r="B263" s="135" t="str">
        <f>IF(ISBLANK(Liga_Pocha!$B263),"",Liga_Pocha!$B263)</f>
        <v/>
      </c>
      <c r="C263" s="136" t="str">
        <f>IF(ISTEXT(B263),"",_xlfn.SWITCH(Liga_Pocha!AH263,$D$3,$D$2,$E$3,$E$2,$F$3,$F$2,$G$3,$G$2,$D$6,$D$5,$E$6,$E$5,$I$6,$I$5))</f>
        <v/>
      </c>
      <c r="D263" s="136" t="str">
        <f>IF(ISTEXT(C263),"",_xlfn.SWITCH(Liga_Pocha!AI263,$D$3,$D$2,$E$3,$E$2,$F$3,$F$2,$G$3,$G$2,$D$6,$D$5,$E$6,$E$5,$I$6,$I$5))</f>
        <v/>
      </c>
      <c r="E263" s="136" t="str">
        <f>IF(ISTEXT(D263),"",_xlfn.SWITCH(Liga_Pocha!AJ263,$D$3,$D$2,$E$3,$E$2,$F$3,$F$2,$G$3,$G$2,$D$6,$D$5,$E$6,$E$5,$I$6,$I$5))</f>
        <v/>
      </c>
      <c r="F263" s="136" t="str">
        <f>IF(ISTEXT(E263),"",_xlfn.SWITCH(Liga_Pocha!AK263,$D$3,$D$2,$E$3,$E$2,$F$3,$F$2,$G$3,$G$2,$D$6,$D$5,$E$6,$E$5,$I$6,$I$5))</f>
        <v/>
      </c>
      <c r="G263" s="140" t="str">
        <f>HLOOKUP(G$9,$B$9:$F$303,ROWS(A$1:A255),0)</f>
        <v/>
      </c>
      <c r="H263" s="129"/>
      <c r="I263" s="141" t="str">
        <f>IF(ISNUMBER($B263),I262+Liga_Pocha!AH263,"")</f>
        <v/>
      </c>
      <c r="J263" s="141" t="str">
        <f>IF(ISNUMBER($B263),J262+Liga_Pocha!AI263,"")</f>
        <v/>
      </c>
      <c r="K263" s="141" t="str">
        <f>IF(ISNUMBER($B263),K262+Liga_Pocha!AJ263,"")</f>
        <v/>
      </c>
      <c r="L263" s="141" t="str">
        <f>IF(ISNUMBER($B263),L262+Liga_Pocha!AK263,"")</f>
        <v/>
      </c>
      <c r="M263" s="133"/>
      <c r="N263" s="129"/>
      <c r="O263" s="131" t="str">
        <f>IF(ISNUMBER($B263),I263/SUM($I263:$L263),"")</f>
        <v/>
      </c>
      <c r="P263" s="131" t="str">
        <f>IF(ISNUMBER($B263),J263/SUM($I263:$L263),"")</f>
        <v/>
      </c>
      <c r="Q263" s="131" t="str">
        <f>IF(ISNUMBER($B263),K263/SUM($I263:$L263),"")</f>
        <v/>
      </c>
      <c r="R263" s="131" t="str">
        <f>IF(ISNUMBER($B263),L263/SUM($I263:$L263),"")</f>
        <v/>
      </c>
      <c r="S263" s="133"/>
      <c r="T263" s="129"/>
      <c r="U263" s="141" t="str">
        <f>IF(ISNUMBER(Liga_Pocha!C263),Liga_Pocha!C263,"")</f>
        <v/>
      </c>
      <c r="V263" s="141" t="str">
        <f>IF(ISNUMBER(Liga_Pocha!D263),Liga_Pocha!D263,"")</f>
        <v/>
      </c>
      <c r="W263" s="141" t="str">
        <f>IF(ISNUMBER(Liga_Pocha!E263),Liga_Pocha!E263,"")</f>
        <v/>
      </c>
      <c r="X263" s="141" t="str">
        <f>IF(ISNUMBER(Liga_Pocha!F263),Liga_Pocha!F263,"")</f>
        <v/>
      </c>
      <c r="Y263" s="140" t="str">
        <f>IF(ISNUMBER($B263),HLOOKUP(Y$9,$U$9:$X$303,ROWS(S$1:S255),0),"")</f>
        <v/>
      </c>
      <c r="Z263" s="129"/>
      <c r="AA263" s="141" t="str">
        <f>IF(ISNUMBER($B263),U263+AA262,"")</f>
        <v/>
      </c>
      <c r="AB263" s="141" t="str">
        <f>IF(ISNUMBER($B263),V263+AB262,"")</f>
        <v/>
      </c>
      <c r="AC263" s="141" t="str">
        <f>IF(ISNUMBER($B263),W263+AC262,"")</f>
        <v/>
      </c>
      <c r="AD263" s="141" t="str">
        <f>IF(ISNUMBER($B263),X263+AD262,"")</f>
        <v/>
      </c>
      <c r="AE263" s="133"/>
      <c r="AF263" s="137"/>
      <c r="AG263" s="141" t="str">
        <f>IF(ISNUMBER($B263),AA263/COUNTA(AA$10:AA263),"")</f>
        <v/>
      </c>
      <c r="AH263" s="141" t="str">
        <f>IF(ISNUMBER($B263),AB263/COUNTA(AB$10:AB263),"")</f>
        <v/>
      </c>
      <c r="AI263" s="141" t="str">
        <f>IF(ISNUMBER($B263),AC263/COUNTA(AC$10:AC263),"")</f>
        <v/>
      </c>
      <c r="AJ263" s="141" t="str">
        <f>IF(ISNUMBER($B263),AD263/COUNTA(AD$10:AD263),"")</f>
        <v/>
      </c>
      <c r="AK263" s="133"/>
      <c r="AL263" s="137"/>
      <c r="AM263" s="141" t="str">
        <f>IF(ISNUMBER($B263),SQRT(VAR(U$10:U263)),"")</f>
        <v/>
      </c>
      <c r="AN263" s="141" t="str">
        <f>IF(ISNUMBER($B263),SQRT(VAR(V$10:V263)),"")</f>
        <v/>
      </c>
      <c r="AO263" s="141" t="str">
        <f>IF(ISNUMBER($B263),SQRT(VAR(W$10:W263)),"")</f>
        <v/>
      </c>
      <c r="AP263" s="141" t="str">
        <f>IF(ISNUMBER($B263),SQRT(VAR(X$10:X263)),"")</f>
        <v/>
      </c>
      <c r="AQ263" s="133"/>
      <c r="AR263" s="3"/>
      <c r="AS263" s="140"/>
      <c r="AT263" s="141"/>
      <c r="AU263" s="141"/>
      <c r="AV263" s="141"/>
      <c r="AW263" s="141"/>
      <c r="AX263" s="139"/>
    </row>
    <row r="264" spans="1:50">
      <c r="A264" s="64"/>
      <c r="B264" s="135" t="str">
        <f>IF(ISBLANK(Liga_Pocha!$B264),"",Liga_Pocha!$B264)</f>
        <v/>
      </c>
      <c r="C264" s="136" t="str">
        <f>IF(ISTEXT(B264),"",_xlfn.SWITCH(Liga_Pocha!AH264,$D$3,$D$2,$E$3,$E$2,$F$3,$F$2,$G$3,$G$2,$D$6,$D$5,$E$6,$E$5,$I$6,$I$5))</f>
        <v/>
      </c>
      <c r="D264" s="136" t="str">
        <f>IF(ISTEXT(C264),"",_xlfn.SWITCH(Liga_Pocha!AI264,$D$3,$D$2,$E$3,$E$2,$F$3,$F$2,$G$3,$G$2,$D$6,$D$5,$E$6,$E$5,$I$6,$I$5))</f>
        <v/>
      </c>
      <c r="E264" s="136" t="str">
        <f>IF(ISTEXT(D264),"",_xlfn.SWITCH(Liga_Pocha!AJ264,$D$3,$D$2,$E$3,$E$2,$F$3,$F$2,$G$3,$G$2,$D$6,$D$5,$E$6,$E$5,$I$6,$I$5))</f>
        <v/>
      </c>
      <c r="F264" s="136" t="str">
        <f>IF(ISTEXT(E264),"",_xlfn.SWITCH(Liga_Pocha!AK264,$D$3,$D$2,$E$3,$E$2,$F$3,$F$2,$G$3,$G$2,$D$6,$D$5,$E$6,$E$5,$I$6,$I$5))</f>
        <v/>
      </c>
      <c r="G264" s="140" t="str">
        <f>HLOOKUP(G$9,$B$9:$F$303,ROWS(A$1:A256),0)</f>
        <v/>
      </c>
      <c r="H264" s="129"/>
      <c r="I264" s="141" t="str">
        <f>IF(ISNUMBER($B264),I263+Liga_Pocha!AH264,"")</f>
        <v/>
      </c>
      <c r="J264" s="141" t="str">
        <f>IF(ISNUMBER($B264),J263+Liga_Pocha!AI264,"")</f>
        <v/>
      </c>
      <c r="K264" s="141" t="str">
        <f>IF(ISNUMBER($B264),K263+Liga_Pocha!AJ264,"")</f>
        <v/>
      </c>
      <c r="L264" s="141" t="str">
        <f>IF(ISNUMBER($B264),L263+Liga_Pocha!AK264,"")</f>
        <v/>
      </c>
      <c r="M264" s="133"/>
      <c r="N264" s="129"/>
      <c r="O264" s="131" t="str">
        <f>IF(ISNUMBER($B264),I264/SUM($I264:$L264),"")</f>
        <v/>
      </c>
      <c r="P264" s="131" t="str">
        <f>IF(ISNUMBER($B264),J264/SUM($I264:$L264),"")</f>
        <v/>
      </c>
      <c r="Q264" s="131" t="str">
        <f>IF(ISNUMBER($B264),K264/SUM($I264:$L264),"")</f>
        <v/>
      </c>
      <c r="R264" s="131" t="str">
        <f>IF(ISNUMBER($B264),L264/SUM($I264:$L264),"")</f>
        <v/>
      </c>
      <c r="S264" s="133"/>
      <c r="T264" s="129"/>
      <c r="U264" s="141" t="str">
        <f>IF(ISNUMBER(Liga_Pocha!C264),Liga_Pocha!C264,"")</f>
        <v/>
      </c>
      <c r="V264" s="141" t="str">
        <f>IF(ISNUMBER(Liga_Pocha!D264),Liga_Pocha!D264,"")</f>
        <v/>
      </c>
      <c r="W264" s="141" t="str">
        <f>IF(ISNUMBER(Liga_Pocha!E264),Liga_Pocha!E264,"")</f>
        <v/>
      </c>
      <c r="X264" s="141" t="str">
        <f>IF(ISNUMBER(Liga_Pocha!F264),Liga_Pocha!F264,"")</f>
        <v/>
      </c>
      <c r="Y264" s="140" t="str">
        <f>IF(ISNUMBER($B264),HLOOKUP(Y$9,$U$9:$X$303,ROWS(S$1:S256),0),"")</f>
        <v/>
      </c>
      <c r="Z264" s="129"/>
      <c r="AA264" s="141" t="str">
        <f>IF(ISNUMBER($B264),U264+AA263,"")</f>
        <v/>
      </c>
      <c r="AB264" s="141" t="str">
        <f>IF(ISNUMBER($B264),V264+AB263,"")</f>
        <v/>
      </c>
      <c r="AC264" s="141" t="str">
        <f>IF(ISNUMBER($B264),W264+AC263,"")</f>
        <v/>
      </c>
      <c r="AD264" s="141" t="str">
        <f>IF(ISNUMBER($B264),X264+AD263,"")</f>
        <v/>
      </c>
      <c r="AE264" s="133"/>
      <c r="AF264" s="137"/>
      <c r="AG264" s="141" t="str">
        <f>IF(ISNUMBER($B264),AA264/COUNTA(AA$10:AA264),"")</f>
        <v/>
      </c>
      <c r="AH264" s="141" t="str">
        <f>IF(ISNUMBER($B264),AB264/COUNTA(AB$10:AB264),"")</f>
        <v/>
      </c>
      <c r="AI264" s="141" t="str">
        <f>IF(ISNUMBER($B264),AC264/COUNTA(AC$10:AC264),"")</f>
        <v/>
      </c>
      <c r="AJ264" s="141" t="str">
        <f>IF(ISNUMBER($B264),AD264/COUNTA(AD$10:AD264),"")</f>
        <v/>
      </c>
      <c r="AK264" s="133"/>
      <c r="AL264" s="137"/>
      <c r="AM264" s="141" t="str">
        <f>IF(ISNUMBER($B264),SQRT(VAR(U$10:U264)),"")</f>
        <v/>
      </c>
      <c r="AN264" s="141" t="str">
        <f>IF(ISNUMBER($B264),SQRT(VAR(V$10:V264)),"")</f>
        <v/>
      </c>
      <c r="AO264" s="141" t="str">
        <f>IF(ISNUMBER($B264),SQRT(VAR(W$10:W264)),"")</f>
        <v/>
      </c>
      <c r="AP264" s="141" t="str">
        <f>IF(ISNUMBER($B264),SQRT(VAR(X$10:X264)),"")</f>
        <v/>
      </c>
      <c r="AQ264" s="133"/>
      <c r="AR264" s="3"/>
      <c r="AS264" s="140"/>
      <c r="AT264" s="141"/>
      <c r="AU264" s="141"/>
      <c r="AV264" s="141"/>
      <c r="AW264" s="141"/>
      <c r="AX264" s="139"/>
    </row>
    <row r="265" spans="1:50">
      <c r="A265" s="64"/>
      <c r="B265" s="135" t="str">
        <f>IF(ISBLANK(Liga_Pocha!$B265),"",Liga_Pocha!$B265)</f>
        <v/>
      </c>
      <c r="C265" s="136" t="str">
        <f>IF(ISTEXT(B265),"",_xlfn.SWITCH(Liga_Pocha!AH265,$D$3,$D$2,$E$3,$E$2,$F$3,$F$2,$G$3,$G$2,$D$6,$D$5,$E$6,$E$5,$I$6,$I$5))</f>
        <v/>
      </c>
      <c r="D265" s="136" t="str">
        <f>IF(ISTEXT(C265),"",_xlfn.SWITCH(Liga_Pocha!AI265,$D$3,$D$2,$E$3,$E$2,$F$3,$F$2,$G$3,$G$2,$D$6,$D$5,$E$6,$E$5,$I$6,$I$5))</f>
        <v/>
      </c>
      <c r="E265" s="136" t="str">
        <f>IF(ISTEXT(D265),"",_xlfn.SWITCH(Liga_Pocha!AJ265,$D$3,$D$2,$E$3,$E$2,$F$3,$F$2,$G$3,$G$2,$D$6,$D$5,$E$6,$E$5,$I$6,$I$5))</f>
        <v/>
      </c>
      <c r="F265" s="136" t="str">
        <f>IF(ISTEXT(E265),"",_xlfn.SWITCH(Liga_Pocha!AK265,$D$3,$D$2,$E$3,$E$2,$F$3,$F$2,$G$3,$G$2,$D$6,$D$5,$E$6,$E$5,$I$6,$I$5))</f>
        <v/>
      </c>
      <c r="G265" s="140" t="str">
        <f>HLOOKUP(G$9,$B$9:$F$303,ROWS(A$1:A257),0)</f>
        <v/>
      </c>
      <c r="H265" s="129"/>
      <c r="I265" s="141" t="str">
        <f>IF(ISNUMBER($B265),I264+Liga_Pocha!AH265,"")</f>
        <v/>
      </c>
      <c r="J265" s="141" t="str">
        <f>IF(ISNUMBER($B265),J264+Liga_Pocha!AI265,"")</f>
        <v/>
      </c>
      <c r="K265" s="141" t="str">
        <f>IF(ISNUMBER($B265),K264+Liga_Pocha!AJ265,"")</f>
        <v/>
      </c>
      <c r="L265" s="141" t="str">
        <f>IF(ISNUMBER($B265),L264+Liga_Pocha!AK265,"")</f>
        <v/>
      </c>
      <c r="M265" s="133"/>
      <c r="N265" s="129"/>
      <c r="O265" s="131" t="str">
        <f>IF(ISNUMBER($B265),I265/SUM($I265:$L265),"")</f>
        <v/>
      </c>
      <c r="P265" s="131" t="str">
        <f>IF(ISNUMBER($B265),J265/SUM($I265:$L265),"")</f>
        <v/>
      </c>
      <c r="Q265" s="131" t="str">
        <f>IF(ISNUMBER($B265),K265/SUM($I265:$L265),"")</f>
        <v/>
      </c>
      <c r="R265" s="131" t="str">
        <f>IF(ISNUMBER($B265),L265/SUM($I265:$L265),"")</f>
        <v/>
      </c>
      <c r="S265" s="133"/>
      <c r="T265" s="129"/>
      <c r="U265" s="141" t="str">
        <f>IF(ISNUMBER(Liga_Pocha!C265),Liga_Pocha!C265,"")</f>
        <v/>
      </c>
      <c r="V265" s="141" t="str">
        <f>IF(ISNUMBER(Liga_Pocha!D265),Liga_Pocha!D265,"")</f>
        <v/>
      </c>
      <c r="W265" s="141" t="str">
        <f>IF(ISNUMBER(Liga_Pocha!E265),Liga_Pocha!E265,"")</f>
        <v/>
      </c>
      <c r="X265" s="141" t="str">
        <f>IF(ISNUMBER(Liga_Pocha!F265),Liga_Pocha!F265,"")</f>
        <v/>
      </c>
      <c r="Y265" s="140" t="str">
        <f>IF(ISNUMBER($B265),HLOOKUP(Y$9,$U$9:$X$303,ROWS(S$1:S257),0),"")</f>
        <v/>
      </c>
      <c r="Z265" s="129"/>
      <c r="AA265" s="141" t="str">
        <f>IF(ISNUMBER($B265),U265+AA264,"")</f>
        <v/>
      </c>
      <c r="AB265" s="141" t="str">
        <f>IF(ISNUMBER($B265),V265+AB264,"")</f>
        <v/>
      </c>
      <c r="AC265" s="141" t="str">
        <f>IF(ISNUMBER($B265),W265+AC264,"")</f>
        <v/>
      </c>
      <c r="AD265" s="141" t="str">
        <f>IF(ISNUMBER($B265),X265+AD264,"")</f>
        <v/>
      </c>
      <c r="AE265" s="133"/>
      <c r="AF265" s="137"/>
      <c r="AG265" s="141" t="str">
        <f>IF(ISNUMBER($B265),AA265/COUNTA(AA$10:AA265),"")</f>
        <v/>
      </c>
      <c r="AH265" s="141" t="str">
        <f>IF(ISNUMBER($B265),AB265/COUNTA(AB$10:AB265),"")</f>
        <v/>
      </c>
      <c r="AI265" s="141" t="str">
        <f>IF(ISNUMBER($B265),AC265/COUNTA(AC$10:AC265),"")</f>
        <v/>
      </c>
      <c r="AJ265" s="141" t="str">
        <f>IF(ISNUMBER($B265),AD265/COUNTA(AD$10:AD265),"")</f>
        <v/>
      </c>
      <c r="AK265" s="133"/>
      <c r="AL265" s="137"/>
      <c r="AM265" s="141" t="str">
        <f>IF(ISNUMBER($B265),SQRT(VAR(U$10:U265)),"")</f>
        <v/>
      </c>
      <c r="AN265" s="141" t="str">
        <f>IF(ISNUMBER($B265),SQRT(VAR(V$10:V265)),"")</f>
        <v/>
      </c>
      <c r="AO265" s="141" t="str">
        <f>IF(ISNUMBER($B265),SQRT(VAR(W$10:W265)),"")</f>
        <v/>
      </c>
      <c r="AP265" s="141" t="str">
        <f>IF(ISNUMBER($B265),SQRT(VAR(X$10:X265)),"")</f>
        <v/>
      </c>
      <c r="AQ265" s="133"/>
      <c r="AR265" s="3"/>
      <c r="AS265" s="140"/>
      <c r="AT265" s="141"/>
      <c r="AU265" s="141"/>
      <c r="AV265" s="141"/>
      <c r="AW265" s="141"/>
      <c r="AX265" s="139"/>
    </row>
    <row r="266" spans="1:50">
      <c r="A266" s="64"/>
      <c r="B266" s="135" t="str">
        <f>IF(ISBLANK(Liga_Pocha!$B266),"",Liga_Pocha!$B266)</f>
        <v/>
      </c>
      <c r="C266" s="136" t="str">
        <f>IF(ISTEXT(B266),"",_xlfn.SWITCH(Liga_Pocha!AH266,$D$3,$D$2,$E$3,$E$2,$F$3,$F$2,$G$3,$G$2,$D$6,$D$5,$E$6,$E$5,$I$6,$I$5))</f>
        <v/>
      </c>
      <c r="D266" s="136" t="str">
        <f>IF(ISTEXT(C266),"",_xlfn.SWITCH(Liga_Pocha!AI266,$D$3,$D$2,$E$3,$E$2,$F$3,$F$2,$G$3,$G$2,$D$6,$D$5,$E$6,$E$5,$I$6,$I$5))</f>
        <v/>
      </c>
      <c r="E266" s="136" t="str">
        <f>IF(ISTEXT(D266),"",_xlfn.SWITCH(Liga_Pocha!AJ266,$D$3,$D$2,$E$3,$E$2,$F$3,$F$2,$G$3,$G$2,$D$6,$D$5,$E$6,$E$5,$I$6,$I$5))</f>
        <v/>
      </c>
      <c r="F266" s="136" t="str">
        <f>IF(ISTEXT(E266),"",_xlfn.SWITCH(Liga_Pocha!AK266,$D$3,$D$2,$E$3,$E$2,$F$3,$F$2,$G$3,$G$2,$D$6,$D$5,$E$6,$E$5,$I$6,$I$5))</f>
        <v/>
      </c>
      <c r="G266" s="140" t="str">
        <f>HLOOKUP(G$9,$B$9:$F$303,ROWS(A$1:A258),0)</f>
        <v/>
      </c>
      <c r="H266" s="129"/>
      <c r="I266" s="141" t="str">
        <f>IF(ISNUMBER($B266),I265+Liga_Pocha!AH266,"")</f>
        <v/>
      </c>
      <c r="J266" s="141" t="str">
        <f>IF(ISNUMBER($B266),J265+Liga_Pocha!AI266,"")</f>
        <v/>
      </c>
      <c r="K266" s="141" t="str">
        <f>IF(ISNUMBER($B266),K265+Liga_Pocha!AJ266,"")</f>
        <v/>
      </c>
      <c r="L266" s="141" t="str">
        <f>IF(ISNUMBER($B266),L265+Liga_Pocha!AK266,"")</f>
        <v/>
      </c>
      <c r="M266" s="133"/>
      <c r="N266" s="129"/>
      <c r="O266" s="131" t="str">
        <f>IF(ISNUMBER($B266),I266/SUM($I266:$L266),"")</f>
        <v/>
      </c>
      <c r="P266" s="131" t="str">
        <f>IF(ISNUMBER($B266),J266/SUM($I266:$L266),"")</f>
        <v/>
      </c>
      <c r="Q266" s="131" t="str">
        <f>IF(ISNUMBER($B266),K266/SUM($I266:$L266),"")</f>
        <v/>
      </c>
      <c r="R266" s="131" t="str">
        <f>IF(ISNUMBER($B266),L266/SUM($I266:$L266),"")</f>
        <v/>
      </c>
      <c r="S266" s="133"/>
      <c r="T266" s="129"/>
      <c r="U266" s="141" t="str">
        <f>IF(ISNUMBER(Liga_Pocha!C266),Liga_Pocha!C266,"")</f>
        <v/>
      </c>
      <c r="V266" s="141" t="str">
        <f>IF(ISNUMBER(Liga_Pocha!D266),Liga_Pocha!D266,"")</f>
        <v/>
      </c>
      <c r="W266" s="141" t="str">
        <f>IF(ISNUMBER(Liga_Pocha!E266),Liga_Pocha!E266,"")</f>
        <v/>
      </c>
      <c r="X266" s="141" t="str">
        <f>IF(ISNUMBER(Liga_Pocha!F266),Liga_Pocha!F266,"")</f>
        <v/>
      </c>
      <c r="Y266" s="140" t="str">
        <f>IF(ISNUMBER($B266),HLOOKUP(Y$9,$U$9:$X$303,ROWS(S$1:S258),0),"")</f>
        <v/>
      </c>
      <c r="Z266" s="129"/>
      <c r="AA266" s="141" t="str">
        <f>IF(ISNUMBER($B266),U266+AA265,"")</f>
        <v/>
      </c>
      <c r="AB266" s="141" t="str">
        <f>IF(ISNUMBER($B266),V266+AB265,"")</f>
        <v/>
      </c>
      <c r="AC266" s="141" t="str">
        <f>IF(ISNUMBER($B266),W266+AC265,"")</f>
        <v/>
      </c>
      <c r="AD266" s="141" t="str">
        <f>IF(ISNUMBER($B266),X266+AD265,"")</f>
        <v/>
      </c>
      <c r="AE266" s="133"/>
      <c r="AF266" s="137"/>
      <c r="AG266" s="141" t="str">
        <f>IF(ISNUMBER($B266),AA266/COUNTA(AA$10:AA266),"")</f>
        <v/>
      </c>
      <c r="AH266" s="141" t="str">
        <f>IF(ISNUMBER($B266),AB266/COUNTA(AB$10:AB266),"")</f>
        <v/>
      </c>
      <c r="AI266" s="141" t="str">
        <f>IF(ISNUMBER($B266),AC266/COUNTA(AC$10:AC266),"")</f>
        <v/>
      </c>
      <c r="AJ266" s="141" t="str">
        <f>IF(ISNUMBER($B266),AD266/COUNTA(AD$10:AD266),"")</f>
        <v/>
      </c>
      <c r="AK266" s="133"/>
      <c r="AL266" s="137"/>
      <c r="AM266" s="141" t="str">
        <f>IF(ISNUMBER($B266),SQRT(VAR(U$10:U266)),"")</f>
        <v/>
      </c>
      <c r="AN266" s="141" t="str">
        <f>IF(ISNUMBER($B266),SQRT(VAR(V$10:V266)),"")</f>
        <v/>
      </c>
      <c r="AO266" s="141" t="str">
        <f>IF(ISNUMBER($B266),SQRT(VAR(W$10:W266)),"")</f>
        <v/>
      </c>
      <c r="AP266" s="141" t="str">
        <f>IF(ISNUMBER($B266),SQRT(VAR(X$10:X266)),"")</f>
        <v/>
      </c>
      <c r="AQ266" s="133"/>
      <c r="AR266" s="3"/>
      <c r="AS266" s="140"/>
      <c r="AT266" s="141"/>
      <c r="AU266" s="141"/>
      <c r="AV266" s="141"/>
      <c r="AW266" s="141"/>
      <c r="AX266" s="139"/>
    </row>
    <row r="267" spans="1:50">
      <c r="A267" s="64"/>
      <c r="B267" s="135" t="str">
        <f>IF(ISBLANK(Liga_Pocha!$B267),"",Liga_Pocha!$B267)</f>
        <v/>
      </c>
      <c r="C267" s="136" t="str">
        <f>IF(ISTEXT(B267),"",_xlfn.SWITCH(Liga_Pocha!AH267,$D$3,$D$2,$E$3,$E$2,$F$3,$F$2,$G$3,$G$2,$D$6,$D$5,$E$6,$E$5,$I$6,$I$5))</f>
        <v/>
      </c>
      <c r="D267" s="136" t="str">
        <f>IF(ISTEXT(C267),"",_xlfn.SWITCH(Liga_Pocha!AI267,$D$3,$D$2,$E$3,$E$2,$F$3,$F$2,$G$3,$G$2,$D$6,$D$5,$E$6,$E$5,$I$6,$I$5))</f>
        <v/>
      </c>
      <c r="E267" s="136" t="str">
        <f>IF(ISTEXT(D267),"",_xlfn.SWITCH(Liga_Pocha!AJ267,$D$3,$D$2,$E$3,$E$2,$F$3,$F$2,$G$3,$G$2,$D$6,$D$5,$E$6,$E$5,$I$6,$I$5))</f>
        <v/>
      </c>
      <c r="F267" s="136" t="str">
        <f>IF(ISTEXT(E267),"",_xlfn.SWITCH(Liga_Pocha!AK267,$D$3,$D$2,$E$3,$E$2,$F$3,$F$2,$G$3,$G$2,$D$6,$D$5,$E$6,$E$5,$I$6,$I$5))</f>
        <v/>
      </c>
      <c r="G267" s="140" t="str">
        <f>HLOOKUP(G$9,$B$9:$F$303,ROWS(A$1:A259),0)</f>
        <v/>
      </c>
      <c r="H267" s="129"/>
      <c r="I267" s="141" t="str">
        <f>IF(ISNUMBER($B267),I266+Liga_Pocha!AH267,"")</f>
        <v/>
      </c>
      <c r="J267" s="141" t="str">
        <f>IF(ISNUMBER($B267),J266+Liga_Pocha!AI267,"")</f>
        <v/>
      </c>
      <c r="K267" s="141" t="str">
        <f>IF(ISNUMBER($B267),K266+Liga_Pocha!AJ267,"")</f>
        <v/>
      </c>
      <c r="L267" s="141" t="str">
        <f>IF(ISNUMBER($B267),L266+Liga_Pocha!AK267,"")</f>
        <v/>
      </c>
      <c r="M267" s="133"/>
      <c r="N267" s="129"/>
      <c r="O267" s="131" t="str">
        <f>IF(ISNUMBER($B267),I267/SUM($I267:$L267),"")</f>
        <v/>
      </c>
      <c r="P267" s="131" t="str">
        <f>IF(ISNUMBER($B267),J267/SUM($I267:$L267),"")</f>
        <v/>
      </c>
      <c r="Q267" s="131" t="str">
        <f>IF(ISNUMBER($B267),K267/SUM($I267:$L267),"")</f>
        <v/>
      </c>
      <c r="R267" s="131" t="str">
        <f>IF(ISNUMBER($B267),L267/SUM($I267:$L267),"")</f>
        <v/>
      </c>
      <c r="S267" s="133"/>
      <c r="T267" s="129"/>
      <c r="U267" s="141" t="str">
        <f>IF(ISNUMBER(Liga_Pocha!C267),Liga_Pocha!C267,"")</f>
        <v/>
      </c>
      <c r="V267" s="141" t="str">
        <f>IF(ISNUMBER(Liga_Pocha!D267),Liga_Pocha!D267,"")</f>
        <v/>
      </c>
      <c r="W267" s="141" t="str">
        <f>IF(ISNUMBER(Liga_Pocha!E267),Liga_Pocha!E267,"")</f>
        <v/>
      </c>
      <c r="X267" s="141" t="str">
        <f>IF(ISNUMBER(Liga_Pocha!F267),Liga_Pocha!F267,"")</f>
        <v/>
      </c>
      <c r="Y267" s="140" t="str">
        <f>IF(ISNUMBER($B267),HLOOKUP(Y$9,$U$9:$X$303,ROWS(S$1:S259),0),"")</f>
        <v/>
      </c>
      <c r="Z267" s="129"/>
      <c r="AA267" s="141" t="str">
        <f>IF(ISNUMBER($B267),U267+AA266,"")</f>
        <v/>
      </c>
      <c r="AB267" s="141" t="str">
        <f>IF(ISNUMBER($B267),V267+AB266,"")</f>
        <v/>
      </c>
      <c r="AC267" s="141" t="str">
        <f>IF(ISNUMBER($B267),W267+AC266,"")</f>
        <v/>
      </c>
      <c r="AD267" s="141" t="str">
        <f>IF(ISNUMBER($B267),X267+AD266,"")</f>
        <v/>
      </c>
      <c r="AE267" s="133"/>
      <c r="AF267" s="137"/>
      <c r="AG267" s="141" t="str">
        <f>IF(ISNUMBER($B267),AA267/COUNTA(AA$10:AA267),"")</f>
        <v/>
      </c>
      <c r="AH267" s="141" t="str">
        <f>IF(ISNUMBER($B267),AB267/COUNTA(AB$10:AB267),"")</f>
        <v/>
      </c>
      <c r="AI267" s="141" t="str">
        <f>IF(ISNUMBER($B267),AC267/COUNTA(AC$10:AC267),"")</f>
        <v/>
      </c>
      <c r="AJ267" s="141" t="str">
        <f>IF(ISNUMBER($B267),AD267/COUNTA(AD$10:AD267),"")</f>
        <v/>
      </c>
      <c r="AK267" s="133"/>
      <c r="AL267" s="137"/>
      <c r="AM267" s="141" t="str">
        <f>IF(ISNUMBER($B267),SQRT(VAR(U$10:U267)),"")</f>
        <v/>
      </c>
      <c r="AN267" s="141" t="str">
        <f>IF(ISNUMBER($B267),SQRT(VAR(V$10:V267)),"")</f>
        <v/>
      </c>
      <c r="AO267" s="141" t="str">
        <f>IF(ISNUMBER($B267),SQRT(VAR(W$10:W267)),"")</f>
        <v/>
      </c>
      <c r="AP267" s="141" t="str">
        <f>IF(ISNUMBER($B267),SQRT(VAR(X$10:X267)),"")</f>
        <v/>
      </c>
      <c r="AQ267" s="133"/>
      <c r="AR267" s="3"/>
      <c r="AS267" s="140"/>
      <c r="AT267" s="141"/>
      <c r="AU267" s="141"/>
      <c r="AV267" s="141"/>
      <c r="AW267" s="141"/>
      <c r="AX267" s="139"/>
    </row>
    <row r="268" spans="1:50">
      <c r="A268" s="64"/>
      <c r="B268" s="135" t="str">
        <f>IF(ISBLANK(Liga_Pocha!$B268),"",Liga_Pocha!$B268)</f>
        <v/>
      </c>
      <c r="C268" s="136" t="str">
        <f>IF(ISTEXT(B268),"",_xlfn.SWITCH(Liga_Pocha!AH268,$D$3,$D$2,$E$3,$E$2,$F$3,$F$2,$G$3,$G$2,$D$6,$D$5,$E$6,$E$5,$I$6,$I$5))</f>
        <v/>
      </c>
      <c r="D268" s="136" t="str">
        <f>IF(ISTEXT(C268),"",_xlfn.SWITCH(Liga_Pocha!AI268,$D$3,$D$2,$E$3,$E$2,$F$3,$F$2,$G$3,$G$2,$D$6,$D$5,$E$6,$E$5,$I$6,$I$5))</f>
        <v/>
      </c>
      <c r="E268" s="136" t="str">
        <f>IF(ISTEXT(D268),"",_xlfn.SWITCH(Liga_Pocha!AJ268,$D$3,$D$2,$E$3,$E$2,$F$3,$F$2,$G$3,$G$2,$D$6,$D$5,$E$6,$E$5,$I$6,$I$5))</f>
        <v/>
      </c>
      <c r="F268" s="136" t="str">
        <f>IF(ISTEXT(E268),"",_xlfn.SWITCH(Liga_Pocha!AK268,$D$3,$D$2,$E$3,$E$2,$F$3,$F$2,$G$3,$G$2,$D$6,$D$5,$E$6,$E$5,$I$6,$I$5))</f>
        <v/>
      </c>
      <c r="G268" s="140" t="str">
        <f>HLOOKUP(G$9,$B$9:$F$303,ROWS(A$1:A260),0)</f>
        <v/>
      </c>
      <c r="H268" s="129"/>
      <c r="I268" s="141" t="str">
        <f>IF(ISNUMBER($B268),I267+Liga_Pocha!AH268,"")</f>
        <v/>
      </c>
      <c r="J268" s="141" t="str">
        <f>IF(ISNUMBER($B268),J267+Liga_Pocha!AI268,"")</f>
        <v/>
      </c>
      <c r="K268" s="141" t="str">
        <f>IF(ISNUMBER($B268),K267+Liga_Pocha!AJ268,"")</f>
        <v/>
      </c>
      <c r="L268" s="141" t="str">
        <f>IF(ISNUMBER($B268),L267+Liga_Pocha!AK268,"")</f>
        <v/>
      </c>
      <c r="M268" s="133"/>
      <c r="N268" s="129"/>
      <c r="O268" s="131" t="str">
        <f>IF(ISNUMBER($B268),I268/SUM($I268:$L268),"")</f>
        <v/>
      </c>
      <c r="P268" s="131" t="str">
        <f>IF(ISNUMBER($B268),J268/SUM($I268:$L268),"")</f>
        <v/>
      </c>
      <c r="Q268" s="131" t="str">
        <f>IF(ISNUMBER($B268),K268/SUM($I268:$L268),"")</f>
        <v/>
      </c>
      <c r="R268" s="131" t="str">
        <f>IF(ISNUMBER($B268),L268/SUM($I268:$L268),"")</f>
        <v/>
      </c>
      <c r="S268" s="133"/>
      <c r="T268" s="129"/>
      <c r="U268" s="141" t="str">
        <f>IF(ISNUMBER(Liga_Pocha!C268),Liga_Pocha!C268,"")</f>
        <v/>
      </c>
      <c r="V268" s="141" t="str">
        <f>IF(ISNUMBER(Liga_Pocha!D268),Liga_Pocha!D268,"")</f>
        <v/>
      </c>
      <c r="W268" s="141" t="str">
        <f>IF(ISNUMBER(Liga_Pocha!E268),Liga_Pocha!E268,"")</f>
        <v/>
      </c>
      <c r="X268" s="141" t="str">
        <f>IF(ISNUMBER(Liga_Pocha!F268),Liga_Pocha!F268,"")</f>
        <v/>
      </c>
      <c r="Y268" s="140" t="str">
        <f>IF(ISNUMBER($B268),HLOOKUP(Y$9,$U$9:$X$303,ROWS(S$1:S260),0),"")</f>
        <v/>
      </c>
      <c r="Z268" s="129"/>
      <c r="AA268" s="141" t="str">
        <f>IF(ISNUMBER($B268),U268+AA267,"")</f>
        <v/>
      </c>
      <c r="AB268" s="141" t="str">
        <f>IF(ISNUMBER($B268),V268+AB267,"")</f>
        <v/>
      </c>
      <c r="AC268" s="141" t="str">
        <f>IF(ISNUMBER($B268),W268+AC267,"")</f>
        <v/>
      </c>
      <c r="AD268" s="141" t="str">
        <f>IF(ISNUMBER($B268),X268+AD267,"")</f>
        <v/>
      </c>
      <c r="AE268" s="133"/>
      <c r="AF268" s="137"/>
      <c r="AG268" s="141" t="str">
        <f>IF(ISNUMBER($B268),AA268/COUNTA(AA$10:AA268),"")</f>
        <v/>
      </c>
      <c r="AH268" s="141" t="str">
        <f>IF(ISNUMBER($B268),AB268/COUNTA(AB$10:AB268),"")</f>
        <v/>
      </c>
      <c r="AI268" s="141" t="str">
        <f>IF(ISNUMBER($B268),AC268/COUNTA(AC$10:AC268),"")</f>
        <v/>
      </c>
      <c r="AJ268" s="141" t="str">
        <f>IF(ISNUMBER($B268),AD268/COUNTA(AD$10:AD268),"")</f>
        <v/>
      </c>
      <c r="AK268" s="133"/>
      <c r="AL268" s="137"/>
      <c r="AM268" s="141" t="str">
        <f>IF(ISNUMBER($B268),SQRT(VAR(U$10:U268)),"")</f>
        <v/>
      </c>
      <c r="AN268" s="141" t="str">
        <f>IF(ISNUMBER($B268),SQRT(VAR(V$10:V268)),"")</f>
        <v/>
      </c>
      <c r="AO268" s="141" t="str">
        <f>IF(ISNUMBER($B268),SQRT(VAR(W$10:W268)),"")</f>
        <v/>
      </c>
      <c r="AP268" s="141" t="str">
        <f>IF(ISNUMBER($B268),SQRT(VAR(X$10:X268)),"")</f>
        <v/>
      </c>
      <c r="AQ268" s="133"/>
      <c r="AR268" s="3"/>
      <c r="AS268" s="140"/>
      <c r="AT268" s="141"/>
      <c r="AU268" s="141"/>
      <c r="AV268" s="141"/>
      <c r="AW268" s="141"/>
      <c r="AX268" s="139"/>
    </row>
    <row r="269" spans="1:50">
      <c r="A269" s="64"/>
      <c r="B269" s="135" t="str">
        <f>IF(ISBLANK(Liga_Pocha!$B269),"",Liga_Pocha!$B269)</f>
        <v/>
      </c>
      <c r="C269" s="136" t="str">
        <f>IF(ISTEXT(B269),"",_xlfn.SWITCH(Liga_Pocha!AH269,$D$3,$D$2,$E$3,$E$2,$F$3,$F$2,$G$3,$G$2,$D$6,$D$5,$E$6,$E$5,$I$6,$I$5))</f>
        <v/>
      </c>
      <c r="D269" s="136" t="str">
        <f>IF(ISTEXT(C269),"",_xlfn.SWITCH(Liga_Pocha!AI269,$D$3,$D$2,$E$3,$E$2,$F$3,$F$2,$G$3,$G$2,$D$6,$D$5,$E$6,$E$5,$I$6,$I$5))</f>
        <v/>
      </c>
      <c r="E269" s="136" t="str">
        <f>IF(ISTEXT(D269),"",_xlfn.SWITCH(Liga_Pocha!AJ269,$D$3,$D$2,$E$3,$E$2,$F$3,$F$2,$G$3,$G$2,$D$6,$D$5,$E$6,$E$5,$I$6,$I$5))</f>
        <v/>
      </c>
      <c r="F269" s="136" t="str">
        <f>IF(ISTEXT(E269),"",_xlfn.SWITCH(Liga_Pocha!AK269,$D$3,$D$2,$E$3,$E$2,$F$3,$F$2,$G$3,$G$2,$D$6,$D$5,$E$6,$E$5,$I$6,$I$5))</f>
        <v/>
      </c>
      <c r="G269" s="140" t="str">
        <f>HLOOKUP(G$9,$B$9:$F$303,ROWS(A$1:A261),0)</f>
        <v/>
      </c>
      <c r="H269" s="129"/>
      <c r="I269" s="141" t="str">
        <f>IF(ISNUMBER($B269),I268+Liga_Pocha!AH269,"")</f>
        <v/>
      </c>
      <c r="J269" s="141" t="str">
        <f>IF(ISNUMBER($B269),J268+Liga_Pocha!AI269,"")</f>
        <v/>
      </c>
      <c r="K269" s="141" t="str">
        <f>IF(ISNUMBER($B269),K268+Liga_Pocha!AJ269,"")</f>
        <v/>
      </c>
      <c r="L269" s="141" t="str">
        <f>IF(ISNUMBER($B269),L268+Liga_Pocha!AK269,"")</f>
        <v/>
      </c>
      <c r="M269" s="133"/>
      <c r="N269" s="129"/>
      <c r="O269" s="131" t="str">
        <f>IF(ISNUMBER($B269),I269/SUM($I269:$L269),"")</f>
        <v/>
      </c>
      <c r="P269" s="131" t="str">
        <f>IF(ISNUMBER($B269),J269/SUM($I269:$L269),"")</f>
        <v/>
      </c>
      <c r="Q269" s="131" t="str">
        <f>IF(ISNUMBER($B269),K269/SUM($I269:$L269),"")</f>
        <v/>
      </c>
      <c r="R269" s="131" t="str">
        <f>IF(ISNUMBER($B269),L269/SUM($I269:$L269),"")</f>
        <v/>
      </c>
      <c r="S269" s="133"/>
      <c r="T269" s="129"/>
      <c r="U269" s="141" t="str">
        <f>IF(ISNUMBER(Liga_Pocha!C269),Liga_Pocha!C269,"")</f>
        <v/>
      </c>
      <c r="V269" s="141" t="str">
        <f>IF(ISNUMBER(Liga_Pocha!D269),Liga_Pocha!D269,"")</f>
        <v/>
      </c>
      <c r="W269" s="141" t="str">
        <f>IF(ISNUMBER(Liga_Pocha!E269),Liga_Pocha!E269,"")</f>
        <v/>
      </c>
      <c r="X269" s="141" t="str">
        <f>IF(ISNUMBER(Liga_Pocha!F269),Liga_Pocha!F269,"")</f>
        <v/>
      </c>
      <c r="Y269" s="140" t="str">
        <f>IF(ISNUMBER($B269),HLOOKUP(Y$9,$U$9:$X$303,ROWS(S$1:S261),0),"")</f>
        <v/>
      </c>
      <c r="Z269" s="129"/>
      <c r="AA269" s="141" t="str">
        <f>IF(ISNUMBER($B269),U269+AA268,"")</f>
        <v/>
      </c>
      <c r="AB269" s="141" t="str">
        <f>IF(ISNUMBER($B269),V269+AB268,"")</f>
        <v/>
      </c>
      <c r="AC269" s="141" t="str">
        <f>IF(ISNUMBER($B269),W269+AC268,"")</f>
        <v/>
      </c>
      <c r="AD269" s="141" t="str">
        <f>IF(ISNUMBER($B269),X269+AD268,"")</f>
        <v/>
      </c>
      <c r="AE269" s="133"/>
      <c r="AF269" s="137"/>
      <c r="AG269" s="141" t="str">
        <f>IF(ISNUMBER($B269),AA269/COUNTA(AA$10:AA269),"")</f>
        <v/>
      </c>
      <c r="AH269" s="141" t="str">
        <f>IF(ISNUMBER($B269),AB269/COUNTA(AB$10:AB269),"")</f>
        <v/>
      </c>
      <c r="AI269" s="141" t="str">
        <f>IF(ISNUMBER($B269),AC269/COUNTA(AC$10:AC269),"")</f>
        <v/>
      </c>
      <c r="AJ269" s="141" t="str">
        <f>IF(ISNUMBER($B269),AD269/COUNTA(AD$10:AD269),"")</f>
        <v/>
      </c>
      <c r="AK269" s="133"/>
      <c r="AL269" s="137"/>
      <c r="AM269" s="141" t="str">
        <f>IF(ISNUMBER($B269),SQRT(VAR(U$10:U269)),"")</f>
        <v/>
      </c>
      <c r="AN269" s="141" t="str">
        <f>IF(ISNUMBER($B269),SQRT(VAR(V$10:V269)),"")</f>
        <v/>
      </c>
      <c r="AO269" s="141" t="str">
        <f>IF(ISNUMBER($B269),SQRT(VAR(W$10:W269)),"")</f>
        <v/>
      </c>
      <c r="AP269" s="141" t="str">
        <f>IF(ISNUMBER($B269),SQRT(VAR(X$10:X269)),"")</f>
        <v/>
      </c>
      <c r="AQ269" s="133"/>
      <c r="AR269" s="3"/>
      <c r="AS269" s="140"/>
      <c r="AT269" s="141"/>
      <c r="AU269" s="141"/>
      <c r="AV269" s="141"/>
      <c r="AW269" s="141"/>
      <c r="AX269" s="139"/>
    </row>
    <row r="270" spans="1:50">
      <c r="A270" s="64"/>
      <c r="B270" s="135" t="str">
        <f>IF(ISBLANK(Liga_Pocha!$B270),"",Liga_Pocha!$B270)</f>
        <v/>
      </c>
      <c r="C270" s="136" t="str">
        <f>IF(ISTEXT(B270),"",_xlfn.SWITCH(Liga_Pocha!AH270,$D$3,$D$2,$E$3,$E$2,$F$3,$F$2,$G$3,$G$2,$D$6,$D$5,$E$6,$E$5,$I$6,$I$5))</f>
        <v/>
      </c>
      <c r="D270" s="136" t="str">
        <f>IF(ISTEXT(C270),"",_xlfn.SWITCH(Liga_Pocha!AI270,$D$3,$D$2,$E$3,$E$2,$F$3,$F$2,$G$3,$G$2,$D$6,$D$5,$E$6,$E$5,$I$6,$I$5))</f>
        <v/>
      </c>
      <c r="E270" s="136" t="str">
        <f>IF(ISTEXT(D270),"",_xlfn.SWITCH(Liga_Pocha!AJ270,$D$3,$D$2,$E$3,$E$2,$F$3,$F$2,$G$3,$G$2,$D$6,$D$5,$E$6,$E$5,$I$6,$I$5))</f>
        <v/>
      </c>
      <c r="F270" s="136" t="str">
        <f>IF(ISTEXT(E270),"",_xlfn.SWITCH(Liga_Pocha!AK270,$D$3,$D$2,$E$3,$E$2,$F$3,$F$2,$G$3,$G$2,$D$6,$D$5,$E$6,$E$5,$I$6,$I$5))</f>
        <v/>
      </c>
      <c r="G270" s="140" t="str">
        <f>HLOOKUP(G$9,$B$9:$F$303,ROWS(A$1:A262),0)</f>
        <v/>
      </c>
      <c r="H270" s="129"/>
      <c r="I270" s="141" t="str">
        <f>IF(ISNUMBER($B270),I269+Liga_Pocha!AH270,"")</f>
        <v/>
      </c>
      <c r="J270" s="141" t="str">
        <f>IF(ISNUMBER($B270),J269+Liga_Pocha!AI270,"")</f>
        <v/>
      </c>
      <c r="K270" s="141" t="str">
        <f>IF(ISNUMBER($B270),K269+Liga_Pocha!AJ270,"")</f>
        <v/>
      </c>
      <c r="L270" s="141" t="str">
        <f>IF(ISNUMBER($B270),L269+Liga_Pocha!AK270,"")</f>
        <v/>
      </c>
      <c r="M270" s="133"/>
      <c r="N270" s="129"/>
      <c r="O270" s="131" t="str">
        <f>IF(ISNUMBER($B270),I270/SUM($I270:$L270),"")</f>
        <v/>
      </c>
      <c r="P270" s="131" t="str">
        <f>IF(ISNUMBER($B270),J270/SUM($I270:$L270),"")</f>
        <v/>
      </c>
      <c r="Q270" s="131" t="str">
        <f>IF(ISNUMBER($B270),K270/SUM($I270:$L270),"")</f>
        <v/>
      </c>
      <c r="R270" s="131" t="str">
        <f>IF(ISNUMBER($B270),L270/SUM($I270:$L270),"")</f>
        <v/>
      </c>
      <c r="S270" s="133"/>
      <c r="T270" s="129"/>
      <c r="U270" s="141" t="str">
        <f>IF(ISNUMBER(Liga_Pocha!C270),Liga_Pocha!C270,"")</f>
        <v/>
      </c>
      <c r="V270" s="141" t="str">
        <f>IF(ISNUMBER(Liga_Pocha!D270),Liga_Pocha!D270,"")</f>
        <v/>
      </c>
      <c r="W270" s="141" t="str">
        <f>IF(ISNUMBER(Liga_Pocha!E270),Liga_Pocha!E270,"")</f>
        <v/>
      </c>
      <c r="X270" s="141" t="str">
        <f>IF(ISNUMBER(Liga_Pocha!F270),Liga_Pocha!F270,"")</f>
        <v/>
      </c>
      <c r="Y270" s="140" t="str">
        <f>IF(ISNUMBER($B270),HLOOKUP(Y$9,$U$9:$X$303,ROWS(S$1:S262),0),"")</f>
        <v/>
      </c>
      <c r="Z270" s="129"/>
      <c r="AA270" s="141" t="str">
        <f>IF(ISNUMBER($B270),U270+AA269,"")</f>
        <v/>
      </c>
      <c r="AB270" s="141" t="str">
        <f>IF(ISNUMBER($B270),V270+AB269,"")</f>
        <v/>
      </c>
      <c r="AC270" s="141" t="str">
        <f>IF(ISNUMBER($B270),W270+AC269,"")</f>
        <v/>
      </c>
      <c r="AD270" s="141" t="str">
        <f>IF(ISNUMBER($B270),X270+AD269,"")</f>
        <v/>
      </c>
      <c r="AE270" s="133"/>
      <c r="AF270" s="137"/>
      <c r="AG270" s="141" t="str">
        <f>IF(ISNUMBER($B270),AA270/COUNTA(AA$10:AA270),"")</f>
        <v/>
      </c>
      <c r="AH270" s="141" t="str">
        <f>IF(ISNUMBER($B270),AB270/COUNTA(AB$10:AB270),"")</f>
        <v/>
      </c>
      <c r="AI270" s="141" t="str">
        <f>IF(ISNUMBER($B270),AC270/COUNTA(AC$10:AC270),"")</f>
        <v/>
      </c>
      <c r="AJ270" s="141" t="str">
        <f>IF(ISNUMBER($B270),AD270/COUNTA(AD$10:AD270),"")</f>
        <v/>
      </c>
      <c r="AK270" s="133"/>
      <c r="AL270" s="137"/>
      <c r="AM270" s="141" t="str">
        <f>IF(ISNUMBER($B270),SQRT(VAR(U$10:U270)),"")</f>
        <v/>
      </c>
      <c r="AN270" s="141" t="str">
        <f>IF(ISNUMBER($B270),SQRT(VAR(V$10:V270)),"")</f>
        <v/>
      </c>
      <c r="AO270" s="141" t="str">
        <f>IF(ISNUMBER($B270),SQRT(VAR(W$10:W270)),"")</f>
        <v/>
      </c>
      <c r="AP270" s="141" t="str">
        <f>IF(ISNUMBER($B270),SQRT(VAR(X$10:X270)),"")</f>
        <v/>
      </c>
      <c r="AQ270" s="133"/>
      <c r="AR270" s="3"/>
      <c r="AS270" s="140"/>
      <c r="AT270" s="141"/>
      <c r="AU270" s="141"/>
      <c r="AV270" s="141"/>
      <c r="AW270" s="141"/>
      <c r="AX270" s="139"/>
    </row>
    <row r="271" spans="1:50">
      <c r="A271" s="64"/>
      <c r="B271" s="135" t="str">
        <f>IF(ISBLANK(Liga_Pocha!$B271),"",Liga_Pocha!$B271)</f>
        <v/>
      </c>
      <c r="C271" s="136" t="str">
        <f>IF(ISTEXT(B271),"",_xlfn.SWITCH(Liga_Pocha!AH271,$D$3,$D$2,$E$3,$E$2,$F$3,$F$2,$G$3,$G$2,$D$6,$D$5,$E$6,$E$5,$I$6,$I$5))</f>
        <v/>
      </c>
      <c r="D271" s="136" t="str">
        <f>IF(ISTEXT(C271),"",_xlfn.SWITCH(Liga_Pocha!AI271,$D$3,$D$2,$E$3,$E$2,$F$3,$F$2,$G$3,$G$2,$D$6,$D$5,$E$6,$E$5,$I$6,$I$5))</f>
        <v/>
      </c>
      <c r="E271" s="136" t="str">
        <f>IF(ISTEXT(D271),"",_xlfn.SWITCH(Liga_Pocha!AJ271,$D$3,$D$2,$E$3,$E$2,$F$3,$F$2,$G$3,$G$2,$D$6,$D$5,$E$6,$E$5,$I$6,$I$5))</f>
        <v/>
      </c>
      <c r="F271" s="136" t="str">
        <f>IF(ISTEXT(E271),"",_xlfn.SWITCH(Liga_Pocha!AK271,$D$3,$D$2,$E$3,$E$2,$F$3,$F$2,$G$3,$G$2,$D$6,$D$5,$E$6,$E$5,$I$6,$I$5))</f>
        <v/>
      </c>
      <c r="G271" s="140" t="str">
        <f>HLOOKUP(G$9,$B$9:$F$303,ROWS(A$1:A263),0)</f>
        <v/>
      </c>
      <c r="H271" s="129"/>
      <c r="I271" s="141" t="str">
        <f>IF(ISNUMBER($B271),I270+Liga_Pocha!AH271,"")</f>
        <v/>
      </c>
      <c r="J271" s="141" t="str">
        <f>IF(ISNUMBER($B271),J270+Liga_Pocha!AI271,"")</f>
        <v/>
      </c>
      <c r="K271" s="141" t="str">
        <f>IF(ISNUMBER($B271),K270+Liga_Pocha!AJ271,"")</f>
        <v/>
      </c>
      <c r="L271" s="141" t="str">
        <f>IF(ISNUMBER($B271),L270+Liga_Pocha!AK271,"")</f>
        <v/>
      </c>
      <c r="M271" s="133"/>
      <c r="N271" s="129"/>
      <c r="O271" s="131" t="str">
        <f>IF(ISNUMBER($B271),I271/SUM($I271:$L271),"")</f>
        <v/>
      </c>
      <c r="P271" s="131" t="str">
        <f>IF(ISNUMBER($B271),J271/SUM($I271:$L271),"")</f>
        <v/>
      </c>
      <c r="Q271" s="131" t="str">
        <f>IF(ISNUMBER($B271),K271/SUM($I271:$L271),"")</f>
        <v/>
      </c>
      <c r="R271" s="131" t="str">
        <f>IF(ISNUMBER($B271),L271/SUM($I271:$L271),"")</f>
        <v/>
      </c>
      <c r="S271" s="133"/>
      <c r="T271" s="129"/>
      <c r="U271" s="141" t="str">
        <f>IF(ISNUMBER(Liga_Pocha!C271),Liga_Pocha!C271,"")</f>
        <v/>
      </c>
      <c r="V271" s="141" t="str">
        <f>IF(ISNUMBER(Liga_Pocha!D271),Liga_Pocha!D271,"")</f>
        <v/>
      </c>
      <c r="W271" s="141" t="str">
        <f>IF(ISNUMBER(Liga_Pocha!E271),Liga_Pocha!E271,"")</f>
        <v/>
      </c>
      <c r="X271" s="141" t="str">
        <f>IF(ISNUMBER(Liga_Pocha!F271),Liga_Pocha!F271,"")</f>
        <v/>
      </c>
      <c r="Y271" s="140" t="str">
        <f>IF(ISNUMBER($B271),HLOOKUP(Y$9,$U$9:$X$303,ROWS(S$1:S263),0),"")</f>
        <v/>
      </c>
      <c r="Z271" s="129"/>
      <c r="AA271" s="141" t="str">
        <f>IF(ISNUMBER($B271),U271+AA270,"")</f>
        <v/>
      </c>
      <c r="AB271" s="141" t="str">
        <f>IF(ISNUMBER($B271),V271+AB270,"")</f>
        <v/>
      </c>
      <c r="AC271" s="141" t="str">
        <f>IF(ISNUMBER($B271),W271+AC270,"")</f>
        <v/>
      </c>
      <c r="AD271" s="141" t="str">
        <f>IF(ISNUMBER($B271),X271+AD270,"")</f>
        <v/>
      </c>
      <c r="AE271" s="133"/>
      <c r="AF271" s="137"/>
      <c r="AG271" s="141" t="str">
        <f>IF(ISNUMBER($B271),AA271/COUNTA(AA$10:AA271),"")</f>
        <v/>
      </c>
      <c r="AH271" s="141" t="str">
        <f>IF(ISNUMBER($B271),AB271/COUNTA(AB$10:AB271),"")</f>
        <v/>
      </c>
      <c r="AI271" s="141" t="str">
        <f>IF(ISNUMBER($B271),AC271/COUNTA(AC$10:AC271),"")</f>
        <v/>
      </c>
      <c r="AJ271" s="141" t="str">
        <f>IF(ISNUMBER($B271),AD271/COUNTA(AD$10:AD271),"")</f>
        <v/>
      </c>
      <c r="AK271" s="133"/>
      <c r="AL271" s="137"/>
      <c r="AM271" s="141" t="str">
        <f>IF(ISNUMBER($B271),SQRT(VAR(U$10:U271)),"")</f>
        <v/>
      </c>
      <c r="AN271" s="141" t="str">
        <f>IF(ISNUMBER($B271),SQRT(VAR(V$10:V271)),"")</f>
        <v/>
      </c>
      <c r="AO271" s="141" t="str">
        <f>IF(ISNUMBER($B271),SQRT(VAR(W$10:W271)),"")</f>
        <v/>
      </c>
      <c r="AP271" s="141" t="str">
        <f>IF(ISNUMBER($B271),SQRT(VAR(X$10:X271)),"")</f>
        <v/>
      </c>
      <c r="AQ271" s="133"/>
      <c r="AR271" s="3"/>
      <c r="AS271" s="140"/>
      <c r="AT271" s="141"/>
      <c r="AU271" s="141"/>
      <c r="AV271" s="141"/>
      <c r="AW271" s="141"/>
      <c r="AX271" s="139"/>
    </row>
    <row r="272" spans="1:50">
      <c r="A272" s="64"/>
      <c r="B272" s="135" t="str">
        <f>IF(ISBLANK(Liga_Pocha!$B272),"",Liga_Pocha!$B272)</f>
        <v/>
      </c>
      <c r="C272" s="136" t="str">
        <f>IF(ISTEXT(B272),"",_xlfn.SWITCH(Liga_Pocha!AH272,$D$3,$D$2,$E$3,$E$2,$F$3,$F$2,$G$3,$G$2,$D$6,$D$5,$E$6,$E$5,$I$6,$I$5))</f>
        <v/>
      </c>
      <c r="D272" s="136" t="str">
        <f>IF(ISTEXT(C272),"",_xlfn.SWITCH(Liga_Pocha!AI272,$D$3,$D$2,$E$3,$E$2,$F$3,$F$2,$G$3,$G$2,$D$6,$D$5,$E$6,$E$5,$I$6,$I$5))</f>
        <v/>
      </c>
      <c r="E272" s="136" t="str">
        <f>IF(ISTEXT(D272),"",_xlfn.SWITCH(Liga_Pocha!AJ272,$D$3,$D$2,$E$3,$E$2,$F$3,$F$2,$G$3,$G$2,$D$6,$D$5,$E$6,$E$5,$I$6,$I$5))</f>
        <v/>
      </c>
      <c r="F272" s="136" t="str">
        <f>IF(ISTEXT(E272),"",_xlfn.SWITCH(Liga_Pocha!AK272,$D$3,$D$2,$E$3,$E$2,$F$3,$F$2,$G$3,$G$2,$D$6,$D$5,$E$6,$E$5,$I$6,$I$5))</f>
        <v/>
      </c>
      <c r="G272" s="140" t="str">
        <f>HLOOKUP(G$9,$B$9:$F$303,ROWS(A$1:A264),0)</f>
        <v/>
      </c>
      <c r="H272" s="129"/>
      <c r="I272" s="141" t="str">
        <f>IF(ISNUMBER($B272),I271+Liga_Pocha!AH272,"")</f>
        <v/>
      </c>
      <c r="J272" s="141" t="str">
        <f>IF(ISNUMBER($B272),J271+Liga_Pocha!AI272,"")</f>
        <v/>
      </c>
      <c r="K272" s="141" t="str">
        <f>IF(ISNUMBER($B272),K271+Liga_Pocha!AJ272,"")</f>
        <v/>
      </c>
      <c r="L272" s="141" t="str">
        <f>IF(ISNUMBER($B272),L271+Liga_Pocha!AK272,"")</f>
        <v/>
      </c>
      <c r="M272" s="133"/>
      <c r="N272" s="129"/>
      <c r="O272" s="131" t="str">
        <f>IF(ISNUMBER($B272),I272/SUM($I272:$L272),"")</f>
        <v/>
      </c>
      <c r="P272" s="131" t="str">
        <f>IF(ISNUMBER($B272),J272/SUM($I272:$L272),"")</f>
        <v/>
      </c>
      <c r="Q272" s="131" t="str">
        <f>IF(ISNUMBER($B272),K272/SUM($I272:$L272),"")</f>
        <v/>
      </c>
      <c r="R272" s="131" t="str">
        <f>IF(ISNUMBER($B272),L272/SUM($I272:$L272),"")</f>
        <v/>
      </c>
      <c r="S272" s="133"/>
      <c r="T272" s="129"/>
      <c r="U272" s="141" t="str">
        <f>IF(ISNUMBER(Liga_Pocha!C272),Liga_Pocha!C272,"")</f>
        <v/>
      </c>
      <c r="V272" s="141" t="str">
        <f>IF(ISNUMBER(Liga_Pocha!D272),Liga_Pocha!D272,"")</f>
        <v/>
      </c>
      <c r="W272" s="141" t="str">
        <f>IF(ISNUMBER(Liga_Pocha!E272),Liga_Pocha!E272,"")</f>
        <v/>
      </c>
      <c r="X272" s="141" t="str">
        <f>IF(ISNUMBER(Liga_Pocha!F272),Liga_Pocha!F272,"")</f>
        <v/>
      </c>
      <c r="Y272" s="140" t="str">
        <f>IF(ISNUMBER($B272),HLOOKUP(Y$9,$U$9:$X$303,ROWS(S$1:S264),0),"")</f>
        <v/>
      </c>
      <c r="Z272" s="129"/>
      <c r="AA272" s="141" t="str">
        <f>IF(ISNUMBER($B272),U272+AA271,"")</f>
        <v/>
      </c>
      <c r="AB272" s="141" t="str">
        <f>IF(ISNUMBER($B272),V272+AB271,"")</f>
        <v/>
      </c>
      <c r="AC272" s="141" t="str">
        <f>IF(ISNUMBER($B272),W272+AC271,"")</f>
        <v/>
      </c>
      <c r="AD272" s="141" t="str">
        <f>IF(ISNUMBER($B272),X272+AD271,"")</f>
        <v/>
      </c>
      <c r="AE272" s="133"/>
      <c r="AF272" s="137"/>
      <c r="AG272" s="141" t="str">
        <f>IF(ISNUMBER($B272),AA272/COUNTA(AA$10:AA272),"")</f>
        <v/>
      </c>
      <c r="AH272" s="141" t="str">
        <f>IF(ISNUMBER($B272),AB272/COUNTA(AB$10:AB272),"")</f>
        <v/>
      </c>
      <c r="AI272" s="141" t="str">
        <f>IF(ISNUMBER($B272),AC272/COUNTA(AC$10:AC272),"")</f>
        <v/>
      </c>
      <c r="AJ272" s="141" t="str">
        <f>IF(ISNUMBER($B272),AD272/COUNTA(AD$10:AD272),"")</f>
        <v/>
      </c>
      <c r="AK272" s="133"/>
      <c r="AL272" s="137"/>
      <c r="AM272" s="141" t="str">
        <f>IF(ISNUMBER($B272),SQRT(VAR(U$10:U272)),"")</f>
        <v/>
      </c>
      <c r="AN272" s="141" t="str">
        <f>IF(ISNUMBER($B272),SQRT(VAR(V$10:V272)),"")</f>
        <v/>
      </c>
      <c r="AO272" s="141" t="str">
        <f>IF(ISNUMBER($B272),SQRT(VAR(W$10:W272)),"")</f>
        <v/>
      </c>
      <c r="AP272" s="141" t="str">
        <f>IF(ISNUMBER($B272),SQRT(VAR(X$10:X272)),"")</f>
        <v/>
      </c>
      <c r="AQ272" s="133"/>
      <c r="AR272" s="3"/>
      <c r="AS272" s="140"/>
      <c r="AT272" s="141"/>
      <c r="AU272" s="141"/>
      <c r="AV272" s="141"/>
      <c r="AW272" s="141"/>
      <c r="AX272" s="139"/>
    </row>
    <row r="273" spans="1:50">
      <c r="A273" s="64"/>
      <c r="B273" s="135" t="str">
        <f>IF(ISBLANK(Liga_Pocha!$B273),"",Liga_Pocha!$B273)</f>
        <v/>
      </c>
      <c r="C273" s="136" t="str">
        <f>IF(ISTEXT(B273),"",_xlfn.SWITCH(Liga_Pocha!AH273,$D$3,$D$2,$E$3,$E$2,$F$3,$F$2,$G$3,$G$2,$D$6,$D$5,$E$6,$E$5,$I$6,$I$5))</f>
        <v/>
      </c>
      <c r="D273" s="136" t="str">
        <f>IF(ISTEXT(C273),"",_xlfn.SWITCH(Liga_Pocha!AI273,$D$3,$D$2,$E$3,$E$2,$F$3,$F$2,$G$3,$G$2,$D$6,$D$5,$E$6,$E$5,$I$6,$I$5))</f>
        <v/>
      </c>
      <c r="E273" s="136" t="str">
        <f>IF(ISTEXT(D273),"",_xlfn.SWITCH(Liga_Pocha!AJ273,$D$3,$D$2,$E$3,$E$2,$F$3,$F$2,$G$3,$G$2,$D$6,$D$5,$E$6,$E$5,$I$6,$I$5))</f>
        <v/>
      </c>
      <c r="F273" s="136" t="str">
        <f>IF(ISTEXT(E273),"",_xlfn.SWITCH(Liga_Pocha!AK273,$D$3,$D$2,$E$3,$E$2,$F$3,$F$2,$G$3,$G$2,$D$6,$D$5,$E$6,$E$5,$I$6,$I$5))</f>
        <v/>
      </c>
      <c r="G273" s="140" t="str">
        <f>HLOOKUP(G$9,$B$9:$F$303,ROWS(A$1:A265),0)</f>
        <v/>
      </c>
      <c r="H273" s="129"/>
      <c r="I273" s="141" t="str">
        <f>IF(ISNUMBER($B273),I272+Liga_Pocha!AH273,"")</f>
        <v/>
      </c>
      <c r="J273" s="141" t="str">
        <f>IF(ISNUMBER($B273),J272+Liga_Pocha!AI273,"")</f>
        <v/>
      </c>
      <c r="K273" s="141" t="str">
        <f>IF(ISNUMBER($B273),K272+Liga_Pocha!AJ273,"")</f>
        <v/>
      </c>
      <c r="L273" s="141" t="str">
        <f>IF(ISNUMBER($B273),L272+Liga_Pocha!AK273,"")</f>
        <v/>
      </c>
      <c r="M273" s="133"/>
      <c r="N273" s="129"/>
      <c r="O273" s="131" t="str">
        <f>IF(ISNUMBER($B273),I273/SUM($I273:$L273),"")</f>
        <v/>
      </c>
      <c r="P273" s="131" t="str">
        <f>IF(ISNUMBER($B273),J273/SUM($I273:$L273),"")</f>
        <v/>
      </c>
      <c r="Q273" s="131" t="str">
        <f>IF(ISNUMBER($B273),K273/SUM($I273:$L273),"")</f>
        <v/>
      </c>
      <c r="R273" s="131" t="str">
        <f>IF(ISNUMBER($B273),L273/SUM($I273:$L273),"")</f>
        <v/>
      </c>
      <c r="S273" s="133"/>
      <c r="T273" s="129"/>
      <c r="U273" s="141" t="str">
        <f>IF(ISNUMBER(Liga_Pocha!C273),Liga_Pocha!C273,"")</f>
        <v/>
      </c>
      <c r="V273" s="141" t="str">
        <f>IF(ISNUMBER(Liga_Pocha!D273),Liga_Pocha!D273,"")</f>
        <v/>
      </c>
      <c r="W273" s="141" t="str">
        <f>IF(ISNUMBER(Liga_Pocha!E273),Liga_Pocha!E273,"")</f>
        <v/>
      </c>
      <c r="X273" s="141" t="str">
        <f>IF(ISNUMBER(Liga_Pocha!F273),Liga_Pocha!F273,"")</f>
        <v/>
      </c>
      <c r="Y273" s="140" t="str">
        <f>IF(ISNUMBER($B273),HLOOKUP(Y$9,$U$9:$X$303,ROWS(S$1:S265),0),"")</f>
        <v/>
      </c>
      <c r="Z273" s="129"/>
      <c r="AA273" s="141" t="str">
        <f>IF(ISNUMBER($B273),U273+AA272,"")</f>
        <v/>
      </c>
      <c r="AB273" s="141" t="str">
        <f>IF(ISNUMBER($B273),V273+AB272,"")</f>
        <v/>
      </c>
      <c r="AC273" s="141" t="str">
        <f>IF(ISNUMBER($B273),W273+AC272,"")</f>
        <v/>
      </c>
      <c r="AD273" s="141" t="str">
        <f>IF(ISNUMBER($B273),X273+AD272,"")</f>
        <v/>
      </c>
      <c r="AE273" s="133"/>
      <c r="AF273" s="137"/>
      <c r="AG273" s="141" t="str">
        <f>IF(ISNUMBER($B273),AA273/COUNTA(AA$10:AA273),"")</f>
        <v/>
      </c>
      <c r="AH273" s="141" t="str">
        <f>IF(ISNUMBER($B273),AB273/COUNTA(AB$10:AB273),"")</f>
        <v/>
      </c>
      <c r="AI273" s="141" t="str">
        <f>IF(ISNUMBER($B273),AC273/COUNTA(AC$10:AC273),"")</f>
        <v/>
      </c>
      <c r="AJ273" s="141" t="str">
        <f>IF(ISNUMBER($B273),AD273/COUNTA(AD$10:AD273),"")</f>
        <v/>
      </c>
      <c r="AK273" s="133"/>
      <c r="AL273" s="137"/>
      <c r="AM273" s="141" t="str">
        <f>IF(ISNUMBER($B273),SQRT(VAR(U$10:U273)),"")</f>
        <v/>
      </c>
      <c r="AN273" s="141" t="str">
        <f>IF(ISNUMBER($B273),SQRT(VAR(V$10:V273)),"")</f>
        <v/>
      </c>
      <c r="AO273" s="141" t="str">
        <f>IF(ISNUMBER($B273),SQRT(VAR(W$10:W273)),"")</f>
        <v/>
      </c>
      <c r="AP273" s="141" t="str">
        <f>IF(ISNUMBER($B273),SQRT(VAR(X$10:X273)),"")</f>
        <v/>
      </c>
      <c r="AQ273" s="133"/>
      <c r="AR273" s="3"/>
      <c r="AS273" s="140"/>
      <c r="AT273" s="141"/>
      <c r="AU273" s="141"/>
      <c r="AV273" s="141"/>
      <c r="AW273" s="141"/>
      <c r="AX273" s="139"/>
    </row>
    <row r="274" spans="1:50">
      <c r="A274" s="64"/>
      <c r="B274" s="135" t="str">
        <f>IF(ISBLANK(Liga_Pocha!$B274),"",Liga_Pocha!$B274)</f>
        <v/>
      </c>
      <c r="C274" s="136" t="str">
        <f>IF(ISTEXT(B274),"",_xlfn.SWITCH(Liga_Pocha!AH274,$D$3,$D$2,$E$3,$E$2,$F$3,$F$2,$G$3,$G$2,$D$6,$D$5,$E$6,$E$5,$I$6,$I$5))</f>
        <v/>
      </c>
      <c r="D274" s="136" t="str">
        <f>IF(ISTEXT(C274),"",_xlfn.SWITCH(Liga_Pocha!AI274,$D$3,$D$2,$E$3,$E$2,$F$3,$F$2,$G$3,$G$2,$D$6,$D$5,$E$6,$E$5,$I$6,$I$5))</f>
        <v/>
      </c>
      <c r="E274" s="136" t="str">
        <f>IF(ISTEXT(D274),"",_xlfn.SWITCH(Liga_Pocha!AJ274,$D$3,$D$2,$E$3,$E$2,$F$3,$F$2,$G$3,$G$2,$D$6,$D$5,$E$6,$E$5,$I$6,$I$5))</f>
        <v/>
      </c>
      <c r="F274" s="136" t="str">
        <f>IF(ISTEXT(E274),"",_xlfn.SWITCH(Liga_Pocha!AK274,$D$3,$D$2,$E$3,$E$2,$F$3,$F$2,$G$3,$G$2,$D$6,$D$5,$E$6,$E$5,$I$6,$I$5))</f>
        <v/>
      </c>
      <c r="G274" s="140" t="str">
        <f>HLOOKUP(G$9,$B$9:$F$303,ROWS(A$1:A266),0)</f>
        <v/>
      </c>
      <c r="H274" s="129"/>
      <c r="I274" s="141" t="str">
        <f>IF(ISNUMBER($B274),I273+Liga_Pocha!AH274,"")</f>
        <v/>
      </c>
      <c r="J274" s="141" t="str">
        <f>IF(ISNUMBER($B274),J273+Liga_Pocha!AI274,"")</f>
        <v/>
      </c>
      <c r="K274" s="141" t="str">
        <f>IF(ISNUMBER($B274),K273+Liga_Pocha!AJ274,"")</f>
        <v/>
      </c>
      <c r="L274" s="141" t="str">
        <f>IF(ISNUMBER($B274),L273+Liga_Pocha!AK274,"")</f>
        <v/>
      </c>
      <c r="M274" s="133"/>
      <c r="N274" s="129"/>
      <c r="O274" s="131" t="str">
        <f>IF(ISNUMBER($B274),I274/SUM($I274:$L274),"")</f>
        <v/>
      </c>
      <c r="P274" s="131" t="str">
        <f>IF(ISNUMBER($B274),J274/SUM($I274:$L274),"")</f>
        <v/>
      </c>
      <c r="Q274" s="131" t="str">
        <f>IF(ISNUMBER($B274),K274/SUM($I274:$L274),"")</f>
        <v/>
      </c>
      <c r="R274" s="131" t="str">
        <f>IF(ISNUMBER($B274),L274/SUM($I274:$L274),"")</f>
        <v/>
      </c>
      <c r="S274" s="133"/>
      <c r="T274" s="129"/>
      <c r="U274" s="141" t="str">
        <f>IF(ISNUMBER(Liga_Pocha!C274),Liga_Pocha!C274,"")</f>
        <v/>
      </c>
      <c r="V274" s="141" t="str">
        <f>IF(ISNUMBER(Liga_Pocha!D274),Liga_Pocha!D274,"")</f>
        <v/>
      </c>
      <c r="W274" s="141" t="str">
        <f>IF(ISNUMBER(Liga_Pocha!E274),Liga_Pocha!E274,"")</f>
        <v/>
      </c>
      <c r="X274" s="141" t="str">
        <f>IF(ISNUMBER(Liga_Pocha!F274),Liga_Pocha!F274,"")</f>
        <v/>
      </c>
      <c r="Y274" s="140" t="str">
        <f>IF(ISNUMBER($B274),HLOOKUP(Y$9,$U$9:$X$303,ROWS(S$1:S266),0),"")</f>
        <v/>
      </c>
      <c r="Z274" s="129"/>
      <c r="AA274" s="141" t="str">
        <f>IF(ISNUMBER($B274),U274+AA273,"")</f>
        <v/>
      </c>
      <c r="AB274" s="141" t="str">
        <f>IF(ISNUMBER($B274),V274+AB273,"")</f>
        <v/>
      </c>
      <c r="AC274" s="141" t="str">
        <f>IF(ISNUMBER($B274),W274+AC273,"")</f>
        <v/>
      </c>
      <c r="AD274" s="141" t="str">
        <f>IF(ISNUMBER($B274),X274+AD273,"")</f>
        <v/>
      </c>
      <c r="AE274" s="133"/>
      <c r="AF274" s="137"/>
      <c r="AG274" s="141" t="str">
        <f>IF(ISNUMBER($B274),AA274/COUNTA(AA$10:AA274),"")</f>
        <v/>
      </c>
      <c r="AH274" s="141" t="str">
        <f>IF(ISNUMBER($B274),AB274/COUNTA(AB$10:AB274),"")</f>
        <v/>
      </c>
      <c r="AI274" s="141" t="str">
        <f>IF(ISNUMBER($B274),AC274/COUNTA(AC$10:AC274),"")</f>
        <v/>
      </c>
      <c r="AJ274" s="141" t="str">
        <f>IF(ISNUMBER($B274),AD274/COUNTA(AD$10:AD274),"")</f>
        <v/>
      </c>
      <c r="AK274" s="133"/>
      <c r="AL274" s="137"/>
      <c r="AM274" s="141" t="str">
        <f>IF(ISNUMBER($B274),SQRT(VAR(U$10:U274)),"")</f>
        <v/>
      </c>
      <c r="AN274" s="141" t="str">
        <f>IF(ISNUMBER($B274),SQRT(VAR(V$10:V274)),"")</f>
        <v/>
      </c>
      <c r="AO274" s="141" t="str">
        <f>IF(ISNUMBER($B274),SQRT(VAR(W$10:W274)),"")</f>
        <v/>
      </c>
      <c r="AP274" s="141" t="str">
        <f>IF(ISNUMBER($B274),SQRT(VAR(X$10:X274)),"")</f>
        <v/>
      </c>
      <c r="AQ274" s="133"/>
      <c r="AR274" s="3"/>
      <c r="AS274" s="140"/>
      <c r="AT274" s="141"/>
      <c r="AU274" s="141"/>
      <c r="AV274" s="141"/>
      <c r="AW274" s="141"/>
      <c r="AX274" s="139"/>
    </row>
    <row r="275" spans="1:50">
      <c r="A275" s="64"/>
      <c r="B275" s="135" t="str">
        <f>IF(ISBLANK(Liga_Pocha!$B275),"",Liga_Pocha!$B275)</f>
        <v/>
      </c>
      <c r="C275" s="136" t="str">
        <f>IF(ISTEXT(B275),"",_xlfn.SWITCH(Liga_Pocha!AH275,$D$3,$D$2,$E$3,$E$2,$F$3,$F$2,$G$3,$G$2,$D$6,$D$5,$E$6,$E$5,$I$6,$I$5))</f>
        <v/>
      </c>
      <c r="D275" s="136" t="str">
        <f>IF(ISTEXT(C275),"",_xlfn.SWITCH(Liga_Pocha!AI275,$D$3,$D$2,$E$3,$E$2,$F$3,$F$2,$G$3,$G$2,$D$6,$D$5,$E$6,$E$5,$I$6,$I$5))</f>
        <v/>
      </c>
      <c r="E275" s="136" t="str">
        <f>IF(ISTEXT(D275),"",_xlfn.SWITCH(Liga_Pocha!AJ275,$D$3,$D$2,$E$3,$E$2,$F$3,$F$2,$G$3,$G$2,$D$6,$D$5,$E$6,$E$5,$I$6,$I$5))</f>
        <v/>
      </c>
      <c r="F275" s="136" t="str">
        <f>IF(ISTEXT(E275),"",_xlfn.SWITCH(Liga_Pocha!AK275,$D$3,$D$2,$E$3,$E$2,$F$3,$F$2,$G$3,$G$2,$D$6,$D$5,$E$6,$E$5,$I$6,$I$5))</f>
        <v/>
      </c>
      <c r="G275" s="140" t="str">
        <f>HLOOKUP(G$9,$B$9:$F$303,ROWS(A$1:A267),0)</f>
        <v/>
      </c>
      <c r="H275" s="129"/>
      <c r="I275" s="141" t="str">
        <f>IF(ISNUMBER($B275),I274+Liga_Pocha!AH275,"")</f>
        <v/>
      </c>
      <c r="J275" s="141" t="str">
        <f>IF(ISNUMBER($B275),J274+Liga_Pocha!AI275,"")</f>
        <v/>
      </c>
      <c r="K275" s="141" t="str">
        <f>IF(ISNUMBER($B275),K274+Liga_Pocha!AJ275,"")</f>
        <v/>
      </c>
      <c r="L275" s="141" t="str">
        <f>IF(ISNUMBER($B275),L274+Liga_Pocha!AK275,"")</f>
        <v/>
      </c>
      <c r="M275" s="133"/>
      <c r="N275" s="129"/>
      <c r="O275" s="131" t="str">
        <f>IF(ISNUMBER($B275),I275/SUM($I275:$L275),"")</f>
        <v/>
      </c>
      <c r="P275" s="131" t="str">
        <f>IF(ISNUMBER($B275),J275/SUM($I275:$L275),"")</f>
        <v/>
      </c>
      <c r="Q275" s="131" t="str">
        <f>IF(ISNUMBER($B275),K275/SUM($I275:$L275),"")</f>
        <v/>
      </c>
      <c r="R275" s="131" t="str">
        <f>IF(ISNUMBER($B275),L275/SUM($I275:$L275),"")</f>
        <v/>
      </c>
      <c r="S275" s="133"/>
      <c r="T275" s="129"/>
      <c r="U275" s="141" t="str">
        <f>IF(ISNUMBER(Liga_Pocha!C275),Liga_Pocha!C275,"")</f>
        <v/>
      </c>
      <c r="V275" s="141" t="str">
        <f>IF(ISNUMBER(Liga_Pocha!D275),Liga_Pocha!D275,"")</f>
        <v/>
      </c>
      <c r="W275" s="141" t="str">
        <f>IF(ISNUMBER(Liga_Pocha!E275),Liga_Pocha!E275,"")</f>
        <v/>
      </c>
      <c r="X275" s="141" t="str">
        <f>IF(ISNUMBER(Liga_Pocha!F275),Liga_Pocha!F275,"")</f>
        <v/>
      </c>
      <c r="Y275" s="140" t="str">
        <f>IF(ISNUMBER($B275),HLOOKUP(Y$9,$U$9:$X$303,ROWS(S$1:S267),0),"")</f>
        <v/>
      </c>
      <c r="Z275" s="129"/>
      <c r="AA275" s="141" t="str">
        <f>IF(ISNUMBER($B275),U275+AA274,"")</f>
        <v/>
      </c>
      <c r="AB275" s="141" t="str">
        <f>IF(ISNUMBER($B275),V275+AB274,"")</f>
        <v/>
      </c>
      <c r="AC275" s="141" t="str">
        <f>IF(ISNUMBER($B275),W275+AC274,"")</f>
        <v/>
      </c>
      <c r="AD275" s="141" t="str">
        <f>IF(ISNUMBER($B275),X275+AD274,"")</f>
        <v/>
      </c>
      <c r="AE275" s="133"/>
      <c r="AF275" s="137"/>
      <c r="AG275" s="141" t="str">
        <f>IF(ISNUMBER($B275),AA275/COUNTA(AA$10:AA275),"")</f>
        <v/>
      </c>
      <c r="AH275" s="141" t="str">
        <f>IF(ISNUMBER($B275),AB275/COUNTA(AB$10:AB275),"")</f>
        <v/>
      </c>
      <c r="AI275" s="141" t="str">
        <f>IF(ISNUMBER($B275),AC275/COUNTA(AC$10:AC275),"")</f>
        <v/>
      </c>
      <c r="AJ275" s="141" t="str">
        <f>IF(ISNUMBER($B275),AD275/COUNTA(AD$10:AD275),"")</f>
        <v/>
      </c>
      <c r="AK275" s="133"/>
      <c r="AL275" s="137"/>
      <c r="AM275" s="141" t="str">
        <f>IF(ISNUMBER($B275),SQRT(VAR(U$10:U275)),"")</f>
        <v/>
      </c>
      <c r="AN275" s="141" t="str">
        <f>IF(ISNUMBER($B275),SQRT(VAR(V$10:V275)),"")</f>
        <v/>
      </c>
      <c r="AO275" s="141" t="str">
        <f>IF(ISNUMBER($B275),SQRT(VAR(W$10:W275)),"")</f>
        <v/>
      </c>
      <c r="AP275" s="141" t="str">
        <f>IF(ISNUMBER($B275),SQRT(VAR(X$10:X275)),"")</f>
        <v/>
      </c>
      <c r="AQ275" s="133"/>
      <c r="AR275" s="3"/>
      <c r="AS275" s="140"/>
      <c r="AT275" s="141"/>
      <c r="AU275" s="141"/>
      <c r="AV275" s="141"/>
      <c r="AW275" s="141"/>
      <c r="AX275" s="139"/>
    </row>
    <row r="276" spans="1:50">
      <c r="A276" s="64"/>
      <c r="B276" s="135" t="str">
        <f>IF(ISBLANK(Liga_Pocha!$B276),"",Liga_Pocha!$B276)</f>
        <v/>
      </c>
      <c r="C276" s="136" t="str">
        <f>IF(ISTEXT(B276),"",_xlfn.SWITCH(Liga_Pocha!AH276,$D$3,$D$2,$E$3,$E$2,$F$3,$F$2,$G$3,$G$2,$D$6,$D$5,$E$6,$E$5,$I$6,$I$5))</f>
        <v/>
      </c>
      <c r="D276" s="136" t="str">
        <f>IF(ISTEXT(C276),"",_xlfn.SWITCH(Liga_Pocha!AI276,$D$3,$D$2,$E$3,$E$2,$F$3,$F$2,$G$3,$G$2,$D$6,$D$5,$E$6,$E$5,$I$6,$I$5))</f>
        <v/>
      </c>
      <c r="E276" s="136" t="str">
        <f>IF(ISTEXT(D276),"",_xlfn.SWITCH(Liga_Pocha!AJ276,$D$3,$D$2,$E$3,$E$2,$F$3,$F$2,$G$3,$G$2,$D$6,$D$5,$E$6,$E$5,$I$6,$I$5))</f>
        <v/>
      </c>
      <c r="F276" s="136" t="str">
        <f>IF(ISTEXT(E276),"",_xlfn.SWITCH(Liga_Pocha!AK276,$D$3,$D$2,$E$3,$E$2,$F$3,$F$2,$G$3,$G$2,$D$6,$D$5,$E$6,$E$5,$I$6,$I$5))</f>
        <v/>
      </c>
      <c r="G276" s="140" t="str">
        <f>HLOOKUP(G$9,$B$9:$F$303,ROWS(A$1:A268),0)</f>
        <v/>
      </c>
      <c r="H276" s="129"/>
      <c r="I276" s="141" t="str">
        <f>IF(ISNUMBER($B276),I275+Liga_Pocha!AH276,"")</f>
        <v/>
      </c>
      <c r="J276" s="141" t="str">
        <f>IF(ISNUMBER($B276),J275+Liga_Pocha!AI276,"")</f>
        <v/>
      </c>
      <c r="K276" s="141" t="str">
        <f>IF(ISNUMBER($B276),K275+Liga_Pocha!AJ276,"")</f>
        <v/>
      </c>
      <c r="L276" s="141" t="str">
        <f>IF(ISNUMBER($B276),L275+Liga_Pocha!AK276,"")</f>
        <v/>
      </c>
      <c r="M276" s="133"/>
      <c r="N276" s="129"/>
      <c r="O276" s="131" t="str">
        <f>IF(ISNUMBER($B276),I276/SUM($I276:$L276),"")</f>
        <v/>
      </c>
      <c r="P276" s="131" t="str">
        <f>IF(ISNUMBER($B276),J276/SUM($I276:$L276),"")</f>
        <v/>
      </c>
      <c r="Q276" s="131" t="str">
        <f>IF(ISNUMBER($B276),K276/SUM($I276:$L276),"")</f>
        <v/>
      </c>
      <c r="R276" s="131" t="str">
        <f>IF(ISNUMBER($B276),L276/SUM($I276:$L276),"")</f>
        <v/>
      </c>
      <c r="S276" s="133"/>
      <c r="T276" s="129"/>
      <c r="U276" s="141" t="str">
        <f>IF(ISNUMBER(Liga_Pocha!C276),Liga_Pocha!C276,"")</f>
        <v/>
      </c>
      <c r="V276" s="141" t="str">
        <f>IF(ISNUMBER(Liga_Pocha!D276),Liga_Pocha!D276,"")</f>
        <v/>
      </c>
      <c r="W276" s="141" t="str">
        <f>IF(ISNUMBER(Liga_Pocha!E276),Liga_Pocha!E276,"")</f>
        <v/>
      </c>
      <c r="X276" s="141" t="str">
        <f>IF(ISNUMBER(Liga_Pocha!F276),Liga_Pocha!F276,"")</f>
        <v/>
      </c>
      <c r="Y276" s="140" t="str">
        <f>IF(ISNUMBER($B276),HLOOKUP(Y$9,$U$9:$X$303,ROWS(S$1:S268),0),"")</f>
        <v/>
      </c>
      <c r="Z276" s="129"/>
      <c r="AA276" s="141" t="str">
        <f>IF(ISNUMBER($B276),U276+AA275,"")</f>
        <v/>
      </c>
      <c r="AB276" s="141" t="str">
        <f>IF(ISNUMBER($B276),V276+AB275,"")</f>
        <v/>
      </c>
      <c r="AC276" s="141" t="str">
        <f>IF(ISNUMBER($B276),W276+AC275,"")</f>
        <v/>
      </c>
      <c r="AD276" s="141" t="str">
        <f>IF(ISNUMBER($B276),X276+AD275,"")</f>
        <v/>
      </c>
      <c r="AE276" s="133"/>
      <c r="AF276" s="137"/>
      <c r="AG276" s="141" t="str">
        <f>IF(ISNUMBER($B276),AA276/COUNTA(AA$10:AA276),"")</f>
        <v/>
      </c>
      <c r="AH276" s="141" t="str">
        <f>IF(ISNUMBER($B276),AB276/COUNTA(AB$10:AB276),"")</f>
        <v/>
      </c>
      <c r="AI276" s="141" t="str">
        <f>IF(ISNUMBER($B276),AC276/COUNTA(AC$10:AC276),"")</f>
        <v/>
      </c>
      <c r="AJ276" s="141" t="str">
        <f>IF(ISNUMBER($B276),AD276/COUNTA(AD$10:AD276),"")</f>
        <v/>
      </c>
      <c r="AK276" s="133"/>
      <c r="AL276" s="137"/>
      <c r="AM276" s="141" t="str">
        <f>IF(ISNUMBER($B276),SQRT(VAR(U$10:U276)),"")</f>
        <v/>
      </c>
      <c r="AN276" s="141" t="str">
        <f>IF(ISNUMBER($B276),SQRT(VAR(V$10:V276)),"")</f>
        <v/>
      </c>
      <c r="AO276" s="141" t="str">
        <f>IF(ISNUMBER($B276),SQRT(VAR(W$10:W276)),"")</f>
        <v/>
      </c>
      <c r="AP276" s="141" t="str">
        <f>IF(ISNUMBER($B276),SQRT(VAR(X$10:X276)),"")</f>
        <v/>
      </c>
      <c r="AQ276" s="133"/>
      <c r="AR276" s="3"/>
      <c r="AS276" s="140"/>
      <c r="AT276" s="141"/>
      <c r="AU276" s="141"/>
      <c r="AV276" s="141"/>
      <c r="AW276" s="141"/>
      <c r="AX276" s="139"/>
    </row>
    <row r="277" spans="1:50">
      <c r="A277" s="64"/>
      <c r="B277" s="135" t="str">
        <f>IF(ISBLANK(Liga_Pocha!$B277),"",Liga_Pocha!$B277)</f>
        <v/>
      </c>
      <c r="C277" s="136" t="str">
        <f>IF(ISTEXT(B277),"",_xlfn.SWITCH(Liga_Pocha!AH277,$D$3,$D$2,$E$3,$E$2,$F$3,$F$2,$G$3,$G$2,$D$6,$D$5,$E$6,$E$5,$I$6,$I$5))</f>
        <v/>
      </c>
      <c r="D277" s="136" t="str">
        <f>IF(ISTEXT(C277),"",_xlfn.SWITCH(Liga_Pocha!AI277,$D$3,$D$2,$E$3,$E$2,$F$3,$F$2,$G$3,$G$2,$D$6,$D$5,$E$6,$E$5,$I$6,$I$5))</f>
        <v/>
      </c>
      <c r="E277" s="136" t="str">
        <f>IF(ISTEXT(D277),"",_xlfn.SWITCH(Liga_Pocha!AJ277,$D$3,$D$2,$E$3,$E$2,$F$3,$F$2,$G$3,$G$2,$D$6,$D$5,$E$6,$E$5,$I$6,$I$5))</f>
        <v/>
      </c>
      <c r="F277" s="136" t="str">
        <f>IF(ISTEXT(E277),"",_xlfn.SWITCH(Liga_Pocha!AK277,$D$3,$D$2,$E$3,$E$2,$F$3,$F$2,$G$3,$G$2,$D$6,$D$5,$E$6,$E$5,$I$6,$I$5))</f>
        <v/>
      </c>
      <c r="G277" s="140" t="str">
        <f>HLOOKUP(G$9,$B$9:$F$303,ROWS(A$1:A269),0)</f>
        <v/>
      </c>
      <c r="H277" s="129"/>
      <c r="I277" s="141" t="str">
        <f>IF(ISNUMBER($B277),I276+Liga_Pocha!AH277,"")</f>
        <v/>
      </c>
      <c r="J277" s="141" t="str">
        <f>IF(ISNUMBER($B277),J276+Liga_Pocha!AI277,"")</f>
        <v/>
      </c>
      <c r="K277" s="141" t="str">
        <f>IF(ISNUMBER($B277),K276+Liga_Pocha!AJ277,"")</f>
        <v/>
      </c>
      <c r="L277" s="141" t="str">
        <f>IF(ISNUMBER($B277),L276+Liga_Pocha!AK277,"")</f>
        <v/>
      </c>
      <c r="M277" s="133"/>
      <c r="N277" s="129"/>
      <c r="O277" s="131" t="str">
        <f>IF(ISNUMBER($B277),I277/SUM($I277:$L277),"")</f>
        <v/>
      </c>
      <c r="P277" s="131" t="str">
        <f>IF(ISNUMBER($B277),J277/SUM($I277:$L277),"")</f>
        <v/>
      </c>
      <c r="Q277" s="131" t="str">
        <f>IF(ISNUMBER($B277),K277/SUM($I277:$L277),"")</f>
        <v/>
      </c>
      <c r="R277" s="131" t="str">
        <f>IF(ISNUMBER($B277),L277/SUM($I277:$L277),"")</f>
        <v/>
      </c>
      <c r="S277" s="133"/>
      <c r="T277" s="129"/>
      <c r="U277" s="141" t="str">
        <f>IF(ISNUMBER(Liga_Pocha!C277),Liga_Pocha!C277,"")</f>
        <v/>
      </c>
      <c r="V277" s="141" t="str">
        <f>IF(ISNUMBER(Liga_Pocha!D277),Liga_Pocha!D277,"")</f>
        <v/>
      </c>
      <c r="W277" s="141" t="str">
        <f>IF(ISNUMBER(Liga_Pocha!E277),Liga_Pocha!E277,"")</f>
        <v/>
      </c>
      <c r="X277" s="141" t="str">
        <f>IF(ISNUMBER(Liga_Pocha!F277),Liga_Pocha!F277,"")</f>
        <v/>
      </c>
      <c r="Y277" s="140" t="str">
        <f>IF(ISNUMBER($B277),HLOOKUP(Y$9,$U$9:$X$303,ROWS(S$1:S269),0),"")</f>
        <v/>
      </c>
      <c r="Z277" s="129"/>
      <c r="AA277" s="141" t="str">
        <f>IF(ISNUMBER($B277),U277+AA276,"")</f>
        <v/>
      </c>
      <c r="AB277" s="141" t="str">
        <f>IF(ISNUMBER($B277),V277+AB276,"")</f>
        <v/>
      </c>
      <c r="AC277" s="141" t="str">
        <f>IF(ISNUMBER($B277),W277+AC276,"")</f>
        <v/>
      </c>
      <c r="AD277" s="141" t="str">
        <f>IF(ISNUMBER($B277),X277+AD276,"")</f>
        <v/>
      </c>
      <c r="AE277" s="133"/>
      <c r="AF277" s="137"/>
      <c r="AG277" s="141" t="str">
        <f>IF(ISNUMBER($B277),AA277/COUNTA(AA$10:AA277),"")</f>
        <v/>
      </c>
      <c r="AH277" s="141" t="str">
        <f>IF(ISNUMBER($B277),AB277/COUNTA(AB$10:AB277),"")</f>
        <v/>
      </c>
      <c r="AI277" s="141" t="str">
        <f>IF(ISNUMBER($B277),AC277/COUNTA(AC$10:AC277),"")</f>
        <v/>
      </c>
      <c r="AJ277" s="141" t="str">
        <f>IF(ISNUMBER($B277),AD277/COUNTA(AD$10:AD277),"")</f>
        <v/>
      </c>
      <c r="AK277" s="133"/>
      <c r="AL277" s="137"/>
      <c r="AM277" s="141" t="str">
        <f>IF(ISNUMBER($B277),SQRT(VAR(U$10:U277)),"")</f>
        <v/>
      </c>
      <c r="AN277" s="141" t="str">
        <f>IF(ISNUMBER($B277),SQRT(VAR(V$10:V277)),"")</f>
        <v/>
      </c>
      <c r="AO277" s="141" t="str">
        <f>IF(ISNUMBER($B277),SQRT(VAR(W$10:W277)),"")</f>
        <v/>
      </c>
      <c r="AP277" s="141" t="str">
        <f>IF(ISNUMBER($B277),SQRT(VAR(X$10:X277)),"")</f>
        <v/>
      </c>
      <c r="AQ277" s="133"/>
      <c r="AR277" s="3"/>
      <c r="AS277" s="140"/>
      <c r="AT277" s="141"/>
      <c r="AU277" s="141"/>
      <c r="AV277" s="141"/>
      <c r="AW277" s="141"/>
      <c r="AX277" s="139"/>
    </row>
    <row r="278" spans="1:50">
      <c r="A278" s="64"/>
      <c r="B278" s="135" t="str">
        <f>IF(ISBLANK(Liga_Pocha!$B278),"",Liga_Pocha!$B278)</f>
        <v/>
      </c>
      <c r="C278" s="136" t="str">
        <f>IF(ISTEXT(B278),"",_xlfn.SWITCH(Liga_Pocha!AH278,$D$3,$D$2,$E$3,$E$2,$F$3,$F$2,$G$3,$G$2,$D$6,$D$5,$E$6,$E$5,$I$6,$I$5))</f>
        <v/>
      </c>
      <c r="D278" s="136" t="str">
        <f>IF(ISTEXT(C278),"",_xlfn.SWITCH(Liga_Pocha!AI278,$D$3,$D$2,$E$3,$E$2,$F$3,$F$2,$G$3,$G$2,$D$6,$D$5,$E$6,$E$5,$I$6,$I$5))</f>
        <v/>
      </c>
      <c r="E278" s="136" t="str">
        <f>IF(ISTEXT(D278),"",_xlfn.SWITCH(Liga_Pocha!AJ278,$D$3,$D$2,$E$3,$E$2,$F$3,$F$2,$G$3,$G$2,$D$6,$D$5,$E$6,$E$5,$I$6,$I$5))</f>
        <v/>
      </c>
      <c r="F278" s="136" t="str">
        <f>IF(ISTEXT(E278),"",_xlfn.SWITCH(Liga_Pocha!AK278,$D$3,$D$2,$E$3,$E$2,$F$3,$F$2,$G$3,$G$2,$D$6,$D$5,$E$6,$E$5,$I$6,$I$5))</f>
        <v/>
      </c>
      <c r="G278" s="140" t="str">
        <f>HLOOKUP(G$9,$B$9:$F$303,ROWS(A$1:A270),0)</f>
        <v/>
      </c>
      <c r="H278" s="129"/>
      <c r="I278" s="141" t="str">
        <f>IF(ISNUMBER($B278),I277+Liga_Pocha!AH278,"")</f>
        <v/>
      </c>
      <c r="J278" s="141" t="str">
        <f>IF(ISNUMBER($B278),J277+Liga_Pocha!AI278,"")</f>
        <v/>
      </c>
      <c r="K278" s="141" t="str">
        <f>IF(ISNUMBER($B278),K277+Liga_Pocha!AJ278,"")</f>
        <v/>
      </c>
      <c r="L278" s="141" t="str">
        <f>IF(ISNUMBER($B278),L277+Liga_Pocha!AK278,"")</f>
        <v/>
      </c>
      <c r="M278" s="133"/>
      <c r="N278" s="129"/>
      <c r="O278" s="131" t="str">
        <f>IF(ISNUMBER($B278),I278/SUM($I278:$L278),"")</f>
        <v/>
      </c>
      <c r="P278" s="131" t="str">
        <f>IF(ISNUMBER($B278),J278/SUM($I278:$L278),"")</f>
        <v/>
      </c>
      <c r="Q278" s="131" t="str">
        <f>IF(ISNUMBER($B278),K278/SUM($I278:$L278),"")</f>
        <v/>
      </c>
      <c r="R278" s="131" t="str">
        <f>IF(ISNUMBER($B278),L278/SUM($I278:$L278),"")</f>
        <v/>
      </c>
      <c r="S278" s="133"/>
      <c r="T278" s="129"/>
      <c r="U278" s="141" t="str">
        <f>IF(ISNUMBER(Liga_Pocha!C278),Liga_Pocha!C278,"")</f>
        <v/>
      </c>
      <c r="V278" s="141" t="str">
        <f>IF(ISNUMBER(Liga_Pocha!D278),Liga_Pocha!D278,"")</f>
        <v/>
      </c>
      <c r="W278" s="141" t="str">
        <f>IF(ISNUMBER(Liga_Pocha!E278),Liga_Pocha!E278,"")</f>
        <v/>
      </c>
      <c r="X278" s="141" t="str">
        <f>IF(ISNUMBER(Liga_Pocha!F278),Liga_Pocha!F278,"")</f>
        <v/>
      </c>
      <c r="Y278" s="140" t="str">
        <f>IF(ISNUMBER($B278),HLOOKUP(Y$9,$U$9:$X$303,ROWS(S$1:S270),0),"")</f>
        <v/>
      </c>
      <c r="Z278" s="129"/>
      <c r="AA278" s="141" t="str">
        <f>IF(ISNUMBER($B278),U278+AA277,"")</f>
        <v/>
      </c>
      <c r="AB278" s="141" t="str">
        <f>IF(ISNUMBER($B278),V278+AB277,"")</f>
        <v/>
      </c>
      <c r="AC278" s="141" t="str">
        <f>IF(ISNUMBER($B278),W278+AC277,"")</f>
        <v/>
      </c>
      <c r="AD278" s="141" t="str">
        <f>IF(ISNUMBER($B278),X278+AD277,"")</f>
        <v/>
      </c>
      <c r="AE278" s="133"/>
      <c r="AF278" s="137"/>
      <c r="AG278" s="141" t="str">
        <f>IF(ISNUMBER($B278),AA278/COUNTA(AA$10:AA278),"")</f>
        <v/>
      </c>
      <c r="AH278" s="141" t="str">
        <f>IF(ISNUMBER($B278),AB278/COUNTA(AB$10:AB278),"")</f>
        <v/>
      </c>
      <c r="AI278" s="141" t="str">
        <f>IF(ISNUMBER($B278),AC278/COUNTA(AC$10:AC278),"")</f>
        <v/>
      </c>
      <c r="AJ278" s="141" t="str">
        <f>IF(ISNUMBER($B278),AD278/COUNTA(AD$10:AD278),"")</f>
        <v/>
      </c>
      <c r="AK278" s="133"/>
      <c r="AL278" s="137"/>
      <c r="AM278" s="141" t="str">
        <f>IF(ISNUMBER($B278),SQRT(VAR(U$10:U278)),"")</f>
        <v/>
      </c>
      <c r="AN278" s="141" t="str">
        <f>IF(ISNUMBER($B278),SQRT(VAR(V$10:V278)),"")</f>
        <v/>
      </c>
      <c r="AO278" s="141" t="str">
        <f>IF(ISNUMBER($B278),SQRT(VAR(W$10:W278)),"")</f>
        <v/>
      </c>
      <c r="AP278" s="141" t="str">
        <f>IF(ISNUMBER($B278),SQRT(VAR(X$10:X278)),"")</f>
        <v/>
      </c>
      <c r="AQ278" s="133"/>
      <c r="AR278" s="3"/>
      <c r="AS278" s="140"/>
      <c r="AT278" s="141"/>
      <c r="AU278" s="141"/>
      <c r="AV278" s="141"/>
      <c r="AW278" s="141"/>
      <c r="AX278" s="139"/>
    </row>
    <row r="279" spans="1:50">
      <c r="A279" s="64"/>
      <c r="B279" s="135" t="str">
        <f>IF(ISBLANK(Liga_Pocha!$B279),"",Liga_Pocha!$B279)</f>
        <v/>
      </c>
      <c r="C279" s="136" t="str">
        <f>IF(ISTEXT(B279),"",_xlfn.SWITCH(Liga_Pocha!AH279,$D$3,$D$2,$E$3,$E$2,$F$3,$F$2,$G$3,$G$2,$D$6,$D$5,$E$6,$E$5,$I$6,$I$5))</f>
        <v/>
      </c>
      <c r="D279" s="136" t="str">
        <f>IF(ISTEXT(C279),"",_xlfn.SWITCH(Liga_Pocha!AI279,$D$3,$D$2,$E$3,$E$2,$F$3,$F$2,$G$3,$G$2,$D$6,$D$5,$E$6,$E$5,$I$6,$I$5))</f>
        <v/>
      </c>
      <c r="E279" s="136" t="str">
        <f>IF(ISTEXT(D279),"",_xlfn.SWITCH(Liga_Pocha!AJ279,$D$3,$D$2,$E$3,$E$2,$F$3,$F$2,$G$3,$G$2,$D$6,$D$5,$E$6,$E$5,$I$6,$I$5))</f>
        <v/>
      </c>
      <c r="F279" s="136" t="str">
        <f>IF(ISTEXT(E279),"",_xlfn.SWITCH(Liga_Pocha!AK279,$D$3,$D$2,$E$3,$E$2,$F$3,$F$2,$G$3,$G$2,$D$6,$D$5,$E$6,$E$5,$I$6,$I$5))</f>
        <v/>
      </c>
      <c r="G279" s="140" t="str">
        <f>HLOOKUP(G$9,$B$9:$F$303,ROWS(A$1:A271),0)</f>
        <v/>
      </c>
      <c r="H279" s="129"/>
      <c r="I279" s="141" t="str">
        <f>IF(ISNUMBER($B279),I278+Liga_Pocha!AH279,"")</f>
        <v/>
      </c>
      <c r="J279" s="141" t="str">
        <f>IF(ISNUMBER($B279),J278+Liga_Pocha!AI279,"")</f>
        <v/>
      </c>
      <c r="K279" s="141" t="str">
        <f>IF(ISNUMBER($B279),K278+Liga_Pocha!AJ279,"")</f>
        <v/>
      </c>
      <c r="L279" s="141" t="str">
        <f>IF(ISNUMBER($B279),L278+Liga_Pocha!AK279,"")</f>
        <v/>
      </c>
      <c r="M279" s="133"/>
      <c r="N279" s="129"/>
      <c r="O279" s="131" t="str">
        <f>IF(ISNUMBER($B279),I279/SUM($I279:$L279),"")</f>
        <v/>
      </c>
      <c r="P279" s="131" t="str">
        <f>IF(ISNUMBER($B279),J279/SUM($I279:$L279),"")</f>
        <v/>
      </c>
      <c r="Q279" s="131" t="str">
        <f>IF(ISNUMBER($B279),K279/SUM($I279:$L279),"")</f>
        <v/>
      </c>
      <c r="R279" s="131" t="str">
        <f>IF(ISNUMBER($B279),L279/SUM($I279:$L279),"")</f>
        <v/>
      </c>
      <c r="S279" s="133"/>
      <c r="T279" s="129"/>
      <c r="U279" s="141" t="str">
        <f>IF(ISNUMBER(Liga_Pocha!C279),Liga_Pocha!C279,"")</f>
        <v/>
      </c>
      <c r="V279" s="141" t="str">
        <f>IF(ISNUMBER(Liga_Pocha!D279),Liga_Pocha!D279,"")</f>
        <v/>
      </c>
      <c r="W279" s="141" t="str">
        <f>IF(ISNUMBER(Liga_Pocha!E279),Liga_Pocha!E279,"")</f>
        <v/>
      </c>
      <c r="X279" s="141" t="str">
        <f>IF(ISNUMBER(Liga_Pocha!F279),Liga_Pocha!F279,"")</f>
        <v/>
      </c>
      <c r="Y279" s="140" t="str">
        <f>IF(ISNUMBER($B279),HLOOKUP(Y$9,$U$9:$X$303,ROWS(S$1:S271),0),"")</f>
        <v/>
      </c>
      <c r="Z279" s="129"/>
      <c r="AA279" s="141" t="str">
        <f>IF(ISNUMBER($B279),U279+AA278,"")</f>
        <v/>
      </c>
      <c r="AB279" s="141" t="str">
        <f>IF(ISNUMBER($B279),V279+AB278,"")</f>
        <v/>
      </c>
      <c r="AC279" s="141" t="str">
        <f>IF(ISNUMBER($B279),W279+AC278,"")</f>
        <v/>
      </c>
      <c r="AD279" s="141" t="str">
        <f>IF(ISNUMBER($B279),X279+AD278,"")</f>
        <v/>
      </c>
      <c r="AE279" s="133"/>
      <c r="AF279" s="137"/>
      <c r="AG279" s="141" t="str">
        <f>IF(ISNUMBER($B279),AA279/COUNTA(AA$10:AA279),"")</f>
        <v/>
      </c>
      <c r="AH279" s="141" t="str">
        <f>IF(ISNUMBER($B279),AB279/COUNTA(AB$10:AB279),"")</f>
        <v/>
      </c>
      <c r="AI279" s="141" t="str">
        <f>IF(ISNUMBER($B279),AC279/COUNTA(AC$10:AC279),"")</f>
        <v/>
      </c>
      <c r="AJ279" s="141" t="str">
        <f>IF(ISNUMBER($B279),AD279/COUNTA(AD$10:AD279),"")</f>
        <v/>
      </c>
      <c r="AK279" s="133"/>
      <c r="AL279" s="137"/>
      <c r="AM279" s="141" t="str">
        <f>IF(ISNUMBER($B279),SQRT(VAR(U$10:U279)),"")</f>
        <v/>
      </c>
      <c r="AN279" s="141" t="str">
        <f>IF(ISNUMBER($B279),SQRT(VAR(V$10:V279)),"")</f>
        <v/>
      </c>
      <c r="AO279" s="141" t="str">
        <f>IF(ISNUMBER($B279),SQRT(VAR(W$10:W279)),"")</f>
        <v/>
      </c>
      <c r="AP279" s="141" t="str">
        <f>IF(ISNUMBER($B279),SQRT(VAR(X$10:X279)),"")</f>
        <v/>
      </c>
      <c r="AQ279" s="133"/>
      <c r="AR279" s="3"/>
      <c r="AS279" s="140"/>
      <c r="AT279" s="141"/>
      <c r="AU279" s="141"/>
      <c r="AV279" s="141"/>
      <c r="AW279" s="141"/>
      <c r="AX279" s="139"/>
    </row>
    <row r="280" spans="1:50">
      <c r="A280" s="64"/>
      <c r="B280" s="135" t="str">
        <f>IF(ISBLANK(Liga_Pocha!$B280),"",Liga_Pocha!$B280)</f>
        <v/>
      </c>
      <c r="C280" s="136" t="str">
        <f>IF(ISTEXT(B280),"",_xlfn.SWITCH(Liga_Pocha!AH280,$D$3,$D$2,$E$3,$E$2,$F$3,$F$2,$G$3,$G$2,$D$6,$D$5,$E$6,$E$5,$I$6,$I$5))</f>
        <v/>
      </c>
      <c r="D280" s="136" t="str">
        <f>IF(ISTEXT(C280),"",_xlfn.SWITCH(Liga_Pocha!AI280,$D$3,$D$2,$E$3,$E$2,$F$3,$F$2,$G$3,$G$2,$D$6,$D$5,$E$6,$E$5,$I$6,$I$5))</f>
        <v/>
      </c>
      <c r="E280" s="136" t="str">
        <f>IF(ISTEXT(D280),"",_xlfn.SWITCH(Liga_Pocha!AJ280,$D$3,$D$2,$E$3,$E$2,$F$3,$F$2,$G$3,$G$2,$D$6,$D$5,$E$6,$E$5,$I$6,$I$5))</f>
        <v/>
      </c>
      <c r="F280" s="136" t="str">
        <f>IF(ISTEXT(E280),"",_xlfn.SWITCH(Liga_Pocha!AK280,$D$3,$D$2,$E$3,$E$2,$F$3,$F$2,$G$3,$G$2,$D$6,$D$5,$E$6,$E$5,$I$6,$I$5))</f>
        <v/>
      </c>
      <c r="G280" s="140" t="str">
        <f>HLOOKUP(G$9,$B$9:$F$303,ROWS(A$1:A272),0)</f>
        <v/>
      </c>
      <c r="H280" s="129"/>
      <c r="I280" s="141" t="str">
        <f>IF(ISNUMBER($B280),I279+Liga_Pocha!AH280,"")</f>
        <v/>
      </c>
      <c r="J280" s="141" t="str">
        <f>IF(ISNUMBER($B280),J279+Liga_Pocha!AI280,"")</f>
        <v/>
      </c>
      <c r="K280" s="141" t="str">
        <f>IF(ISNUMBER($B280),K279+Liga_Pocha!AJ280,"")</f>
        <v/>
      </c>
      <c r="L280" s="141" t="str">
        <f>IF(ISNUMBER($B280),L279+Liga_Pocha!AK280,"")</f>
        <v/>
      </c>
      <c r="M280" s="133"/>
      <c r="N280" s="129"/>
      <c r="O280" s="131" t="str">
        <f>IF(ISNUMBER($B280),I280/SUM($I280:$L280),"")</f>
        <v/>
      </c>
      <c r="P280" s="131" t="str">
        <f>IF(ISNUMBER($B280),J280/SUM($I280:$L280),"")</f>
        <v/>
      </c>
      <c r="Q280" s="131" t="str">
        <f>IF(ISNUMBER($B280),K280/SUM($I280:$L280),"")</f>
        <v/>
      </c>
      <c r="R280" s="131" t="str">
        <f>IF(ISNUMBER($B280),L280/SUM($I280:$L280),"")</f>
        <v/>
      </c>
      <c r="S280" s="133"/>
      <c r="T280" s="129"/>
      <c r="U280" s="141" t="str">
        <f>IF(ISNUMBER(Liga_Pocha!C280),Liga_Pocha!C280,"")</f>
        <v/>
      </c>
      <c r="V280" s="141" t="str">
        <f>IF(ISNUMBER(Liga_Pocha!D280),Liga_Pocha!D280,"")</f>
        <v/>
      </c>
      <c r="W280" s="141" t="str">
        <f>IF(ISNUMBER(Liga_Pocha!E280),Liga_Pocha!E280,"")</f>
        <v/>
      </c>
      <c r="X280" s="141" t="str">
        <f>IF(ISNUMBER(Liga_Pocha!F280),Liga_Pocha!F280,"")</f>
        <v/>
      </c>
      <c r="Y280" s="140" t="str">
        <f>IF(ISNUMBER($B280),HLOOKUP(Y$9,$U$9:$X$303,ROWS(S$1:S272),0),"")</f>
        <v/>
      </c>
      <c r="Z280" s="129"/>
      <c r="AA280" s="141" t="str">
        <f>IF(ISNUMBER($B280),U280+AA279,"")</f>
        <v/>
      </c>
      <c r="AB280" s="141" t="str">
        <f>IF(ISNUMBER($B280),V280+AB279,"")</f>
        <v/>
      </c>
      <c r="AC280" s="141" t="str">
        <f>IF(ISNUMBER($B280),W280+AC279,"")</f>
        <v/>
      </c>
      <c r="AD280" s="141" t="str">
        <f>IF(ISNUMBER($B280),X280+AD279,"")</f>
        <v/>
      </c>
      <c r="AE280" s="133"/>
      <c r="AF280" s="137"/>
      <c r="AG280" s="141" t="str">
        <f>IF(ISNUMBER($B280),AA280/COUNTA(AA$10:AA280),"")</f>
        <v/>
      </c>
      <c r="AH280" s="141" t="str">
        <f>IF(ISNUMBER($B280),AB280/COUNTA(AB$10:AB280),"")</f>
        <v/>
      </c>
      <c r="AI280" s="141" t="str">
        <f>IF(ISNUMBER($B280),AC280/COUNTA(AC$10:AC280),"")</f>
        <v/>
      </c>
      <c r="AJ280" s="141" t="str">
        <f>IF(ISNUMBER($B280),AD280/COUNTA(AD$10:AD280),"")</f>
        <v/>
      </c>
      <c r="AK280" s="133"/>
      <c r="AL280" s="137"/>
      <c r="AM280" s="141" t="str">
        <f>IF(ISNUMBER($B280),SQRT(VAR(U$10:U280)),"")</f>
        <v/>
      </c>
      <c r="AN280" s="141" t="str">
        <f>IF(ISNUMBER($B280),SQRT(VAR(V$10:V280)),"")</f>
        <v/>
      </c>
      <c r="AO280" s="141" t="str">
        <f>IF(ISNUMBER($B280),SQRT(VAR(W$10:W280)),"")</f>
        <v/>
      </c>
      <c r="AP280" s="141" t="str">
        <f>IF(ISNUMBER($B280),SQRT(VAR(X$10:X280)),"")</f>
        <v/>
      </c>
      <c r="AQ280" s="133"/>
      <c r="AR280" s="3"/>
      <c r="AS280" s="140"/>
      <c r="AT280" s="141"/>
      <c r="AU280" s="141"/>
      <c r="AV280" s="141"/>
      <c r="AW280" s="141"/>
      <c r="AX280" s="139"/>
    </row>
    <row r="281" spans="1:50">
      <c r="A281" s="64"/>
      <c r="B281" s="135" t="str">
        <f>IF(ISBLANK(Liga_Pocha!$B281),"",Liga_Pocha!$B281)</f>
        <v/>
      </c>
      <c r="C281" s="136" t="str">
        <f>IF(ISTEXT(B281),"",_xlfn.SWITCH(Liga_Pocha!AH281,$D$3,$D$2,$E$3,$E$2,$F$3,$F$2,$G$3,$G$2,$D$6,$D$5,$E$6,$E$5,$I$6,$I$5))</f>
        <v/>
      </c>
      <c r="D281" s="136" t="str">
        <f>IF(ISTEXT(C281),"",_xlfn.SWITCH(Liga_Pocha!AI281,$D$3,$D$2,$E$3,$E$2,$F$3,$F$2,$G$3,$G$2,$D$6,$D$5,$E$6,$E$5,$I$6,$I$5))</f>
        <v/>
      </c>
      <c r="E281" s="136" t="str">
        <f>IF(ISTEXT(D281),"",_xlfn.SWITCH(Liga_Pocha!AJ281,$D$3,$D$2,$E$3,$E$2,$F$3,$F$2,$G$3,$G$2,$D$6,$D$5,$E$6,$E$5,$I$6,$I$5))</f>
        <v/>
      </c>
      <c r="F281" s="136" t="str">
        <f>IF(ISTEXT(E281),"",_xlfn.SWITCH(Liga_Pocha!AK281,$D$3,$D$2,$E$3,$E$2,$F$3,$F$2,$G$3,$G$2,$D$6,$D$5,$E$6,$E$5,$I$6,$I$5))</f>
        <v/>
      </c>
      <c r="G281" s="140" t="str">
        <f>HLOOKUP(G$9,$B$9:$F$303,ROWS(A$1:A273),0)</f>
        <v/>
      </c>
      <c r="H281" s="129"/>
      <c r="I281" s="141" t="str">
        <f>IF(ISNUMBER($B281),I280+Liga_Pocha!AH281,"")</f>
        <v/>
      </c>
      <c r="J281" s="141" t="str">
        <f>IF(ISNUMBER($B281),J280+Liga_Pocha!AI281,"")</f>
        <v/>
      </c>
      <c r="K281" s="141" t="str">
        <f>IF(ISNUMBER($B281),K280+Liga_Pocha!AJ281,"")</f>
        <v/>
      </c>
      <c r="L281" s="141" t="str">
        <f>IF(ISNUMBER($B281),L280+Liga_Pocha!AK281,"")</f>
        <v/>
      </c>
      <c r="M281" s="133"/>
      <c r="N281" s="129"/>
      <c r="O281" s="131" t="str">
        <f>IF(ISNUMBER($B281),I281/SUM($I281:$L281),"")</f>
        <v/>
      </c>
      <c r="P281" s="131" t="str">
        <f>IF(ISNUMBER($B281),J281/SUM($I281:$L281),"")</f>
        <v/>
      </c>
      <c r="Q281" s="131" t="str">
        <f>IF(ISNUMBER($B281),K281/SUM($I281:$L281),"")</f>
        <v/>
      </c>
      <c r="R281" s="131" t="str">
        <f>IF(ISNUMBER($B281),L281/SUM($I281:$L281),"")</f>
        <v/>
      </c>
      <c r="S281" s="133"/>
      <c r="T281" s="129"/>
      <c r="U281" s="141" t="str">
        <f>IF(ISNUMBER(Liga_Pocha!C281),Liga_Pocha!C281,"")</f>
        <v/>
      </c>
      <c r="V281" s="141" t="str">
        <f>IF(ISNUMBER(Liga_Pocha!D281),Liga_Pocha!D281,"")</f>
        <v/>
      </c>
      <c r="W281" s="141" t="str">
        <f>IF(ISNUMBER(Liga_Pocha!E281),Liga_Pocha!E281,"")</f>
        <v/>
      </c>
      <c r="X281" s="141" t="str">
        <f>IF(ISNUMBER(Liga_Pocha!F281),Liga_Pocha!F281,"")</f>
        <v/>
      </c>
      <c r="Y281" s="140" t="str">
        <f>IF(ISNUMBER($B281),HLOOKUP(Y$9,$U$9:$X$303,ROWS(S$1:S273),0),"")</f>
        <v/>
      </c>
      <c r="Z281" s="129"/>
      <c r="AA281" s="141" t="str">
        <f>IF(ISNUMBER($B281),U281+AA280,"")</f>
        <v/>
      </c>
      <c r="AB281" s="141" t="str">
        <f>IF(ISNUMBER($B281),V281+AB280,"")</f>
        <v/>
      </c>
      <c r="AC281" s="141" t="str">
        <f>IF(ISNUMBER($B281),W281+AC280,"")</f>
        <v/>
      </c>
      <c r="AD281" s="141" t="str">
        <f>IF(ISNUMBER($B281),X281+AD280,"")</f>
        <v/>
      </c>
      <c r="AE281" s="133"/>
      <c r="AF281" s="137"/>
      <c r="AG281" s="141" t="str">
        <f>IF(ISNUMBER($B281),AA281/COUNTA(AA$10:AA281),"")</f>
        <v/>
      </c>
      <c r="AH281" s="141" t="str">
        <f>IF(ISNUMBER($B281),AB281/COUNTA(AB$10:AB281),"")</f>
        <v/>
      </c>
      <c r="AI281" s="141" t="str">
        <f>IF(ISNUMBER($B281),AC281/COUNTA(AC$10:AC281),"")</f>
        <v/>
      </c>
      <c r="AJ281" s="141" t="str">
        <f>IF(ISNUMBER($B281),AD281/COUNTA(AD$10:AD281),"")</f>
        <v/>
      </c>
      <c r="AK281" s="133"/>
      <c r="AL281" s="137"/>
      <c r="AM281" s="141" t="str">
        <f>IF(ISNUMBER($B281),SQRT(VAR(U$10:U281)),"")</f>
        <v/>
      </c>
      <c r="AN281" s="141" t="str">
        <f>IF(ISNUMBER($B281),SQRT(VAR(V$10:V281)),"")</f>
        <v/>
      </c>
      <c r="AO281" s="141" t="str">
        <f>IF(ISNUMBER($B281),SQRT(VAR(W$10:W281)),"")</f>
        <v/>
      </c>
      <c r="AP281" s="141" t="str">
        <f>IF(ISNUMBER($B281),SQRT(VAR(X$10:X281)),"")</f>
        <v/>
      </c>
      <c r="AQ281" s="133"/>
      <c r="AR281" s="3"/>
      <c r="AS281" s="140"/>
      <c r="AT281" s="141"/>
      <c r="AU281" s="141"/>
      <c r="AV281" s="141"/>
      <c r="AW281" s="141"/>
      <c r="AX281" s="139"/>
    </row>
    <row r="282" spans="1:50">
      <c r="A282" s="64"/>
      <c r="B282" s="135" t="str">
        <f>IF(ISBLANK(Liga_Pocha!$B282),"",Liga_Pocha!$B282)</f>
        <v/>
      </c>
      <c r="C282" s="136" t="str">
        <f>IF(ISTEXT(B282),"",_xlfn.SWITCH(Liga_Pocha!AH282,$D$3,$D$2,$E$3,$E$2,$F$3,$F$2,$G$3,$G$2,$D$6,$D$5,$E$6,$E$5,$I$6,$I$5))</f>
        <v/>
      </c>
      <c r="D282" s="136" t="str">
        <f>IF(ISTEXT(C282),"",_xlfn.SWITCH(Liga_Pocha!AI282,$D$3,$D$2,$E$3,$E$2,$F$3,$F$2,$G$3,$G$2,$D$6,$D$5,$E$6,$E$5,$I$6,$I$5))</f>
        <v/>
      </c>
      <c r="E282" s="136" t="str">
        <f>IF(ISTEXT(D282),"",_xlfn.SWITCH(Liga_Pocha!AJ282,$D$3,$D$2,$E$3,$E$2,$F$3,$F$2,$G$3,$G$2,$D$6,$D$5,$E$6,$E$5,$I$6,$I$5))</f>
        <v/>
      </c>
      <c r="F282" s="136" t="str">
        <f>IF(ISTEXT(E282),"",_xlfn.SWITCH(Liga_Pocha!AK282,$D$3,$D$2,$E$3,$E$2,$F$3,$F$2,$G$3,$G$2,$D$6,$D$5,$E$6,$E$5,$I$6,$I$5))</f>
        <v/>
      </c>
      <c r="G282" s="140" t="str">
        <f>HLOOKUP(G$9,$B$9:$F$303,ROWS(A$1:A274),0)</f>
        <v/>
      </c>
      <c r="H282" s="129"/>
      <c r="I282" s="141" t="str">
        <f>IF(ISNUMBER($B282),I281+Liga_Pocha!AH282,"")</f>
        <v/>
      </c>
      <c r="J282" s="141" t="str">
        <f>IF(ISNUMBER($B282),J281+Liga_Pocha!AI282,"")</f>
        <v/>
      </c>
      <c r="K282" s="141" t="str">
        <f>IF(ISNUMBER($B282),K281+Liga_Pocha!AJ282,"")</f>
        <v/>
      </c>
      <c r="L282" s="141" t="str">
        <f>IF(ISNUMBER($B282),L281+Liga_Pocha!AK282,"")</f>
        <v/>
      </c>
      <c r="M282" s="133"/>
      <c r="N282" s="129"/>
      <c r="O282" s="131" t="str">
        <f>IF(ISNUMBER($B282),I282/SUM($I282:$L282),"")</f>
        <v/>
      </c>
      <c r="P282" s="131" t="str">
        <f>IF(ISNUMBER($B282),J282/SUM($I282:$L282),"")</f>
        <v/>
      </c>
      <c r="Q282" s="131" t="str">
        <f>IF(ISNUMBER($B282),K282/SUM($I282:$L282),"")</f>
        <v/>
      </c>
      <c r="R282" s="131" t="str">
        <f>IF(ISNUMBER($B282),L282/SUM($I282:$L282),"")</f>
        <v/>
      </c>
      <c r="S282" s="133"/>
      <c r="T282" s="129"/>
      <c r="U282" s="141" t="str">
        <f>IF(ISNUMBER(Liga_Pocha!C282),Liga_Pocha!C282,"")</f>
        <v/>
      </c>
      <c r="V282" s="141" t="str">
        <f>IF(ISNUMBER(Liga_Pocha!D282),Liga_Pocha!D282,"")</f>
        <v/>
      </c>
      <c r="W282" s="141" t="str">
        <f>IF(ISNUMBER(Liga_Pocha!E282),Liga_Pocha!E282,"")</f>
        <v/>
      </c>
      <c r="X282" s="141" t="str">
        <f>IF(ISNUMBER(Liga_Pocha!F282),Liga_Pocha!F282,"")</f>
        <v/>
      </c>
      <c r="Y282" s="140" t="str">
        <f>IF(ISNUMBER($B282),HLOOKUP(Y$9,$U$9:$X$303,ROWS(S$1:S274),0),"")</f>
        <v/>
      </c>
      <c r="Z282" s="129"/>
      <c r="AA282" s="141" t="str">
        <f>IF(ISNUMBER($B282),U282+AA281,"")</f>
        <v/>
      </c>
      <c r="AB282" s="141" t="str">
        <f>IF(ISNUMBER($B282),V282+AB281,"")</f>
        <v/>
      </c>
      <c r="AC282" s="141" t="str">
        <f>IF(ISNUMBER($B282),W282+AC281,"")</f>
        <v/>
      </c>
      <c r="AD282" s="141" t="str">
        <f>IF(ISNUMBER($B282),X282+AD281,"")</f>
        <v/>
      </c>
      <c r="AE282" s="133"/>
      <c r="AF282" s="137"/>
      <c r="AG282" s="141" t="str">
        <f>IF(ISNUMBER($B282),AA282/COUNTA(AA$10:AA282),"")</f>
        <v/>
      </c>
      <c r="AH282" s="141" t="str">
        <f>IF(ISNUMBER($B282),AB282/COUNTA(AB$10:AB282),"")</f>
        <v/>
      </c>
      <c r="AI282" s="141" t="str">
        <f>IF(ISNUMBER($B282),AC282/COUNTA(AC$10:AC282),"")</f>
        <v/>
      </c>
      <c r="AJ282" s="141" t="str">
        <f>IF(ISNUMBER($B282),AD282/COUNTA(AD$10:AD282),"")</f>
        <v/>
      </c>
      <c r="AK282" s="133"/>
      <c r="AL282" s="137"/>
      <c r="AM282" s="141" t="str">
        <f>IF(ISNUMBER($B282),SQRT(VAR(U$10:U282)),"")</f>
        <v/>
      </c>
      <c r="AN282" s="141" t="str">
        <f>IF(ISNUMBER($B282),SQRT(VAR(V$10:V282)),"")</f>
        <v/>
      </c>
      <c r="AO282" s="141" t="str">
        <f>IF(ISNUMBER($B282),SQRT(VAR(W$10:W282)),"")</f>
        <v/>
      </c>
      <c r="AP282" s="141" t="str">
        <f>IF(ISNUMBER($B282),SQRT(VAR(X$10:X282)),"")</f>
        <v/>
      </c>
      <c r="AQ282" s="133"/>
      <c r="AR282" s="3"/>
      <c r="AS282" s="140"/>
      <c r="AT282" s="141"/>
      <c r="AU282" s="141"/>
      <c r="AV282" s="141"/>
      <c r="AW282" s="141"/>
      <c r="AX282" s="139"/>
    </row>
    <row r="283" spans="1:50">
      <c r="A283" s="64"/>
      <c r="B283" s="135" t="str">
        <f>IF(ISBLANK(Liga_Pocha!$B283),"",Liga_Pocha!$B283)</f>
        <v/>
      </c>
      <c r="C283" s="136" t="str">
        <f>IF(ISTEXT(B283),"",_xlfn.SWITCH(Liga_Pocha!AH283,$D$3,$D$2,$E$3,$E$2,$F$3,$F$2,$G$3,$G$2,$D$6,$D$5,$E$6,$E$5,$I$6,$I$5))</f>
        <v/>
      </c>
      <c r="D283" s="136" t="str">
        <f>IF(ISTEXT(C283),"",_xlfn.SWITCH(Liga_Pocha!AI283,$D$3,$D$2,$E$3,$E$2,$F$3,$F$2,$G$3,$G$2,$D$6,$D$5,$E$6,$E$5,$I$6,$I$5))</f>
        <v/>
      </c>
      <c r="E283" s="136" t="str">
        <f>IF(ISTEXT(D283),"",_xlfn.SWITCH(Liga_Pocha!AJ283,$D$3,$D$2,$E$3,$E$2,$F$3,$F$2,$G$3,$G$2,$D$6,$D$5,$E$6,$E$5,$I$6,$I$5))</f>
        <v/>
      </c>
      <c r="F283" s="136" t="str">
        <f>IF(ISTEXT(E283),"",_xlfn.SWITCH(Liga_Pocha!AK283,$D$3,$D$2,$E$3,$E$2,$F$3,$F$2,$G$3,$G$2,$D$6,$D$5,$E$6,$E$5,$I$6,$I$5))</f>
        <v/>
      </c>
      <c r="G283" s="140" t="str">
        <f>HLOOKUP(G$9,$B$9:$F$303,ROWS(A$1:A275),0)</f>
        <v/>
      </c>
      <c r="H283" s="129"/>
      <c r="I283" s="141" t="str">
        <f>IF(ISNUMBER($B283),I282+Liga_Pocha!AH283,"")</f>
        <v/>
      </c>
      <c r="J283" s="141" t="str">
        <f>IF(ISNUMBER($B283),J282+Liga_Pocha!AI283,"")</f>
        <v/>
      </c>
      <c r="K283" s="141" t="str">
        <f>IF(ISNUMBER($B283),K282+Liga_Pocha!AJ283,"")</f>
        <v/>
      </c>
      <c r="L283" s="141" t="str">
        <f>IF(ISNUMBER($B283),L282+Liga_Pocha!AK283,"")</f>
        <v/>
      </c>
      <c r="M283" s="133"/>
      <c r="N283" s="129"/>
      <c r="O283" s="131" t="str">
        <f>IF(ISNUMBER($B283),I283/SUM($I283:$L283),"")</f>
        <v/>
      </c>
      <c r="P283" s="131" t="str">
        <f>IF(ISNUMBER($B283),J283/SUM($I283:$L283),"")</f>
        <v/>
      </c>
      <c r="Q283" s="131" t="str">
        <f>IF(ISNUMBER($B283),K283/SUM($I283:$L283),"")</f>
        <v/>
      </c>
      <c r="R283" s="131" t="str">
        <f>IF(ISNUMBER($B283),L283/SUM($I283:$L283),"")</f>
        <v/>
      </c>
      <c r="S283" s="133"/>
      <c r="T283" s="129"/>
      <c r="U283" s="141" t="str">
        <f>IF(ISNUMBER(Liga_Pocha!C283),Liga_Pocha!C283,"")</f>
        <v/>
      </c>
      <c r="V283" s="141" t="str">
        <f>IF(ISNUMBER(Liga_Pocha!D283),Liga_Pocha!D283,"")</f>
        <v/>
      </c>
      <c r="W283" s="141" t="str">
        <f>IF(ISNUMBER(Liga_Pocha!E283),Liga_Pocha!E283,"")</f>
        <v/>
      </c>
      <c r="X283" s="141" t="str">
        <f>IF(ISNUMBER(Liga_Pocha!F283),Liga_Pocha!F283,"")</f>
        <v/>
      </c>
      <c r="Y283" s="140" t="str">
        <f>IF(ISNUMBER($B283),HLOOKUP(Y$9,$U$9:$X$303,ROWS(S$1:S275),0),"")</f>
        <v/>
      </c>
      <c r="Z283" s="129"/>
      <c r="AA283" s="141" t="str">
        <f>IF(ISNUMBER($B283),U283+AA282,"")</f>
        <v/>
      </c>
      <c r="AB283" s="141" t="str">
        <f>IF(ISNUMBER($B283),V283+AB282,"")</f>
        <v/>
      </c>
      <c r="AC283" s="141" t="str">
        <f>IF(ISNUMBER($B283),W283+AC282,"")</f>
        <v/>
      </c>
      <c r="AD283" s="141" t="str">
        <f>IF(ISNUMBER($B283),X283+AD282,"")</f>
        <v/>
      </c>
      <c r="AE283" s="133"/>
      <c r="AF283" s="137"/>
      <c r="AG283" s="141" t="str">
        <f>IF(ISNUMBER($B283),AA283/COUNTA(AA$10:AA283),"")</f>
        <v/>
      </c>
      <c r="AH283" s="141" t="str">
        <f>IF(ISNUMBER($B283),AB283/COUNTA(AB$10:AB283),"")</f>
        <v/>
      </c>
      <c r="AI283" s="141" t="str">
        <f>IF(ISNUMBER($B283),AC283/COUNTA(AC$10:AC283),"")</f>
        <v/>
      </c>
      <c r="AJ283" s="141" t="str">
        <f>IF(ISNUMBER($B283),AD283/COUNTA(AD$10:AD283),"")</f>
        <v/>
      </c>
      <c r="AK283" s="133"/>
      <c r="AL283" s="137"/>
      <c r="AM283" s="141" t="str">
        <f>IF(ISNUMBER($B283),SQRT(VAR(U$10:U283)),"")</f>
        <v/>
      </c>
      <c r="AN283" s="141" t="str">
        <f>IF(ISNUMBER($B283),SQRT(VAR(V$10:V283)),"")</f>
        <v/>
      </c>
      <c r="AO283" s="141" t="str">
        <f>IF(ISNUMBER($B283),SQRT(VAR(W$10:W283)),"")</f>
        <v/>
      </c>
      <c r="AP283" s="141" t="str">
        <f>IF(ISNUMBER($B283),SQRT(VAR(X$10:X283)),"")</f>
        <v/>
      </c>
      <c r="AQ283" s="133"/>
      <c r="AR283" s="3"/>
      <c r="AS283" s="140"/>
      <c r="AT283" s="141"/>
      <c r="AU283" s="141"/>
      <c r="AV283" s="141"/>
      <c r="AW283" s="141"/>
      <c r="AX283" s="139"/>
    </row>
    <row r="284" spans="1:50">
      <c r="A284" s="64"/>
      <c r="B284" s="135" t="str">
        <f>IF(ISBLANK(Liga_Pocha!$B284),"",Liga_Pocha!$B284)</f>
        <v/>
      </c>
      <c r="C284" s="136" t="str">
        <f>IF(ISTEXT(B284),"",_xlfn.SWITCH(Liga_Pocha!AH284,$D$3,$D$2,$E$3,$E$2,$F$3,$F$2,$G$3,$G$2,$D$6,$D$5,$E$6,$E$5,$I$6,$I$5))</f>
        <v/>
      </c>
      <c r="D284" s="136" t="str">
        <f>IF(ISTEXT(C284),"",_xlfn.SWITCH(Liga_Pocha!AI284,$D$3,$D$2,$E$3,$E$2,$F$3,$F$2,$G$3,$G$2,$D$6,$D$5,$E$6,$E$5,$I$6,$I$5))</f>
        <v/>
      </c>
      <c r="E284" s="136" t="str">
        <f>IF(ISTEXT(D284),"",_xlfn.SWITCH(Liga_Pocha!AJ284,$D$3,$D$2,$E$3,$E$2,$F$3,$F$2,$G$3,$G$2,$D$6,$D$5,$E$6,$E$5,$I$6,$I$5))</f>
        <v/>
      </c>
      <c r="F284" s="136" t="str">
        <f>IF(ISTEXT(E284),"",_xlfn.SWITCH(Liga_Pocha!AK284,$D$3,$D$2,$E$3,$E$2,$F$3,$F$2,$G$3,$G$2,$D$6,$D$5,$E$6,$E$5,$I$6,$I$5))</f>
        <v/>
      </c>
      <c r="G284" s="140" t="str">
        <f>HLOOKUP(G$9,$B$9:$F$303,ROWS(A$1:A276),0)</f>
        <v/>
      </c>
      <c r="H284" s="129"/>
      <c r="I284" s="141" t="str">
        <f>IF(ISNUMBER($B284),I283+Liga_Pocha!AH284,"")</f>
        <v/>
      </c>
      <c r="J284" s="141" t="str">
        <f>IF(ISNUMBER($B284),J283+Liga_Pocha!AI284,"")</f>
        <v/>
      </c>
      <c r="K284" s="141" t="str">
        <f>IF(ISNUMBER($B284),K283+Liga_Pocha!AJ284,"")</f>
        <v/>
      </c>
      <c r="L284" s="141" t="str">
        <f>IF(ISNUMBER($B284),L283+Liga_Pocha!AK284,"")</f>
        <v/>
      </c>
      <c r="M284" s="133"/>
      <c r="N284" s="129"/>
      <c r="O284" s="131" t="str">
        <f>IF(ISNUMBER($B284),I284/SUM($I284:$L284),"")</f>
        <v/>
      </c>
      <c r="P284" s="131" t="str">
        <f>IF(ISNUMBER($B284),J284/SUM($I284:$L284),"")</f>
        <v/>
      </c>
      <c r="Q284" s="131" t="str">
        <f>IF(ISNUMBER($B284),K284/SUM($I284:$L284),"")</f>
        <v/>
      </c>
      <c r="R284" s="131" t="str">
        <f>IF(ISNUMBER($B284),L284/SUM($I284:$L284),"")</f>
        <v/>
      </c>
      <c r="S284" s="133"/>
      <c r="T284" s="129"/>
      <c r="U284" s="141" t="str">
        <f>IF(ISNUMBER(Liga_Pocha!C284),Liga_Pocha!C284,"")</f>
        <v/>
      </c>
      <c r="V284" s="141" t="str">
        <f>IF(ISNUMBER(Liga_Pocha!D284),Liga_Pocha!D284,"")</f>
        <v/>
      </c>
      <c r="W284" s="141" t="str">
        <f>IF(ISNUMBER(Liga_Pocha!E284),Liga_Pocha!E284,"")</f>
        <v/>
      </c>
      <c r="X284" s="141" t="str">
        <f>IF(ISNUMBER(Liga_Pocha!F284),Liga_Pocha!F284,"")</f>
        <v/>
      </c>
      <c r="Y284" s="140" t="str">
        <f>IF(ISNUMBER($B284),HLOOKUP(Y$9,$U$9:$X$303,ROWS(S$1:S276),0),"")</f>
        <v/>
      </c>
      <c r="Z284" s="129"/>
      <c r="AA284" s="141" t="str">
        <f>IF(ISNUMBER($B284),U284+AA283,"")</f>
        <v/>
      </c>
      <c r="AB284" s="141" t="str">
        <f>IF(ISNUMBER($B284),V284+AB283,"")</f>
        <v/>
      </c>
      <c r="AC284" s="141" t="str">
        <f>IF(ISNUMBER($B284),W284+AC283,"")</f>
        <v/>
      </c>
      <c r="AD284" s="141" t="str">
        <f>IF(ISNUMBER($B284),X284+AD283,"")</f>
        <v/>
      </c>
      <c r="AE284" s="133"/>
      <c r="AF284" s="137"/>
      <c r="AG284" s="141" t="str">
        <f>IF(ISNUMBER($B284),AA284/COUNTA(AA$10:AA284),"")</f>
        <v/>
      </c>
      <c r="AH284" s="141" t="str">
        <f>IF(ISNUMBER($B284),AB284/COUNTA(AB$10:AB284),"")</f>
        <v/>
      </c>
      <c r="AI284" s="141" t="str">
        <f>IF(ISNUMBER($B284),AC284/COUNTA(AC$10:AC284),"")</f>
        <v/>
      </c>
      <c r="AJ284" s="141" t="str">
        <f>IF(ISNUMBER($B284),AD284/COUNTA(AD$10:AD284),"")</f>
        <v/>
      </c>
      <c r="AK284" s="133"/>
      <c r="AL284" s="137"/>
      <c r="AM284" s="141" t="str">
        <f>IF(ISNUMBER($B284),SQRT(VAR(U$10:U284)),"")</f>
        <v/>
      </c>
      <c r="AN284" s="141" t="str">
        <f>IF(ISNUMBER($B284),SQRT(VAR(V$10:V284)),"")</f>
        <v/>
      </c>
      <c r="AO284" s="141" t="str">
        <f>IF(ISNUMBER($B284),SQRT(VAR(W$10:W284)),"")</f>
        <v/>
      </c>
      <c r="AP284" s="141" t="str">
        <f>IF(ISNUMBER($B284),SQRT(VAR(X$10:X284)),"")</f>
        <v/>
      </c>
      <c r="AQ284" s="133"/>
      <c r="AR284" s="3"/>
      <c r="AS284" s="140"/>
      <c r="AT284" s="141"/>
      <c r="AU284" s="141"/>
      <c r="AV284" s="141"/>
      <c r="AW284" s="141"/>
      <c r="AX284" s="139"/>
    </row>
    <row r="285" spans="1:50">
      <c r="A285" s="64"/>
      <c r="B285" s="135" t="str">
        <f>IF(ISBLANK(Liga_Pocha!$B285),"",Liga_Pocha!$B285)</f>
        <v/>
      </c>
      <c r="C285" s="136" t="str">
        <f>IF(ISTEXT(B285),"",_xlfn.SWITCH(Liga_Pocha!AH285,$D$3,$D$2,$E$3,$E$2,$F$3,$F$2,$G$3,$G$2,$D$6,$D$5,$E$6,$E$5,$I$6,$I$5))</f>
        <v/>
      </c>
      <c r="D285" s="136" t="str">
        <f>IF(ISTEXT(C285),"",_xlfn.SWITCH(Liga_Pocha!AI285,$D$3,$D$2,$E$3,$E$2,$F$3,$F$2,$G$3,$G$2,$D$6,$D$5,$E$6,$E$5,$I$6,$I$5))</f>
        <v/>
      </c>
      <c r="E285" s="136" t="str">
        <f>IF(ISTEXT(D285),"",_xlfn.SWITCH(Liga_Pocha!AJ285,$D$3,$D$2,$E$3,$E$2,$F$3,$F$2,$G$3,$G$2,$D$6,$D$5,$E$6,$E$5,$I$6,$I$5))</f>
        <v/>
      </c>
      <c r="F285" s="136" t="str">
        <f>IF(ISTEXT(E285),"",_xlfn.SWITCH(Liga_Pocha!AK285,$D$3,$D$2,$E$3,$E$2,$F$3,$F$2,$G$3,$G$2,$D$6,$D$5,$E$6,$E$5,$I$6,$I$5))</f>
        <v/>
      </c>
      <c r="G285" s="140" t="str">
        <f>HLOOKUP(G$9,$B$9:$F$303,ROWS(A$1:A277),0)</f>
        <v/>
      </c>
      <c r="H285" s="129"/>
      <c r="I285" s="141" t="str">
        <f>IF(ISNUMBER($B285),I284+Liga_Pocha!AH285,"")</f>
        <v/>
      </c>
      <c r="J285" s="141" t="str">
        <f>IF(ISNUMBER($B285),J284+Liga_Pocha!AI285,"")</f>
        <v/>
      </c>
      <c r="K285" s="141" t="str">
        <f>IF(ISNUMBER($B285),K284+Liga_Pocha!AJ285,"")</f>
        <v/>
      </c>
      <c r="L285" s="141" t="str">
        <f>IF(ISNUMBER($B285),L284+Liga_Pocha!AK285,"")</f>
        <v/>
      </c>
      <c r="M285" s="133"/>
      <c r="N285" s="129"/>
      <c r="O285" s="131" t="str">
        <f>IF(ISNUMBER($B285),I285/SUM($I285:$L285),"")</f>
        <v/>
      </c>
      <c r="P285" s="131" t="str">
        <f>IF(ISNUMBER($B285),J285/SUM($I285:$L285),"")</f>
        <v/>
      </c>
      <c r="Q285" s="131" t="str">
        <f>IF(ISNUMBER($B285),K285/SUM($I285:$L285),"")</f>
        <v/>
      </c>
      <c r="R285" s="131" t="str">
        <f>IF(ISNUMBER($B285),L285/SUM($I285:$L285),"")</f>
        <v/>
      </c>
      <c r="S285" s="133"/>
      <c r="T285" s="129"/>
      <c r="U285" s="141" t="str">
        <f>IF(ISNUMBER(Liga_Pocha!C285),Liga_Pocha!C285,"")</f>
        <v/>
      </c>
      <c r="V285" s="141" t="str">
        <f>IF(ISNUMBER(Liga_Pocha!D285),Liga_Pocha!D285,"")</f>
        <v/>
      </c>
      <c r="W285" s="141" t="str">
        <f>IF(ISNUMBER(Liga_Pocha!E285),Liga_Pocha!E285,"")</f>
        <v/>
      </c>
      <c r="X285" s="141" t="str">
        <f>IF(ISNUMBER(Liga_Pocha!F285),Liga_Pocha!F285,"")</f>
        <v/>
      </c>
      <c r="Y285" s="140" t="str">
        <f>IF(ISNUMBER($B285),HLOOKUP(Y$9,$U$9:$X$303,ROWS(S$1:S277),0),"")</f>
        <v/>
      </c>
      <c r="Z285" s="129"/>
      <c r="AA285" s="141" t="str">
        <f>IF(ISNUMBER($B285),U285+AA284,"")</f>
        <v/>
      </c>
      <c r="AB285" s="141" t="str">
        <f>IF(ISNUMBER($B285),V285+AB284,"")</f>
        <v/>
      </c>
      <c r="AC285" s="141" t="str">
        <f>IF(ISNUMBER($B285),W285+AC284,"")</f>
        <v/>
      </c>
      <c r="AD285" s="141" t="str">
        <f>IF(ISNUMBER($B285),X285+AD284,"")</f>
        <v/>
      </c>
      <c r="AE285" s="133"/>
      <c r="AF285" s="137"/>
      <c r="AG285" s="141" t="str">
        <f>IF(ISNUMBER($B285),AA285/COUNTA(AA$10:AA285),"")</f>
        <v/>
      </c>
      <c r="AH285" s="141" t="str">
        <f>IF(ISNUMBER($B285),AB285/COUNTA(AB$10:AB285),"")</f>
        <v/>
      </c>
      <c r="AI285" s="141" t="str">
        <f>IF(ISNUMBER($B285),AC285/COUNTA(AC$10:AC285),"")</f>
        <v/>
      </c>
      <c r="AJ285" s="141" t="str">
        <f>IF(ISNUMBER($B285),AD285/COUNTA(AD$10:AD285),"")</f>
        <v/>
      </c>
      <c r="AK285" s="133"/>
      <c r="AL285" s="137"/>
      <c r="AM285" s="141" t="str">
        <f>IF(ISNUMBER($B285),SQRT(VAR(U$10:U285)),"")</f>
        <v/>
      </c>
      <c r="AN285" s="141" t="str">
        <f>IF(ISNUMBER($B285),SQRT(VAR(V$10:V285)),"")</f>
        <v/>
      </c>
      <c r="AO285" s="141" t="str">
        <f>IF(ISNUMBER($B285),SQRT(VAR(W$10:W285)),"")</f>
        <v/>
      </c>
      <c r="AP285" s="141" t="str">
        <f>IF(ISNUMBER($B285),SQRT(VAR(X$10:X285)),"")</f>
        <v/>
      </c>
      <c r="AQ285" s="133"/>
      <c r="AR285" s="3"/>
      <c r="AS285" s="140"/>
      <c r="AT285" s="141"/>
      <c r="AU285" s="141"/>
      <c r="AV285" s="141"/>
      <c r="AW285" s="141"/>
      <c r="AX285" s="139"/>
    </row>
    <row r="286" spans="1:50">
      <c r="A286" s="64"/>
      <c r="B286" s="135" t="str">
        <f>IF(ISBLANK(Liga_Pocha!$B286),"",Liga_Pocha!$B286)</f>
        <v/>
      </c>
      <c r="C286" s="136" t="str">
        <f>IF(ISTEXT(B286),"",_xlfn.SWITCH(Liga_Pocha!AH286,$D$3,$D$2,$E$3,$E$2,$F$3,$F$2,$G$3,$G$2,$D$6,$D$5,$E$6,$E$5,$I$6,$I$5))</f>
        <v/>
      </c>
      <c r="D286" s="136" t="str">
        <f>IF(ISTEXT(C286),"",_xlfn.SWITCH(Liga_Pocha!AI286,$D$3,$D$2,$E$3,$E$2,$F$3,$F$2,$G$3,$G$2,$D$6,$D$5,$E$6,$E$5,$I$6,$I$5))</f>
        <v/>
      </c>
      <c r="E286" s="136" t="str">
        <f>IF(ISTEXT(D286),"",_xlfn.SWITCH(Liga_Pocha!AJ286,$D$3,$D$2,$E$3,$E$2,$F$3,$F$2,$G$3,$G$2,$D$6,$D$5,$E$6,$E$5,$I$6,$I$5))</f>
        <v/>
      </c>
      <c r="F286" s="136" t="str">
        <f>IF(ISTEXT(E286),"",_xlfn.SWITCH(Liga_Pocha!AK286,$D$3,$D$2,$E$3,$E$2,$F$3,$F$2,$G$3,$G$2,$D$6,$D$5,$E$6,$E$5,$I$6,$I$5))</f>
        <v/>
      </c>
      <c r="G286" s="140" t="str">
        <f>HLOOKUP(G$9,$B$9:$F$303,ROWS(A$1:A278),0)</f>
        <v/>
      </c>
      <c r="H286" s="129"/>
      <c r="I286" s="141" t="str">
        <f>IF(ISNUMBER($B286),I285+Liga_Pocha!AH286,"")</f>
        <v/>
      </c>
      <c r="J286" s="141" t="str">
        <f>IF(ISNUMBER($B286),J285+Liga_Pocha!AI286,"")</f>
        <v/>
      </c>
      <c r="K286" s="141" t="str">
        <f>IF(ISNUMBER($B286),K285+Liga_Pocha!AJ286,"")</f>
        <v/>
      </c>
      <c r="L286" s="141" t="str">
        <f>IF(ISNUMBER($B286),L285+Liga_Pocha!AK286,"")</f>
        <v/>
      </c>
      <c r="M286" s="133"/>
      <c r="N286" s="129"/>
      <c r="O286" s="131" t="str">
        <f>IF(ISNUMBER($B286),I286/SUM($I286:$L286),"")</f>
        <v/>
      </c>
      <c r="P286" s="131" t="str">
        <f>IF(ISNUMBER($B286),J286/SUM($I286:$L286),"")</f>
        <v/>
      </c>
      <c r="Q286" s="131" t="str">
        <f>IF(ISNUMBER($B286),K286/SUM($I286:$L286),"")</f>
        <v/>
      </c>
      <c r="R286" s="131" t="str">
        <f>IF(ISNUMBER($B286),L286/SUM($I286:$L286),"")</f>
        <v/>
      </c>
      <c r="S286" s="133"/>
      <c r="T286" s="129"/>
      <c r="U286" s="141" t="str">
        <f>IF(ISNUMBER(Liga_Pocha!C286),Liga_Pocha!C286,"")</f>
        <v/>
      </c>
      <c r="V286" s="141" t="str">
        <f>IF(ISNUMBER(Liga_Pocha!D286),Liga_Pocha!D286,"")</f>
        <v/>
      </c>
      <c r="W286" s="141" t="str">
        <f>IF(ISNUMBER(Liga_Pocha!E286),Liga_Pocha!E286,"")</f>
        <v/>
      </c>
      <c r="X286" s="141" t="str">
        <f>IF(ISNUMBER(Liga_Pocha!F286),Liga_Pocha!F286,"")</f>
        <v/>
      </c>
      <c r="Y286" s="140" t="str">
        <f>IF(ISNUMBER($B286),HLOOKUP(Y$9,$U$9:$X$303,ROWS(S$1:S278),0),"")</f>
        <v/>
      </c>
      <c r="Z286" s="129"/>
      <c r="AA286" s="141" t="str">
        <f>IF(ISNUMBER($B286),U286+AA285,"")</f>
        <v/>
      </c>
      <c r="AB286" s="141" t="str">
        <f>IF(ISNUMBER($B286),V286+AB285,"")</f>
        <v/>
      </c>
      <c r="AC286" s="141" t="str">
        <f>IF(ISNUMBER($B286),W286+AC285,"")</f>
        <v/>
      </c>
      <c r="AD286" s="141" t="str">
        <f>IF(ISNUMBER($B286),X286+AD285,"")</f>
        <v/>
      </c>
      <c r="AE286" s="133"/>
      <c r="AF286" s="137"/>
      <c r="AG286" s="141" t="str">
        <f>IF(ISNUMBER($B286),AA286/COUNTA(AA$10:AA286),"")</f>
        <v/>
      </c>
      <c r="AH286" s="141" t="str">
        <f>IF(ISNUMBER($B286),AB286/COUNTA(AB$10:AB286),"")</f>
        <v/>
      </c>
      <c r="AI286" s="141" t="str">
        <f>IF(ISNUMBER($B286),AC286/COUNTA(AC$10:AC286),"")</f>
        <v/>
      </c>
      <c r="AJ286" s="141" t="str">
        <f>IF(ISNUMBER($B286),AD286/COUNTA(AD$10:AD286),"")</f>
        <v/>
      </c>
      <c r="AK286" s="133"/>
      <c r="AL286" s="137"/>
      <c r="AM286" s="141" t="str">
        <f>IF(ISNUMBER($B286),SQRT(VAR(U$10:U286)),"")</f>
        <v/>
      </c>
      <c r="AN286" s="141" t="str">
        <f>IF(ISNUMBER($B286),SQRT(VAR(V$10:V286)),"")</f>
        <v/>
      </c>
      <c r="AO286" s="141" t="str">
        <f>IF(ISNUMBER($B286),SQRT(VAR(W$10:W286)),"")</f>
        <v/>
      </c>
      <c r="AP286" s="141" t="str">
        <f>IF(ISNUMBER($B286),SQRT(VAR(X$10:X286)),"")</f>
        <v/>
      </c>
      <c r="AQ286" s="133"/>
      <c r="AR286" s="3"/>
      <c r="AS286" s="140"/>
      <c r="AT286" s="141"/>
      <c r="AU286" s="141"/>
      <c r="AV286" s="141"/>
      <c r="AW286" s="141"/>
      <c r="AX286" s="139"/>
    </row>
    <row r="287" spans="1:50">
      <c r="A287" s="64"/>
      <c r="B287" s="135" t="str">
        <f>IF(ISBLANK(Liga_Pocha!$B287),"",Liga_Pocha!$B287)</f>
        <v/>
      </c>
      <c r="C287" s="136" t="str">
        <f>IF(ISTEXT(B287),"",_xlfn.SWITCH(Liga_Pocha!AH287,$D$3,$D$2,$E$3,$E$2,$F$3,$F$2,$G$3,$G$2,$D$6,$D$5,$E$6,$E$5,$I$6,$I$5))</f>
        <v/>
      </c>
      <c r="D287" s="136" t="str">
        <f>IF(ISTEXT(C287),"",_xlfn.SWITCH(Liga_Pocha!AI287,$D$3,$D$2,$E$3,$E$2,$F$3,$F$2,$G$3,$G$2,$D$6,$D$5,$E$6,$E$5,$I$6,$I$5))</f>
        <v/>
      </c>
      <c r="E287" s="136" t="str">
        <f>IF(ISTEXT(D287),"",_xlfn.SWITCH(Liga_Pocha!AJ287,$D$3,$D$2,$E$3,$E$2,$F$3,$F$2,$G$3,$G$2,$D$6,$D$5,$E$6,$E$5,$I$6,$I$5))</f>
        <v/>
      </c>
      <c r="F287" s="136" t="str">
        <f>IF(ISTEXT(E287),"",_xlfn.SWITCH(Liga_Pocha!AK287,$D$3,$D$2,$E$3,$E$2,$F$3,$F$2,$G$3,$G$2,$D$6,$D$5,$E$6,$E$5,$I$6,$I$5))</f>
        <v/>
      </c>
      <c r="G287" s="140" t="str">
        <f>HLOOKUP(G$9,$B$9:$F$303,ROWS(A$1:A279),0)</f>
        <v/>
      </c>
      <c r="H287" s="129"/>
      <c r="I287" s="141" t="str">
        <f>IF(ISNUMBER($B287),I286+Liga_Pocha!AH287,"")</f>
        <v/>
      </c>
      <c r="J287" s="141" t="str">
        <f>IF(ISNUMBER($B287),J286+Liga_Pocha!AI287,"")</f>
        <v/>
      </c>
      <c r="K287" s="141" t="str">
        <f>IF(ISNUMBER($B287),K286+Liga_Pocha!AJ287,"")</f>
        <v/>
      </c>
      <c r="L287" s="141" t="str">
        <f>IF(ISNUMBER($B287),L286+Liga_Pocha!AK287,"")</f>
        <v/>
      </c>
      <c r="M287" s="133"/>
      <c r="N287" s="129"/>
      <c r="O287" s="131" t="str">
        <f>IF(ISNUMBER($B287),I287/SUM($I287:$L287),"")</f>
        <v/>
      </c>
      <c r="P287" s="131" t="str">
        <f>IF(ISNUMBER($B287),J287/SUM($I287:$L287),"")</f>
        <v/>
      </c>
      <c r="Q287" s="131" t="str">
        <f>IF(ISNUMBER($B287),K287/SUM($I287:$L287),"")</f>
        <v/>
      </c>
      <c r="R287" s="131" t="str">
        <f>IF(ISNUMBER($B287),L287/SUM($I287:$L287),"")</f>
        <v/>
      </c>
      <c r="S287" s="133"/>
      <c r="T287" s="129"/>
      <c r="U287" s="141" t="str">
        <f>IF(ISNUMBER(Liga_Pocha!C287),Liga_Pocha!C287,"")</f>
        <v/>
      </c>
      <c r="V287" s="141" t="str">
        <f>IF(ISNUMBER(Liga_Pocha!D287),Liga_Pocha!D287,"")</f>
        <v/>
      </c>
      <c r="W287" s="141" t="str">
        <f>IF(ISNUMBER(Liga_Pocha!E287),Liga_Pocha!E287,"")</f>
        <v/>
      </c>
      <c r="X287" s="141" t="str">
        <f>IF(ISNUMBER(Liga_Pocha!F287),Liga_Pocha!F287,"")</f>
        <v/>
      </c>
      <c r="Y287" s="140" t="str">
        <f>IF(ISNUMBER($B287),HLOOKUP(Y$9,$U$9:$X$303,ROWS(S$1:S279),0),"")</f>
        <v/>
      </c>
      <c r="Z287" s="129"/>
      <c r="AA287" s="141" t="str">
        <f>IF(ISNUMBER($B287),U287+AA286,"")</f>
        <v/>
      </c>
      <c r="AB287" s="141" t="str">
        <f>IF(ISNUMBER($B287),V287+AB286,"")</f>
        <v/>
      </c>
      <c r="AC287" s="141" t="str">
        <f>IF(ISNUMBER($B287),W287+AC286,"")</f>
        <v/>
      </c>
      <c r="AD287" s="141" t="str">
        <f>IF(ISNUMBER($B287),X287+AD286,"")</f>
        <v/>
      </c>
      <c r="AE287" s="133"/>
      <c r="AF287" s="137"/>
      <c r="AG287" s="141" t="str">
        <f>IF(ISNUMBER($B287),AA287/COUNTA(AA$10:AA287),"")</f>
        <v/>
      </c>
      <c r="AH287" s="141" t="str">
        <f>IF(ISNUMBER($B287),AB287/COUNTA(AB$10:AB287),"")</f>
        <v/>
      </c>
      <c r="AI287" s="141" t="str">
        <f>IF(ISNUMBER($B287),AC287/COUNTA(AC$10:AC287),"")</f>
        <v/>
      </c>
      <c r="AJ287" s="141" t="str">
        <f>IF(ISNUMBER($B287),AD287/COUNTA(AD$10:AD287),"")</f>
        <v/>
      </c>
      <c r="AK287" s="133"/>
      <c r="AL287" s="137"/>
      <c r="AM287" s="141" t="str">
        <f>IF(ISNUMBER($B287),SQRT(VAR(U$10:U287)),"")</f>
        <v/>
      </c>
      <c r="AN287" s="141" t="str">
        <f>IF(ISNUMBER($B287),SQRT(VAR(V$10:V287)),"")</f>
        <v/>
      </c>
      <c r="AO287" s="141" t="str">
        <f>IF(ISNUMBER($B287),SQRT(VAR(W$10:W287)),"")</f>
        <v/>
      </c>
      <c r="AP287" s="141" t="str">
        <f>IF(ISNUMBER($B287),SQRT(VAR(X$10:X287)),"")</f>
        <v/>
      </c>
      <c r="AQ287" s="133"/>
      <c r="AR287" s="3"/>
      <c r="AS287" s="140"/>
      <c r="AT287" s="141"/>
      <c r="AU287" s="141"/>
      <c r="AV287" s="141"/>
      <c r="AW287" s="141"/>
      <c r="AX287" s="139"/>
    </row>
    <row r="288" spans="1:50">
      <c r="A288" s="64"/>
      <c r="B288" s="135" t="str">
        <f>IF(ISBLANK(Liga_Pocha!$B288),"",Liga_Pocha!$B288)</f>
        <v/>
      </c>
      <c r="C288" s="136" t="str">
        <f>IF(ISTEXT(B288),"",_xlfn.SWITCH(Liga_Pocha!AH288,$D$3,$D$2,$E$3,$E$2,$F$3,$F$2,$G$3,$G$2,$D$6,$D$5,$E$6,$E$5,$I$6,$I$5))</f>
        <v/>
      </c>
      <c r="D288" s="136" t="str">
        <f>IF(ISTEXT(C288),"",_xlfn.SWITCH(Liga_Pocha!AI288,$D$3,$D$2,$E$3,$E$2,$F$3,$F$2,$G$3,$G$2,$D$6,$D$5,$E$6,$E$5,$I$6,$I$5))</f>
        <v/>
      </c>
      <c r="E288" s="136" t="str">
        <f>IF(ISTEXT(D288),"",_xlfn.SWITCH(Liga_Pocha!AJ288,$D$3,$D$2,$E$3,$E$2,$F$3,$F$2,$G$3,$G$2,$D$6,$D$5,$E$6,$E$5,$I$6,$I$5))</f>
        <v/>
      </c>
      <c r="F288" s="136" t="str">
        <f>IF(ISTEXT(E288),"",_xlfn.SWITCH(Liga_Pocha!AK288,$D$3,$D$2,$E$3,$E$2,$F$3,$F$2,$G$3,$G$2,$D$6,$D$5,$E$6,$E$5,$I$6,$I$5))</f>
        <v/>
      </c>
      <c r="G288" s="140" t="str">
        <f>HLOOKUP(G$9,$B$9:$F$303,ROWS(A$1:A280),0)</f>
        <v/>
      </c>
      <c r="H288" s="129"/>
      <c r="I288" s="141" t="str">
        <f>IF(ISNUMBER($B288),I287+Liga_Pocha!AH288,"")</f>
        <v/>
      </c>
      <c r="J288" s="141" t="str">
        <f>IF(ISNUMBER($B288),J287+Liga_Pocha!AI288,"")</f>
        <v/>
      </c>
      <c r="K288" s="141" t="str">
        <f>IF(ISNUMBER($B288),K287+Liga_Pocha!AJ288,"")</f>
        <v/>
      </c>
      <c r="L288" s="141" t="str">
        <f>IF(ISNUMBER($B288),L287+Liga_Pocha!AK288,"")</f>
        <v/>
      </c>
      <c r="M288" s="133"/>
      <c r="N288" s="129"/>
      <c r="O288" s="131" t="str">
        <f>IF(ISNUMBER($B288),I288/SUM($I288:$L288),"")</f>
        <v/>
      </c>
      <c r="P288" s="131" t="str">
        <f>IF(ISNUMBER($B288),J288/SUM($I288:$L288),"")</f>
        <v/>
      </c>
      <c r="Q288" s="131" t="str">
        <f>IF(ISNUMBER($B288),K288/SUM($I288:$L288),"")</f>
        <v/>
      </c>
      <c r="R288" s="131" t="str">
        <f>IF(ISNUMBER($B288),L288/SUM($I288:$L288),"")</f>
        <v/>
      </c>
      <c r="S288" s="133"/>
      <c r="T288" s="129"/>
      <c r="U288" s="141" t="str">
        <f>IF(ISNUMBER(Liga_Pocha!C288),Liga_Pocha!C288,"")</f>
        <v/>
      </c>
      <c r="V288" s="141" t="str">
        <f>IF(ISNUMBER(Liga_Pocha!D288),Liga_Pocha!D288,"")</f>
        <v/>
      </c>
      <c r="W288" s="141" t="str">
        <f>IF(ISNUMBER(Liga_Pocha!E288),Liga_Pocha!E288,"")</f>
        <v/>
      </c>
      <c r="X288" s="141" t="str">
        <f>IF(ISNUMBER(Liga_Pocha!F288),Liga_Pocha!F288,"")</f>
        <v/>
      </c>
      <c r="Y288" s="140" t="str">
        <f>IF(ISNUMBER($B288),HLOOKUP(Y$9,$U$9:$X$303,ROWS(S$1:S280),0),"")</f>
        <v/>
      </c>
      <c r="Z288" s="129"/>
      <c r="AA288" s="141" t="str">
        <f>IF(ISNUMBER($B288),U288+AA287,"")</f>
        <v/>
      </c>
      <c r="AB288" s="141" t="str">
        <f>IF(ISNUMBER($B288),V288+AB287,"")</f>
        <v/>
      </c>
      <c r="AC288" s="141" t="str">
        <f>IF(ISNUMBER($B288),W288+AC287,"")</f>
        <v/>
      </c>
      <c r="AD288" s="141" t="str">
        <f>IF(ISNUMBER($B288),X288+AD287,"")</f>
        <v/>
      </c>
      <c r="AE288" s="133"/>
      <c r="AF288" s="137"/>
      <c r="AG288" s="141" t="str">
        <f>IF(ISNUMBER($B288),AA288/COUNTA(AA$10:AA288),"")</f>
        <v/>
      </c>
      <c r="AH288" s="141" t="str">
        <f>IF(ISNUMBER($B288),AB288/COUNTA(AB$10:AB288),"")</f>
        <v/>
      </c>
      <c r="AI288" s="141" t="str">
        <f>IF(ISNUMBER($B288),AC288/COUNTA(AC$10:AC288),"")</f>
        <v/>
      </c>
      <c r="AJ288" s="141" t="str">
        <f>IF(ISNUMBER($B288),AD288/COUNTA(AD$10:AD288),"")</f>
        <v/>
      </c>
      <c r="AK288" s="133"/>
      <c r="AL288" s="137"/>
      <c r="AM288" s="141" t="str">
        <f>IF(ISNUMBER($B288),SQRT(VAR(U$10:U288)),"")</f>
        <v/>
      </c>
      <c r="AN288" s="141" t="str">
        <f>IF(ISNUMBER($B288),SQRT(VAR(V$10:V288)),"")</f>
        <v/>
      </c>
      <c r="AO288" s="141" t="str">
        <f>IF(ISNUMBER($B288),SQRT(VAR(W$10:W288)),"")</f>
        <v/>
      </c>
      <c r="AP288" s="141" t="str">
        <f>IF(ISNUMBER($B288),SQRT(VAR(X$10:X288)),"")</f>
        <v/>
      </c>
      <c r="AQ288" s="133"/>
      <c r="AR288" s="3"/>
      <c r="AS288" s="140"/>
      <c r="AT288" s="141"/>
      <c r="AU288" s="141"/>
      <c r="AV288" s="141"/>
      <c r="AW288" s="141"/>
      <c r="AX288" s="139"/>
    </row>
    <row r="289" spans="1:50">
      <c r="A289" s="64"/>
      <c r="B289" s="135" t="str">
        <f>IF(ISBLANK(Liga_Pocha!$B289),"",Liga_Pocha!$B289)</f>
        <v/>
      </c>
      <c r="C289" s="136" t="str">
        <f>IF(ISTEXT(B289),"",_xlfn.SWITCH(Liga_Pocha!AH289,$D$3,$D$2,$E$3,$E$2,$F$3,$F$2,$G$3,$G$2,$D$6,$D$5,$E$6,$E$5,$I$6,$I$5))</f>
        <v/>
      </c>
      <c r="D289" s="136" t="str">
        <f>IF(ISTEXT(C289),"",_xlfn.SWITCH(Liga_Pocha!AI289,$D$3,$D$2,$E$3,$E$2,$F$3,$F$2,$G$3,$G$2,$D$6,$D$5,$E$6,$E$5,$I$6,$I$5))</f>
        <v/>
      </c>
      <c r="E289" s="136" t="str">
        <f>IF(ISTEXT(D289),"",_xlfn.SWITCH(Liga_Pocha!AJ289,$D$3,$D$2,$E$3,$E$2,$F$3,$F$2,$G$3,$G$2,$D$6,$D$5,$E$6,$E$5,$I$6,$I$5))</f>
        <v/>
      </c>
      <c r="F289" s="136" t="str">
        <f>IF(ISTEXT(E289),"",_xlfn.SWITCH(Liga_Pocha!AK289,$D$3,$D$2,$E$3,$E$2,$F$3,$F$2,$G$3,$G$2,$D$6,$D$5,$E$6,$E$5,$I$6,$I$5))</f>
        <v/>
      </c>
      <c r="G289" s="140" t="str">
        <f>HLOOKUP(G$9,$B$9:$F$303,ROWS(A$1:A281),0)</f>
        <v/>
      </c>
      <c r="H289" s="129"/>
      <c r="I289" s="141" t="str">
        <f>IF(ISNUMBER($B289),I288+Liga_Pocha!AH289,"")</f>
        <v/>
      </c>
      <c r="J289" s="141" t="str">
        <f>IF(ISNUMBER($B289),J288+Liga_Pocha!AI289,"")</f>
        <v/>
      </c>
      <c r="K289" s="141" t="str">
        <f>IF(ISNUMBER($B289),K288+Liga_Pocha!AJ289,"")</f>
        <v/>
      </c>
      <c r="L289" s="141" t="str">
        <f>IF(ISNUMBER($B289),L288+Liga_Pocha!AK289,"")</f>
        <v/>
      </c>
      <c r="M289" s="133"/>
      <c r="N289" s="129"/>
      <c r="O289" s="131" t="str">
        <f>IF(ISNUMBER($B289),I289/SUM($I289:$L289),"")</f>
        <v/>
      </c>
      <c r="P289" s="131" t="str">
        <f>IF(ISNUMBER($B289),J289/SUM($I289:$L289),"")</f>
        <v/>
      </c>
      <c r="Q289" s="131" t="str">
        <f>IF(ISNUMBER($B289),K289/SUM($I289:$L289),"")</f>
        <v/>
      </c>
      <c r="R289" s="131" t="str">
        <f>IF(ISNUMBER($B289),L289/SUM($I289:$L289),"")</f>
        <v/>
      </c>
      <c r="S289" s="133"/>
      <c r="T289" s="129"/>
      <c r="U289" s="141" t="str">
        <f>IF(ISNUMBER(Liga_Pocha!C289),Liga_Pocha!C289,"")</f>
        <v/>
      </c>
      <c r="V289" s="141" t="str">
        <f>IF(ISNUMBER(Liga_Pocha!D289),Liga_Pocha!D289,"")</f>
        <v/>
      </c>
      <c r="W289" s="141" t="str">
        <f>IF(ISNUMBER(Liga_Pocha!E289),Liga_Pocha!E289,"")</f>
        <v/>
      </c>
      <c r="X289" s="141" t="str">
        <f>IF(ISNUMBER(Liga_Pocha!F289),Liga_Pocha!F289,"")</f>
        <v/>
      </c>
      <c r="Y289" s="140" t="str">
        <f>IF(ISNUMBER($B289),HLOOKUP(Y$9,$U$9:$X$303,ROWS(S$1:S281),0),"")</f>
        <v/>
      </c>
      <c r="Z289" s="129"/>
      <c r="AA289" s="141" t="str">
        <f>IF(ISNUMBER($B289),U289+AA288,"")</f>
        <v/>
      </c>
      <c r="AB289" s="141" t="str">
        <f>IF(ISNUMBER($B289),V289+AB288,"")</f>
        <v/>
      </c>
      <c r="AC289" s="141" t="str">
        <f>IF(ISNUMBER($B289),W289+AC288,"")</f>
        <v/>
      </c>
      <c r="AD289" s="141" t="str">
        <f>IF(ISNUMBER($B289),X289+AD288,"")</f>
        <v/>
      </c>
      <c r="AE289" s="133"/>
      <c r="AF289" s="137"/>
      <c r="AG289" s="141" t="str">
        <f>IF(ISNUMBER($B289),AA289/COUNTA(AA$10:AA289),"")</f>
        <v/>
      </c>
      <c r="AH289" s="141" t="str">
        <f>IF(ISNUMBER($B289),AB289/COUNTA(AB$10:AB289),"")</f>
        <v/>
      </c>
      <c r="AI289" s="141" t="str">
        <f>IF(ISNUMBER($B289),AC289/COUNTA(AC$10:AC289),"")</f>
        <v/>
      </c>
      <c r="AJ289" s="141" t="str">
        <f>IF(ISNUMBER($B289),AD289/COUNTA(AD$10:AD289),"")</f>
        <v/>
      </c>
      <c r="AK289" s="133"/>
      <c r="AL289" s="137"/>
      <c r="AM289" s="141" t="str">
        <f>IF(ISNUMBER($B289),SQRT(VAR(U$10:U289)),"")</f>
        <v/>
      </c>
      <c r="AN289" s="141" t="str">
        <f>IF(ISNUMBER($B289),SQRT(VAR(V$10:V289)),"")</f>
        <v/>
      </c>
      <c r="AO289" s="141" t="str">
        <f>IF(ISNUMBER($B289),SQRT(VAR(W$10:W289)),"")</f>
        <v/>
      </c>
      <c r="AP289" s="141" t="str">
        <f>IF(ISNUMBER($B289),SQRT(VAR(X$10:X289)),"")</f>
        <v/>
      </c>
      <c r="AQ289" s="133"/>
      <c r="AR289" s="3"/>
      <c r="AS289" s="140"/>
      <c r="AT289" s="141"/>
      <c r="AU289" s="141"/>
      <c r="AV289" s="141"/>
      <c r="AW289" s="141"/>
      <c r="AX289" s="139"/>
    </row>
    <row r="290" spans="1:50">
      <c r="A290" s="64"/>
      <c r="B290" s="135" t="str">
        <f>IF(ISBLANK(Liga_Pocha!$B290),"",Liga_Pocha!$B290)</f>
        <v/>
      </c>
      <c r="C290" s="136" t="str">
        <f>IF(ISTEXT(B290),"",_xlfn.SWITCH(Liga_Pocha!AH290,$D$3,$D$2,$E$3,$E$2,$F$3,$F$2,$G$3,$G$2,$D$6,$D$5,$E$6,$E$5,$I$6,$I$5))</f>
        <v/>
      </c>
      <c r="D290" s="136" t="str">
        <f>IF(ISTEXT(C290),"",_xlfn.SWITCH(Liga_Pocha!AI290,$D$3,$D$2,$E$3,$E$2,$F$3,$F$2,$G$3,$G$2,$D$6,$D$5,$E$6,$E$5,$I$6,$I$5))</f>
        <v/>
      </c>
      <c r="E290" s="136" t="str">
        <f>IF(ISTEXT(D290),"",_xlfn.SWITCH(Liga_Pocha!AJ290,$D$3,$D$2,$E$3,$E$2,$F$3,$F$2,$G$3,$G$2,$D$6,$D$5,$E$6,$E$5,$I$6,$I$5))</f>
        <v/>
      </c>
      <c r="F290" s="136" t="str">
        <f>IF(ISTEXT(E290),"",_xlfn.SWITCH(Liga_Pocha!AK290,$D$3,$D$2,$E$3,$E$2,$F$3,$F$2,$G$3,$G$2,$D$6,$D$5,$E$6,$E$5,$I$6,$I$5))</f>
        <v/>
      </c>
      <c r="G290" s="140" t="str">
        <f>HLOOKUP(G$9,$B$9:$F$303,ROWS(A$1:A282),0)</f>
        <v/>
      </c>
      <c r="H290" s="129"/>
      <c r="I290" s="141" t="str">
        <f>IF(ISNUMBER($B290),I289+Liga_Pocha!AH290,"")</f>
        <v/>
      </c>
      <c r="J290" s="141" t="str">
        <f>IF(ISNUMBER($B290),J289+Liga_Pocha!AI290,"")</f>
        <v/>
      </c>
      <c r="K290" s="141" t="str">
        <f>IF(ISNUMBER($B290),K289+Liga_Pocha!AJ290,"")</f>
        <v/>
      </c>
      <c r="L290" s="141" t="str">
        <f>IF(ISNUMBER($B290),L289+Liga_Pocha!AK290,"")</f>
        <v/>
      </c>
      <c r="M290" s="133"/>
      <c r="N290" s="129"/>
      <c r="O290" s="131" t="str">
        <f>IF(ISNUMBER($B290),I290/SUM($I290:$L290),"")</f>
        <v/>
      </c>
      <c r="P290" s="131" t="str">
        <f>IF(ISNUMBER($B290),J290/SUM($I290:$L290),"")</f>
        <v/>
      </c>
      <c r="Q290" s="131" t="str">
        <f>IF(ISNUMBER($B290),K290/SUM($I290:$L290),"")</f>
        <v/>
      </c>
      <c r="R290" s="131" t="str">
        <f>IF(ISNUMBER($B290),L290/SUM($I290:$L290),"")</f>
        <v/>
      </c>
      <c r="S290" s="133"/>
      <c r="T290" s="129"/>
      <c r="U290" s="141" t="str">
        <f>IF(ISNUMBER(Liga_Pocha!C290),Liga_Pocha!C290,"")</f>
        <v/>
      </c>
      <c r="V290" s="141" t="str">
        <f>IF(ISNUMBER(Liga_Pocha!D290),Liga_Pocha!D290,"")</f>
        <v/>
      </c>
      <c r="W290" s="141" t="str">
        <f>IF(ISNUMBER(Liga_Pocha!E290),Liga_Pocha!E290,"")</f>
        <v/>
      </c>
      <c r="X290" s="141" t="str">
        <f>IF(ISNUMBER(Liga_Pocha!F290),Liga_Pocha!F290,"")</f>
        <v/>
      </c>
      <c r="Y290" s="140" t="str">
        <f>IF(ISNUMBER($B290),HLOOKUP(Y$9,$U$9:$X$303,ROWS(S$1:S282),0),"")</f>
        <v/>
      </c>
      <c r="Z290" s="129"/>
      <c r="AA290" s="141" t="str">
        <f>IF(ISNUMBER($B290),U290+AA289,"")</f>
        <v/>
      </c>
      <c r="AB290" s="141" t="str">
        <f>IF(ISNUMBER($B290),V290+AB289,"")</f>
        <v/>
      </c>
      <c r="AC290" s="141" t="str">
        <f>IF(ISNUMBER($B290),W290+AC289,"")</f>
        <v/>
      </c>
      <c r="AD290" s="141" t="str">
        <f>IF(ISNUMBER($B290),X290+AD289,"")</f>
        <v/>
      </c>
      <c r="AE290" s="133"/>
      <c r="AF290" s="137"/>
      <c r="AG290" s="141" t="str">
        <f>IF(ISNUMBER($B290),AA290/COUNTA(AA$10:AA290),"")</f>
        <v/>
      </c>
      <c r="AH290" s="141" t="str">
        <f>IF(ISNUMBER($B290),AB290/COUNTA(AB$10:AB290),"")</f>
        <v/>
      </c>
      <c r="AI290" s="141" t="str">
        <f>IF(ISNUMBER($B290),AC290/COUNTA(AC$10:AC290),"")</f>
        <v/>
      </c>
      <c r="AJ290" s="141" t="str">
        <f>IF(ISNUMBER($B290),AD290/COUNTA(AD$10:AD290),"")</f>
        <v/>
      </c>
      <c r="AK290" s="133"/>
      <c r="AL290" s="137"/>
      <c r="AM290" s="141" t="str">
        <f>IF(ISNUMBER($B290),SQRT(VAR(U$10:U290)),"")</f>
        <v/>
      </c>
      <c r="AN290" s="141" t="str">
        <f>IF(ISNUMBER($B290),SQRT(VAR(V$10:V290)),"")</f>
        <v/>
      </c>
      <c r="AO290" s="141" t="str">
        <f>IF(ISNUMBER($B290),SQRT(VAR(W$10:W290)),"")</f>
        <v/>
      </c>
      <c r="AP290" s="141" t="str">
        <f>IF(ISNUMBER($B290),SQRT(VAR(X$10:X290)),"")</f>
        <v/>
      </c>
      <c r="AQ290" s="133"/>
      <c r="AR290" s="3"/>
      <c r="AS290" s="140"/>
      <c r="AT290" s="141"/>
      <c r="AU290" s="141"/>
      <c r="AV290" s="141"/>
      <c r="AW290" s="141"/>
      <c r="AX290" s="139"/>
    </row>
    <row r="291" spans="1:50">
      <c r="A291" s="64"/>
      <c r="B291" s="135" t="str">
        <f>IF(ISBLANK(Liga_Pocha!$B291),"",Liga_Pocha!$B291)</f>
        <v/>
      </c>
      <c r="C291" s="136" t="str">
        <f>IF(ISTEXT(B291),"",_xlfn.SWITCH(Liga_Pocha!AH291,$D$3,$D$2,$E$3,$E$2,$F$3,$F$2,$G$3,$G$2,$D$6,$D$5,$E$6,$E$5,$I$6,$I$5))</f>
        <v/>
      </c>
      <c r="D291" s="136" t="str">
        <f>IF(ISTEXT(C291),"",_xlfn.SWITCH(Liga_Pocha!AI291,$D$3,$D$2,$E$3,$E$2,$F$3,$F$2,$G$3,$G$2,$D$6,$D$5,$E$6,$E$5,$I$6,$I$5))</f>
        <v/>
      </c>
      <c r="E291" s="136" t="str">
        <f>IF(ISTEXT(D291),"",_xlfn.SWITCH(Liga_Pocha!AJ291,$D$3,$D$2,$E$3,$E$2,$F$3,$F$2,$G$3,$G$2,$D$6,$D$5,$E$6,$E$5,$I$6,$I$5))</f>
        <v/>
      </c>
      <c r="F291" s="136" t="str">
        <f>IF(ISTEXT(E291),"",_xlfn.SWITCH(Liga_Pocha!AK291,$D$3,$D$2,$E$3,$E$2,$F$3,$F$2,$G$3,$G$2,$D$6,$D$5,$E$6,$E$5,$I$6,$I$5))</f>
        <v/>
      </c>
      <c r="G291" s="140" t="str">
        <f>HLOOKUP(G$9,$B$9:$F$303,ROWS(A$1:A283),0)</f>
        <v/>
      </c>
      <c r="H291" s="129"/>
      <c r="I291" s="141" t="str">
        <f>IF(ISNUMBER($B291),I290+Liga_Pocha!AH291,"")</f>
        <v/>
      </c>
      <c r="J291" s="141" t="str">
        <f>IF(ISNUMBER($B291),J290+Liga_Pocha!AI291,"")</f>
        <v/>
      </c>
      <c r="K291" s="141" t="str">
        <f>IF(ISNUMBER($B291),K290+Liga_Pocha!AJ291,"")</f>
        <v/>
      </c>
      <c r="L291" s="141" t="str">
        <f>IF(ISNUMBER($B291),L290+Liga_Pocha!AK291,"")</f>
        <v/>
      </c>
      <c r="M291" s="133"/>
      <c r="N291" s="129"/>
      <c r="O291" s="131" t="str">
        <f>IF(ISNUMBER($B291),I291/SUM($I291:$L291),"")</f>
        <v/>
      </c>
      <c r="P291" s="131" t="str">
        <f>IF(ISNUMBER($B291),J291/SUM($I291:$L291),"")</f>
        <v/>
      </c>
      <c r="Q291" s="131" t="str">
        <f>IF(ISNUMBER($B291),K291/SUM($I291:$L291),"")</f>
        <v/>
      </c>
      <c r="R291" s="131" t="str">
        <f>IF(ISNUMBER($B291),L291/SUM($I291:$L291),"")</f>
        <v/>
      </c>
      <c r="S291" s="133"/>
      <c r="T291" s="129"/>
      <c r="U291" s="141" t="str">
        <f>IF(ISNUMBER(Liga_Pocha!C291),Liga_Pocha!C291,"")</f>
        <v/>
      </c>
      <c r="V291" s="141" t="str">
        <f>IF(ISNUMBER(Liga_Pocha!D291),Liga_Pocha!D291,"")</f>
        <v/>
      </c>
      <c r="W291" s="141" t="str">
        <f>IF(ISNUMBER(Liga_Pocha!E291),Liga_Pocha!E291,"")</f>
        <v/>
      </c>
      <c r="X291" s="141" t="str">
        <f>IF(ISNUMBER(Liga_Pocha!F291),Liga_Pocha!F291,"")</f>
        <v/>
      </c>
      <c r="Y291" s="140" t="str">
        <f>IF(ISNUMBER($B291),HLOOKUP(Y$9,$U$9:$X$303,ROWS(S$1:S283),0),"")</f>
        <v/>
      </c>
      <c r="Z291" s="129"/>
      <c r="AA291" s="141" t="str">
        <f>IF(ISNUMBER($B291),U291+AA290,"")</f>
        <v/>
      </c>
      <c r="AB291" s="141" t="str">
        <f>IF(ISNUMBER($B291),V291+AB290,"")</f>
        <v/>
      </c>
      <c r="AC291" s="141" t="str">
        <f>IF(ISNUMBER($B291),W291+AC290,"")</f>
        <v/>
      </c>
      <c r="AD291" s="141" t="str">
        <f>IF(ISNUMBER($B291),X291+AD290,"")</f>
        <v/>
      </c>
      <c r="AE291" s="133"/>
      <c r="AF291" s="137"/>
      <c r="AG291" s="141" t="str">
        <f>IF(ISNUMBER($B291),AA291/COUNTA(AA$10:AA291),"")</f>
        <v/>
      </c>
      <c r="AH291" s="141" t="str">
        <f>IF(ISNUMBER($B291),AB291/COUNTA(AB$10:AB291),"")</f>
        <v/>
      </c>
      <c r="AI291" s="141" t="str">
        <f>IF(ISNUMBER($B291),AC291/COUNTA(AC$10:AC291),"")</f>
        <v/>
      </c>
      <c r="AJ291" s="141" t="str">
        <f>IF(ISNUMBER($B291),AD291/COUNTA(AD$10:AD291),"")</f>
        <v/>
      </c>
      <c r="AK291" s="133"/>
      <c r="AL291" s="137"/>
      <c r="AM291" s="141" t="str">
        <f>IF(ISNUMBER($B291),SQRT(VAR(U$10:U291)),"")</f>
        <v/>
      </c>
      <c r="AN291" s="141" t="str">
        <f>IF(ISNUMBER($B291),SQRT(VAR(V$10:V291)),"")</f>
        <v/>
      </c>
      <c r="AO291" s="141" t="str">
        <f>IF(ISNUMBER($B291),SQRT(VAR(W$10:W291)),"")</f>
        <v/>
      </c>
      <c r="AP291" s="141" t="str">
        <f>IF(ISNUMBER($B291),SQRT(VAR(X$10:X291)),"")</f>
        <v/>
      </c>
      <c r="AQ291" s="133"/>
      <c r="AR291" s="3"/>
      <c r="AS291" s="140"/>
      <c r="AT291" s="141"/>
      <c r="AU291" s="141"/>
      <c r="AV291" s="141"/>
      <c r="AW291" s="141"/>
      <c r="AX291" s="139"/>
    </row>
    <row r="292" spans="1:50">
      <c r="A292" s="64"/>
      <c r="B292" s="135" t="str">
        <f>IF(ISBLANK(Liga_Pocha!$B292),"",Liga_Pocha!$B292)</f>
        <v/>
      </c>
      <c r="C292" s="136" t="str">
        <f>IF(ISTEXT(B292),"",_xlfn.SWITCH(Liga_Pocha!AH292,$D$3,$D$2,$E$3,$E$2,$F$3,$F$2,$G$3,$G$2,$D$6,$D$5,$E$6,$E$5,$I$6,$I$5))</f>
        <v/>
      </c>
      <c r="D292" s="136" t="str">
        <f>IF(ISTEXT(C292),"",_xlfn.SWITCH(Liga_Pocha!AI292,$D$3,$D$2,$E$3,$E$2,$F$3,$F$2,$G$3,$G$2,$D$6,$D$5,$E$6,$E$5,$I$6,$I$5))</f>
        <v/>
      </c>
      <c r="E292" s="136" t="str">
        <f>IF(ISTEXT(D292),"",_xlfn.SWITCH(Liga_Pocha!AJ292,$D$3,$D$2,$E$3,$E$2,$F$3,$F$2,$G$3,$G$2,$D$6,$D$5,$E$6,$E$5,$I$6,$I$5))</f>
        <v/>
      </c>
      <c r="F292" s="136" t="str">
        <f>IF(ISTEXT(E292),"",_xlfn.SWITCH(Liga_Pocha!AK292,$D$3,$D$2,$E$3,$E$2,$F$3,$F$2,$G$3,$G$2,$D$6,$D$5,$E$6,$E$5,$I$6,$I$5))</f>
        <v/>
      </c>
      <c r="G292" s="140" t="str">
        <f>HLOOKUP(G$9,$B$9:$F$303,ROWS(A$1:A284),0)</f>
        <v/>
      </c>
      <c r="H292" s="129"/>
      <c r="I292" s="141" t="str">
        <f>IF(ISNUMBER($B292),I291+Liga_Pocha!AH292,"")</f>
        <v/>
      </c>
      <c r="J292" s="141" t="str">
        <f>IF(ISNUMBER($B292),J291+Liga_Pocha!AI292,"")</f>
        <v/>
      </c>
      <c r="K292" s="141" t="str">
        <f>IF(ISNUMBER($B292),K291+Liga_Pocha!AJ292,"")</f>
        <v/>
      </c>
      <c r="L292" s="141" t="str">
        <f>IF(ISNUMBER($B292),L291+Liga_Pocha!AK292,"")</f>
        <v/>
      </c>
      <c r="M292" s="133"/>
      <c r="N292" s="129"/>
      <c r="O292" s="131" t="str">
        <f>IF(ISNUMBER($B292),I292/SUM($I292:$L292),"")</f>
        <v/>
      </c>
      <c r="P292" s="131" t="str">
        <f>IF(ISNUMBER($B292),J292/SUM($I292:$L292),"")</f>
        <v/>
      </c>
      <c r="Q292" s="131" t="str">
        <f>IF(ISNUMBER($B292),K292/SUM($I292:$L292),"")</f>
        <v/>
      </c>
      <c r="R292" s="131" t="str">
        <f>IF(ISNUMBER($B292),L292/SUM($I292:$L292),"")</f>
        <v/>
      </c>
      <c r="S292" s="133"/>
      <c r="T292" s="129"/>
      <c r="U292" s="141" t="str">
        <f>IF(ISNUMBER(Liga_Pocha!C292),Liga_Pocha!C292,"")</f>
        <v/>
      </c>
      <c r="V292" s="141" t="str">
        <f>IF(ISNUMBER(Liga_Pocha!D292),Liga_Pocha!D292,"")</f>
        <v/>
      </c>
      <c r="W292" s="141" t="str">
        <f>IF(ISNUMBER(Liga_Pocha!E292),Liga_Pocha!E292,"")</f>
        <v/>
      </c>
      <c r="X292" s="141" t="str">
        <f>IF(ISNUMBER(Liga_Pocha!F292),Liga_Pocha!F292,"")</f>
        <v/>
      </c>
      <c r="Y292" s="140" t="str">
        <f>IF(ISNUMBER($B292),HLOOKUP(Y$9,$U$9:$X$303,ROWS(S$1:S284),0),"")</f>
        <v/>
      </c>
      <c r="Z292" s="129"/>
      <c r="AA292" s="141" t="str">
        <f>IF(ISNUMBER($B292),U292+AA291,"")</f>
        <v/>
      </c>
      <c r="AB292" s="141" t="str">
        <f>IF(ISNUMBER($B292),V292+AB291,"")</f>
        <v/>
      </c>
      <c r="AC292" s="141" t="str">
        <f>IF(ISNUMBER($B292),W292+AC291,"")</f>
        <v/>
      </c>
      <c r="AD292" s="141" t="str">
        <f>IF(ISNUMBER($B292),X292+AD291,"")</f>
        <v/>
      </c>
      <c r="AE292" s="133"/>
      <c r="AF292" s="137"/>
      <c r="AG292" s="141" t="str">
        <f>IF(ISNUMBER($B292),AA292/COUNTA(AA$10:AA292),"")</f>
        <v/>
      </c>
      <c r="AH292" s="141" t="str">
        <f>IF(ISNUMBER($B292),AB292/COUNTA(AB$10:AB292),"")</f>
        <v/>
      </c>
      <c r="AI292" s="141" t="str">
        <f>IF(ISNUMBER($B292),AC292/COUNTA(AC$10:AC292),"")</f>
        <v/>
      </c>
      <c r="AJ292" s="141" t="str">
        <f>IF(ISNUMBER($B292),AD292/COUNTA(AD$10:AD292),"")</f>
        <v/>
      </c>
      <c r="AK292" s="133"/>
      <c r="AL292" s="137"/>
      <c r="AM292" s="141" t="str">
        <f>IF(ISNUMBER($B292),SQRT(VAR(U$10:U292)),"")</f>
        <v/>
      </c>
      <c r="AN292" s="141" t="str">
        <f>IF(ISNUMBER($B292),SQRT(VAR(V$10:V292)),"")</f>
        <v/>
      </c>
      <c r="AO292" s="141" t="str">
        <f>IF(ISNUMBER($B292),SQRT(VAR(W$10:W292)),"")</f>
        <v/>
      </c>
      <c r="AP292" s="141" t="str">
        <f>IF(ISNUMBER($B292),SQRT(VAR(X$10:X292)),"")</f>
        <v/>
      </c>
      <c r="AQ292" s="133"/>
      <c r="AR292" s="3"/>
      <c r="AS292" s="140"/>
      <c r="AT292" s="141"/>
      <c r="AU292" s="141"/>
      <c r="AV292" s="141"/>
      <c r="AW292" s="141"/>
      <c r="AX292" s="139"/>
    </row>
    <row r="293" spans="1:50">
      <c r="A293" s="64"/>
      <c r="B293" s="135" t="str">
        <f>IF(ISBLANK(Liga_Pocha!$B293),"",Liga_Pocha!$B293)</f>
        <v/>
      </c>
      <c r="C293" s="136" t="str">
        <f>IF(ISTEXT(B293),"",_xlfn.SWITCH(Liga_Pocha!AH293,$D$3,$D$2,$E$3,$E$2,$F$3,$F$2,$G$3,$G$2,$D$6,$D$5,$E$6,$E$5,$I$6,$I$5))</f>
        <v/>
      </c>
      <c r="D293" s="136" t="str">
        <f>IF(ISTEXT(C293),"",_xlfn.SWITCH(Liga_Pocha!AI293,$D$3,$D$2,$E$3,$E$2,$F$3,$F$2,$G$3,$G$2,$D$6,$D$5,$E$6,$E$5,$I$6,$I$5))</f>
        <v/>
      </c>
      <c r="E293" s="136" t="str">
        <f>IF(ISTEXT(D293),"",_xlfn.SWITCH(Liga_Pocha!AJ293,$D$3,$D$2,$E$3,$E$2,$F$3,$F$2,$G$3,$G$2,$D$6,$D$5,$E$6,$E$5,$I$6,$I$5))</f>
        <v/>
      </c>
      <c r="F293" s="136" t="str">
        <f>IF(ISTEXT(E293),"",_xlfn.SWITCH(Liga_Pocha!AK293,$D$3,$D$2,$E$3,$E$2,$F$3,$F$2,$G$3,$G$2,$D$6,$D$5,$E$6,$E$5,$I$6,$I$5))</f>
        <v/>
      </c>
      <c r="G293" s="140" t="str">
        <f>HLOOKUP(G$9,$B$9:$F$303,ROWS(A$1:A285),0)</f>
        <v/>
      </c>
      <c r="H293" s="129"/>
      <c r="I293" s="141" t="str">
        <f>IF(ISNUMBER($B293),I292+Liga_Pocha!AH293,"")</f>
        <v/>
      </c>
      <c r="J293" s="141" t="str">
        <f>IF(ISNUMBER($B293),J292+Liga_Pocha!AI293,"")</f>
        <v/>
      </c>
      <c r="K293" s="141" t="str">
        <f>IF(ISNUMBER($B293),K292+Liga_Pocha!AJ293,"")</f>
        <v/>
      </c>
      <c r="L293" s="141" t="str">
        <f>IF(ISNUMBER($B293),L292+Liga_Pocha!AK293,"")</f>
        <v/>
      </c>
      <c r="M293" s="133"/>
      <c r="N293" s="129"/>
      <c r="O293" s="131" t="str">
        <f>IF(ISNUMBER($B293),I293/SUM($I293:$L293),"")</f>
        <v/>
      </c>
      <c r="P293" s="131" t="str">
        <f>IF(ISNUMBER($B293),J293/SUM($I293:$L293),"")</f>
        <v/>
      </c>
      <c r="Q293" s="131" t="str">
        <f>IF(ISNUMBER($B293),K293/SUM($I293:$L293),"")</f>
        <v/>
      </c>
      <c r="R293" s="131" t="str">
        <f>IF(ISNUMBER($B293),L293/SUM($I293:$L293),"")</f>
        <v/>
      </c>
      <c r="S293" s="133"/>
      <c r="T293" s="129"/>
      <c r="U293" s="141" t="str">
        <f>IF(ISNUMBER(Liga_Pocha!C293),Liga_Pocha!C293,"")</f>
        <v/>
      </c>
      <c r="V293" s="141" t="str">
        <f>IF(ISNUMBER(Liga_Pocha!D293),Liga_Pocha!D293,"")</f>
        <v/>
      </c>
      <c r="W293" s="141" t="str">
        <f>IF(ISNUMBER(Liga_Pocha!E293),Liga_Pocha!E293,"")</f>
        <v/>
      </c>
      <c r="X293" s="141" t="str">
        <f>IF(ISNUMBER(Liga_Pocha!F293),Liga_Pocha!F293,"")</f>
        <v/>
      </c>
      <c r="Y293" s="140" t="str">
        <f>IF(ISNUMBER($B293),HLOOKUP(Y$9,$U$9:$X$303,ROWS(S$1:S285),0),"")</f>
        <v/>
      </c>
      <c r="Z293" s="129"/>
      <c r="AA293" s="141" t="str">
        <f>IF(ISNUMBER($B293),U293+AA292,"")</f>
        <v/>
      </c>
      <c r="AB293" s="141" t="str">
        <f>IF(ISNUMBER($B293),V293+AB292,"")</f>
        <v/>
      </c>
      <c r="AC293" s="141" t="str">
        <f>IF(ISNUMBER($B293),W293+AC292,"")</f>
        <v/>
      </c>
      <c r="AD293" s="141" t="str">
        <f>IF(ISNUMBER($B293),X293+AD292,"")</f>
        <v/>
      </c>
      <c r="AE293" s="133"/>
      <c r="AF293" s="137"/>
      <c r="AG293" s="141" t="str">
        <f>IF(ISNUMBER($B293),AA293/COUNTA(AA$10:AA293),"")</f>
        <v/>
      </c>
      <c r="AH293" s="141" t="str">
        <f>IF(ISNUMBER($B293),AB293/COUNTA(AB$10:AB293),"")</f>
        <v/>
      </c>
      <c r="AI293" s="141" t="str">
        <f>IF(ISNUMBER($B293),AC293/COUNTA(AC$10:AC293),"")</f>
        <v/>
      </c>
      <c r="AJ293" s="141" t="str">
        <f>IF(ISNUMBER($B293),AD293/COUNTA(AD$10:AD293),"")</f>
        <v/>
      </c>
      <c r="AK293" s="133"/>
      <c r="AL293" s="137"/>
      <c r="AM293" s="141" t="str">
        <f>IF(ISNUMBER($B293),SQRT(VAR(U$10:U293)),"")</f>
        <v/>
      </c>
      <c r="AN293" s="141" t="str">
        <f>IF(ISNUMBER($B293),SQRT(VAR(V$10:V293)),"")</f>
        <v/>
      </c>
      <c r="AO293" s="141" t="str">
        <f>IF(ISNUMBER($B293),SQRT(VAR(W$10:W293)),"")</f>
        <v/>
      </c>
      <c r="AP293" s="141" t="str">
        <f>IF(ISNUMBER($B293),SQRT(VAR(X$10:X293)),"")</f>
        <v/>
      </c>
      <c r="AQ293" s="133"/>
      <c r="AR293" s="3"/>
      <c r="AS293" s="140"/>
      <c r="AT293" s="141"/>
      <c r="AU293" s="141"/>
      <c r="AV293" s="141"/>
      <c r="AW293" s="141"/>
      <c r="AX293" s="139"/>
    </row>
    <row r="294" spans="1:50">
      <c r="A294" s="64"/>
      <c r="B294" s="135" t="str">
        <f>IF(ISBLANK(Liga_Pocha!$B294),"",Liga_Pocha!$B294)</f>
        <v/>
      </c>
      <c r="C294" s="136" t="str">
        <f>IF(ISTEXT(B294),"",_xlfn.SWITCH(Liga_Pocha!AH294,$D$3,$D$2,$E$3,$E$2,$F$3,$F$2,$G$3,$G$2,$D$6,$D$5,$E$6,$E$5,$I$6,$I$5))</f>
        <v/>
      </c>
      <c r="D294" s="136" t="str">
        <f>IF(ISTEXT(C294),"",_xlfn.SWITCH(Liga_Pocha!AI294,$D$3,$D$2,$E$3,$E$2,$F$3,$F$2,$G$3,$G$2,$D$6,$D$5,$E$6,$E$5,$I$6,$I$5))</f>
        <v/>
      </c>
      <c r="E294" s="136" t="str">
        <f>IF(ISTEXT(D294),"",_xlfn.SWITCH(Liga_Pocha!AJ294,$D$3,$D$2,$E$3,$E$2,$F$3,$F$2,$G$3,$G$2,$D$6,$D$5,$E$6,$E$5,$I$6,$I$5))</f>
        <v/>
      </c>
      <c r="F294" s="136" t="str">
        <f>IF(ISTEXT(E294),"",_xlfn.SWITCH(Liga_Pocha!AK294,$D$3,$D$2,$E$3,$E$2,$F$3,$F$2,$G$3,$G$2,$D$6,$D$5,$E$6,$E$5,$I$6,$I$5))</f>
        <v/>
      </c>
      <c r="G294" s="140" t="str">
        <f>HLOOKUP(G$9,$B$9:$F$303,ROWS(A$1:A286),0)</f>
        <v/>
      </c>
      <c r="H294" s="129"/>
      <c r="I294" s="141" t="str">
        <f>IF(ISNUMBER($B294),I293+Liga_Pocha!AH294,"")</f>
        <v/>
      </c>
      <c r="J294" s="141" t="str">
        <f>IF(ISNUMBER($B294),J293+Liga_Pocha!AI294,"")</f>
        <v/>
      </c>
      <c r="K294" s="141" t="str">
        <f>IF(ISNUMBER($B294),K293+Liga_Pocha!AJ294,"")</f>
        <v/>
      </c>
      <c r="L294" s="141" t="str">
        <f>IF(ISNUMBER($B294),L293+Liga_Pocha!AK294,"")</f>
        <v/>
      </c>
      <c r="M294" s="133"/>
      <c r="N294" s="129"/>
      <c r="O294" s="131" t="str">
        <f>IF(ISNUMBER($B294),I294/SUM($I294:$L294),"")</f>
        <v/>
      </c>
      <c r="P294" s="131" t="str">
        <f>IF(ISNUMBER($B294),J294/SUM($I294:$L294),"")</f>
        <v/>
      </c>
      <c r="Q294" s="131" t="str">
        <f>IF(ISNUMBER($B294),K294/SUM($I294:$L294),"")</f>
        <v/>
      </c>
      <c r="R294" s="131" t="str">
        <f>IF(ISNUMBER($B294),L294/SUM($I294:$L294),"")</f>
        <v/>
      </c>
      <c r="S294" s="133"/>
      <c r="T294" s="129"/>
      <c r="U294" s="141" t="str">
        <f>IF(ISNUMBER(Liga_Pocha!C294),Liga_Pocha!C294,"")</f>
        <v/>
      </c>
      <c r="V294" s="141" t="str">
        <f>IF(ISNUMBER(Liga_Pocha!D294),Liga_Pocha!D294,"")</f>
        <v/>
      </c>
      <c r="W294" s="141" t="str">
        <f>IF(ISNUMBER(Liga_Pocha!E294),Liga_Pocha!E294,"")</f>
        <v/>
      </c>
      <c r="X294" s="141" t="str">
        <f>IF(ISNUMBER(Liga_Pocha!F294),Liga_Pocha!F294,"")</f>
        <v/>
      </c>
      <c r="Y294" s="140" t="str">
        <f>IF(ISNUMBER($B294),HLOOKUP(Y$9,$U$9:$X$303,ROWS(S$1:S286),0),"")</f>
        <v/>
      </c>
      <c r="Z294" s="129"/>
      <c r="AA294" s="141" t="str">
        <f>IF(ISNUMBER($B294),U294+AA293,"")</f>
        <v/>
      </c>
      <c r="AB294" s="141" t="str">
        <f>IF(ISNUMBER($B294),V294+AB293,"")</f>
        <v/>
      </c>
      <c r="AC294" s="141" t="str">
        <f>IF(ISNUMBER($B294),W294+AC293,"")</f>
        <v/>
      </c>
      <c r="AD294" s="141" t="str">
        <f>IF(ISNUMBER($B294),X294+AD293,"")</f>
        <v/>
      </c>
      <c r="AE294" s="133"/>
      <c r="AF294" s="137"/>
      <c r="AG294" s="141" t="str">
        <f>IF(ISNUMBER($B294),AA294/COUNTA(AA$10:AA294),"")</f>
        <v/>
      </c>
      <c r="AH294" s="141" t="str">
        <f>IF(ISNUMBER($B294),AB294/COUNTA(AB$10:AB294),"")</f>
        <v/>
      </c>
      <c r="AI294" s="141" t="str">
        <f>IF(ISNUMBER($B294),AC294/COUNTA(AC$10:AC294),"")</f>
        <v/>
      </c>
      <c r="AJ294" s="141" t="str">
        <f>IF(ISNUMBER($B294),AD294/COUNTA(AD$10:AD294),"")</f>
        <v/>
      </c>
      <c r="AK294" s="133"/>
      <c r="AL294" s="137"/>
      <c r="AM294" s="141" t="str">
        <f>IF(ISNUMBER($B294),SQRT(VAR(U$10:U294)),"")</f>
        <v/>
      </c>
      <c r="AN294" s="141" t="str">
        <f>IF(ISNUMBER($B294),SQRT(VAR(V$10:V294)),"")</f>
        <v/>
      </c>
      <c r="AO294" s="141" t="str">
        <f>IF(ISNUMBER($B294),SQRT(VAR(W$10:W294)),"")</f>
        <v/>
      </c>
      <c r="AP294" s="141" t="str">
        <f>IF(ISNUMBER($B294),SQRT(VAR(X$10:X294)),"")</f>
        <v/>
      </c>
      <c r="AQ294" s="133"/>
      <c r="AR294" s="3"/>
      <c r="AS294" s="140"/>
      <c r="AT294" s="141"/>
      <c r="AU294" s="141"/>
      <c r="AV294" s="141"/>
      <c r="AW294" s="141"/>
      <c r="AX294" s="139"/>
    </row>
    <row r="295" spans="1:50">
      <c r="A295" s="64"/>
      <c r="B295" s="135" t="str">
        <f>IF(ISBLANK(Liga_Pocha!$B295),"",Liga_Pocha!$B295)</f>
        <v/>
      </c>
      <c r="C295" s="136" t="str">
        <f>IF(ISTEXT(B295),"",_xlfn.SWITCH(Liga_Pocha!AH295,$D$3,$D$2,$E$3,$E$2,$F$3,$F$2,$G$3,$G$2,$D$6,$D$5,$E$6,$E$5,$I$6,$I$5))</f>
        <v/>
      </c>
      <c r="D295" s="136" t="str">
        <f>IF(ISTEXT(C295),"",_xlfn.SWITCH(Liga_Pocha!AI295,$D$3,$D$2,$E$3,$E$2,$F$3,$F$2,$G$3,$G$2,$D$6,$D$5,$E$6,$E$5,$I$6,$I$5))</f>
        <v/>
      </c>
      <c r="E295" s="136" t="str">
        <f>IF(ISTEXT(D295),"",_xlfn.SWITCH(Liga_Pocha!AJ295,$D$3,$D$2,$E$3,$E$2,$F$3,$F$2,$G$3,$G$2,$D$6,$D$5,$E$6,$E$5,$I$6,$I$5))</f>
        <v/>
      </c>
      <c r="F295" s="136" t="str">
        <f>IF(ISTEXT(E295),"",_xlfn.SWITCH(Liga_Pocha!AK295,$D$3,$D$2,$E$3,$E$2,$F$3,$F$2,$G$3,$G$2,$D$6,$D$5,$E$6,$E$5,$I$6,$I$5))</f>
        <v/>
      </c>
      <c r="G295" s="140" t="str">
        <f>HLOOKUP(G$9,$B$9:$F$303,ROWS(A$1:A287),0)</f>
        <v/>
      </c>
      <c r="H295" s="129"/>
      <c r="I295" s="141" t="str">
        <f>IF(ISNUMBER($B295),I294+Liga_Pocha!AH295,"")</f>
        <v/>
      </c>
      <c r="J295" s="141" t="str">
        <f>IF(ISNUMBER($B295),J294+Liga_Pocha!AI295,"")</f>
        <v/>
      </c>
      <c r="K295" s="141" t="str">
        <f>IF(ISNUMBER($B295),K294+Liga_Pocha!AJ295,"")</f>
        <v/>
      </c>
      <c r="L295" s="141" t="str">
        <f>IF(ISNUMBER($B295),L294+Liga_Pocha!AK295,"")</f>
        <v/>
      </c>
      <c r="M295" s="133"/>
      <c r="N295" s="129"/>
      <c r="O295" s="131" t="str">
        <f>IF(ISNUMBER($B295),I295/SUM($I295:$L295),"")</f>
        <v/>
      </c>
      <c r="P295" s="131" t="str">
        <f>IF(ISNUMBER($B295),J295/SUM($I295:$L295),"")</f>
        <v/>
      </c>
      <c r="Q295" s="131" t="str">
        <f>IF(ISNUMBER($B295),K295/SUM($I295:$L295),"")</f>
        <v/>
      </c>
      <c r="R295" s="131" t="str">
        <f>IF(ISNUMBER($B295),L295/SUM($I295:$L295),"")</f>
        <v/>
      </c>
      <c r="S295" s="133"/>
      <c r="T295" s="129"/>
      <c r="U295" s="141" t="str">
        <f>IF(ISNUMBER(Liga_Pocha!C295),Liga_Pocha!C295,"")</f>
        <v/>
      </c>
      <c r="V295" s="141" t="str">
        <f>IF(ISNUMBER(Liga_Pocha!D295),Liga_Pocha!D295,"")</f>
        <v/>
      </c>
      <c r="W295" s="141" t="str">
        <f>IF(ISNUMBER(Liga_Pocha!E295),Liga_Pocha!E295,"")</f>
        <v/>
      </c>
      <c r="X295" s="141" t="str">
        <f>IF(ISNUMBER(Liga_Pocha!F295),Liga_Pocha!F295,"")</f>
        <v/>
      </c>
      <c r="Y295" s="140" t="str">
        <f>IF(ISNUMBER($B295),HLOOKUP(Y$9,$U$9:$X$303,ROWS(S$1:S287),0),"")</f>
        <v/>
      </c>
      <c r="Z295" s="129"/>
      <c r="AA295" s="141" t="str">
        <f>IF(ISNUMBER($B295),U295+AA294,"")</f>
        <v/>
      </c>
      <c r="AB295" s="141" t="str">
        <f>IF(ISNUMBER($B295),V295+AB294,"")</f>
        <v/>
      </c>
      <c r="AC295" s="141" t="str">
        <f>IF(ISNUMBER($B295),W295+AC294,"")</f>
        <v/>
      </c>
      <c r="AD295" s="141" t="str">
        <f>IF(ISNUMBER($B295),X295+AD294,"")</f>
        <v/>
      </c>
      <c r="AE295" s="133"/>
      <c r="AF295" s="137"/>
      <c r="AG295" s="141" t="str">
        <f>IF(ISNUMBER($B295),AA295/COUNTA(AA$10:AA295),"")</f>
        <v/>
      </c>
      <c r="AH295" s="141" t="str">
        <f>IF(ISNUMBER($B295),AB295/COUNTA(AB$10:AB295),"")</f>
        <v/>
      </c>
      <c r="AI295" s="141" t="str">
        <f>IF(ISNUMBER($B295),AC295/COUNTA(AC$10:AC295),"")</f>
        <v/>
      </c>
      <c r="AJ295" s="141" t="str">
        <f>IF(ISNUMBER($B295),AD295/COUNTA(AD$10:AD295),"")</f>
        <v/>
      </c>
      <c r="AK295" s="133"/>
      <c r="AL295" s="137"/>
      <c r="AM295" s="141" t="str">
        <f>IF(ISNUMBER($B295),SQRT(VAR(U$10:U295)),"")</f>
        <v/>
      </c>
      <c r="AN295" s="141" t="str">
        <f>IF(ISNUMBER($B295),SQRT(VAR(V$10:V295)),"")</f>
        <v/>
      </c>
      <c r="AO295" s="141" t="str">
        <f>IF(ISNUMBER($B295),SQRT(VAR(W$10:W295)),"")</f>
        <v/>
      </c>
      <c r="AP295" s="141" t="str">
        <f>IF(ISNUMBER($B295),SQRT(VAR(X$10:X295)),"")</f>
        <v/>
      </c>
      <c r="AQ295" s="133"/>
      <c r="AR295" s="3"/>
      <c r="AS295" s="140"/>
      <c r="AT295" s="141"/>
      <c r="AU295" s="141"/>
      <c r="AV295" s="141"/>
      <c r="AW295" s="141"/>
      <c r="AX295" s="139"/>
    </row>
    <row r="296" spans="1:50">
      <c r="A296" s="64"/>
      <c r="B296" s="135" t="str">
        <f>IF(ISBLANK(Liga_Pocha!$B296),"",Liga_Pocha!$B296)</f>
        <v/>
      </c>
      <c r="C296" s="136" t="str">
        <f>IF(ISTEXT(B296),"",_xlfn.SWITCH(Liga_Pocha!AH296,$D$3,$D$2,$E$3,$E$2,$F$3,$F$2,$G$3,$G$2,$D$6,$D$5,$E$6,$E$5,$I$6,$I$5))</f>
        <v/>
      </c>
      <c r="D296" s="136" t="str">
        <f>IF(ISTEXT(C296),"",_xlfn.SWITCH(Liga_Pocha!AI296,$D$3,$D$2,$E$3,$E$2,$F$3,$F$2,$G$3,$G$2,$D$6,$D$5,$E$6,$E$5,$I$6,$I$5))</f>
        <v/>
      </c>
      <c r="E296" s="136" t="str">
        <f>IF(ISTEXT(D296),"",_xlfn.SWITCH(Liga_Pocha!AJ296,$D$3,$D$2,$E$3,$E$2,$F$3,$F$2,$G$3,$G$2,$D$6,$D$5,$E$6,$E$5,$I$6,$I$5))</f>
        <v/>
      </c>
      <c r="F296" s="136" t="str">
        <f>IF(ISTEXT(E296),"",_xlfn.SWITCH(Liga_Pocha!AK296,$D$3,$D$2,$E$3,$E$2,$F$3,$F$2,$G$3,$G$2,$D$6,$D$5,$E$6,$E$5,$I$6,$I$5))</f>
        <v/>
      </c>
      <c r="G296" s="140" t="str">
        <f>HLOOKUP(G$9,$B$9:$F$303,ROWS(A$1:A288),0)</f>
        <v/>
      </c>
      <c r="H296" s="129"/>
      <c r="I296" s="141" t="str">
        <f>IF(ISNUMBER($B296),I295+Liga_Pocha!AH296,"")</f>
        <v/>
      </c>
      <c r="J296" s="141" t="str">
        <f>IF(ISNUMBER($B296),J295+Liga_Pocha!AI296,"")</f>
        <v/>
      </c>
      <c r="K296" s="141" t="str">
        <f>IF(ISNUMBER($B296),K295+Liga_Pocha!AJ296,"")</f>
        <v/>
      </c>
      <c r="L296" s="141" t="str">
        <f>IF(ISNUMBER($B296),L295+Liga_Pocha!AK296,"")</f>
        <v/>
      </c>
      <c r="M296" s="133"/>
      <c r="N296" s="129"/>
      <c r="O296" s="131" t="str">
        <f>IF(ISNUMBER($B296),I296/SUM($I296:$L296),"")</f>
        <v/>
      </c>
      <c r="P296" s="131" t="str">
        <f>IF(ISNUMBER($B296),J296/SUM($I296:$L296),"")</f>
        <v/>
      </c>
      <c r="Q296" s="131" t="str">
        <f>IF(ISNUMBER($B296),K296/SUM($I296:$L296),"")</f>
        <v/>
      </c>
      <c r="R296" s="131" t="str">
        <f>IF(ISNUMBER($B296),L296/SUM($I296:$L296),"")</f>
        <v/>
      </c>
      <c r="S296" s="133"/>
      <c r="T296" s="129"/>
      <c r="U296" s="141" t="str">
        <f>IF(ISNUMBER(Liga_Pocha!C296),Liga_Pocha!C296,"")</f>
        <v/>
      </c>
      <c r="V296" s="141" t="str">
        <f>IF(ISNUMBER(Liga_Pocha!D296),Liga_Pocha!D296,"")</f>
        <v/>
      </c>
      <c r="W296" s="141" t="str">
        <f>IF(ISNUMBER(Liga_Pocha!E296),Liga_Pocha!E296,"")</f>
        <v/>
      </c>
      <c r="X296" s="141" t="str">
        <f>IF(ISNUMBER(Liga_Pocha!F296),Liga_Pocha!F296,"")</f>
        <v/>
      </c>
      <c r="Y296" s="140" t="str">
        <f>IF(ISNUMBER($B296),HLOOKUP(Y$9,$U$9:$X$303,ROWS(S$1:S288),0),"")</f>
        <v/>
      </c>
      <c r="Z296" s="129"/>
      <c r="AA296" s="141" t="str">
        <f>IF(ISNUMBER($B296),U296+AA295,"")</f>
        <v/>
      </c>
      <c r="AB296" s="141" t="str">
        <f>IF(ISNUMBER($B296),V296+AB295,"")</f>
        <v/>
      </c>
      <c r="AC296" s="141" t="str">
        <f>IF(ISNUMBER($B296),W296+AC295,"")</f>
        <v/>
      </c>
      <c r="AD296" s="141" t="str">
        <f>IF(ISNUMBER($B296),X296+AD295,"")</f>
        <v/>
      </c>
      <c r="AE296" s="133"/>
      <c r="AF296" s="137"/>
      <c r="AG296" s="141" t="str">
        <f>IF(ISNUMBER($B296),AA296/COUNTA(AA$10:AA296),"")</f>
        <v/>
      </c>
      <c r="AH296" s="141" t="str">
        <f>IF(ISNUMBER($B296),AB296/COUNTA(AB$10:AB296),"")</f>
        <v/>
      </c>
      <c r="AI296" s="141" t="str">
        <f>IF(ISNUMBER($B296),AC296/COUNTA(AC$10:AC296),"")</f>
        <v/>
      </c>
      <c r="AJ296" s="141" t="str">
        <f>IF(ISNUMBER($B296),AD296/COUNTA(AD$10:AD296),"")</f>
        <v/>
      </c>
      <c r="AK296" s="133"/>
      <c r="AL296" s="137"/>
      <c r="AM296" s="141" t="str">
        <f>IF(ISNUMBER($B296),SQRT(VAR(U$10:U296)),"")</f>
        <v/>
      </c>
      <c r="AN296" s="141" t="str">
        <f>IF(ISNUMBER($B296),SQRT(VAR(V$10:V296)),"")</f>
        <v/>
      </c>
      <c r="AO296" s="141" t="str">
        <f>IF(ISNUMBER($B296),SQRT(VAR(W$10:W296)),"")</f>
        <v/>
      </c>
      <c r="AP296" s="141" t="str">
        <f>IF(ISNUMBER($B296),SQRT(VAR(X$10:X296)),"")</f>
        <v/>
      </c>
      <c r="AQ296" s="133"/>
      <c r="AR296" s="3"/>
      <c r="AS296" s="140"/>
      <c r="AT296" s="141"/>
      <c r="AU296" s="141"/>
      <c r="AV296" s="141"/>
      <c r="AW296" s="141"/>
      <c r="AX296" s="139"/>
    </row>
    <row r="297" spans="1:50">
      <c r="A297" s="64"/>
      <c r="B297" s="135" t="str">
        <f>IF(ISBLANK(Liga_Pocha!$B297),"",Liga_Pocha!$B297)</f>
        <v/>
      </c>
      <c r="C297" s="136" t="str">
        <f>IF(ISTEXT(B297),"",_xlfn.SWITCH(Liga_Pocha!AH297,$D$3,$D$2,$E$3,$E$2,$F$3,$F$2,$G$3,$G$2,$D$6,$D$5,$E$6,$E$5,$I$6,$I$5))</f>
        <v/>
      </c>
      <c r="D297" s="136" t="str">
        <f>IF(ISTEXT(C297),"",_xlfn.SWITCH(Liga_Pocha!AI297,$D$3,$D$2,$E$3,$E$2,$F$3,$F$2,$G$3,$G$2,$D$6,$D$5,$E$6,$E$5,$I$6,$I$5))</f>
        <v/>
      </c>
      <c r="E297" s="136" t="str">
        <f>IF(ISTEXT(D297),"",_xlfn.SWITCH(Liga_Pocha!AJ297,$D$3,$D$2,$E$3,$E$2,$F$3,$F$2,$G$3,$G$2,$D$6,$D$5,$E$6,$E$5,$I$6,$I$5))</f>
        <v/>
      </c>
      <c r="F297" s="136" t="str">
        <f>IF(ISTEXT(E297),"",_xlfn.SWITCH(Liga_Pocha!AK297,$D$3,$D$2,$E$3,$E$2,$F$3,$F$2,$G$3,$G$2,$D$6,$D$5,$E$6,$E$5,$I$6,$I$5))</f>
        <v/>
      </c>
      <c r="G297" s="140" t="str">
        <f>HLOOKUP(G$9,$B$9:$F$303,ROWS(A$1:A289),0)</f>
        <v/>
      </c>
      <c r="H297" s="129"/>
      <c r="I297" s="141" t="str">
        <f>IF(ISNUMBER($B297),I296+Liga_Pocha!AH297,"")</f>
        <v/>
      </c>
      <c r="J297" s="141" t="str">
        <f>IF(ISNUMBER($B297),J296+Liga_Pocha!AI297,"")</f>
        <v/>
      </c>
      <c r="K297" s="141" t="str">
        <f>IF(ISNUMBER($B297),K296+Liga_Pocha!AJ297,"")</f>
        <v/>
      </c>
      <c r="L297" s="141" t="str">
        <f>IF(ISNUMBER($B297),L296+Liga_Pocha!AK297,"")</f>
        <v/>
      </c>
      <c r="M297" s="133"/>
      <c r="N297" s="129"/>
      <c r="O297" s="131" t="str">
        <f>IF(ISNUMBER($B297),I297/SUM($I297:$L297),"")</f>
        <v/>
      </c>
      <c r="P297" s="131" t="str">
        <f>IF(ISNUMBER($B297),J297/SUM($I297:$L297),"")</f>
        <v/>
      </c>
      <c r="Q297" s="131" t="str">
        <f>IF(ISNUMBER($B297),K297/SUM($I297:$L297),"")</f>
        <v/>
      </c>
      <c r="R297" s="131" t="str">
        <f>IF(ISNUMBER($B297),L297/SUM($I297:$L297),"")</f>
        <v/>
      </c>
      <c r="S297" s="133"/>
      <c r="T297" s="129"/>
      <c r="U297" s="141" t="str">
        <f>IF(ISNUMBER(Liga_Pocha!C297),Liga_Pocha!C297,"")</f>
        <v/>
      </c>
      <c r="V297" s="141" t="str">
        <f>IF(ISNUMBER(Liga_Pocha!D297),Liga_Pocha!D297,"")</f>
        <v/>
      </c>
      <c r="W297" s="141" t="str">
        <f>IF(ISNUMBER(Liga_Pocha!E297),Liga_Pocha!E297,"")</f>
        <v/>
      </c>
      <c r="X297" s="141" t="str">
        <f>IF(ISNUMBER(Liga_Pocha!F297),Liga_Pocha!F297,"")</f>
        <v/>
      </c>
      <c r="Y297" s="140" t="str">
        <f>IF(ISNUMBER($B297),HLOOKUP(Y$9,$U$9:$X$303,ROWS(S$1:S289),0),"")</f>
        <v/>
      </c>
      <c r="Z297" s="129"/>
      <c r="AA297" s="141" t="str">
        <f>IF(ISNUMBER($B297),U297+AA296,"")</f>
        <v/>
      </c>
      <c r="AB297" s="141" t="str">
        <f>IF(ISNUMBER($B297),V297+AB296,"")</f>
        <v/>
      </c>
      <c r="AC297" s="141" t="str">
        <f>IF(ISNUMBER($B297),W297+AC296,"")</f>
        <v/>
      </c>
      <c r="AD297" s="141" t="str">
        <f>IF(ISNUMBER($B297),X297+AD296,"")</f>
        <v/>
      </c>
      <c r="AE297" s="133"/>
      <c r="AF297" s="137"/>
      <c r="AG297" s="141" t="str">
        <f>IF(ISNUMBER($B297),AA297/COUNTA(AA$10:AA297),"")</f>
        <v/>
      </c>
      <c r="AH297" s="141" t="str">
        <f>IF(ISNUMBER($B297),AB297/COUNTA(AB$10:AB297),"")</f>
        <v/>
      </c>
      <c r="AI297" s="141" t="str">
        <f>IF(ISNUMBER($B297),AC297/COUNTA(AC$10:AC297),"")</f>
        <v/>
      </c>
      <c r="AJ297" s="141" t="str">
        <f>IF(ISNUMBER($B297),AD297/COUNTA(AD$10:AD297),"")</f>
        <v/>
      </c>
      <c r="AK297" s="133"/>
      <c r="AL297" s="137"/>
      <c r="AM297" s="141" t="str">
        <f>IF(ISNUMBER($B297),SQRT(VAR(U$10:U297)),"")</f>
        <v/>
      </c>
      <c r="AN297" s="141" t="str">
        <f>IF(ISNUMBER($B297),SQRT(VAR(V$10:V297)),"")</f>
        <v/>
      </c>
      <c r="AO297" s="141" t="str">
        <f>IF(ISNUMBER($B297),SQRT(VAR(W$10:W297)),"")</f>
        <v/>
      </c>
      <c r="AP297" s="141" t="str">
        <f>IF(ISNUMBER($B297),SQRT(VAR(X$10:X297)),"")</f>
        <v/>
      </c>
      <c r="AQ297" s="133"/>
      <c r="AR297" s="3"/>
      <c r="AS297" s="140"/>
      <c r="AT297" s="141"/>
      <c r="AU297" s="141"/>
      <c r="AV297" s="141"/>
      <c r="AW297" s="141"/>
      <c r="AX297" s="139"/>
    </row>
    <row r="298" spans="1:50">
      <c r="A298" s="64"/>
      <c r="B298" s="135" t="str">
        <f>IF(ISBLANK(Liga_Pocha!$B298),"",Liga_Pocha!$B298)</f>
        <v/>
      </c>
      <c r="C298" s="136" t="str">
        <f>IF(ISTEXT(B298),"",_xlfn.SWITCH(Liga_Pocha!AH298,$D$3,$D$2,$E$3,$E$2,$F$3,$F$2,$G$3,$G$2,$D$6,$D$5,$E$6,$E$5,$I$6,$I$5))</f>
        <v/>
      </c>
      <c r="D298" s="136" t="str">
        <f>IF(ISTEXT(C298),"",_xlfn.SWITCH(Liga_Pocha!AI298,$D$3,$D$2,$E$3,$E$2,$F$3,$F$2,$G$3,$G$2,$D$6,$D$5,$E$6,$E$5,$I$6,$I$5))</f>
        <v/>
      </c>
      <c r="E298" s="136" t="str">
        <f>IF(ISTEXT(D298),"",_xlfn.SWITCH(Liga_Pocha!AJ298,$D$3,$D$2,$E$3,$E$2,$F$3,$F$2,$G$3,$G$2,$D$6,$D$5,$E$6,$E$5,$I$6,$I$5))</f>
        <v/>
      </c>
      <c r="F298" s="136" t="str">
        <f>IF(ISTEXT(E298),"",_xlfn.SWITCH(Liga_Pocha!AK298,$D$3,$D$2,$E$3,$E$2,$F$3,$F$2,$G$3,$G$2,$D$6,$D$5,$E$6,$E$5,$I$6,$I$5))</f>
        <v/>
      </c>
      <c r="G298" s="140" t="str">
        <f>HLOOKUP(G$9,$B$9:$F$303,ROWS(A$1:A290),0)</f>
        <v/>
      </c>
      <c r="H298" s="129"/>
      <c r="I298" s="141" t="str">
        <f>IF(ISNUMBER($B298),I297+Liga_Pocha!AH298,"")</f>
        <v/>
      </c>
      <c r="J298" s="141" t="str">
        <f>IF(ISNUMBER($B298),J297+Liga_Pocha!AI298,"")</f>
        <v/>
      </c>
      <c r="K298" s="141" t="str">
        <f>IF(ISNUMBER($B298),K297+Liga_Pocha!AJ298,"")</f>
        <v/>
      </c>
      <c r="L298" s="141" t="str">
        <f>IF(ISNUMBER($B298),L297+Liga_Pocha!AK298,"")</f>
        <v/>
      </c>
      <c r="M298" s="133"/>
      <c r="N298" s="129"/>
      <c r="O298" s="131" t="str">
        <f>IF(ISNUMBER($B298),I298/SUM($I298:$L298),"")</f>
        <v/>
      </c>
      <c r="P298" s="131" t="str">
        <f>IF(ISNUMBER($B298),J298/SUM($I298:$L298),"")</f>
        <v/>
      </c>
      <c r="Q298" s="131" t="str">
        <f>IF(ISNUMBER($B298),K298/SUM($I298:$L298),"")</f>
        <v/>
      </c>
      <c r="R298" s="131" t="str">
        <f>IF(ISNUMBER($B298),L298/SUM($I298:$L298),"")</f>
        <v/>
      </c>
      <c r="S298" s="133"/>
      <c r="T298" s="129"/>
      <c r="U298" s="141" t="str">
        <f>IF(ISNUMBER(Liga_Pocha!C298),Liga_Pocha!C298,"")</f>
        <v/>
      </c>
      <c r="V298" s="141" t="str">
        <f>IF(ISNUMBER(Liga_Pocha!D298),Liga_Pocha!D298,"")</f>
        <v/>
      </c>
      <c r="W298" s="141" t="str">
        <f>IF(ISNUMBER(Liga_Pocha!E298),Liga_Pocha!E298,"")</f>
        <v/>
      </c>
      <c r="X298" s="141" t="str">
        <f>IF(ISNUMBER(Liga_Pocha!F298),Liga_Pocha!F298,"")</f>
        <v/>
      </c>
      <c r="Y298" s="140" t="str">
        <f>IF(ISNUMBER($B298),HLOOKUP(Y$9,$U$9:$X$303,ROWS(S$1:S290),0),"")</f>
        <v/>
      </c>
      <c r="Z298" s="129"/>
      <c r="AA298" s="141" t="str">
        <f>IF(ISNUMBER($B298),U298+AA297,"")</f>
        <v/>
      </c>
      <c r="AB298" s="141" t="str">
        <f>IF(ISNUMBER($B298),V298+AB297,"")</f>
        <v/>
      </c>
      <c r="AC298" s="141" t="str">
        <f>IF(ISNUMBER($B298),W298+AC297,"")</f>
        <v/>
      </c>
      <c r="AD298" s="141" t="str">
        <f>IF(ISNUMBER($B298),X298+AD297,"")</f>
        <v/>
      </c>
      <c r="AE298" s="133"/>
      <c r="AF298" s="137"/>
      <c r="AG298" s="141" t="str">
        <f>IF(ISNUMBER($B298),AA298/COUNTA(AA$10:AA298),"")</f>
        <v/>
      </c>
      <c r="AH298" s="141" t="str">
        <f>IF(ISNUMBER($B298),AB298/COUNTA(AB$10:AB298),"")</f>
        <v/>
      </c>
      <c r="AI298" s="141" t="str">
        <f>IF(ISNUMBER($B298),AC298/COUNTA(AC$10:AC298),"")</f>
        <v/>
      </c>
      <c r="AJ298" s="141" t="str">
        <f>IF(ISNUMBER($B298),AD298/COUNTA(AD$10:AD298),"")</f>
        <v/>
      </c>
      <c r="AK298" s="133"/>
      <c r="AL298" s="137"/>
      <c r="AM298" s="141" t="str">
        <f>IF(ISNUMBER($B298),SQRT(VAR(U$10:U298)),"")</f>
        <v/>
      </c>
      <c r="AN298" s="141" t="str">
        <f>IF(ISNUMBER($B298),SQRT(VAR(V$10:V298)),"")</f>
        <v/>
      </c>
      <c r="AO298" s="141" t="str">
        <f>IF(ISNUMBER($B298),SQRT(VAR(W$10:W298)),"")</f>
        <v/>
      </c>
      <c r="AP298" s="141" t="str">
        <f>IF(ISNUMBER($B298),SQRT(VAR(X$10:X298)),"")</f>
        <v/>
      </c>
      <c r="AQ298" s="133"/>
      <c r="AR298" s="3"/>
      <c r="AS298" s="140"/>
      <c r="AT298" s="141"/>
      <c r="AU298" s="141"/>
      <c r="AV298" s="141"/>
      <c r="AW298" s="141"/>
      <c r="AX298" s="139"/>
    </row>
    <row r="299" spans="1:50">
      <c r="A299" s="64"/>
      <c r="B299" s="135" t="str">
        <f>IF(ISBLANK(Liga_Pocha!$B299),"",Liga_Pocha!$B299)</f>
        <v/>
      </c>
      <c r="C299" s="136" t="str">
        <f>IF(ISTEXT(B299),"",_xlfn.SWITCH(Liga_Pocha!AH299,$D$3,$D$2,$E$3,$E$2,$F$3,$F$2,$G$3,$G$2,$D$6,$D$5,$E$6,$E$5,$I$6,$I$5))</f>
        <v/>
      </c>
      <c r="D299" s="136" t="str">
        <f>IF(ISTEXT(C299),"",_xlfn.SWITCH(Liga_Pocha!AI299,$D$3,$D$2,$E$3,$E$2,$F$3,$F$2,$G$3,$G$2,$D$6,$D$5,$E$6,$E$5,$I$6,$I$5))</f>
        <v/>
      </c>
      <c r="E299" s="136" t="str">
        <f>IF(ISTEXT(D299),"",_xlfn.SWITCH(Liga_Pocha!AJ299,$D$3,$D$2,$E$3,$E$2,$F$3,$F$2,$G$3,$G$2,$D$6,$D$5,$E$6,$E$5,$I$6,$I$5))</f>
        <v/>
      </c>
      <c r="F299" s="136" t="str">
        <f>IF(ISTEXT(E299),"",_xlfn.SWITCH(Liga_Pocha!AK299,$D$3,$D$2,$E$3,$E$2,$F$3,$F$2,$G$3,$G$2,$D$6,$D$5,$E$6,$E$5,$I$6,$I$5))</f>
        <v/>
      </c>
      <c r="G299" s="140" t="str">
        <f>HLOOKUP(G$9,$B$9:$F$303,ROWS(A$1:A291),0)</f>
        <v/>
      </c>
      <c r="H299" s="129"/>
      <c r="I299" s="141" t="str">
        <f>IF(ISNUMBER($B299),I298+Liga_Pocha!AH299,"")</f>
        <v/>
      </c>
      <c r="J299" s="141" t="str">
        <f>IF(ISNUMBER($B299),J298+Liga_Pocha!AI299,"")</f>
        <v/>
      </c>
      <c r="K299" s="141" t="str">
        <f>IF(ISNUMBER($B299),K298+Liga_Pocha!AJ299,"")</f>
        <v/>
      </c>
      <c r="L299" s="141" t="str">
        <f>IF(ISNUMBER($B299),L298+Liga_Pocha!AK299,"")</f>
        <v/>
      </c>
      <c r="M299" s="133"/>
      <c r="N299" s="129"/>
      <c r="O299" s="131" t="str">
        <f>IF(ISNUMBER($B299),I299/SUM($I299:$L299),"")</f>
        <v/>
      </c>
      <c r="P299" s="131" t="str">
        <f>IF(ISNUMBER($B299),J299/SUM($I299:$L299),"")</f>
        <v/>
      </c>
      <c r="Q299" s="131" t="str">
        <f>IF(ISNUMBER($B299),K299/SUM($I299:$L299),"")</f>
        <v/>
      </c>
      <c r="R299" s="131" t="str">
        <f>IF(ISNUMBER($B299),L299/SUM($I299:$L299),"")</f>
        <v/>
      </c>
      <c r="S299" s="133"/>
      <c r="T299" s="129"/>
      <c r="U299" s="141" t="str">
        <f>IF(ISNUMBER(Liga_Pocha!C299),Liga_Pocha!C299,"")</f>
        <v/>
      </c>
      <c r="V299" s="141" t="str">
        <f>IF(ISNUMBER(Liga_Pocha!D299),Liga_Pocha!D299,"")</f>
        <v/>
      </c>
      <c r="W299" s="141" t="str">
        <f>IF(ISNUMBER(Liga_Pocha!E299),Liga_Pocha!E299,"")</f>
        <v/>
      </c>
      <c r="X299" s="141" t="str">
        <f>IF(ISNUMBER(Liga_Pocha!F299),Liga_Pocha!F299,"")</f>
        <v/>
      </c>
      <c r="Y299" s="140" t="str">
        <f>IF(ISNUMBER($B299),HLOOKUP(Y$9,$U$9:$X$303,ROWS(S$1:S291),0),"")</f>
        <v/>
      </c>
      <c r="Z299" s="129"/>
      <c r="AA299" s="141" t="str">
        <f>IF(ISNUMBER($B299),U299+AA298,"")</f>
        <v/>
      </c>
      <c r="AB299" s="141" t="str">
        <f>IF(ISNUMBER($B299),V299+AB298,"")</f>
        <v/>
      </c>
      <c r="AC299" s="141" t="str">
        <f>IF(ISNUMBER($B299),W299+AC298,"")</f>
        <v/>
      </c>
      <c r="AD299" s="141" t="str">
        <f>IF(ISNUMBER($B299),X299+AD298,"")</f>
        <v/>
      </c>
      <c r="AE299" s="133"/>
      <c r="AF299" s="137"/>
      <c r="AG299" s="141" t="str">
        <f>IF(ISNUMBER($B299),AA299/COUNTA(AA$10:AA299),"")</f>
        <v/>
      </c>
      <c r="AH299" s="141" t="str">
        <f>IF(ISNUMBER($B299),AB299/COUNTA(AB$10:AB299),"")</f>
        <v/>
      </c>
      <c r="AI299" s="141" t="str">
        <f>IF(ISNUMBER($B299),AC299/COUNTA(AC$10:AC299),"")</f>
        <v/>
      </c>
      <c r="AJ299" s="141" t="str">
        <f>IF(ISNUMBER($B299),AD299/COUNTA(AD$10:AD299),"")</f>
        <v/>
      </c>
      <c r="AK299" s="133"/>
      <c r="AL299" s="137"/>
      <c r="AM299" s="141" t="str">
        <f>IF(ISNUMBER($B299),SQRT(VAR(U$10:U299)),"")</f>
        <v/>
      </c>
      <c r="AN299" s="141" t="str">
        <f>IF(ISNUMBER($B299),SQRT(VAR(V$10:V299)),"")</f>
        <v/>
      </c>
      <c r="AO299" s="141" t="str">
        <f>IF(ISNUMBER($B299),SQRT(VAR(W$10:W299)),"")</f>
        <v/>
      </c>
      <c r="AP299" s="141" t="str">
        <f>IF(ISNUMBER($B299),SQRT(VAR(X$10:X299)),"")</f>
        <v/>
      </c>
      <c r="AQ299" s="133"/>
      <c r="AR299" s="3"/>
      <c r="AS299" s="140"/>
      <c r="AT299" s="141"/>
      <c r="AU299" s="141"/>
      <c r="AV299" s="141"/>
      <c r="AW299" s="141"/>
      <c r="AX299" s="139"/>
    </row>
    <row r="300" spans="1:50">
      <c r="A300" s="64"/>
      <c r="B300" s="135" t="str">
        <f>IF(ISBLANK(Liga_Pocha!$B300),"",Liga_Pocha!$B300)</f>
        <v/>
      </c>
      <c r="C300" s="136" t="str">
        <f>IF(ISTEXT(B300),"",_xlfn.SWITCH(Liga_Pocha!AH300,$D$3,$D$2,$E$3,$E$2,$F$3,$F$2,$G$3,$G$2,$D$6,$D$5,$E$6,$E$5,$I$6,$I$5))</f>
        <v/>
      </c>
      <c r="D300" s="136" t="str">
        <f>IF(ISTEXT(C300),"",_xlfn.SWITCH(Liga_Pocha!AI300,$D$3,$D$2,$E$3,$E$2,$F$3,$F$2,$G$3,$G$2,$D$6,$D$5,$E$6,$E$5,$I$6,$I$5))</f>
        <v/>
      </c>
      <c r="E300" s="136" t="str">
        <f>IF(ISTEXT(D300),"",_xlfn.SWITCH(Liga_Pocha!AJ300,$D$3,$D$2,$E$3,$E$2,$F$3,$F$2,$G$3,$G$2,$D$6,$D$5,$E$6,$E$5,$I$6,$I$5))</f>
        <v/>
      </c>
      <c r="F300" s="136" t="str">
        <f>IF(ISTEXT(E300),"",_xlfn.SWITCH(Liga_Pocha!AK300,$D$3,$D$2,$E$3,$E$2,$F$3,$F$2,$G$3,$G$2,$D$6,$D$5,$E$6,$E$5,$I$6,$I$5))</f>
        <v/>
      </c>
      <c r="G300" s="140" t="str">
        <f>HLOOKUP(G$9,$B$9:$F$303,ROWS(A$1:A292),0)</f>
        <v/>
      </c>
      <c r="H300" s="129"/>
      <c r="I300" s="141" t="str">
        <f>IF(ISNUMBER($B300),I299+Liga_Pocha!AH300,"")</f>
        <v/>
      </c>
      <c r="J300" s="141" t="str">
        <f>IF(ISNUMBER($B300),J299+Liga_Pocha!AI300,"")</f>
        <v/>
      </c>
      <c r="K300" s="141" t="str">
        <f>IF(ISNUMBER($B300),K299+Liga_Pocha!AJ300,"")</f>
        <v/>
      </c>
      <c r="L300" s="141" t="str">
        <f>IF(ISNUMBER($B300),L299+Liga_Pocha!AK300,"")</f>
        <v/>
      </c>
      <c r="M300" s="133"/>
      <c r="N300" s="129"/>
      <c r="O300" s="131" t="str">
        <f>IF(ISNUMBER($B300),I300/SUM($I300:$L300),"")</f>
        <v/>
      </c>
      <c r="P300" s="131" t="str">
        <f>IF(ISNUMBER($B300),J300/SUM($I300:$L300),"")</f>
        <v/>
      </c>
      <c r="Q300" s="131" t="str">
        <f>IF(ISNUMBER($B300),K300/SUM($I300:$L300),"")</f>
        <v/>
      </c>
      <c r="R300" s="131" t="str">
        <f>IF(ISNUMBER($B300),L300/SUM($I300:$L300),"")</f>
        <v/>
      </c>
      <c r="S300" s="133"/>
      <c r="T300" s="129"/>
      <c r="U300" s="141" t="str">
        <f>IF(ISNUMBER(Liga_Pocha!C300),Liga_Pocha!C300,"")</f>
        <v/>
      </c>
      <c r="V300" s="141" t="str">
        <f>IF(ISNUMBER(Liga_Pocha!D300),Liga_Pocha!D300,"")</f>
        <v/>
      </c>
      <c r="W300" s="141" t="str">
        <f>IF(ISNUMBER(Liga_Pocha!E300),Liga_Pocha!E300,"")</f>
        <v/>
      </c>
      <c r="X300" s="141" t="str">
        <f>IF(ISNUMBER(Liga_Pocha!F300),Liga_Pocha!F300,"")</f>
        <v/>
      </c>
      <c r="Y300" s="140" t="str">
        <f>IF(ISNUMBER($B300),HLOOKUP(Y$9,$U$9:$X$303,ROWS(S$1:S292),0),"")</f>
        <v/>
      </c>
      <c r="Z300" s="129"/>
      <c r="AA300" s="141" t="str">
        <f>IF(ISNUMBER($B300),U300+AA299,"")</f>
        <v/>
      </c>
      <c r="AB300" s="141" t="str">
        <f>IF(ISNUMBER($B300),V300+AB299,"")</f>
        <v/>
      </c>
      <c r="AC300" s="141" t="str">
        <f>IF(ISNUMBER($B300),W300+AC299,"")</f>
        <v/>
      </c>
      <c r="AD300" s="141" t="str">
        <f>IF(ISNUMBER($B300),X300+AD299,"")</f>
        <v/>
      </c>
      <c r="AE300" s="133"/>
      <c r="AF300" s="137"/>
      <c r="AG300" s="141" t="str">
        <f>IF(ISNUMBER($B300),AA300/COUNTA(AA$10:AA300),"")</f>
        <v/>
      </c>
      <c r="AH300" s="141" t="str">
        <f>IF(ISNUMBER($B300),AB300/COUNTA(AB$10:AB300),"")</f>
        <v/>
      </c>
      <c r="AI300" s="141" t="str">
        <f>IF(ISNUMBER($B300),AC300/COUNTA(AC$10:AC300),"")</f>
        <v/>
      </c>
      <c r="AJ300" s="141" t="str">
        <f>IF(ISNUMBER($B300),AD300/COUNTA(AD$10:AD300),"")</f>
        <v/>
      </c>
      <c r="AK300" s="133"/>
      <c r="AL300" s="137"/>
      <c r="AM300" s="141" t="str">
        <f>IF(ISNUMBER($B300),SQRT(VAR(U$10:U300)),"")</f>
        <v/>
      </c>
      <c r="AN300" s="141" t="str">
        <f>IF(ISNUMBER($B300),SQRT(VAR(V$10:V300)),"")</f>
        <v/>
      </c>
      <c r="AO300" s="141" t="str">
        <f>IF(ISNUMBER($B300),SQRT(VAR(W$10:W300)),"")</f>
        <v/>
      </c>
      <c r="AP300" s="141" t="str">
        <f>IF(ISNUMBER($B300),SQRT(VAR(X$10:X300)),"")</f>
        <v/>
      </c>
      <c r="AQ300" s="133"/>
      <c r="AR300" s="3"/>
      <c r="AS300" s="140"/>
      <c r="AT300" s="141"/>
      <c r="AU300" s="141"/>
      <c r="AV300" s="141"/>
      <c r="AW300" s="141"/>
      <c r="AX300" s="139"/>
    </row>
    <row r="301" spans="1:50">
      <c r="A301" s="64"/>
      <c r="B301" s="135" t="str">
        <f>IF(ISBLANK(Liga_Pocha!$B301),"",Liga_Pocha!$B301)</f>
        <v/>
      </c>
      <c r="C301" s="136" t="str">
        <f>IF(ISTEXT(B301),"",_xlfn.SWITCH(Liga_Pocha!AH301,$D$3,$D$2,$E$3,$E$2,$F$3,$F$2,$G$3,$G$2,$D$6,$D$5,$E$6,$E$5,$I$6,$I$5))</f>
        <v/>
      </c>
      <c r="D301" s="136" t="str">
        <f>IF(ISTEXT(C301),"",_xlfn.SWITCH(Liga_Pocha!AI301,$D$3,$D$2,$E$3,$E$2,$F$3,$F$2,$G$3,$G$2,$D$6,$D$5,$E$6,$E$5,$I$6,$I$5))</f>
        <v/>
      </c>
      <c r="E301" s="136" t="str">
        <f>IF(ISTEXT(D301),"",_xlfn.SWITCH(Liga_Pocha!AJ301,$D$3,$D$2,$E$3,$E$2,$F$3,$F$2,$G$3,$G$2,$D$6,$D$5,$E$6,$E$5,$I$6,$I$5))</f>
        <v/>
      </c>
      <c r="F301" s="136" t="str">
        <f>IF(ISTEXT(E301),"",_xlfn.SWITCH(Liga_Pocha!AK301,$D$3,$D$2,$E$3,$E$2,$F$3,$F$2,$G$3,$G$2,$D$6,$D$5,$E$6,$E$5,$I$6,$I$5))</f>
        <v/>
      </c>
      <c r="G301" s="140" t="str">
        <f>HLOOKUP(G$9,$B$9:$F$303,ROWS(A$1:A293),0)</f>
        <v/>
      </c>
      <c r="H301" s="129"/>
      <c r="I301" s="141" t="str">
        <f>IF(ISNUMBER($B301),I300+Liga_Pocha!AH301,"")</f>
        <v/>
      </c>
      <c r="J301" s="141" t="str">
        <f>IF(ISNUMBER($B301),J300+Liga_Pocha!AI301,"")</f>
        <v/>
      </c>
      <c r="K301" s="141" t="str">
        <f>IF(ISNUMBER($B301),K300+Liga_Pocha!AJ301,"")</f>
        <v/>
      </c>
      <c r="L301" s="141" t="str">
        <f>IF(ISNUMBER($B301),L300+Liga_Pocha!AK301,"")</f>
        <v/>
      </c>
      <c r="M301" s="133"/>
      <c r="N301" s="129"/>
      <c r="O301" s="131" t="str">
        <f>IF(ISNUMBER($B301),I301/SUM($I301:$L301),"")</f>
        <v/>
      </c>
      <c r="P301" s="131" t="str">
        <f>IF(ISNUMBER($B301),J301/SUM($I301:$L301),"")</f>
        <v/>
      </c>
      <c r="Q301" s="131" t="str">
        <f>IF(ISNUMBER($B301),K301/SUM($I301:$L301),"")</f>
        <v/>
      </c>
      <c r="R301" s="131" t="str">
        <f>IF(ISNUMBER($B301),L301/SUM($I301:$L301),"")</f>
        <v/>
      </c>
      <c r="S301" s="133"/>
      <c r="T301" s="129"/>
      <c r="U301" s="141" t="str">
        <f>IF(ISNUMBER(Liga_Pocha!C301),Liga_Pocha!C301,"")</f>
        <v/>
      </c>
      <c r="V301" s="141" t="str">
        <f>IF(ISNUMBER(Liga_Pocha!D301),Liga_Pocha!D301,"")</f>
        <v/>
      </c>
      <c r="W301" s="141" t="str">
        <f>IF(ISNUMBER(Liga_Pocha!E301),Liga_Pocha!E301,"")</f>
        <v/>
      </c>
      <c r="X301" s="141" t="str">
        <f>IF(ISNUMBER(Liga_Pocha!F301),Liga_Pocha!F301,"")</f>
        <v/>
      </c>
      <c r="Y301" s="140" t="str">
        <f>IF(ISNUMBER($B301),HLOOKUP(Y$9,$U$9:$X$303,ROWS(S$1:S293),0),"")</f>
        <v/>
      </c>
      <c r="Z301" s="129"/>
      <c r="AA301" s="141" t="str">
        <f>IF(ISNUMBER($B301),U301+AA300,"")</f>
        <v/>
      </c>
      <c r="AB301" s="141" t="str">
        <f>IF(ISNUMBER($B301),V301+AB300,"")</f>
        <v/>
      </c>
      <c r="AC301" s="141" t="str">
        <f>IF(ISNUMBER($B301),W301+AC300,"")</f>
        <v/>
      </c>
      <c r="AD301" s="141" t="str">
        <f>IF(ISNUMBER($B301),X301+AD300,"")</f>
        <v/>
      </c>
      <c r="AE301" s="133"/>
      <c r="AF301" s="137"/>
      <c r="AG301" s="141" t="str">
        <f>IF(ISNUMBER($B301),AA301/COUNTA(AA$10:AA301),"")</f>
        <v/>
      </c>
      <c r="AH301" s="141" t="str">
        <f>IF(ISNUMBER($B301),AB301/COUNTA(AB$10:AB301),"")</f>
        <v/>
      </c>
      <c r="AI301" s="141" t="str">
        <f>IF(ISNUMBER($B301),AC301/COUNTA(AC$10:AC301),"")</f>
        <v/>
      </c>
      <c r="AJ301" s="141" t="str">
        <f>IF(ISNUMBER($B301),AD301/COUNTA(AD$10:AD301),"")</f>
        <v/>
      </c>
      <c r="AK301" s="133"/>
      <c r="AL301" s="137"/>
      <c r="AM301" s="141" t="str">
        <f>IF(ISNUMBER($B301),SQRT(VAR(U$10:U301)),"")</f>
        <v/>
      </c>
      <c r="AN301" s="141" t="str">
        <f>IF(ISNUMBER($B301),SQRT(VAR(V$10:V301)),"")</f>
        <v/>
      </c>
      <c r="AO301" s="141" t="str">
        <f>IF(ISNUMBER($B301),SQRT(VAR(W$10:W301)),"")</f>
        <v/>
      </c>
      <c r="AP301" s="141" t="str">
        <f>IF(ISNUMBER($B301),SQRT(VAR(X$10:X301)),"")</f>
        <v/>
      </c>
      <c r="AQ301" s="133"/>
      <c r="AR301" s="3"/>
      <c r="AS301" s="140"/>
      <c r="AT301" s="141"/>
      <c r="AU301" s="141"/>
      <c r="AV301" s="141"/>
      <c r="AW301" s="141"/>
      <c r="AX301" s="139"/>
    </row>
    <row r="302" spans="1:50">
      <c r="A302" s="64"/>
      <c r="B302" s="135" t="str">
        <f>IF(ISBLANK(Liga_Pocha!$B302),"",Liga_Pocha!$B302)</f>
        <v/>
      </c>
      <c r="C302" s="136" t="str">
        <f>IF(ISTEXT(B302),"",_xlfn.SWITCH(Liga_Pocha!C302,$D$3,$D$2,$E$3,$E$2,$F$3,$F$2,$G$3,$G$2,$D$6,$D$5,$E$6,$E$5,$I$6,$I$5))</f>
        <v/>
      </c>
      <c r="D302" s="136" t="str">
        <f>IF(ISTEXT(C302),"",_xlfn.SWITCH(Liga_Pocha!D302,$D$3,$D$2,$E$3,$E$2,$F$3,$F$2,$G$3,$G$2,$D$6,$D$5,$E$6,$E$5,$I$6,$I$5))</f>
        <v/>
      </c>
      <c r="E302" s="136" t="str">
        <f>IF(ISTEXT(D302),"",_xlfn.SWITCH(Liga_Pocha!E302,$D$3,$D$2,$E$3,$E$2,$F$3,$F$2,$G$3,$G$2,$D$6,$D$5,$E$6,$E$5,$I$6,$I$5))</f>
        <v/>
      </c>
      <c r="F302" s="136" t="str">
        <f>IF(ISTEXT(E302),"",_xlfn.SWITCH(Liga_Pocha!F302,$D$3,$D$2,$E$3,$E$2,$F$3,$F$2,$G$3,$G$2,$D$6,$D$5,$E$6,$E$5,$I$6,$I$5))</f>
        <v/>
      </c>
      <c r="G302" s="140" t="str">
        <f>HLOOKUP(G$9,$B$9:$F$303,ROWS(A$1:A294),0)</f>
        <v/>
      </c>
      <c r="H302" s="129"/>
      <c r="I302" s="141" t="str">
        <f>IF(ISNUMBER($B302),I301+Liga_Pocha!AH302,"")</f>
        <v/>
      </c>
      <c r="J302" s="141" t="str">
        <f>IF(ISNUMBER($B302),J301+Liga_Pocha!AI302,"")</f>
        <v/>
      </c>
      <c r="K302" s="141" t="str">
        <f>IF(ISNUMBER($B302),K301+Liga_Pocha!AJ302,"")</f>
        <v/>
      </c>
      <c r="L302" s="141" t="str">
        <f>IF(ISNUMBER($B302),L301+Liga_Pocha!AK302,"")</f>
        <v/>
      </c>
      <c r="M302" s="133"/>
      <c r="N302" s="129"/>
      <c r="O302" s="131" t="str">
        <f>IF(ISNUMBER($B302),I302/SUM($I302:$L302),"")</f>
        <v/>
      </c>
      <c r="P302" s="131" t="str">
        <f>IF(ISNUMBER($B302),J302/SUM($I302:$L302),"")</f>
        <v/>
      </c>
      <c r="Q302" s="131" t="str">
        <f>IF(ISNUMBER($B302),K302/SUM($I302:$L302),"")</f>
        <v/>
      </c>
      <c r="R302" s="131" t="str">
        <f>IF(ISNUMBER($B302),L302/SUM($I302:$L302),"")</f>
        <v/>
      </c>
      <c r="S302" s="133"/>
      <c r="T302" s="129"/>
      <c r="U302" s="141"/>
      <c r="V302" s="141"/>
      <c r="W302" s="141"/>
      <c r="X302" s="141"/>
      <c r="Y302" s="140" t="str">
        <f>IF(ISNUMBER($B302),HLOOKUP(Y$9,$U$9:$X$303,ROWS(S$1:S294),0),"")</f>
        <v/>
      </c>
      <c r="Z302" s="129"/>
      <c r="AA302" s="141" t="str">
        <f>IF(ISNUMBER($B302),U302+AA301,"")</f>
        <v/>
      </c>
      <c r="AB302" s="141" t="str">
        <f>IF(ISNUMBER($B302),V302+AB301,"")</f>
        <v/>
      </c>
      <c r="AC302" s="141" t="str">
        <f>IF(ISNUMBER($B302),W302+AC301,"")</f>
        <v/>
      </c>
      <c r="AD302" s="141" t="str">
        <f>IF(ISNUMBER($B302),X302+AD301,"")</f>
        <v/>
      </c>
      <c r="AE302" s="133"/>
      <c r="AF302" s="137"/>
      <c r="AG302" s="141" t="str">
        <f>IF(ISNUMBER($B302),AA302/COUNTA(AA$10:AA302),"")</f>
        <v/>
      </c>
      <c r="AH302" s="141" t="str">
        <f>IF(ISNUMBER($B302),AB302/COUNTA(AB$10:AB302),"")</f>
        <v/>
      </c>
      <c r="AI302" s="141" t="str">
        <f>IF(ISNUMBER($B302),AC302/COUNTA(AC$10:AC302),"")</f>
        <v/>
      </c>
      <c r="AJ302" s="141" t="str">
        <f>IF(ISNUMBER($B302),AD302/COUNTA(AD$10:AD302),"")</f>
        <v/>
      </c>
      <c r="AK302" s="133"/>
      <c r="AL302" s="137"/>
      <c r="AM302" s="141" t="str">
        <f>IF(ISNUMBER($B302),SQRT(VAR(U$10:U302)),"")</f>
        <v/>
      </c>
      <c r="AN302" s="141" t="str">
        <f>IF(ISNUMBER($B302),SQRT(VAR(V$10:V302)),"")</f>
        <v/>
      </c>
      <c r="AO302" s="141" t="str">
        <f>IF(ISNUMBER($B302),SQRT(VAR(W$10:W302)),"")</f>
        <v/>
      </c>
      <c r="AP302" s="141" t="str">
        <f>IF(ISNUMBER($B302),SQRT(VAR(X$10:X302)),"")</f>
        <v/>
      </c>
      <c r="AQ302" s="133"/>
      <c r="AR302" s="3"/>
      <c r="AS302" s="140"/>
      <c r="AT302" s="141"/>
      <c r="AU302" s="141"/>
      <c r="AV302" s="141"/>
      <c r="AW302" s="141"/>
      <c r="AX302" s="139"/>
    </row>
    <row r="303" spans="1:50">
      <c r="A303" s="64"/>
      <c r="B303" s="135" t="str">
        <f>IF(ISBLANK(Liga_Pocha!$B303),"",Liga_Pocha!$B303)</f>
        <v/>
      </c>
      <c r="C303" s="136" t="str">
        <f>IF(ISTEXT(B303),"",_xlfn.SWITCH(Liga_Pocha!C303,$D$3,$D$2,$E$3,$E$2,$F$3,$F$2,$G$3,$G$2,$D$6,$D$5,$E$6,$E$5,$I$6,$I$5))</f>
        <v/>
      </c>
      <c r="D303" s="136" t="str">
        <f>IF(ISTEXT(C303),"",_xlfn.SWITCH(Liga_Pocha!D303,$D$3,$D$2,$E$3,$E$2,$F$3,$F$2,$G$3,$G$2,$D$6,$D$5,$E$6,$E$5,$I$6,$I$5))</f>
        <v/>
      </c>
      <c r="E303" s="136" t="str">
        <f>IF(ISTEXT(D303),"",_xlfn.SWITCH(Liga_Pocha!E303,$D$3,$D$2,$E$3,$E$2,$F$3,$F$2,$G$3,$G$2,$D$6,$D$5,$E$6,$E$5,$I$6,$I$5))</f>
        <v/>
      </c>
      <c r="F303" s="136" t="str">
        <f>IF(ISTEXT(E303),"",_xlfn.SWITCH(Liga_Pocha!F303,$D$3,$D$2,$E$3,$E$2,$F$3,$F$2,$G$3,$G$2,$D$6,$D$5,$E$6,$E$5,$I$6,$I$5))</f>
        <v/>
      </c>
      <c r="G303" s="140" t="str">
        <f>HLOOKUP(G$9,$B$9:$F$303,ROWS(A$1:A295),0)</f>
        <v/>
      </c>
      <c r="H303" s="129"/>
      <c r="I303" s="141" t="str">
        <f>IF(ISNUMBER($B303),I302+Liga_Pocha!AH303,"")</f>
        <v/>
      </c>
      <c r="J303" s="141" t="str">
        <f>IF(ISNUMBER($B303),J302+Liga_Pocha!AI303,"")</f>
        <v/>
      </c>
      <c r="K303" s="141" t="str">
        <f>IF(ISNUMBER($B303),K302+Liga_Pocha!AJ303,"")</f>
        <v/>
      </c>
      <c r="L303" s="141" t="str">
        <f>IF(ISNUMBER($B303),L302+Liga_Pocha!AK303,"")</f>
        <v/>
      </c>
      <c r="M303" s="133"/>
      <c r="N303" s="129"/>
      <c r="O303" s="131" t="str">
        <f>IF(ISNUMBER($B303),I303/SUM($I303:$L303),"")</f>
        <v/>
      </c>
      <c r="P303" s="131" t="str">
        <f>IF(ISNUMBER($B303),J303/SUM($I303:$L303),"")</f>
        <v/>
      </c>
      <c r="Q303" s="131" t="str">
        <f>IF(ISNUMBER($B303),K303/SUM($I303:$L303),"")</f>
        <v/>
      </c>
      <c r="R303" s="131" t="str">
        <f>IF(ISNUMBER($B303),L303/SUM($I303:$L303),"")</f>
        <v/>
      </c>
      <c r="S303" s="133"/>
      <c r="T303" s="129"/>
      <c r="U303" s="141"/>
      <c r="V303" s="141"/>
      <c r="W303" s="141"/>
      <c r="X303" s="141"/>
      <c r="Y303" s="140" t="str">
        <f>IF(ISNUMBER($B303),HLOOKUP(Y$9,$U$9:$X$303,ROWS(S$1:S295),0),"")</f>
        <v/>
      </c>
      <c r="Z303" s="129"/>
      <c r="AA303" s="141" t="str">
        <f>IF(ISNUMBER($B303),U303+AA302,"")</f>
        <v/>
      </c>
      <c r="AB303" s="141" t="str">
        <f>IF(ISNUMBER($B303),V303+AB302,"")</f>
        <v/>
      </c>
      <c r="AC303" s="141" t="str">
        <f>IF(ISNUMBER($B303),W303+AC302,"")</f>
        <v/>
      </c>
      <c r="AD303" s="141" t="str">
        <f>IF(ISNUMBER($B303),X303+AD302,"")</f>
        <v/>
      </c>
      <c r="AE303" s="133"/>
      <c r="AF303" s="137"/>
      <c r="AG303" s="141" t="str">
        <f>IF(ISNUMBER($B303),AA303/COUNTA(AA$10:AA303),"")</f>
        <v/>
      </c>
      <c r="AH303" s="141" t="str">
        <f>IF(ISNUMBER($B303),AB303/COUNTA(AB$10:AB303),"")</f>
        <v/>
      </c>
      <c r="AI303" s="141" t="str">
        <f>IF(ISNUMBER($B303),AC303/COUNTA(AC$10:AC303),"")</f>
        <v/>
      </c>
      <c r="AJ303" s="141" t="str">
        <f>IF(ISNUMBER($B303),AD303/COUNTA(AD$10:AD303),"")</f>
        <v/>
      </c>
      <c r="AK303" s="133"/>
      <c r="AL303" s="137"/>
      <c r="AM303" s="141" t="str">
        <f>IF(ISNUMBER($B303),SQRT(VAR(U$10:U303)),"")</f>
        <v/>
      </c>
      <c r="AN303" s="141" t="str">
        <f>IF(ISNUMBER($B303),SQRT(VAR(V$10:V303)),"")</f>
        <v/>
      </c>
      <c r="AO303" s="141" t="str">
        <f>IF(ISNUMBER($B303),SQRT(VAR(W$10:W303)),"")</f>
        <v/>
      </c>
      <c r="AP303" s="141" t="str">
        <f>IF(ISNUMBER($B303),SQRT(VAR(X$10:X303)),"")</f>
        <v/>
      </c>
      <c r="AQ303" s="133"/>
      <c r="AR303" s="3"/>
      <c r="AS303" s="140"/>
      <c r="AT303" s="141"/>
      <c r="AU303" s="141"/>
      <c r="AV303" s="141"/>
      <c r="AW303" s="141"/>
      <c r="AX303" s="139"/>
    </row>
    <row r="304" spans="1:50">
      <c r="A304" s="64"/>
      <c r="B304" s="138"/>
      <c r="C304" s="133"/>
      <c r="D304" s="133"/>
      <c r="E304" s="133"/>
      <c r="F304" s="133"/>
      <c r="G304" s="133"/>
      <c r="H304" s="138"/>
      <c r="I304" s="133"/>
      <c r="J304" s="133"/>
      <c r="K304" s="133"/>
      <c r="L304" s="133"/>
      <c r="M304" s="133"/>
      <c r="N304" s="138"/>
      <c r="O304" s="133"/>
      <c r="P304" s="133"/>
      <c r="Q304" s="133"/>
      <c r="R304" s="133"/>
      <c r="S304" s="133"/>
      <c r="T304" s="138"/>
      <c r="U304" s="133"/>
      <c r="V304" s="133"/>
      <c r="W304" s="133"/>
      <c r="X304" s="133"/>
      <c r="Y304" s="133"/>
      <c r="Z304" s="138"/>
      <c r="AA304" s="133"/>
      <c r="AB304" s="133"/>
      <c r="AC304" s="133"/>
      <c r="AD304" s="133"/>
      <c r="AE304" s="133"/>
      <c r="AF304" s="138"/>
      <c r="AG304" s="133"/>
      <c r="AH304" s="133"/>
      <c r="AI304" s="133"/>
      <c r="AJ304" s="133"/>
      <c r="AK304" s="133"/>
      <c r="AL304" s="138"/>
      <c r="AM304" s="133"/>
      <c r="AN304" s="133"/>
      <c r="AO304" s="133"/>
      <c r="AP304" s="133"/>
      <c r="AQ304" s="133"/>
      <c r="AR304" s="3"/>
      <c r="AS304" s="140" t="s">
        <v>30</v>
      </c>
      <c r="AT304" s="140">
        <f>SUM(IF(ISNA(AT10:AT303),"",AT10:AT303))</f>
        <v>0</v>
      </c>
      <c r="AU304" s="140">
        <f>SUM(IF(ISNA(AU10:AU303),"",AU10:AU303))</f>
        <v>0</v>
      </c>
      <c r="AV304" s="140">
        <f>SUM(IF(ISNA(AV10:AV303),"",AV10:AV303))</f>
        <v>0</v>
      </c>
      <c r="AW304" s="140">
        <f>SUM(IF(ISNA(AW10:AW303),"",AW10:AW303))</f>
        <v>0</v>
      </c>
      <c r="AX304" s="3"/>
    </row>
    <row r="305" spans="1:49">
      <c r="A305" s="3"/>
      <c r="B305" s="139"/>
      <c r="C305" s="140"/>
      <c r="D305" s="140"/>
      <c r="E305" s="140"/>
      <c r="F305" s="140"/>
      <c r="G305" s="141"/>
      <c r="H305" s="140"/>
      <c r="I305" s="142" t="str">
        <f>IF(ISNUMBER(H305),I$10+Liga_Pocha!C305,"")</f>
        <v/>
      </c>
      <c r="J305" s="142" t="str">
        <f>IF(ISNUMBER(I305),J$10+Liga_Pocha!D305,"")</f>
        <v/>
      </c>
      <c r="K305" s="142" t="str">
        <f>IF(ISNUMBER(J305),K$10+Liga_Pocha!E305,"")</f>
        <v/>
      </c>
      <c r="L305" s="142" t="str">
        <f>IF(ISNUMBER(K305),L$10+Liga_Pocha!F305,"")</f>
        <v/>
      </c>
      <c r="M305" s="141"/>
      <c r="N305" s="139"/>
      <c r="O305" s="142" t="str">
        <f>IF(ISNUMBER(N305),O$10+Liga_Pocha!J305,"")</f>
        <v/>
      </c>
      <c r="P305" s="142" t="str">
        <f>IF(ISNUMBER(O305),P$10+Liga_Pocha!K305,"")</f>
        <v/>
      </c>
      <c r="Q305" s="142" t="str">
        <f>IF(ISNUMBER(P305),Q$10+Liga_Pocha!L305,"")</f>
        <v/>
      </c>
      <c r="R305" s="142" t="str">
        <f>IF(ISNUMBER(Q305),R$10+Liga_Pocha!M305,"")</f>
        <v/>
      </c>
      <c r="S305" s="141"/>
      <c r="T305" s="139"/>
      <c r="U305" s="141"/>
      <c r="V305" s="141"/>
      <c r="W305" s="141"/>
      <c r="X305" s="141"/>
      <c r="Y305" s="141"/>
      <c r="Z305" s="139"/>
      <c r="AA305" s="141"/>
      <c r="AB305" s="141"/>
      <c r="AC305" s="141"/>
      <c r="AD305" s="141"/>
      <c r="AE305" s="141"/>
      <c r="AF305" s="139"/>
      <c r="AG305" s="141"/>
      <c r="AH305" s="141"/>
      <c r="AI305" s="141"/>
      <c r="AJ305" s="141"/>
      <c r="AK305" s="141"/>
      <c r="AL305" s="3"/>
      <c r="AM305" s="3"/>
      <c r="AN305" s="3"/>
      <c r="AO305" s="3"/>
      <c r="AP305" s="3"/>
      <c r="AQ305" s="3"/>
      <c r="AR305" s="3"/>
      <c r="AS305" s="140"/>
      <c r="AT305" s="140" t="s">
        <v>0</v>
      </c>
      <c r="AU305" s="140" t="s">
        <v>1</v>
      </c>
      <c r="AV305" s="140" t="s">
        <v>2</v>
      </c>
      <c r="AW305" s="140" t="s">
        <v>3</v>
      </c>
    </row>
  </sheetData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&amp;C&amp;"Arial,Normal"&amp;10Page &amp;P</oddFooter>
  </headerFooter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Richy Pérez</cp:lastModifiedBy>
  <cp:revision>260</cp:revision>
  <dcterms:created xsi:type="dcterms:W3CDTF">2019-04-16T01:45:01Z</dcterms:created>
  <dcterms:modified xsi:type="dcterms:W3CDTF">2019-05-28T00:09:57Z</dcterms:modified>
  <cp:category/>
  <cp:contentStatus/>
</cp:coreProperties>
</file>