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omanrique/Documents/"/>
    </mc:Choice>
  </mc:AlternateContent>
  <xr:revisionPtr revIDLastSave="0" documentId="8_{22B75467-D331-4347-8707-87F9EAADE708}" xr6:coauthVersionLast="47" xr6:coauthVersionMax="47" xr10:uidLastSave="{00000000-0000-0000-0000-000000000000}"/>
  <bookViews>
    <workbookView xWindow="1340" yWindow="600" windowWidth="28040" windowHeight="16940" xr2:uid="{F49378A7-8DBF-6F4A-A019-D17377B37393}"/>
  </bookViews>
  <sheets>
    <sheet name="D20" sheetId="4" r:id="rId1"/>
    <sheet name="Mesa_D3" sheetId="1" r:id="rId2"/>
    <sheet name="Mesa_D10" sheetId="3" r:id="rId3"/>
    <sheet name="Avance_por_diente_(fz)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5" i="1" s="1"/>
  <c r="B22" i="1"/>
  <c r="B24" i="1" s="1"/>
  <c r="B17" i="1"/>
  <c r="B7" i="1"/>
  <c r="B9" i="3"/>
  <c r="B11" i="3" s="1"/>
  <c r="B8" i="3"/>
  <c r="B10" i="3" s="1"/>
  <c r="B7" i="3"/>
  <c r="B9" i="4"/>
  <c r="B8" i="4"/>
  <c r="B7" i="4"/>
  <c r="B9" i="1"/>
  <c r="B8" i="1"/>
  <c r="B11" i="1" l="1"/>
  <c r="B10" i="1"/>
  <c r="B11" i="4"/>
  <c r="B10" i="4"/>
</calcChain>
</file>

<file path=xl/sharedStrings.xml><?xml version="1.0" encoding="utf-8"?>
<sst xmlns="http://schemas.openxmlformats.org/spreadsheetml/2006/main" count="66" uniqueCount="21">
  <si>
    <t>D</t>
  </si>
  <si>
    <t>Vc</t>
  </si>
  <si>
    <t>n</t>
  </si>
  <si>
    <t>Vf_min</t>
  </si>
  <si>
    <t>Vf_max</t>
  </si>
  <si>
    <t>Z</t>
  </si>
  <si>
    <t>fz_min</t>
  </si>
  <si>
    <t>fz_max</t>
  </si>
  <si>
    <t>Profundidad de corte</t>
  </si>
  <si>
    <t xml:space="preserve"> Factor de corrección</t>
  </si>
  <si>
    <t>Igual</t>
  </si>
  <si>
    <t>Doble</t>
  </si>
  <si>
    <t>Triple</t>
  </si>
  <si>
    <t>Profundidad de corte respecto al diámetro</t>
  </si>
  <si>
    <t>Valores de carga de viruta para una profundidad de corte igual al diámetro de la herramienta. Modificar según la relación entre la profundidad de corte y el diámetro</t>
  </si>
  <si>
    <t>Parámetros de corte</t>
  </si>
  <si>
    <t>Parámetros de herramienta: Mesa_D3</t>
  </si>
  <si>
    <t>LC</t>
  </si>
  <si>
    <t>LT</t>
  </si>
  <si>
    <t>Parámetros de herramienta: D20</t>
  </si>
  <si>
    <t>Se cambia el parámetro de n para que sea 24000RPM que es la velocidad máxima de la fresadora escogida y se calcula 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</si>
</sst>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2" fillId="2" borderId="1" xfId="0" applyFont="1" applyFill="1" applyBorder="1"/>
    <xf numFmtId="0" fontId="0" fillId="3" borderId="1" xfId="0" applyFill="1" applyBorder="1"/>
    <xf numFmtId="0" fontId="0" fillId="6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Fill="1"/>
    <xf numFmtId="0" fontId="0" fillId="2" borderId="1" xfId="0" applyFill="1" applyBorder="1"/>
    <xf numFmtId="0" fontId="6" fillId="3" borderId="1" xfId="0" applyFont="1" applyFill="1" applyBorder="1"/>
    <xf numFmtId="0" fontId="1" fillId="7" borderId="0" xfId="0" applyFont="1" applyFill="1" applyBorder="1"/>
    <xf numFmtId="0" fontId="3" fillId="7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54012-8F8F-9446-A970-C91E52EDDCB7}" name="Tabla1" displayName="Tabla1" ref="A3:C7" totalsRowShown="0">
  <autoFilter ref="A3:C7" xr:uid="{E6D54012-8F8F-9446-A970-C91E52EDDCB7}"/>
  <tableColumns count="3">
    <tableColumn id="1" xr3:uid="{8980CFF2-D57F-6447-9CF7-D5A87B2E8D94}" name="D"/>
    <tableColumn id="2" xr3:uid="{BD43EC34-FFD2-1043-B792-03DF25686F4D}" name="fz_min"/>
    <tableColumn id="3" xr3:uid="{2AFF4283-A3D4-E04F-8069-1310EF77CBE3}" name="fz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BB1CD1-8618-754E-97C9-55735F661AB3}" name="Tabla3" displayName="Tabla3" ref="F3:G6" totalsRowShown="0">
  <autoFilter ref="F3:G6" xr:uid="{7ABB1CD1-8618-754E-97C9-55735F661AB3}"/>
  <tableColumns count="2">
    <tableColumn id="1" xr3:uid="{54D9E2C0-565B-7D4B-9C52-0E3D59ECA7DC}" name="Profundidad de corte respecto al diámetro"/>
    <tableColumn id="2" xr3:uid="{9885C48E-9309-9147-ADCE-D1FC938854ED}" name=" Factor de correc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50A3-2918-3F43-AC2E-46785824FA27}">
  <dimension ref="A1:E11"/>
  <sheetViews>
    <sheetView tabSelected="1" zoomScale="125" workbookViewId="0">
      <selection activeCell="D24" sqref="D24"/>
    </sheetView>
  </sheetViews>
  <sheetFormatPr baseColWidth="10" defaultRowHeight="16" x14ac:dyDescent="0.2"/>
  <cols>
    <col min="2" max="2" width="18.33203125" customWidth="1"/>
    <col min="4" max="4" width="18.83203125" customWidth="1"/>
  </cols>
  <sheetData>
    <row r="1" spans="1:5" ht="24" x14ac:dyDescent="0.3">
      <c r="A1" s="3" t="s">
        <v>19</v>
      </c>
      <c r="B1" s="2"/>
      <c r="C1" s="1"/>
      <c r="D1" s="1"/>
      <c r="E1" s="8"/>
    </row>
    <row r="2" spans="1:5" x14ac:dyDescent="0.2">
      <c r="A2" s="4" t="s">
        <v>0</v>
      </c>
      <c r="B2" s="5">
        <v>20</v>
      </c>
      <c r="C2" s="9" t="s">
        <v>17</v>
      </c>
      <c r="D2" s="5">
        <v>72</v>
      </c>
    </row>
    <row r="3" spans="1:5" x14ac:dyDescent="0.2">
      <c r="A3" s="4" t="s">
        <v>1</v>
      </c>
      <c r="B3" s="5">
        <v>400</v>
      </c>
      <c r="C3" s="9" t="s">
        <v>18</v>
      </c>
      <c r="D3" s="10">
        <v>120</v>
      </c>
    </row>
    <row r="4" spans="1:5" x14ac:dyDescent="0.2">
      <c r="A4" s="4" t="s">
        <v>5</v>
      </c>
      <c r="B4" s="5">
        <v>2</v>
      </c>
    </row>
    <row r="6" spans="1:5" ht="24" x14ac:dyDescent="0.3">
      <c r="A6" s="3" t="s">
        <v>15</v>
      </c>
      <c r="B6" s="1"/>
      <c r="D6" s="7" t="s">
        <v>8</v>
      </c>
      <c r="E6" s="6" t="s">
        <v>10</v>
      </c>
    </row>
    <row r="7" spans="1:5" x14ac:dyDescent="0.2">
      <c r="A7" s="4" t="s">
        <v>2</v>
      </c>
      <c r="B7" s="5">
        <f>$B$3*1000/PI()/$B$2</f>
        <v>6366.1977236758139</v>
      </c>
    </row>
    <row r="8" spans="1:5" x14ac:dyDescent="0.2">
      <c r="A8" s="4" t="s">
        <v>6</v>
      </c>
      <c r="B8" s="5">
        <f>VLOOKUP($B$2,'Avance_por_diente_(fz)'!$A$3:$C$7,2)*VLOOKUP($E$6,Tabla3[],2,FALSE)</f>
        <v>0.4</v>
      </c>
    </row>
    <row r="9" spans="1:5" x14ac:dyDescent="0.2">
      <c r="A9" s="4" t="s">
        <v>7</v>
      </c>
      <c r="B9" s="5">
        <f>VLOOKUP($B$2,'Avance_por_diente_(fz)'!$A$3:$C$7,3)*VLOOKUP($E$6,Tabla3[],2,FALSE)</f>
        <v>0.54</v>
      </c>
    </row>
    <row r="10" spans="1:5" x14ac:dyDescent="0.2">
      <c r="A10" s="4" t="s">
        <v>3</v>
      </c>
      <c r="B10" s="5">
        <f>$B8*$B$4*$B$7</f>
        <v>5092.9581789406511</v>
      </c>
    </row>
    <row r="11" spans="1:5" x14ac:dyDescent="0.2">
      <c r="A11" s="4" t="s">
        <v>4</v>
      </c>
      <c r="B11" s="5">
        <f>$B9*$B$4*$B$7</f>
        <v>6875.4935415698792</v>
      </c>
    </row>
  </sheetData>
  <conditionalFormatting sqref="B7">
    <cfRule type="cellIs" dxfId="2" priority="1" operator="greaterThan">
      <formula>24000</formula>
    </cfRule>
  </conditionalFormatting>
  <dataValidations count="10">
    <dataValidation allowBlank="1" showInputMessage="1" showErrorMessage="1" promptTitle="Velocidad de avance máxima" prompt="mm/min" sqref="B11" xr:uid="{BDFBF706-B6C6-BC46-8D51-9312599B0E0B}"/>
    <dataValidation allowBlank="1" showInputMessage="1" showErrorMessage="1" promptTitle="Velocidad de avance mínima" prompt="mm/min" sqref="B10" xr:uid="{5EF3965A-7D0D-1442-B3D5-181D6E6A83F3}"/>
    <dataValidation allowBlank="1" showInputMessage="1" showErrorMessage="1" promptTitle="Avance por diente máximo" prompt="También llamado carga de viruta [mm]" sqref="B9" xr:uid="{A25733E7-F140-524B-8499-641445E97FF4}"/>
    <dataValidation allowBlank="1" showInputMessage="1" showErrorMessage="1" promptTitle="Avance por diente mínimo" prompt="También llamado carga de viruta [mm]" sqref="B8" xr:uid="{ED40FEEF-41F7-C943-AF38-B7644B8CF104}"/>
    <dataValidation allowBlank="1" showInputMessage="1" showErrorMessage="1" promptTitle="Número de revoluciones" prompt="RPM" sqref="B7" xr:uid="{C7B7ADB9-6685-9743-B10C-E65CEE383989}"/>
    <dataValidation allowBlank="1" showInputMessage="1" showErrorMessage="1" promptTitle="Número de dientes" prompt=" " sqref="B4" xr:uid="{FDE60F66-F670-3C4A-9F9C-539334CC6731}"/>
    <dataValidation allowBlank="1" showInputMessage="1" showErrorMessage="1" promptTitle="Velocidad de corte" prompt=" m/min" sqref="B3" xr:uid="{DD1C5890-8604-1F4C-B176-BE3EBDF9388B}"/>
    <dataValidation allowBlank="1" showInputMessage="1" showErrorMessage="1" promptTitle="Diámetro" prompt="mm" sqref="B2" xr:uid="{29616CF5-E5F2-1A42-B6BB-048BA535323F}"/>
    <dataValidation allowBlank="1" showInputMessage="1" showErrorMessage="1" promptTitle="Longitud total" prompt="Longitud total de la herramienta, incluyendo porción activa y vástago [mm]" sqref="D3" xr:uid="{913B2935-A5AF-F944-96C1-85D8852E0DD9}"/>
    <dataValidation allowBlank="1" showInputMessage="1" showErrorMessage="1" promptTitle="Longitud de corte" prompt="Longitud de la porción activa de la herramienta de corte [mm]" sqref="D2" xr:uid="{0ABAF525-6E22-1C4A-8B1A-CA5D35BFEF0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cione únicamente una profundidad de corte de la lista" prompt="Seleccione una profundidad de corte de la lista" xr:uid="{044D1912-3330-F44A-B67F-E0BB04069169}">
          <x14:formula1>
            <xm:f>'Avance_por_diente_(fz)'!$F$4:$F$6</xm:f>
          </x14:formula1>
          <xm:sqref>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19B9-9064-D744-A3D4-BA031883ED36}">
  <dimension ref="A1:H25"/>
  <sheetViews>
    <sheetView zoomScale="125" workbookViewId="0">
      <selection activeCell="F8" sqref="F8"/>
    </sheetView>
  </sheetViews>
  <sheetFormatPr baseColWidth="10" defaultRowHeight="16" x14ac:dyDescent="0.2"/>
  <cols>
    <col min="2" max="2" width="16.83203125" customWidth="1"/>
    <col min="4" max="4" width="18.5" customWidth="1"/>
  </cols>
  <sheetData>
    <row r="1" spans="1:8" ht="24" x14ac:dyDescent="0.3">
      <c r="A1" s="3" t="s">
        <v>16</v>
      </c>
      <c r="B1" s="2"/>
      <c r="C1" s="1"/>
      <c r="D1" s="1"/>
      <c r="E1" s="8"/>
    </row>
    <row r="2" spans="1:8" x14ac:dyDescent="0.2">
      <c r="A2" s="4" t="s">
        <v>0</v>
      </c>
      <c r="B2" s="5">
        <v>3</v>
      </c>
      <c r="C2" s="9" t="s">
        <v>17</v>
      </c>
      <c r="D2" s="5">
        <v>12</v>
      </c>
    </row>
    <row r="3" spans="1:8" x14ac:dyDescent="0.2">
      <c r="A3" s="4" t="s">
        <v>1</v>
      </c>
      <c r="B3" s="5">
        <v>400</v>
      </c>
      <c r="C3" s="9" t="s">
        <v>18</v>
      </c>
      <c r="D3" s="10">
        <v>60</v>
      </c>
    </row>
    <row r="4" spans="1:8" x14ac:dyDescent="0.2">
      <c r="A4" s="4" t="s">
        <v>5</v>
      </c>
      <c r="B4" s="5">
        <v>2</v>
      </c>
    </row>
    <row r="6" spans="1:8" ht="24" x14ac:dyDescent="0.3">
      <c r="A6" s="3" t="s">
        <v>15</v>
      </c>
      <c r="B6" s="1"/>
      <c r="D6" s="7" t="s">
        <v>8</v>
      </c>
      <c r="E6" s="6" t="s">
        <v>11</v>
      </c>
    </row>
    <row r="7" spans="1:8" x14ac:dyDescent="0.2">
      <c r="A7" s="4" t="s">
        <v>2</v>
      </c>
      <c r="B7" s="5">
        <f>$B$3*1000/PI()/$B$2</f>
        <v>42441.318157838759</v>
      </c>
    </row>
    <row r="8" spans="1:8" x14ac:dyDescent="0.2">
      <c r="A8" s="4" t="s">
        <v>6</v>
      </c>
      <c r="B8" s="5">
        <f>VLOOKUP($B$2,'Avance_por_diente_(fz)'!$A$3:$C$7,2)*VLOOKUP($E$6,Tabla3[],2,FALSE)</f>
        <v>4.4999999999999998E-2</v>
      </c>
    </row>
    <row r="9" spans="1:8" x14ac:dyDescent="0.2">
      <c r="A9" s="4" t="s">
        <v>7</v>
      </c>
      <c r="B9" s="5">
        <f>VLOOKUP($B$2,'Avance_por_diente_(fz)'!$A$3:$C$7,3)*VLOOKUP($E$6,Tabla3[],2,FALSE)</f>
        <v>9.7500000000000003E-2</v>
      </c>
    </row>
    <row r="10" spans="1:8" x14ac:dyDescent="0.2">
      <c r="A10" s="4" t="s">
        <v>3</v>
      </c>
      <c r="B10" s="5">
        <f>$B8*$B$4*$B$7</f>
        <v>3819.7186342054883</v>
      </c>
    </row>
    <row r="11" spans="1:8" x14ac:dyDescent="0.2">
      <c r="A11" s="4" t="s">
        <v>4</v>
      </c>
      <c r="B11" s="5">
        <f>$B9*$B$4*$B$7</f>
        <v>8276.0570407785581</v>
      </c>
    </row>
    <row r="13" spans="1:8" x14ac:dyDescent="0.2">
      <c r="A13" s="11" t="s">
        <v>20</v>
      </c>
      <c r="B13" s="12"/>
      <c r="C13" s="12"/>
      <c r="D13" s="12"/>
      <c r="E13" s="12"/>
      <c r="F13" s="12"/>
      <c r="G13" s="12"/>
      <c r="H13" s="12"/>
    </row>
    <row r="15" spans="1:8" ht="24" x14ac:dyDescent="0.3">
      <c r="A15" s="3" t="s">
        <v>16</v>
      </c>
      <c r="B15" s="2"/>
      <c r="C15" s="1"/>
      <c r="D15" s="1"/>
      <c r="E15" s="8"/>
    </row>
    <row r="16" spans="1:8" x14ac:dyDescent="0.2">
      <c r="A16" s="4" t="s">
        <v>0</v>
      </c>
      <c r="B16" s="5">
        <v>3</v>
      </c>
      <c r="C16" s="9" t="s">
        <v>17</v>
      </c>
      <c r="D16" s="5">
        <v>12</v>
      </c>
    </row>
    <row r="17" spans="1:5" x14ac:dyDescent="0.2">
      <c r="A17" s="4" t="s">
        <v>1</v>
      </c>
      <c r="B17" s="5">
        <f>PI()*$B$16*$B$21/1000</f>
        <v>226.1946710584651</v>
      </c>
      <c r="C17" s="9" t="s">
        <v>18</v>
      </c>
      <c r="D17" s="10">
        <v>60</v>
      </c>
    </row>
    <row r="18" spans="1:5" x14ac:dyDescent="0.2">
      <c r="A18" s="4" t="s">
        <v>5</v>
      </c>
      <c r="B18" s="5">
        <v>2</v>
      </c>
    </row>
    <row r="20" spans="1:5" ht="24" x14ac:dyDescent="0.3">
      <c r="A20" s="3" t="s">
        <v>15</v>
      </c>
      <c r="B20" s="1"/>
      <c r="D20" s="7" t="s">
        <v>8</v>
      </c>
      <c r="E20" s="6" t="s">
        <v>11</v>
      </c>
    </row>
    <row r="21" spans="1:5" x14ac:dyDescent="0.2">
      <c r="A21" s="4" t="s">
        <v>2</v>
      </c>
      <c r="B21" s="5">
        <v>24000</v>
      </c>
    </row>
    <row r="22" spans="1:5" x14ac:dyDescent="0.2">
      <c r="A22" s="4" t="s">
        <v>6</v>
      </c>
      <c r="B22" s="5">
        <f>VLOOKUP($B$16,'Avance_por_diente_(fz)'!$A$3:$C$7,2)*VLOOKUP($E$20,Tabla3[],2,FALSE)</f>
        <v>4.4999999999999998E-2</v>
      </c>
    </row>
    <row r="23" spans="1:5" x14ac:dyDescent="0.2">
      <c r="A23" s="4" t="s">
        <v>7</v>
      </c>
      <c r="B23" s="5">
        <f>VLOOKUP($B$16,'Avance_por_diente_(fz)'!$A$3:$C$7,3)*VLOOKUP($E$20,Tabla3[],2,FALSE)</f>
        <v>9.7500000000000003E-2</v>
      </c>
    </row>
    <row r="24" spans="1:5" x14ac:dyDescent="0.2">
      <c r="A24" s="4" t="s">
        <v>3</v>
      </c>
      <c r="B24" s="5">
        <f>$B22*$B$18*$B$21</f>
        <v>2160</v>
      </c>
    </row>
    <row r="25" spans="1:5" x14ac:dyDescent="0.2">
      <c r="A25" s="4" t="s">
        <v>4</v>
      </c>
      <c r="B25" s="5">
        <f>$B23*$B$18*$B$21</f>
        <v>4680</v>
      </c>
    </row>
  </sheetData>
  <conditionalFormatting sqref="B7">
    <cfRule type="cellIs" dxfId="3" priority="2" operator="greaterThan">
      <formula>24000</formula>
    </cfRule>
  </conditionalFormatting>
  <conditionalFormatting sqref="B21">
    <cfRule type="cellIs" dxfId="0" priority="1" operator="greaterThan">
      <formula>24000</formula>
    </cfRule>
  </conditionalFormatting>
  <dataValidations count="10">
    <dataValidation allowBlank="1" showInputMessage="1" showErrorMessage="1" promptTitle="Longitud de corte" prompt="Longitud de la porción activa de la herramienta de corte [mm]" sqref="D2 D16" xr:uid="{0E53A280-6908-B646-8FE9-E4AC430BA8CB}"/>
    <dataValidation allowBlank="1" showInputMessage="1" showErrorMessage="1" promptTitle="Longitud total" prompt="Longitud total de la herramienta, incluyendo porción activa y vástago [mm]" sqref="D3 D17" xr:uid="{CBB6F49F-8D47-DF45-9025-57A02C10833E}"/>
    <dataValidation allowBlank="1" showInputMessage="1" showErrorMessage="1" promptTitle="Diámetro" prompt="mm" sqref="B2 B16" xr:uid="{80AED5D5-E00A-C044-9BD0-2B331ADF67F8}"/>
    <dataValidation allowBlank="1" showInputMessage="1" showErrorMessage="1" promptTitle="Velocidad de corte" prompt=" m/min" sqref="B3 B17" xr:uid="{0C503F26-4788-CB49-87D0-1D25698DAB3A}"/>
    <dataValidation allowBlank="1" showInputMessage="1" showErrorMessage="1" promptTitle="Número de dientes" prompt=" " sqref="B4 B18" xr:uid="{233A3732-7FE3-0A42-B763-4947CC6A5681}"/>
    <dataValidation allowBlank="1" showInputMessage="1" showErrorMessage="1" promptTitle="Número de revoluciones" prompt="RPM" sqref="B7 B21" xr:uid="{248C8259-1D88-0844-A1FC-C297B6D57436}"/>
    <dataValidation allowBlank="1" showInputMessage="1" showErrorMessage="1" promptTitle="Avance por diente mínimo" prompt="También llamado carga de viruta [mm]" sqref="B8 B22" xr:uid="{D96C9147-3B86-5E46-AACA-41838E89E4D6}"/>
    <dataValidation allowBlank="1" showInputMessage="1" showErrorMessage="1" promptTitle="Avance por diente máximo" prompt="También llamado carga de viruta [mm]" sqref="B9 B23" xr:uid="{DD931586-BDA4-524C-8A20-5671589169E1}"/>
    <dataValidation allowBlank="1" showInputMessage="1" showErrorMessage="1" promptTitle="Velocidad de avance mínima" prompt="mm/min" sqref="B10 B24:B25" xr:uid="{1881FF37-95E7-204E-B815-2A81CEFF8BB1}"/>
    <dataValidation allowBlank="1" showInputMessage="1" showErrorMessage="1" promptTitle="Velocidad de avance máxima" prompt="mm/min" sqref="B11" xr:uid="{3D37003E-610D-B64B-BABA-22B31718808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cione únicamente una profundidad de corte de la lista" prompt="Seleccione una profundidad de corte de la lista" xr:uid="{76625D7C-FFEA-1142-961A-6BBE0AF4AAFE}">
          <x14:formula1>
            <xm:f>'Avance_por_diente_(fz)'!$F$4:$F$6</xm:f>
          </x14:formula1>
          <xm:sqref>E6 E20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88FC-493E-1145-8228-ECC23D1F57AA}">
  <dimension ref="A1:E11"/>
  <sheetViews>
    <sheetView zoomScale="125" workbookViewId="0">
      <selection activeCell="B11" sqref="B11"/>
    </sheetView>
  </sheetViews>
  <sheetFormatPr baseColWidth="10" defaultRowHeight="16" x14ac:dyDescent="0.2"/>
  <cols>
    <col min="2" max="2" width="16.6640625" customWidth="1"/>
    <col min="4" max="4" width="18.5" customWidth="1"/>
  </cols>
  <sheetData>
    <row r="1" spans="1:5" ht="24" x14ac:dyDescent="0.3">
      <c r="A1" s="3" t="s">
        <v>16</v>
      </c>
      <c r="B1" s="2"/>
      <c r="C1" s="1"/>
      <c r="D1" s="1"/>
      <c r="E1" s="8"/>
    </row>
    <row r="2" spans="1:5" x14ac:dyDescent="0.2">
      <c r="A2" s="4" t="s">
        <v>0</v>
      </c>
      <c r="B2" s="5">
        <v>10</v>
      </c>
      <c r="C2" s="9" t="s">
        <v>17</v>
      </c>
      <c r="D2" s="5">
        <v>35</v>
      </c>
    </row>
    <row r="3" spans="1:5" x14ac:dyDescent="0.2">
      <c r="A3" s="4" t="s">
        <v>1</v>
      </c>
      <c r="B3" s="5">
        <v>400</v>
      </c>
      <c r="C3" s="9" t="s">
        <v>18</v>
      </c>
      <c r="D3" s="10">
        <v>83</v>
      </c>
    </row>
    <row r="4" spans="1:5" x14ac:dyDescent="0.2">
      <c r="A4" s="4" t="s">
        <v>5</v>
      </c>
      <c r="B4" s="5">
        <v>2</v>
      </c>
    </row>
    <row r="6" spans="1:5" ht="24" x14ac:dyDescent="0.3">
      <c r="A6" s="3" t="s">
        <v>15</v>
      </c>
      <c r="B6" s="1"/>
      <c r="D6" s="7" t="s">
        <v>8</v>
      </c>
      <c r="E6" s="6" t="s">
        <v>10</v>
      </c>
    </row>
    <row r="7" spans="1:5" x14ac:dyDescent="0.2">
      <c r="A7" s="4" t="s">
        <v>2</v>
      </c>
      <c r="B7" s="5">
        <f>$B$3*1000/PI()/$B$2</f>
        <v>12732.395447351628</v>
      </c>
    </row>
    <row r="8" spans="1:5" x14ac:dyDescent="0.2">
      <c r="A8" s="4" t="s">
        <v>6</v>
      </c>
      <c r="B8" s="5">
        <f>VLOOKUP($B$2,'Avance_por_diente_(fz)'!$A$3:$C$7,2)*VLOOKUP($E$6,Tabla3[],2,FALSE)</f>
        <v>0.28999999999999998</v>
      </c>
    </row>
    <row r="9" spans="1:5" x14ac:dyDescent="0.2">
      <c r="A9" s="4" t="s">
        <v>7</v>
      </c>
      <c r="B9" s="5">
        <f>VLOOKUP($B$2,'Avance_por_diente_(fz)'!$A$3:$C$7,3)*VLOOKUP($E$6,Tabla3[],2,FALSE)</f>
        <v>0.46</v>
      </c>
    </row>
    <row r="10" spans="1:5" x14ac:dyDescent="0.2">
      <c r="A10" s="4" t="s">
        <v>3</v>
      </c>
      <c r="B10" s="5">
        <f>$B8*$B$4*$B$7</f>
        <v>7384.7893594639436</v>
      </c>
    </row>
    <row r="11" spans="1:5" x14ac:dyDescent="0.2">
      <c r="A11" s="4" t="s">
        <v>4</v>
      </c>
      <c r="B11" s="5">
        <f>$B9*$B$4*$B$7</f>
        <v>11713.803811563497</v>
      </c>
    </row>
  </sheetData>
  <conditionalFormatting sqref="B7">
    <cfRule type="cellIs" dxfId="1" priority="1" operator="greaterThan">
      <formula>24000</formula>
    </cfRule>
  </conditionalFormatting>
  <dataValidations count="10">
    <dataValidation allowBlank="1" showInputMessage="1" showErrorMessage="1" promptTitle="Velocidad de avance máxima" prompt="mm/min" sqref="B11" xr:uid="{88A4026D-5015-2E4B-A4C3-830E98FC8E81}"/>
    <dataValidation allowBlank="1" showInputMessage="1" showErrorMessage="1" promptTitle="Velocidad de avance mínima" prompt="mm/min" sqref="B10" xr:uid="{4C242E7C-F833-7E47-979C-2C6B80D8B644}"/>
    <dataValidation allowBlank="1" showInputMessage="1" showErrorMessage="1" promptTitle="Avance por diente máximo" prompt="También llamado carga de viruta [mm]" sqref="B9" xr:uid="{7C294186-33C4-6F4E-AA29-E1B3EB4E7153}"/>
    <dataValidation allowBlank="1" showInputMessage="1" showErrorMessage="1" promptTitle="Avance por diente mínimo" prompt="También llamado carga de viruta [mm]" sqref="B8" xr:uid="{01B88032-EDB6-7449-9FA6-F4148B20EC8B}"/>
    <dataValidation allowBlank="1" showInputMessage="1" showErrorMessage="1" promptTitle="Número de revoluciones" prompt="RPM" sqref="B7" xr:uid="{72FF6393-7AC8-E345-9C98-2B37B8791B0B}"/>
    <dataValidation allowBlank="1" showInputMessage="1" showErrorMessage="1" promptTitle="Número de dientes" prompt=" " sqref="B4" xr:uid="{5AE29D36-EB53-9144-AD82-0499FA9EC166}"/>
    <dataValidation allowBlank="1" showInputMessage="1" showErrorMessage="1" promptTitle="Velocidad de corte" prompt=" m/min" sqref="B3" xr:uid="{838A9EB8-6921-1B42-864F-4D20B1F4418E}"/>
    <dataValidation allowBlank="1" showInputMessage="1" showErrorMessage="1" promptTitle="Diámetro" prompt="mm" sqref="B2" xr:uid="{6A6F0814-D101-2A4D-BDA0-00EE8A3E76C6}"/>
    <dataValidation allowBlank="1" showInputMessage="1" showErrorMessage="1" promptTitle="Longitud total" prompt="Longitud total de la herramienta, incluyendo porción activa y vástago [mm]" sqref="D3" xr:uid="{F2FFE750-CE07-BE4E-A1A8-9CA340C869D3}"/>
    <dataValidation allowBlank="1" showInputMessage="1" showErrorMessage="1" promptTitle="Longitud de corte" prompt="Longitud de la porción activa de la herramienta de corte [mm]" sqref="D2" xr:uid="{C5945CC8-7A62-A148-B7DD-FFB96914407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cione únicamente una profundidad de corte de la lista" prompt="Seleccione una profundidad de corte de la lista" xr:uid="{C7FCC9B3-F6D7-7042-A048-E68EFE6F1924}">
          <x14:formula1>
            <xm:f>'Avance_por_diente_(fz)'!$F$4:$F$6</xm:f>
          </x14:formula1>
          <xm:sqref>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C02B-3EEE-2F4F-8BCA-66B5620F4C6B}">
  <dimension ref="A1:G7"/>
  <sheetViews>
    <sheetView zoomScale="125" workbookViewId="0">
      <selection activeCell="D19" sqref="D19"/>
    </sheetView>
  </sheetViews>
  <sheetFormatPr baseColWidth="10" defaultRowHeight="16" x14ac:dyDescent="0.2"/>
  <cols>
    <col min="6" max="6" width="37.5" customWidth="1"/>
    <col min="7" max="7" width="19.1640625" customWidth="1"/>
    <col min="11" max="11" width="37.6640625" customWidth="1"/>
    <col min="12" max="12" width="19.6640625" customWidth="1"/>
  </cols>
  <sheetData>
    <row r="1" spans="1:7" x14ac:dyDescent="0.2">
      <c r="A1" t="s">
        <v>14</v>
      </c>
    </row>
    <row r="3" spans="1:7" x14ac:dyDescent="0.2">
      <c r="A3" t="s">
        <v>0</v>
      </c>
      <c r="B3" t="s">
        <v>6</v>
      </c>
      <c r="C3" t="s">
        <v>7</v>
      </c>
      <c r="F3" t="s">
        <v>13</v>
      </c>
      <c r="G3" t="s">
        <v>9</v>
      </c>
    </row>
    <row r="4" spans="1:7" x14ac:dyDescent="0.2">
      <c r="A4">
        <v>3</v>
      </c>
      <c r="B4">
        <v>0.06</v>
      </c>
      <c r="C4">
        <v>0.13</v>
      </c>
      <c r="F4" t="s">
        <v>10</v>
      </c>
      <c r="G4">
        <v>1</v>
      </c>
    </row>
    <row r="5" spans="1:7" x14ac:dyDescent="0.2">
      <c r="A5">
        <v>6</v>
      </c>
      <c r="B5">
        <v>0.14000000000000001</v>
      </c>
      <c r="C5">
        <v>0.28000000000000003</v>
      </c>
      <c r="F5" t="s">
        <v>11</v>
      </c>
      <c r="G5">
        <v>0.75</v>
      </c>
    </row>
    <row r="6" spans="1:7" x14ac:dyDescent="0.2">
      <c r="A6">
        <v>9</v>
      </c>
      <c r="B6">
        <v>0.28999999999999998</v>
      </c>
      <c r="C6">
        <v>0.46</v>
      </c>
      <c r="F6" t="s">
        <v>12</v>
      </c>
      <c r="G6">
        <v>0.5</v>
      </c>
    </row>
    <row r="7" spans="1:7" x14ac:dyDescent="0.2">
      <c r="A7">
        <v>12</v>
      </c>
      <c r="B7">
        <v>0.4</v>
      </c>
      <c r="C7">
        <v>0.54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D20</vt:lpstr>
      <vt:lpstr>Mesa_D3</vt:lpstr>
      <vt:lpstr>Mesa_D10</vt:lpstr>
      <vt:lpstr>Avance_por_diente_(fz)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Manrique Merchán</dc:creator>
  <cp:lastModifiedBy>Oscar Javier Manrique Merchán</cp:lastModifiedBy>
  <dcterms:created xsi:type="dcterms:W3CDTF">2023-03-28T21:08:26Z</dcterms:created>
  <dcterms:modified xsi:type="dcterms:W3CDTF">2023-04-08T01:49:47Z</dcterms:modified>
</cp:coreProperties>
</file>