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urusothaman.Natarajan\Excel-Training\"/>
    </mc:Choice>
  </mc:AlternateContent>
  <bookViews>
    <workbookView xWindow="0" yWindow="0" windowWidth="23040" windowHeight="9384" firstSheet="2" activeTab="9"/>
  </bookViews>
  <sheets>
    <sheet name="FanTEXTic Formulas" sheetId="5" r:id="rId1"/>
    <sheet name="Automate with INDEX &amp; MATCH" sheetId="14" r:id="rId2"/>
    <sheet name="Sheet1" sheetId="18" r:id="rId3"/>
    <sheet name="Sheet2" sheetId="19" r:id="rId4"/>
    <sheet name="IM_Practice" sheetId="16" r:id="rId5"/>
    <sheet name="IF ERROR" sheetId="7" state="hidden" r:id="rId6"/>
    <sheet name="Conditional Formulas" sheetId="4" r:id="rId7"/>
    <sheet name="CF_Practice" sheetId="17" r:id="rId8"/>
    <sheet name="Date's Amazing!" sheetId="8" r:id="rId9"/>
    <sheet name="Dynamic Data WOHOO!" sheetId="9" r:id="rId10"/>
  </sheets>
  <externalReferences>
    <externalReference r:id="rId11"/>
  </externalReferences>
  <definedNames>
    <definedName name="_xlnm._FilterDatabase" localSheetId="6" hidden="1">'Conditional Formulas'!$A$3:$J$22</definedName>
    <definedName name="GST">0.06</definedName>
    <definedName name="tsales">'[1]Name Manager'!$C$14:$C$23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B3" i="19" l="1"/>
  <c r="B2" i="19"/>
  <c r="K5" i="4"/>
  <c r="E19" i="8"/>
  <c r="E8" i="8"/>
  <c r="E7" i="8"/>
  <c r="D7" i="8"/>
  <c r="H7" i="9"/>
  <c r="H8" i="9"/>
  <c r="H9" i="9"/>
  <c r="H10" i="9"/>
  <c r="H11" i="9"/>
  <c r="H6" i="9"/>
  <c r="G7" i="9"/>
  <c r="G8" i="9"/>
  <c r="G9" i="9"/>
  <c r="G10" i="9"/>
  <c r="G11" i="9"/>
  <c r="G6" i="9"/>
  <c r="K11" i="17"/>
  <c r="K5" i="17"/>
  <c r="C12" i="1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4" i="5"/>
  <c r="C2" i="19" l="1"/>
  <c r="D2" i="19" s="1"/>
  <c r="E2" i="19" s="1"/>
  <c r="F2" i="19" s="1"/>
  <c r="B4" i="19"/>
  <c r="D19" i="8"/>
  <c r="C3" i="19" l="1"/>
  <c r="D3" i="19" s="1"/>
  <c r="E3" i="19" s="1"/>
  <c r="F3" i="19" s="1"/>
  <c r="B5" i="19"/>
  <c r="D13" i="14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E4" i="5"/>
  <c r="D4" i="5"/>
  <c r="C4" i="5"/>
  <c r="B4" i="5"/>
  <c r="C4" i="19" l="1"/>
  <c r="D4" i="19" s="1"/>
  <c r="E4" i="19" s="1"/>
  <c r="F4" i="19" s="1"/>
  <c r="B6" i="19"/>
  <c r="J5" i="4"/>
  <c r="C5" i="19" l="1"/>
  <c r="D5" i="19" s="1"/>
  <c r="E5" i="19" s="1"/>
  <c r="F5" i="19" s="1"/>
  <c r="B7" i="19"/>
  <c r="J15" i="4"/>
  <c r="E27" i="17"/>
  <c r="E28" i="17" s="1"/>
  <c r="E17" i="17"/>
  <c r="E18" i="17" s="1"/>
  <c r="E19" i="17" s="1"/>
  <c r="E20" i="17" s="1"/>
  <c r="E21" i="17" s="1"/>
  <c r="E14" i="17"/>
  <c r="E15" i="17" s="1"/>
  <c r="E10" i="17"/>
  <c r="E11" i="17" s="1"/>
  <c r="E12" i="17" s="1"/>
  <c r="E5" i="17"/>
  <c r="E6" i="17" s="1"/>
  <c r="E7" i="17" s="1"/>
  <c r="E8" i="17" s="1"/>
  <c r="E23" i="17" s="1"/>
  <c r="E24" i="17" s="1"/>
  <c r="E25" i="17" s="1"/>
  <c r="C6" i="19" l="1"/>
  <c r="D6" i="19" s="1"/>
  <c r="E6" i="19" s="1"/>
  <c r="F6" i="19" s="1"/>
  <c r="B8" i="19"/>
  <c r="D8" i="9"/>
  <c r="D9" i="9"/>
  <c r="D10" i="9"/>
  <c r="D11" i="9"/>
  <c r="D7" i="9"/>
  <c r="J10" i="4"/>
  <c r="J6" i="4"/>
  <c r="C7" i="19" l="1"/>
  <c r="D7" i="19" s="1"/>
  <c r="E7" i="19" s="1"/>
  <c r="F7" i="19" s="1"/>
  <c r="C8" i="19" l="1"/>
  <c r="D8" i="19" s="1"/>
  <c r="E8" i="19" s="1"/>
  <c r="F8" i="19" s="1"/>
</calcChain>
</file>

<file path=xl/comments1.xml><?xml version="1.0" encoding="utf-8"?>
<comments xmlns="http://schemas.openxmlformats.org/spreadsheetml/2006/main">
  <authors>
    <author>Jatan Shah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When calculating the answer, workday.intl does NOT include the start date as a work day. 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>When calculating the answer, NETWORKDAYS.INTL includes both, start &amp; end date.</t>
        </r>
      </text>
    </comment>
  </commentList>
</comments>
</file>

<file path=xl/sharedStrings.xml><?xml version="1.0" encoding="utf-8"?>
<sst xmlns="http://schemas.openxmlformats.org/spreadsheetml/2006/main" count="286" uniqueCount="159">
  <si>
    <t>Quantity</t>
  </si>
  <si>
    <t>Month</t>
  </si>
  <si>
    <t>Product</t>
  </si>
  <si>
    <t>Country</t>
  </si>
  <si>
    <t>Sales Revenue</t>
  </si>
  <si>
    <t>Jan</t>
  </si>
  <si>
    <t>Shirt white</t>
  </si>
  <si>
    <t>USA</t>
  </si>
  <si>
    <t>Find total sales for the below criteria:</t>
  </si>
  <si>
    <t>Shirt blue</t>
  </si>
  <si>
    <t>Feb</t>
  </si>
  <si>
    <t>Find average sales for the below criteria:</t>
  </si>
  <si>
    <t>Apr</t>
  </si>
  <si>
    <t>Shirt yellow</t>
  </si>
  <si>
    <t>UK</t>
  </si>
  <si>
    <t>Mar</t>
  </si>
  <si>
    <t>Find out how many shirts were sold for the below criteria:</t>
  </si>
  <si>
    <t>May</t>
  </si>
  <si>
    <t>Kushal Desai</t>
  </si>
  <si>
    <t>Kirit Khan</t>
  </si>
  <si>
    <t>Krystal Shah</t>
  </si>
  <si>
    <t>Tina mEhta</t>
  </si>
  <si>
    <t>KarAN Kapoor</t>
  </si>
  <si>
    <t>KanaN somaiya</t>
  </si>
  <si>
    <t>Dipesh Shah</t>
  </si>
  <si>
    <t>Bharat Kapoor</t>
  </si>
  <si>
    <t>Hitendra   Khan</t>
  </si>
  <si>
    <t xml:space="preserve"> MaNish DeSai</t>
  </si>
  <si>
    <t>riYA SangHavi</t>
  </si>
  <si>
    <t>bhumi shah</t>
  </si>
  <si>
    <t>mehuL mehta</t>
  </si>
  <si>
    <t xml:space="preserve">  HarShit shah</t>
  </si>
  <si>
    <t>Kanci        Nagori</t>
  </si>
  <si>
    <t>Tanvi Sharma</t>
  </si>
  <si>
    <t>neha   mishra</t>
  </si>
  <si>
    <t>RitA     Mishra</t>
  </si>
  <si>
    <t>PaYal mehta</t>
  </si>
  <si>
    <t>kanci NagoRI</t>
  </si>
  <si>
    <t xml:space="preserve">  tanVi Sharma</t>
  </si>
  <si>
    <t xml:space="preserve">Rita ShaH     </t>
  </si>
  <si>
    <t xml:space="preserve">Payal MEHta     </t>
  </si>
  <si>
    <t xml:space="preserve">       raHul    sHah    </t>
  </si>
  <si>
    <t>PROPER + TRIM</t>
  </si>
  <si>
    <t>Employee Names</t>
  </si>
  <si>
    <t>Text Based Formulas</t>
  </si>
  <si>
    <t>Mask your errors with IF ERROR</t>
  </si>
  <si>
    <t>Sales</t>
  </si>
  <si>
    <t>Avg Price</t>
  </si>
  <si>
    <t>WORKDAYS &amp; NETWORKDAYS</t>
  </si>
  <si>
    <t>Allows you find the date "X" working days from the start date</t>
  </si>
  <si>
    <t>Start date of Project</t>
  </si>
  <si>
    <t>Expected Days for Completion</t>
  </si>
  <si>
    <t>End Date of Project</t>
  </si>
  <si>
    <t>Profit</t>
  </si>
  <si>
    <t>Expense</t>
  </si>
  <si>
    <t>Laptops</t>
  </si>
  <si>
    <t>Mobiles</t>
  </si>
  <si>
    <t>Earphones</t>
  </si>
  <si>
    <t>Tablets</t>
  </si>
  <si>
    <t>Television</t>
  </si>
  <si>
    <t>Data Preparation</t>
  </si>
  <si>
    <t>Select &gt;&gt;</t>
  </si>
  <si>
    <t>Create Dynamic Data with CHOOSE</t>
  </si>
  <si>
    <t>WORKDAYS.INTL</t>
  </si>
  <si>
    <t>NETWORKDAYS.INTL</t>
  </si>
  <si>
    <t>Allows you find the "X" working days between start &amp; end date.</t>
  </si>
  <si>
    <t>Holiday</t>
  </si>
  <si>
    <t>Date</t>
  </si>
  <si>
    <t>Company Picnic</t>
  </si>
  <si>
    <t>National Holiday</t>
  </si>
  <si>
    <t>Neha mishra</t>
  </si>
  <si>
    <t>RahUl  shAh</t>
  </si>
  <si>
    <t>Automate LOOKUP using INDEX &amp; MATCH Formula</t>
  </si>
  <si>
    <t>Shops Owned</t>
  </si>
  <si>
    <t>Shop A</t>
  </si>
  <si>
    <t>Shop B</t>
  </si>
  <si>
    <t>Shop C</t>
  </si>
  <si>
    <t>Shop D</t>
  </si>
  <si>
    <t>Shop E</t>
  </si>
  <si>
    <t>Shop F</t>
  </si>
  <si>
    <t>Shop G</t>
  </si>
  <si>
    <t>Shop</t>
  </si>
  <si>
    <t>Year</t>
  </si>
  <si>
    <t>INDEX FORMULA</t>
  </si>
  <si>
    <t>Returns a value from a dataset</t>
  </si>
  <si>
    <t>based on the row number &amp;</t>
  </si>
  <si>
    <t>column number provided.</t>
  </si>
  <si>
    <t>MATCH FORMULA</t>
  </si>
  <si>
    <t>Returns a row number or a column</t>
  </si>
  <si>
    <t>number from a dataset based on</t>
  </si>
  <si>
    <t>the value provided.</t>
  </si>
  <si>
    <t>Small</t>
  </si>
  <si>
    <t>Medium</t>
  </si>
  <si>
    <t>Large</t>
  </si>
  <si>
    <t>Sweater</t>
  </si>
  <si>
    <t>Jacket</t>
  </si>
  <si>
    <t>Pant</t>
  </si>
  <si>
    <t>Product:</t>
  </si>
  <si>
    <t>Size:</t>
  </si>
  <si>
    <t>Price:</t>
  </si>
  <si>
    <t>Products</t>
  </si>
  <si>
    <t>Business Unit</t>
  </si>
  <si>
    <t>Main Unit</t>
  </si>
  <si>
    <t>Revenue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</si>
  <si>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</si>
  <si>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</si>
  <si>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</si>
  <si>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</si>
  <si>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</si>
  <si>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</si>
  <si>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</si>
  <si>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</si>
  <si>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</si>
  <si>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</si>
  <si>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</si>
  <si>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</si>
  <si>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</si>
  <si>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</si>
  <si>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</si>
  <si>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</si>
  <si>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</si>
  <si>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</si>
  <si>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</si>
  <si>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</si>
  <si>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</si>
  <si>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</si>
  <si>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</si>
  <si>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</si>
  <si>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</si>
  <si>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</si>
  <si>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</si>
  <si>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</si>
  <si>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</si>
  <si>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</si>
  <si>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</si>
  <si>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</si>
  <si>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</si>
  <si>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</si>
  <si>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</si>
  <si>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</si>
  <si>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</si>
  <si>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Practice LOOKUP using INDEX &amp; MATCH Formula</t>
  </si>
  <si>
    <t>Criteria Based Calculations using SUMIFS, AVERAGEIFS &amp; COUNTIFS</t>
  </si>
  <si>
    <t>Robots Used</t>
  </si>
  <si>
    <t>Entities</t>
  </si>
  <si>
    <r>
      <rPr>
        <sz val="11"/>
        <color theme="1"/>
        <rFont val="Calibri"/>
        <family val="2"/>
        <scheme val="minor"/>
      </rPr>
      <t xml:space="preserve">Find </t>
    </r>
    <r>
      <rPr>
        <b/>
        <sz val="11"/>
        <color theme="1"/>
        <rFont val="Calibri"/>
        <family val="2"/>
        <scheme val="minor"/>
      </rPr>
      <t>total sales</t>
    </r>
    <r>
      <rPr>
        <sz val="11"/>
        <color theme="1"/>
        <rFont val="Calibri"/>
        <family val="2"/>
        <scheme val="minor"/>
      </rPr>
      <t xml:space="preserve"> for the following Business Unit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using </t>
    </r>
    <r>
      <rPr>
        <b/>
        <sz val="11"/>
        <color theme="1"/>
        <rFont val="Calibri"/>
        <family val="2"/>
        <scheme val="minor"/>
      </rPr>
      <t>SUMIFS:</t>
    </r>
  </si>
  <si>
    <t>Practice using SUMIFS, AVERAGEIFS &amp; COUNTIFS</t>
  </si>
  <si>
    <r>
      <t xml:space="preserve">Find </t>
    </r>
    <r>
      <rPr>
        <b/>
        <sz val="11"/>
        <color theme="1"/>
        <rFont val="Calibri"/>
        <family val="2"/>
        <scheme val="minor"/>
      </rPr>
      <t>average revenue</t>
    </r>
    <r>
      <rPr>
        <sz val="11"/>
        <color theme="1"/>
        <rFont val="Calibri"/>
        <family val="2"/>
        <scheme val="minor"/>
      </rPr>
      <t xml:space="preserve"> for the following criteria using </t>
    </r>
    <r>
      <rPr>
        <b/>
        <sz val="11"/>
        <color theme="1"/>
        <rFont val="Calibri"/>
        <family val="2"/>
        <scheme val="minor"/>
      </rPr>
      <t>AVERAGEIFS</t>
    </r>
    <r>
      <rPr>
        <sz val="11"/>
        <color theme="1"/>
        <rFont val="Calibri"/>
        <family val="2"/>
        <scheme val="minor"/>
      </rPr>
      <t>:</t>
    </r>
  </si>
  <si>
    <t>Makes everything uppercase</t>
  </si>
  <si>
    <t>UPPER</t>
  </si>
  <si>
    <t>LOWER</t>
  </si>
  <si>
    <t>PROPER</t>
  </si>
  <si>
    <t>TRIM</t>
  </si>
  <si>
    <t>Makes everything lowercase</t>
  </si>
  <si>
    <t>Capitalize first letter of each word</t>
  </si>
  <si>
    <t>Removes all extra spaces</t>
  </si>
  <si>
    <t>The Perfect Answer</t>
  </si>
  <si>
    <t>apr</t>
  </si>
  <si>
    <t>Tushar    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</si>
</sst>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₹&quot;\ #,##0;[Red]&quot;₹&quot;\ \-#,##0"/>
    <numFmt numFmtId="165" formatCode="_ &quot;₹&quot;\ * #,##0.00_ ;_ &quot;₹&quot;\ * \-#,##0.00_ ;_ &quot;₹&quot;\ * &quot;-&quot;??_ ;_ @_ "/>
    <numFmt numFmtId="166" formatCode="_(* #,##0.00_);_(* \(#,##0.00\);_(* &quot;-&quot;??_);_(@_)"/>
    <numFmt numFmtId="167" formatCode="mmmm\ yyyy"/>
    <numFmt numFmtId="168" formatCode="_-[$$-409]* #,##0_ ;_-[$$-409]* \-#,##0\ ;_-[$$-409]* &quot;-&quot;??_ ;_-@_ "/>
    <numFmt numFmtId="169" formatCode="_(&quot;$&quot;* #,##0.00_);_(&quot;$&quot;* \(#,##0.00\);_(&quot;$&quot;* &quot;-&quot;??_);_(@_)"/>
    <numFmt numFmtId="170" formatCode="_(&quot;$&quot;* #,##0_);_(&quot;$&quot;* \(#,##0\);_(&quot;$&quot;* &quot;-&quot;??_);_(@_)"/>
    <numFmt numFmtId="171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0" fontId="5" fillId="0" borderId="0"/>
    <xf numFmtId="16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2" borderId="0" xfId="0" applyFont="1" applyFill="1"/>
    <xf numFmtId="3" fontId="0" fillId="0" borderId="2" xfId="0" applyNumberFormat="1" applyBorder="1"/>
    <xf numFmtId="0" fontId="5" fillId="0" borderId="0" xfId="2"/>
    <xf numFmtId="0" fontId="4" fillId="0" borderId="0" xfId="2" applyFont="1"/>
    <xf numFmtId="0" fontId="3" fillId="0" borderId="0" xfId="0" applyFont="1" applyBorder="1"/>
    <xf numFmtId="0" fontId="0" fillId="0" borderId="0" xfId="0" applyBorder="1"/>
    <xf numFmtId="167" fontId="5" fillId="0" borderId="0" xfId="2" quotePrefix="1" applyNumberFormat="1"/>
    <xf numFmtId="0" fontId="2" fillId="0" borderId="3" xfId="0" applyFont="1" applyBorder="1"/>
    <xf numFmtId="14" fontId="0" fillId="0" borderId="0" xfId="0" applyNumberFormat="1"/>
    <xf numFmtId="0" fontId="2" fillId="4" borderId="0" xfId="0" applyFont="1" applyFill="1"/>
    <xf numFmtId="0" fontId="0" fillId="5" borderId="0" xfId="0" applyFill="1"/>
    <xf numFmtId="168" fontId="0" fillId="5" borderId="0" xfId="0" applyNumberFormat="1" applyFill="1"/>
    <xf numFmtId="164" fontId="0" fillId="5" borderId="0" xfId="0" applyNumberFormat="1" applyFill="1"/>
    <xf numFmtId="0" fontId="0" fillId="3" borderId="0" xfId="0" applyFill="1"/>
    <xf numFmtId="14" fontId="0" fillId="5" borderId="0" xfId="0" applyNumberFormat="1" applyFill="1"/>
    <xf numFmtId="0" fontId="2" fillId="6" borderId="0" xfId="0" applyFont="1" applyFill="1" applyAlignment="1">
      <alignment wrapText="1"/>
    </xf>
    <xf numFmtId="0" fontId="2" fillId="7" borderId="4" xfId="0" applyFont="1" applyFill="1" applyBorder="1"/>
    <xf numFmtId="0" fontId="2" fillId="7" borderId="5" xfId="0" applyFont="1" applyFill="1" applyBorder="1"/>
    <xf numFmtId="14" fontId="0" fillId="8" borderId="6" xfId="0" applyNumberFormat="1" applyFill="1" applyBorder="1" applyAlignment="1">
      <alignment horizontal="left"/>
    </xf>
    <xf numFmtId="0" fontId="0" fillId="8" borderId="7" xfId="0" applyFill="1" applyBorder="1"/>
    <xf numFmtId="14" fontId="0" fillId="8" borderId="8" xfId="0" applyNumberFormat="1" applyFill="1" applyBorder="1" applyAlignment="1">
      <alignment horizontal="left"/>
    </xf>
    <xf numFmtId="0" fontId="0" fillId="8" borderId="9" xfId="0" applyFill="1" applyBorder="1"/>
    <xf numFmtId="0" fontId="0" fillId="0" borderId="0" xfId="0" applyAlignment="1">
      <alignment horizontal="right"/>
    </xf>
    <xf numFmtId="0" fontId="2" fillId="9" borderId="0" xfId="0" applyFont="1" applyFill="1"/>
    <xf numFmtId="0" fontId="0" fillId="9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/>
    <xf numFmtId="170" fontId="0" fillId="0" borderId="2" xfId="3" applyNumberFormat="1" applyFont="1" applyBorder="1"/>
    <xf numFmtId="0" fontId="2" fillId="0" borderId="0" xfId="0" applyFont="1" applyAlignment="1">
      <alignment horizontal="right"/>
    </xf>
    <xf numFmtId="0" fontId="0" fillId="10" borderId="2" xfId="0" applyFill="1" applyBorder="1"/>
    <xf numFmtId="0" fontId="2" fillId="0" borderId="2" xfId="0" applyFont="1" applyBorder="1"/>
    <xf numFmtId="0" fontId="0" fillId="9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0" fillId="0" borderId="0" xfId="3" applyNumberFormat="1" applyFont="1"/>
    <xf numFmtId="171" fontId="0" fillId="0" borderId="0" xfId="1" applyNumberFormat="1" applyFont="1"/>
    <xf numFmtId="0" fontId="0" fillId="0" borderId="0" xfId="0" applyFont="1"/>
    <xf numFmtId="3" fontId="0" fillId="3" borderId="2" xfId="0" applyNumberFormat="1" applyFill="1" applyBorder="1"/>
    <xf numFmtId="0" fontId="0" fillId="8" borderId="0" xfId="0" applyFill="1"/>
    <xf numFmtId="0" fontId="0" fillId="5" borderId="2" xfId="0" applyFill="1" applyBorder="1"/>
    <xf numFmtId="0" fontId="0" fillId="2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168" fontId="0" fillId="11" borderId="2" xfId="0" applyNumberFormat="1" applyFill="1" applyBorder="1"/>
    <xf numFmtId="168" fontId="0" fillId="4" borderId="0" xfId="4" applyNumberFormat="1" applyFont="1" applyFill="1"/>
    <xf numFmtId="14" fontId="0" fillId="0" borderId="1" xfId="0" applyNumberFormat="1" applyBorder="1"/>
  </cellXfs>
  <cellStyles count="5">
    <cellStyle name="Comma 2" xfId="1"/>
    <cellStyle name="Currency" xfId="4" builtinId="4"/>
    <cellStyle name="Currency 2" xfId="3"/>
    <cellStyle name="Normal" xfId="0" builtinId="0"/>
    <cellStyle name="Normal 3" xfId="2"/>
  </cellStyles>
  <dxfs count="0"/>
  <tableStyles count="0" defaultTableStyle="TableStyleMedium2" defaultPivotStyle="PivotStyleLight16"/>
  <colors>
    <mruColors>
      <color rgb="FFFFA16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6881889763779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36193833085825"/>
          <c:y val="2.8194444444444459E-2"/>
          <c:w val="0.8585087130640014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'Dynamic Data WOHOO!'!$H$6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 Data WOHOO!'!$G$7:$G$11</c:f>
              <c:strCache>
                <c:ptCount val="5"/>
                <c:pt idx="0">
                  <c:v>Laptops</c:v>
                </c:pt>
                <c:pt idx="1">
                  <c:v>Earphones</c:v>
                </c:pt>
                <c:pt idx="2">
                  <c:v>Tablets</c:v>
                </c:pt>
                <c:pt idx="3">
                  <c:v>Mobiles</c:v>
                </c:pt>
                <c:pt idx="4">
                  <c:v>Television</c:v>
                </c:pt>
              </c:strCache>
            </c:strRef>
          </c:cat>
          <c:val>
            <c:numRef>
              <c:f>'Dynamic Data WOHOO!'!$H$7:$H$11</c:f>
              <c:numCache>
                <c:formatCode>General</c:formatCode>
                <c:ptCount val="5"/>
                <c:pt idx="0">
                  <c:v>14</c:v>
                </c:pt>
                <c:pt idx="1">
                  <c:v>39</c:v>
                </c:pt>
                <c:pt idx="2">
                  <c:v>66</c:v>
                </c:pt>
                <c:pt idx="3">
                  <c:v>216</c:v>
                </c:pt>
                <c:pt idx="4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303264"/>
        <c:axId val="467300912"/>
      </c:barChart>
      <c:catAx>
        <c:axId val="4673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0912"/>
        <c:crosses val="autoZero"/>
        <c:auto val="1"/>
        <c:lblAlgn val="ctr"/>
        <c:lblOffset val="100"/>
        <c:noMultiLvlLbl val="0"/>
      </c:catAx>
      <c:valAx>
        <c:axId val="4673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80962</xdr:rowOff>
    </xdr:from>
    <xdr:to>
      <xdr:col>10</xdr:col>
      <xdr:colOff>381000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Advanced%20Excel\Adv%20Excel%20-%20Online\PRO%20T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Manager"/>
      <sheetName val="IF ERROR"/>
      <sheetName val="Trace Precedent-Dependent"/>
      <sheetName val="Remove Duplicates"/>
      <sheetName val="Goal Seek"/>
    </sheetNames>
    <sheetDataSet>
      <sheetData sheetId="0">
        <row r="14">
          <cell r="C14">
            <v>65</v>
          </cell>
        </row>
        <row r="15">
          <cell r="C15">
            <v>25</v>
          </cell>
        </row>
        <row r="16">
          <cell r="C16">
            <v>54</v>
          </cell>
        </row>
        <row r="17">
          <cell r="C17">
            <v>67</v>
          </cell>
        </row>
        <row r="18">
          <cell r="C18">
            <v>46</v>
          </cell>
        </row>
        <row r="19">
          <cell r="C19">
            <v>32</v>
          </cell>
        </row>
        <row r="20">
          <cell r="C20">
            <v>27</v>
          </cell>
        </row>
        <row r="21">
          <cell r="C21">
            <v>87</v>
          </cell>
        </row>
        <row r="22">
          <cell r="C22">
            <v>22</v>
          </cell>
        </row>
        <row r="23">
          <cell r="C23">
            <v>66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59999389629810485"/>
  </sheetPr>
  <dimension ref="A1:H29"/>
  <sheetViews>
    <sheetView topLeftCell="B1" zoomScale="130" zoomScaleNormal="130" workbookViewId="0">
      <selection activeCell="H4" sqref="H4"/>
    </sheetView>
  </sheetViews>
  <sheetFormatPr defaultRowHeight="15.6" x14ac:dyDescent="0.3"/>
  <cols>
    <col min="1" max="1" width="23.77734375" style="7" customWidth="1"/>
    <col min="2" max="2" width="25.109375" style="7" bestFit="1" customWidth="1"/>
    <col min="3" max="3" width="24.88671875" style="7" bestFit="1" customWidth="1"/>
    <col min="4" max="4" width="29.5546875" style="7" bestFit="1" customWidth="1"/>
    <col min="5" max="5" width="23.6640625" style="7" customWidth="1"/>
    <col min="6" max="6" width="22.88671875" style="7" customWidth="1"/>
    <col min="7" max="7" width="15.21875" style="7" bestFit="1" customWidth="1"/>
    <col min="8" max="8" width="12.5546875" style="7" bestFit="1" customWidth="1"/>
    <col min="9" max="16384" width="8.88671875" style="7"/>
  </cols>
  <sheetData>
    <row r="1" spans="1:8" customFormat="1" ht="16.5" customHeight="1" x14ac:dyDescent="0.35">
      <c r="A1" s="1" t="s">
        <v>44</v>
      </c>
      <c r="B1" s="2"/>
      <c r="C1" s="2"/>
      <c r="D1" s="2"/>
      <c r="E1" s="2"/>
      <c r="F1" s="2"/>
    </row>
    <row r="2" spans="1:8" customFormat="1" ht="16.5" customHeight="1" x14ac:dyDescent="0.35">
      <c r="A2" s="9"/>
      <c r="B2" s="49" t="s">
        <v>148</v>
      </c>
      <c r="C2" s="50" t="s">
        <v>153</v>
      </c>
      <c r="D2" s="51" t="s">
        <v>154</v>
      </c>
      <c r="E2" s="52" t="s">
        <v>155</v>
      </c>
      <c r="F2" s="53" t="s">
        <v>156</v>
      </c>
    </row>
    <row r="3" spans="1:8" x14ac:dyDescent="0.3">
      <c r="A3" s="8" t="s">
        <v>43</v>
      </c>
      <c r="B3" s="8" t="s">
        <v>149</v>
      </c>
      <c r="C3" s="8" t="s">
        <v>150</v>
      </c>
      <c r="D3" s="8" t="s">
        <v>151</v>
      </c>
      <c r="E3" s="8" t="s">
        <v>152</v>
      </c>
      <c r="F3" s="8" t="s">
        <v>42</v>
      </c>
      <c r="G3" s="7" t="s">
        <v>158</v>
      </c>
      <c r="H3" s="7" t="str">
        <f>LOWER(PROPER(TRIM(G3)))</f>
        <v>tushar patel</v>
      </c>
    </row>
    <row r="4" spans="1:8" x14ac:dyDescent="0.3">
      <c r="A4" s="7" t="s">
        <v>41</v>
      </c>
      <c r="B4" s="7" t="str">
        <f>UPPER(A4)</f>
        <v xml:space="preserve">       RAHUL    SHAH    </v>
      </c>
      <c r="C4" s="7" t="str">
        <f>LOWER(A4)</f>
        <v xml:space="preserve">       rahul    shah    </v>
      </c>
      <c r="D4" s="7" t="str">
        <f>PROPER(A4)</f>
        <v xml:space="preserve">       Rahul    Shah    </v>
      </c>
      <c r="E4" s="7" t="str">
        <f>TRIM(A4)</f>
        <v>raHul sHah</v>
      </c>
      <c r="F4" s="7" t="str">
        <f>PROPER(TRIM(E4))</f>
        <v>Rahul Shah</v>
      </c>
    </row>
    <row r="5" spans="1:8" x14ac:dyDescent="0.3">
      <c r="A5" s="7" t="s">
        <v>40</v>
      </c>
      <c r="B5" s="7" t="str">
        <f t="shared" ref="B5:B29" si="0">UPPER(A5)</f>
        <v xml:space="preserve">PAYAL MEHTA     </v>
      </c>
      <c r="C5" s="7" t="str">
        <f t="shared" ref="C5:C29" si="1">LOWER(A5)</f>
        <v xml:space="preserve">payal mehta     </v>
      </c>
      <c r="D5" s="7" t="str">
        <f t="shared" ref="D5:D29" si="2">PROPER(A5)</f>
        <v xml:space="preserve">Payal Mehta     </v>
      </c>
      <c r="E5" s="7" t="str">
        <f t="shared" ref="E5:E29" si="3">TRIM(A5)</f>
        <v>Payal MEHta</v>
      </c>
      <c r="F5" s="7" t="str">
        <f t="shared" ref="F5:F29" si="4">PROPER(TRIM(E5))</f>
        <v>Payal Mehta</v>
      </c>
    </row>
    <row r="6" spans="1:8" x14ac:dyDescent="0.3">
      <c r="A6" s="7" t="s">
        <v>39</v>
      </c>
      <c r="B6" s="7" t="str">
        <f t="shared" si="0"/>
        <v xml:space="preserve">RITA SHAH     </v>
      </c>
      <c r="C6" s="7" t="str">
        <f t="shared" si="1"/>
        <v xml:space="preserve">rita shah     </v>
      </c>
      <c r="D6" s="7" t="str">
        <f t="shared" si="2"/>
        <v xml:space="preserve">Rita Shah     </v>
      </c>
      <c r="E6" s="7" t="str">
        <f t="shared" si="3"/>
        <v>Rita ShaH</v>
      </c>
      <c r="F6" s="7" t="str">
        <f t="shared" si="4"/>
        <v>Rita Shah</v>
      </c>
    </row>
    <row r="7" spans="1:8" x14ac:dyDescent="0.3">
      <c r="A7" s="7" t="s">
        <v>70</v>
      </c>
      <c r="B7" s="7" t="str">
        <f t="shared" si="0"/>
        <v>NEHA MISHRA</v>
      </c>
      <c r="C7" s="7" t="str">
        <f t="shared" si="1"/>
        <v>neha mishra</v>
      </c>
      <c r="D7" s="7" t="str">
        <f t="shared" si="2"/>
        <v>Neha Mishra</v>
      </c>
      <c r="E7" s="7" t="str">
        <f t="shared" si="3"/>
        <v>Neha mishra</v>
      </c>
      <c r="F7" s="7" t="str">
        <f t="shared" si="4"/>
        <v>Neha Mishra</v>
      </c>
    </row>
    <row r="8" spans="1:8" x14ac:dyDescent="0.3">
      <c r="A8" s="7" t="s">
        <v>38</v>
      </c>
      <c r="B8" s="7" t="str">
        <f t="shared" si="0"/>
        <v xml:space="preserve">  TANVI SHARMA</v>
      </c>
      <c r="C8" s="7" t="str">
        <f t="shared" si="1"/>
        <v xml:space="preserve">  tanvi sharma</v>
      </c>
      <c r="D8" s="7" t="str">
        <f t="shared" si="2"/>
        <v xml:space="preserve">  Tanvi Sharma</v>
      </c>
      <c r="E8" s="7" t="str">
        <f t="shared" si="3"/>
        <v>tanVi Sharma</v>
      </c>
      <c r="F8" s="7" t="str">
        <f t="shared" si="4"/>
        <v>Tanvi Sharma</v>
      </c>
    </row>
    <row r="9" spans="1:8" x14ac:dyDescent="0.3">
      <c r="A9" s="7" t="s">
        <v>37</v>
      </c>
      <c r="B9" s="7" t="str">
        <f t="shared" si="0"/>
        <v>KANCI NAGORI</v>
      </c>
      <c r="C9" s="7" t="str">
        <f t="shared" si="1"/>
        <v>kanci nagori</v>
      </c>
      <c r="D9" s="7" t="str">
        <f t="shared" si="2"/>
        <v>Kanci Nagori</v>
      </c>
      <c r="E9" s="7" t="str">
        <f t="shared" si="3"/>
        <v>kanci NagoRI</v>
      </c>
      <c r="F9" s="7" t="str">
        <f t="shared" si="4"/>
        <v>Kanci Nagori</v>
      </c>
    </row>
    <row r="10" spans="1:8" x14ac:dyDescent="0.3">
      <c r="A10" s="7" t="s">
        <v>71</v>
      </c>
      <c r="B10" s="7" t="str">
        <f t="shared" si="0"/>
        <v>RAHUL  SHAH</v>
      </c>
      <c r="C10" s="7" t="str">
        <f t="shared" si="1"/>
        <v>rahul  shah</v>
      </c>
      <c r="D10" s="7" t="str">
        <f t="shared" si="2"/>
        <v>Rahul  Shah</v>
      </c>
      <c r="E10" s="7" t="str">
        <f t="shared" si="3"/>
        <v>RahUl shAh</v>
      </c>
      <c r="F10" s="7" t="str">
        <f t="shared" si="4"/>
        <v>Rahul Shah</v>
      </c>
    </row>
    <row r="11" spans="1:8" x14ac:dyDescent="0.3">
      <c r="A11" s="7" t="s">
        <v>36</v>
      </c>
      <c r="B11" s="7" t="str">
        <f t="shared" si="0"/>
        <v>PAYAL MEHTA</v>
      </c>
      <c r="C11" s="7" t="str">
        <f t="shared" si="1"/>
        <v>payal mehta</v>
      </c>
      <c r="D11" s="7" t="str">
        <f t="shared" si="2"/>
        <v>Payal Mehta</v>
      </c>
      <c r="E11" s="7" t="str">
        <f t="shared" si="3"/>
        <v>PaYal mehta</v>
      </c>
      <c r="F11" s="7" t="str">
        <f t="shared" si="4"/>
        <v>Payal Mehta</v>
      </c>
    </row>
    <row r="12" spans="1:8" x14ac:dyDescent="0.3">
      <c r="A12" s="7" t="s">
        <v>35</v>
      </c>
      <c r="B12" s="7" t="str">
        <f t="shared" si="0"/>
        <v>RITA     MISHRA</v>
      </c>
      <c r="C12" s="7" t="str">
        <f t="shared" si="1"/>
        <v>rita     mishra</v>
      </c>
      <c r="D12" s="7" t="str">
        <f t="shared" si="2"/>
        <v>Rita     Mishra</v>
      </c>
      <c r="E12" s="7" t="str">
        <f t="shared" si="3"/>
        <v>RitA Mishra</v>
      </c>
      <c r="F12" s="7" t="str">
        <f t="shared" si="4"/>
        <v>Rita Mishra</v>
      </c>
    </row>
    <row r="13" spans="1:8" x14ac:dyDescent="0.3">
      <c r="A13" s="7" t="s">
        <v>34</v>
      </c>
      <c r="B13" s="7" t="str">
        <f t="shared" si="0"/>
        <v>NEHA   MISHRA</v>
      </c>
      <c r="C13" s="7" t="str">
        <f t="shared" si="1"/>
        <v>neha   mishra</v>
      </c>
      <c r="D13" s="7" t="str">
        <f t="shared" si="2"/>
        <v>Neha   Mishra</v>
      </c>
      <c r="E13" s="7" t="str">
        <f t="shared" si="3"/>
        <v>neha mishra</v>
      </c>
      <c r="F13" s="7" t="str">
        <f t="shared" si="4"/>
        <v>Neha Mishra</v>
      </c>
    </row>
    <row r="14" spans="1:8" x14ac:dyDescent="0.3">
      <c r="A14" s="7" t="s">
        <v>33</v>
      </c>
      <c r="B14" s="7" t="str">
        <f t="shared" si="0"/>
        <v>TANVI SHARMA</v>
      </c>
      <c r="C14" s="7" t="str">
        <f t="shared" si="1"/>
        <v>tanvi sharma</v>
      </c>
      <c r="D14" s="7" t="str">
        <f t="shared" si="2"/>
        <v>Tanvi Sharma</v>
      </c>
      <c r="E14" s="7" t="str">
        <f t="shared" si="3"/>
        <v>Tanvi Sharma</v>
      </c>
      <c r="F14" s="7" t="str">
        <f t="shared" si="4"/>
        <v>Tanvi Sharma</v>
      </c>
    </row>
    <row r="15" spans="1:8" x14ac:dyDescent="0.3">
      <c r="A15" s="7" t="s">
        <v>32</v>
      </c>
      <c r="B15" s="7" t="str">
        <f t="shared" si="0"/>
        <v>KANCI        NAGORI</v>
      </c>
      <c r="C15" s="7" t="str">
        <f t="shared" si="1"/>
        <v>kanci        nagori</v>
      </c>
      <c r="D15" s="7" t="str">
        <f t="shared" si="2"/>
        <v>Kanci        Nagori</v>
      </c>
      <c r="E15" s="7" t="str">
        <f t="shared" si="3"/>
        <v>Kanci Nagori</v>
      </c>
      <c r="F15" s="7" t="str">
        <f t="shared" si="4"/>
        <v>Kanci Nagori</v>
      </c>
    </row>
    <row r="16" spans="1:8" x14ac:dyDescent="0.3">
      <c r="A16" s="7" t="s">
        <v>31</v>
      </c>
      <c r="B16" s="7" t="str">
        <f t="shared" si="0"/>
        <v xml:space="preserve">  HARSHIT SHAH</v>
      </c>
      <c r="C16" s="7" t="str">
        <f t="shared" si="1"/>
        <v xml:space="preserve">  harshit shah</v>
      </c>
      <c r="D16" s="7" t="str">
        <f t="shared" si="2"/>
        <v xml:space="preserve">  Harshit Shah</v>
      </c>
      <c r="E16" s="7" t="str">
        <f t="shared" si="3"/>
        <v>HarShit shah</v>
      </c>
      <c r="F16" s="7" t="str">
        <f t="shared" si="4"/>
        <v>Harshit Shah</v>
      </c>
    </row>
    <row r="17" spans="1:6" x14ac:dyDescent="0.3">
      <c r="A17" s="7" t="s">
        <v>30</v>
      </c>
      <c r="B17" s="7" t="str">
        <f t="shared" si="0"/>
        <v>MEHUL MEHTA</v>
      </c>
      <c r="C17" s="7" t="str">
        <f t="shared" si="1"/>
        <v>mehul mehta</v>
      </c>
      <c r="D17" s="7" t="str">
        <f t="shared" si="2"/>
        <v>Mehul Mehta</v>
      </c>
      <c r="E17" s="7" t="str">
        <f t="shared" si="3"/>
        <v>mehuL mehta</v>
      </c>
      <c r="F17" s="7" t="str">
        <f t="shared" si="4"/>
        <v>Mehul Mehta</v>
      </c>
    </row>
    <row r="18" spans="1:6" x14ac:dyDescent="0.3">
      <c r="A18" s="7" t="s">
        <v>29</v>
      </c>
      <c r="B18" s="7" t="str">
        <f t="shared" si="0"/>
        <v>BHUMI SHAH</v>
      </c>
      <c r="C18" s="7" t="str">
        <f t="shared" si="1"/>
        <v>bhumi shah</v>
      </c>
      <c r="D18" s="7" t="str">
        <f t="shared" si="2"/>
        <v>Bhumi Shah</v>
      </c>
      <c r="E18" s="7" t="str">
        <f t="shared" si="3"/>
        <v>bhumi shah</v>
      </c>
      <c r="F18" s="7" t="str">
        <f t="shared" si="4"/>
        <v>Bhumi Shah</v>
      </c>
    </row>
    <row r="19" spans="1:6" x14ac:dyDescent="0.3">
      <c r="A19" s="7" t="s">
        <v>28</v>
      </c>
      <c r="B19" s="7" t="str">
        <f t="shared" si="0"/>
        <v>RIYA SANGHAVI</v>
      </c>
      <c r="C19" s="7" t="str">
        <f t="shared" si="1"/>
        <v>riya sanghavi</v>
      </c>
      <c r="D19" s="7" t="str">
        <f t="shared" si="2"/>
        <v>Riya Sanghavi</v>
      </c>
      <c r="E19" s="7" t="str">
        <f t="shared" si="3"/>
        <v>riYA SangHavi</v>
      </c>
      <c r="F19" s="7" t="str">
        <f t="shared" si="4"/>
        <v>Riya Sanghavi</v>
      </c>
    </row>
    <row r="20" spans="1:6" x14ac:dyDescent="0.3">
      <c r="A20" s="7" t="s">
        <v>27</v>
      </c>
      <c r="B20" s="7" t="str">
        <f t="shared" si="0"/>
        <v xml:space="preserve"> MANISH DESAI</v>
      </c>
      <c r="C20" s="7" t="str">
        <f t="shared" si="1"/>
        <v xml:space="preserve"> manish desai</v>
      </c>
      <c r="D20" s="7" t="str">
        <f t="shared" si="2"/>
        <v xml:space="preserve"> Manish Desai</v>
      </c>
      <c r="E20" s="7" t="str">
        <f t="shared" si="3"/>
        <v>MaNish DeSai</v>
      </c>
      <c r="F20" s="7" t="str">
        <f t="shared" si="4"/>
        <v>Manish Desai</v>
      </c>
    </row>
    <row r="21" spans="1:6" x14ac:dyDescent="0.3">
      <c r="A21" s="7" t="s">
        <v>26</v>
      </c>
      <c r="B21" s="7" t="str">
        <f t="shared" si="0"/>
        <v>HITENDRA   KHAN</v>
      </c>
      <c r="C21" s="7" t="str">
        <f t="shared" si="1"/>
        <v>hitendra   khan</v>
      </c>
      <c r="D21" s="7" t="str">
        <f t="shared" si="2"/>
        <v>Hitendra   Khan</v>
      </c>
      <c r="E21" s="7" t="str">
        <f t="shared" si="3"/>
        <v>Hitendra Khan</v>
      </c>
      <c r="F21" s="7" t="str">
        <f t="shared" si="4"/>
        <v>Hitendra Khan</v>
      </c>
    </row>
    <row r="22" spans="1:6" x14ac:dyDescent="0.3">
      <c r="A22" s="7" t="s">
        <v>25</v>
      </c>
      <c r="B22" s="7" t="str">
        <f t="shared" si="0"/>
        <v>BHARAT KAPOOR</v>
      </c>
      <c r="C22" s="7" t="str">
        <f t="shared" si="1"/>
        <v>bharat kapoor</v>
      </c>
      <c r="D22" s="7" t="str">
        <f t="shared" si="2"/>
        <v>Bharat Kapoor</v>
      </c>
      <c r="E22" s="7" t="str">
        <f t="shared" si="3"/>
        <v>Bharat Kapoor</v>
      </c>
      <c r="F22" s="7" t="str">
        <f t="shared" si="4"/>
        <v>Bharat Kapoor</v>
      </c>
    </row>
    <row r="23" spans="1:6" x14ac:dyDescent="0.3">
      <c r="A23" s="7" t="s">
        <v>24</v>
      </c>
      <c r="B23" s="7" t="str">
        <f t="shared" si="0"/>
        <v>DIPESH SHAH</v>
      </c>
      <c r="C23" s="7" t="str">
        <f t="shared" si="1"/>
        <v>dipesh shah</v>
      </c>
      <c r="D23" s="7" t="str">
        <f t="shared" si="2"/>
        <v>Dipesh Shah</v>
      </c>
      <c r="E23" s="7" t="str">
        <f t="shared" si="3"/>
        <v>Dipesh Shah</v>
      </c>
      <c r="F23" s="7" t="str">
        <f t="shared" si="4"/>
        <v>Dipesh Shah</v>
      </c>
    </row>
    <row r="24" spans="1:6" x14ac:dyDescent="0.3">
      <c r="A24" s="7" t="s">
        <v>23</v>
      </c>
      <c r="B24" s="7" t="str">
        <f t="shared" si="0"/>
        <v>KANAN SOMAIYA</v>
      </c>
      <c r="C24" s="7" t="str">
        <f t="shared" si="1"/>
        <v>kanan somaiya</v>
      </c>
      <c r="D24" s="7" t="str">
        <f t="shared" si="2"/>
        <v>Kanan Somaiya</v>
      </c>
      <c r="E24" s="7" t="str">
        <f t="shared" si="3"/>
        <v>KanaN somaiya</v>
      </c>
      <c r="F24" s="7" t="str">
        <f t="shared" si="4"/>
        <v>Kanan Somaiya</v>
      </c>
    </row>
    <row r="25" spans="1:6" x14ac:dyDescent="0.3">
      <c r="A25" s="7" t="s">
        <v>22</v>
      </c>
      <c r="B25" s="7" t="str">
        <f t="shared" si="0"/>
        <v>KARAN KAPOOR</v>
      </c>
      <c r="C25" s="7" t="str">
        <f t="shared" si="1"/>
        <v>karan kapoor</v>
      </c>
      <c r="D25" s="7" t="str">
        <f t="shared" si="2"/>
        <v>Karan Kapoor</v>
      </c>
      <c r="E25" s="7" t="str">
        <f t="shared" si="3"/>
        <v>KarAN Kapoor</v>
      </c>
      <c r="F25" s="7" t="str">
        <f t="shared" si="4"/>
        <v>Karan Kapoor</v>
      </c>
    </row>
    <row r="26" spans="1:6" x14ac:dyDescent="0.3">
      <c r="A26" s="7" t="s">
        <v>21</v>
      </c>
      <c r="B26" s="7" t="str">
        <f t="shared" si="0"/>
        <v>TINA MEHTA</v>
      </c>
      <c r="C26" s="7" t="str">
        <f t="shared" si="1"/>
        <v>tina mehta</v>
      </c>
      <c r="D26" s="7" t="str">
        <f t="shared" si="2"/>
        <v>Tina Mehta</v>
      </c>
      <c r="E26" s="7" t="str">
        <f t="shared" si="3"/>
        <v>Tina mEhta</v>
      </c>
      <c r="F26" s="7" t="str">
        <f t="shared" si="4"/>
        <v>Tina Mehta</v>
      </c>
    </row>
    <row r="27" spans="1:6" x14ac:dyDescent="0.3">
      <c r="A27" s="7" t="s">
        <v>20</v>
      </c>
      <c r="B27" s="7" t="str">
        <f t="shared" si="0"/>
        <v>KRYSTAL SHAH</v>
      </c>
      <c r="C27" s="7" t="str">
        <f t="shared" si="1"/>
        <v>krystal shah</v>
      </c>
      <c r="D27" s="7" t="str">
        <f t="shared" si="2"/>
        <v>Krystal Shah</v>
      </c>
      <c r="E27" s="7" t="str">
        <f t="shared" si="3"/>
        <v>Krystal Shah</v>
      </c>
      <c r="F27" s="7" t="str">
        <f t="shared" si="4"/>
        <v>Krystal Shah</v>
      </c>
    </row>
    <row r="28" spans="1:6" x14ac:dyDescent="0.3">
      <c r="A28" s="7" t="s">
        <v>19</v>
      </c>
      <c r="B28" s="7" t="str">
        <f t="shared" si="0"/>
        <v>KIRIT KHAN</v>
      </c>
      <c r="C28" s="7" t="str">
        <f t="shared" si="1"/>
        <v>kirit khan</v>
      </c>
      <c r="D28" s="7" t="str">
        <f t="shared" si="2"/>
        <v>Kirit Khan</v>
      </c>
      <c r="E28" s="7" t="str">
        <f t="shared" si="3"/>
        <v>Kirit Khan</v>
      </c>
      <c r="F28" s="7" t="str">
        <f t="shared" si="4"/>
        <v>Kirit Khan</v>
      </c>
    </row>
    <row r="29" spans="1:6" x14ac:dyDescent="0.3">
      <c r="A29" s="7" t="s">
        <v>18</v>
      </c>
      <c r="B29" s="7" t="str">
        <f t="shared" si="0"/>
        <v>KUSHAL DESAI</v>
      </c>
      <c r="C29" s="7" t="str">
        <f t="shared" si="1"/>
        <v>kushal desai</v>
      </c>
      <c r="D29" s="7" t="str">
        <f t="shared" si="2"/>
        <v>Kushal Desai</v>
      </c>
      <c r="E29" s="7" t="str">
        <f t="shared" si="3"/>
        <v>Kushal Desai</v>
      </c>
      <c r="F29" s="7" t="str">
        <f t="shared" si="4"/>
        <v>Kushal Desai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59999389629810485"/>
  </sheetPr>
  <dimension ref="A1:K11"/>
  <sheetViews>
    <sheetView tabSelected="1" zoomScale="160" zoomScaleNormal="160" workbookViewId="0">
      <selection activeCell="H6" sqref="H6"/>
    </sheetView>
  </sheetViews>
  <sheetFormatPr defaultRowHeight="14.4" x14ac:dyDescent="0.3"/>
  <cols>
    <col min="1" max="1" width="9.88671875" customWidth="1"/>
    <col min="7" max="7" width="15.33203125" bestFit="1" customWidth="1"/>
  </cols>
  <sheetData>
    <row r="1" spans="1:11" ht="16.5" customHeight="1" x14ac:dyDescent="0.35">
      <c r="A1" s="1" t="s">
        <v>62</v>
      </c>
      <c r="B1" s="2"/>
      <c r="C1" s="2"/>
      <c r="D1" s="2"/>
      <c r="E1" s="2"/>
      <c r="F1" s="2"/>
      <c r="G1" s="2"/>
      <c r="J1" s="38">
        <v>1</v>
      </c>
      <c r="K1" s="39" t="s">
        <v>46</v>
      </c>
    </row>
    <row r="2" spans="1:11" x14ac:dyDescent="0.3">
      <c r="J2" s="40">
        <v>2</v>
      </c>
      <c r="K2" s="41" t="s">
        <v>54</v>
      </c>
    </row>
    <row r="3" spans="1:11" x14ac:dyDescent="0.3">
      <c r="J3" s="42">
        <v>3</v>
      </c>
      <c r="K3" s="43" t="s">
        <v>53</v>
      </c>
    </row>
    <row r="5" spans="1:11" x14ac:dyDescent="0.3">
      <c r="G5" s="36" t="s">
        <v>60</v>
      </c>
      <c r="H5" s="3"/>
      <c r="J5" t="s">
        <v>61</v>
      </c>
      <c r="K5" s="18">
        <v>3</v>
      </c>
    </row>
    <row r="6" spans="1:11" x14ac:dyDescent="0.3">
      <c r="A6" s="14" t="s">
        <v>2</v>
      </c>
      <c r="B6" s="14" t="s">
        <v>46</v>
      </c>
      <c r="C6" s="14" t="s">
        <v>54</v>
      </c>
      <c r="D6" s="14" t="s">
        <v>53</v>
      </c>
      <c r="G6" s="36" t="str">
        <f>A6</f>
        <v>Product</v>
      </c>
      <c r="H6" s="36" t="str">
        <f>CHOOSE($K$5,B6,C6,D6)</f>
        <v>Profit</v>
      </c>
    </row>
    <row r="7" spans="1:11" x14ac:dyDescent="0.3">
      <c r="A7" s="15" t="s">
        <v>55</v>
      </c>
      <c r="B7" s="16">
        <v>335</v>
      </c>
      <c r="C7" s="16">
        <v>321</v>
      </c>
      <c r="D7" s="17">
        <f>B7-C7</f>
        <v>14</v>
      </c>
      <c r="G7" s="36" t="str">
        <f t="shared" ref="G7:G11" si="0">A7</f>
        <v>Laptops</v>
      </c>
      <c r="H7" s="36">
        <f t="shared" ref="H7:H11" si="1">CHOOSE($K$5,B7,C7,D7)</f>
        <v>14</v>
      </c>
    </row>
    <row r="8" spans="1:11" x14ac:dyDescent="0.3">
      <c r="A8" s="15" t="s">
        <v>57</v>
      </c>
      <c r="B8" s="16">
        <v>203</v>
      </c>
      <c r="C8" s="16">
        <v>164</v>
      </c>
      <c r="D8" s="17">
        <f t="shared" ref="D8:D11" si="2">B8-C8</f>
        <v>39</v>
      </c>
      <c r="G8" s="36" t="str">
        <f t="shared" si="0"/>
        <v>Earphones</v>
      </c>
      <c r="H8" s="36">
        <f t="shared" si="1"/>
        <v>39</v>
      </c>
    </row>
    <row r="9" spans="1:11" x14ac:dyDescent="0.3">
      <c r="A9" s="15" t="s">
        <v>58</v>
      </c>
      <c r="B9" s="16">
        <v>212</v>
      </c>
      <c r="C9" s="16">
        <v>146</v>
      </c>
      <c r="D9" s="17">
        <f t="shared" si="2"/>
        <v>66</v>
      </c>
      <c r="G9" s="36" t="str">
        <f t="shared" si="0"/>
        <v>Tablets</v>
      </c>
      <c r="H9" s="36">
        <f t="shared" si="1"/>
        <v>66</v>
      </c>
    </row>
    <row r="10" spans="1:11" x14ac:dyDescent="0.3">
      <c r="A10" s="15" t="s">
        <v>56</v>
      </c>
      <c r="B10" s="16">
        <v>326</v>
      </c>
      <c r="C10" s="16">
        <v>110</v>
      </c>
      <c r="D10" s="17">
        <f t="shared" si="2"/>
        <v>216</v>
      </c>
      <c r="G10" s="36" t="str">
        <f t="shared" si="0"/>
        <v>Mobiles</v>
      </c>
      <c r="H10" s="36">
        <f t="shared" si="1"/>
        <v>216</v>
      </c>
    </row>
    <row r="11" spans="1:11" x14ac:dyDescent="0.3">
      <c r="A11" s="15" t="s">
        <v>59</v>
      </c>
      <c r="B11" s="16">
        <v>144</v>
      </c>
      <c r="C11" s="16">
        <v>63</v>
      </c>
      <c r="D11" s="17">
        <f t="shared" si="2"/>
        <v>81</v>
      </c>
      <c r="G11" s="36" t="str">
        <f t="shared" si="0"/>
        <v>Television</v>
      </c>
      <c r="H11" s="36">
        <f t="shared" si="1"/>
        <v>81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I13"/>
  <sheetViews>
    <sheetView zoomScale="175" zoomScaleNormal="175" workbookViewId="0">
      <selection activeCell="D13" sqref="D13"/>
    </sheetView>
  </sheetViews>
  <sheetFormatPr defaultRowHeight="14.4" x14ac:dyDescent="0.3"/>
  <cols>
    <col min="1" max="1" width="7.21875" customWidth="1"/>
    <col min="2" max="2" width="12.5546875" bestFit="1" customWidth="1"/>
    <col min="3" max="3" width="11.109375" bestFit="1" customWidth="1"/>
    <col min="4" max="4" width="11.33203125" bestFit="1" customWidth="1"/>
    <col min="5" max="6" width="11.109375" bestFit="1" customWidth="1"/>
    <col min="7" max="7" width="10.5546875" customWidth="1"/>
    <col min="8" max="8" width="8.21875" customWidth="1"/>
    <col min="9" max="9" width="29.33203125" customWidth="1"/>
  </cols>
  <sheetData>
    <row r="1" spans="1:9" ht="16.5" customHeight="1" x14ac:dyDescent="0.35">
      <c r="A1" s="1" t="s">
        <v>72</v>
      </c>
      <c r="B1" s="2"/>
      <c r="C1" s="2"/>
      <c r="D1" s="2"/>
      <c r="E1" s="2"/>
      <c r="F1" s="2"/>
      <c r="G1" s="2"/>
    </row>
    <row r="3" spans="1:9" x14ac:dyDescent="0.3">
      <c r="B3" s="28" t="s">
        <v>73</v>
      </c>
      <c r="C3" s="28">
        <v>2015</v>
      </c>
      <c r="D3" s="28">
        <v>2016</v>
      </c>
      <c r="E3" s="28">
        <v>2017</v>
      </c>
      <c r="F3" s="28">
        <v>2018</v>
      </c>
      <c r="G3" s="28">
        <v>2019</v>
      </c>
      <c r="I3" s="4" t="s">
        <v>83</v>
      </c>
    </row>
    <row r="4" spans="1:9" x14ac:dyDescent="0.3">
      <c r="B4" s="29" t="s">
        <v>74</v>
      </c>
      <c r="C4" s="44">
        <v>15285</v>
      </c>
      <c r="D4" s="44">
        <v>18145</v>
      </c>
      <c r="E4" s="44">
        <v>14139</v>
      </c>
      <c r="F4" s="44">
        <v>19041</v>
      </c>
      <c r="G4" s="44">
        <v>12060</v>
      </c>
      <c r="I4" t="s">
        <v>84</v>
      </c>
    </row>
    <row r="5" spans="1:9" x14ac:dyDescent="0.3">
      <c r="B5" s="29" t="s">
        <v>75</v>
      </c>
      <c r="C5" s="44">
        <v>17826</v>
      </c>
      <c r="D5" s="44">
        <v>24785</v>
      </c>
      <c r="E5" s="44">
        <v>15287</v>
      </c>
      <c r="F5" s="44">
        <v>16172</v>
      </c>
      <c r="G5" s="44">
        <v>26822</v>
      </c>
      <c r="I5" t="s">
        <v>85</v>
      </c>
    </row>
    <row r="6" spans="1:9" x14ac:dyDescent="0.3">
      <c r="B6" s="29" t="s">
        <v>76</v>
      </c>
      <c r="C6" s="44">
        <v>21008</v>
      </c>
      <c r="D6" s="44">
        <v>18372</v>
      </c>
      <c r="E6" s="44">
        <v>27848</v>
      </c>
      <c r="F6" s="44">
        <v>14525</v>
      </c>
      <c r="G6" s="44">
        <v>20790</v>
      </c>
      <c r="I6" t="s">
        <v>86</v>
      </c>
    </row>
    <row r="7" spans="1:9" x14ac:dyDescent="0.3">
      <c r="B7" s="29" t="s">
        <v>77</v>
      </c>
      <c r="C7" s="44">
        <v>12315</v>
      </c>
      <c r="D7" s="44">
        <v>21593</v>
      </c>
      <c r="E7" s="44">
        <v>24444</v>
      </c>
      <c r="F7" s="44">
        <v>11681</v>
      </c>
      <c r="G7" s="44">
        <v>26403</v>
      </c>
    </row>
    <row r="8" spans="1:9" x14ac:dyDescent="0.3">
      <c r="B8" s="29" t="s">
        <v>78</v>
      </c>
      <c r="C8" s="44">
        <v>27878</v>
      </c>
      <c r="D8" s="44">
        <v>21115</v>
      </c>
      <c r="E8" s="44">
        <v>25146</v>
      </c>
      <c r="F8" s="44">
        <v>17977</v>
      </c>
      <c r="G8" s="44">
        <v>15121</v>
      </c>
      <c r="I8" s="4" t="s">
        <v>87</v>
      </c>
    </row>
    <row r="9" spans="1:9" x14ac:dyDescent="0.3">
      <c r="B9" s="29" t="s">
        <v>79</v>
      </c>
      <c r="C9" s="44">
        <v>16031</v>
      </c>
      <c r="D9" s="44">
        <v>10462</v>
      </c>
      <c r="E9" s="44">
        <v>24541</v>
      </c>
      <c r="F9" s="44">
        <v>16886</v>
      </c>
      <c r="G9" s="44">
        <v>11557</v>
      </c>
      <c r="I9" t="s">
        <v>88</v>
      </c>
    </row>
    <row r="10" spans="1:9" x14ac:dyDescent="0.3">
      <c r="B10" s="29" t="s">
        <v>80</v>
      </c>
      <c r="C10" s="44">
        <v>13123</v>
      </c>
      <c r="D10" s="44">
        <v>26815</v>
      </c>
      <c r="E10" s="44">
        <v>16266</v>
      </c>
      <c r="F10" s="44">
        <v>15195</v>
      </c>
      <c r="G10" s="44">
        <v>16661</v>
      </c>
      <c r="I10" t="s">
        <v>89</v>
      </c>
    </row>
    <row r="11" spans="1:9" x14ac:dyDescent="0.3">
      <c r="I11" t="s">
        <v>90</v>
      </c>
    </row>
    <row r="12" spans="1:9" x14ac:dyDescent="0.3">
      <c r="B12" s="30" t="s">
        <v>81</v>
      </c>
      <c r="C12" s="30" t="s">
        <v>82</v>
      </c>
      <c r="D12" s="30" t="s">
        <v>46</v>
      </c>
      <c r="F12" s="30"/>
      <c r="G12" s="30"/>
      <c r="H12" s="31"/>
      <c r="I12" s="31"/>
    </row>
    <row r="13" spans="1:9" x14ac:dyDescent="0.3">
      <c r="B13" s="3" t="s">
        <v>74</v>
      </c>
      <c r="C13" s="3">
        <v>2015</v>
      </c>
      <c r="D13" s="55">
        <f>INDEX(B3:G10,MATCH(B13,B3:B10,0),MATCH(C13,B3:G3,0))</f>
        <v>15285</v>
      </c>
    </row>
  </sheetData>
  <dataValidations count="2">
    <dataValidation type="list" allowBlank="1" showInputMessage="1" showErrorMessage="1" sqref="B13">
      <formula1>$B$4:$B$10</formula1>
    </dataValidation>
    <dataValidation type="list" allowBlank="1" showInputMessage="1" showErrorMessage="1" sqref="C13">
      <formula1>"2015,2016,2017,2018,2019"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" sqref="B1:F1"/>
    </sheetView>
  </sheetViews>
  <sheetFormatPr defaultRowHeight="14.4" x14ac:dyDescent="0.3"/>
  <sheetData>
    <row r="1" spans="1:6" x14ac:dyDescent="0.3">
      <c r="A1" s="28" t="s">
        <v>73</v>
      </c>
      <c r="B1" s="28">
        <v>2015</v>
      </c>
      <c r="C1" s="28">
        <v>2016</v>
      </c>
      <c r="D1" s="28">
        <v>2017</v>
      </c>
      <c r="E1" s="28">
        <v>2018</v>
      </c>
      <c r="F1" s="28">
        <v>2019</v>
      </c>
    </row>
    <row r="2" spans="1:6" x14ac:dyDescent="0.3">
      <c r="A2" s="29" t="s">
        <v>74</v>
      </c>
      <c r="B2" s="44">
        <v>15285</v>
      </c>
      <c r="C2" s="44">
        <v>18145</v>
      </c>
      <c r="D2" s="44">
        <v>14139</v>
      </c>
      <c r="E2" s="44">
        <v>19041</v>
      </c>
      <c r="F2" s="44">
        <v>12060</v>
      </c>
    </row>
    <row r="3" spans="1:6" x14ac:dyDescent="0.3">
      <c r="A3" s="29" t="s">
        <v>75</v>
      </c>
      <c r="B3" s="44">
        <v>17826</v>
      </c>
      <c r="C3" s="44">
        <v>24785</v>
      </c>
      <c r="D3" s="44">
        <v>15287</v>
      </c>
      <c r="E3" s="44">
        <v>16172</v>
      </c>
      <c r="F3" s="44">
        <v>26822</v>
      </c>
    </row>
    <row r="4" spans="1:6" x14ac:dyDescent="0.3">
      <c r="A4" s="29" t="s">
        <v>76</v>
      </c>
      <c r="B4" s="44">
        <v>21008</v>
      </c>
      <c r="C4" s="44">
        <v>18372</v>
      </c>
      <c r="D4" s="44">
        <v>27848</v>
      </c>
      <c r="E4" s="44">
        <v>14525</v>
      </c>
      <c r="F4" s="44">
        <v>20790</v>
      </c>
    </row>
    <row r="5" spans="1:6" x14ac:dyDescent="0.3">
      <c r="A5" s="29" t="s">
        <v>77</v>
      </c>
      <c r="B5" s="44">
        <v>12315</v>
      </c>
      <c r="C5" s="44">
        <v>21593</v>
      </c>
      <c r="D5" s="44">
        <v>24444</v>
      </c>
      <c r="E5" s="44">
        <v>11681</v>
      </c>
      <c r="F5" s="44">
        <v>26403</v>
      </c>
    </row>
    <row r="6" spans="1:6" x14ac:dyDescent="0.3">
      <c r="A6" s="29" t="s">
        <v>78</v>
      </c>
      <c r="B6" s="44">
        <v>27878</v>
      </c>
      <c r="C6" s="44">
        <v>21115</v>
      </c>
      <c r="D6" s="44">
        <v>25146</v>
      </c>
      <c r="E6" s="44">
        <v>17977</v>
      </c>
      <c r="F6" s="44">
        <v>15121</v>
      </c>
    </row>
    <row r="7" spans="1:6" x14ac:dyDescent="0.3">
      <c r="A7" s="29" t="s">
        <v>79</v>
      </c>
      <c r="B7" s="44">
        <v>16031</v>
      </c>
      <c r="C7" s="44">
        <v>10462</v>
      </c>
      <c r="D7" s="44">
        <v>24541</v>
      </c>
      <c r="E7" s="44">
        <v>16886</v>
      </c>
      <c r="F7" s="44">
        <v>11557</v>
      </c>
    </row>
    <row r="8" spans="1:6" x14ac:dyDescent="0.3">
      <c r="A8" s="29" t="s">
        <v>80</v>
      </c>
      <c r="B8" s="44">
        <v>13123</v>
      </c>
      <c r="C8" s="44">
        <v>26815</v>
      </c>
      <c r="D8" s="44">
        <v>16266</v>
      </c>
      <c r="E8" s="44">
        <v>15195</v>
      </c>
      <c r="F8" s="44">
        <v>16661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2:F8"/>
    </sheetView>
  </sheetViews>
  <sheetFormatPr defaultRowHeight="14.4" x14ac:dyDescent="0.3"/>
  <sheetData>
    <row r="1" spans="1:6" x14ac:dyDescent="0.3">
      <c r="B1" s="28">
        <v>2015</v>
      </c>
      <c r="C1" s="28">
        <v>2016</v>
      </c>
      <c r="D1" s="28">
        <v>2017</v>
      </c>
      <c r="E1" s="28">
        <v>2018</v>
      </c>
      <c r="F1" s="28">
        <v>2019</v>
      </c>
    </row>
    <row r="2" spans="1:6" x14ac:dyDescent="0.3">
      <c r="A2" s="29" t="s">
        <v>74</v>
      </c>
      <c r="B2" t="str">
        <f>INDEX(Sheet1!A2:F8,MATCH(Sheet2!A2,Sheet1!A2:A8,0),1)</f>
        <v>Shop A</v>
      </c>
      <c r="C2" t="e">
        <f>INDEX(Sheet1!B2:G8,MATCH(Sheet2!B2,Sheet1!B2:B8,0),MATCH(Sheet2!C1,Sheet1!C1:G1,0))</f>
        <v>#N/A</v>
      </c>
      <c r="D2" t="e">
        <f>INDEX(Sheet1!C2:H8,MATCH(Sheet2!C2,Sheet1!C2:C8,0),MATCH(Sheet2!D1,Sheet1!D1:H1,0))</f>
        <v>#N/A</v>
      </c>
      <c r="E2" t="e">
        <f>INDEX(Sheet1!D2:I8,MATCH(Sheet2!D2,Sheet1!D2:D8,0),MATCH(Sheet2!E1,Sheet1!E1:I1,0))</f>
        <v>#N/A</v>
      </c>
      <c r="F2" t="e">
        <f>INDEX(Sheet1!E2:J8,MATCH(Sheet2!E2,Sheet1!E2:E8,0),MATCH(Sheet2!F1,Sheet1!F1:J1,0))</f>
        <v>#N/A</v>
      </c>
    </row>
    <row r="3" spans="1:6" x14ac:dyDescent="0.3">
      <c r="A3" s="29" t="s">
        <v>75</v>
      </c>
      <c r="B3" t="e">
        <f>INDEX(Sheet1!A3:F9,1,MATCH(Sheet2!B2,Sheet1!B2:F2,0))</f>
        <v>#N/A</v>
      </c>
      <c r="C3" t="e">
        <f>INDEX(Sheet1!B3:G9,MATCH(Sheet2!B3,Sheet1!B3:B9,0),MATCH(Sheet2!C2,Sheet1!C2:G2,0))</f>
        <v>#N/A</v>
      </c>
      <c r="D3" t="e">
        <f>INDEX(Sheet1!C3:H9,MATCH(Sheet2!C3,Sheet1!C3:C9,0),MATCH(Sheet2!D2,Sheet1!D2:H2,0))</f>
        <v>#N/A</v>
      </c>
      <c r="E3" t="e">
        <f>INDEX(Sheet1!D3:I9,MATCH(Sheet2!D3,Sheet1!D3:D9,0),MATCH(Sheet2!E2,Sheet1!E2:I2,0))</f>
        <v>#N/A</v>
      </c>
      <c r="F3" t="e">
        <f>INDEX(Sheet1!E3:J9,MATCH(Sheet2!E3,Sheet1!E3:E9,0),MATCH(Sheet2!F2,Sheet1!F2:J2,0))</f>
        <v>#N/A</v>
      </c>
    </row>
    <row r="4" spans="1:6" x14ac:dyDescent="0.3">
      <c r="A4" s="29" t="s">
        <v>76</v>
      </c>
      <c r="B4" t="e">
        <f>INDEX(Sheet1!A4:F10,MATCH(Sheet2!A4,Sheet1!A4:A10,0),MATCH(Sheet2!B3,Sheet1!B3:F3,0))</f>
        <v>#N/A</v>
      </c>
      <c r="C4" t="e">
        <f>INDEX(Sheet1!B4:G10,MATCH(Sheet2!B4,Sheet1!B4:B10,0),MATCH(Sheet2!C3,Sheet1!C3:G3,0))</f>
        <v>#N/A</v>
      </c>
      <c r="D4" t="e">
        <f>INDEX(Sheet1!C4:H10,MATCH(Sheet2!C4,Sheet1!C4:C10,0),MATCH(Sheet2!D3,Sheet1!D3:H3,0))</f>
        <v>#N/A</v>
      </c>
      <c r="E4" t="e">
        <f>INDEX(Sheet1!D4:I10,MATCH(Sheet2!D4,Sheet1!D4:D10,0),MATCH(Sheet2!E3,Sheet1!E3:I3,0))</f>
        <v>#N/A</v>
      </c>
      <c r="F4" t="e">
        <f>INDEX(Sheet1!E4:J10,MATCH(Sheet2!E4,Sheet1!E4:E10,0),MATCH(Sheet2!F3,Sheet1!F3:J3,0))</f>
        <v>#N/A</v>
      </c>
    </row>
    <row r="5" spans="1:6" x14ac:dyDescent="0.3">
      <c r="A5" s="29" t="s">
        <v>77</v>
      </c>
      <c r="B5" t="e">
        <f>INDEX(Sheet1!A5:F11,MATCH(Sheet2!A5,Sheet1!A5:A11,0),MATCH(Sheet2!B4,Sheet1!B4:F4,0))</f>
        <v>#N/A</v>
      </c>
      <c r="C5" t="e">
        <f>INDEX(Sheet1!B5:G11,MATCH(Sheet2!B5,Sheet1!B5:B11,0),MATCH(Sheet2!C4,Sheet1!C4:G4,0))</f>
        <v>#N/A</v>
      </c>
      <c r="D5" t="e">
        <f>INDEX(Sheet1!C5:H11,MATCH(Sheet2!C5,Sheet1!C5:C11,0),MATCH(Sheet2!D4,Sheet1!D4:H4,0))</f>
        <v>#N/A</v>
      </c>
      <c r="E5" t="e">
        <f>INDEX(Sheet1!D5:I11,MATCH(Sheet2!D5,Sheet1!D5:D11,0),MATCH(Sheet2!E4,Sheet1!E4:I4,0))</f>
        <v>#N/A</v>
      </c>
      <c r="F5" t="e">
        <f>INDEX(Sheet1!E5:J11,MATCH(Sheet2!E5,Sheet1!E5:E11,0),MATCH(Sheet2!F4,Sheet1!F4:J4,0))</f>
        <v>#N/A</v>
      </c>
    </row>
    <row r="6" spans="1:6" x14ac:dyDescent="0.3">
      <c r="A6" s="29" t="s">
        <v>78</v>
      </c>
      <c r="B6" t="e">
        <f>INDEX(Sheet1!A6:F12,MATCH(Sheet2!A6,Sheet1!A6:A12,0),MATCH(Sheet2!B5,Sheet1!B5:F5,0))</f>
        <v>#N/A</v>
      </c>
      <c r="C6" t="e">
        <f>INDEX(Sheet1!B6:G12,MATCH(Sheet2!B6,Sheet1!B6:B12,0),MATCH(Sheet2!C5,Sheet1!C5:G5,0))</f>
        <v>#N/A</v>
      </c>
      <c r="D6" t="e">
        <f>INDEX(Sheet1!C6:H12,MATCH(Sheet2!C6,Sheet1!C6:C12,0),MATCH(Sheet2!D5,Sheet1!D5:H5,0))</f>
        <v>#N/A</v>
      </c>
      <c r="E6" t="e">
        <f>INDEX(Sheet1!D6:I12,MATCH(Sheet2!D6,Sheet1!D6:D12,0),MATCH(Sheet2!E5,Sheet1!E5:I5,0))</f>
        <v>#N/A</v>
      </c>
      <c r="F6" t="e">
        <f>INDEX(Sheet1!E6:J12,MATCH(Sheet2!E6,Sheet1!E6:E12,0),MATCH(Sheet2!F5,Sheet1!F5:J5,0))</f>
        <v>#N/A</v>
      </c>
    </row>
    <row r="7" spans="1:6" x14ac:dyDescent="0.3">
      <c r="A7" s="29" t="s">
        <v>79</v>
      </c>
      <c r="B7" t="e">
        <f>INDEX(Sheet1!A7:F13,MATCH(Sheet2!A7,Sheet1!A7:A13,0),MATCH(Sheet2!B6,Sheet1!B6:F6,0))</f>
        <v>#N/A</v>
      </c>
      <c r="C7" t="e">
        <f>INDEX(Sheet1!B7:G13,MATCH(Sheet2!B7,Sheet1!B7:B13,0),MATCH(Sheet2!C6,Sheet1!C6:G6,0))</f>
        <v>#N/A</v>
      </c>
      <c r="D7" t="e">
        <f>INDEX(Sheet1!C7:H13,MATCH(Sheet2!C7,Sheet1!C7:C13,0),MATCH(Sheet2!D6,Sheet1!D6:H6,0))</f>
        <v>#N/A</v>
      </c>
      <c r="E7" t="e">
        <f>INDEX(Sheet1!D7:I13,MATCH(Sheet2!D7,Sheet1!D7:D13,0),MATCH(Sheet2!E6,Sheet1!E6:I6,0))</f>
        <v>#N/A</v>
      </c>
      <c r="F7" t="e">
        <f>INDEX(Sheet1!E7:J13,MATCH(Sheet2!E7,Sheet1!E7:E13,0),MATCH(Sheet2!F6,Sheet1!F6:J6,0))</f>
        <v>#N/A</v>
      </c>
    </row>
    <row r="8" spans="1:6" x14ac:dyDescent="0.3">
      <c r="A8" s="29" t="s">
        <v>80</v>
      </c>
      <c r="B8" t="e">
        <f>INDEX(Sheet1!A8:F14,MATCH(Sheet2!A8,Sheet1!A8:A14,0),MATCH(Sheet2!B7,Sheet1!B7:F7,0))</f>
        <v>#N/A</v>
      </c>
      <c r="C8" t="e">
        <f>INDEX(Sheet1!B8:G14,MATCH(Sheet2!B8,Sheet1!B8:B14,0),MATCH(Sheet2!C7,Sheet1!C7:G7,0))</f>
        <v>#N/A</v>
      </c>
      <c r="D8" t="e">
        <f>INDEX(Sheet1!C8:H14,MATCH(Sheet2!C8,Sheet1!C8:C14,0),MATCH(Sheet2!D7,Sheet1!D7:H7,0))</f>
        <v>#N/A</v>
      </c>
      <c r="E8" t="e">
        <f>INDEX(Sheet1!D8:I14,MATCH(Sheet2!D8,Sheet1!D8:D14,0),MATCH(Sheet2!E7,Sheet1!E7:I7,0))</f>
        <v>#N/A</v>
      </c>
      <c r="F8" t="e">
        <f>INDEX(Sheet1!E8:J14,MATCH(Sheet2!E8,Sheet1!E8:E14,0),MATCH(Sheet2!F7,Sheet1!F7:J7,0))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59999389629810485"/>
  </sheetPr>
  <dimension ref="A1:G12"/>
  <sheetViews>
    <sheetView zoomScale="175" zoomScaleNormal="175" workbookViewId="0">
      <selection activeCell="C8" sqref="C8"/>
    </sheetView>
  </sheetViews>
  <sheetFormatPr defaultRowHeight="14.4" x14ac:dyDescent="0.3"/>
  <cols>
    <col min="2" max="2" width="12.5546875" bestFit="1" customWidth="1"/>
    <col min="7" max="7" width="9.5546875" customWidth="1"/>
    <col min="8" max="8" width="15.44140625" customWidth="1"/>
  </cols>
  <sheetData>
    <row r="1" spans="1:7" ht="16.5" customHeight="1" x14ac:dyDescent="0.35">
      <c r="A1" s="1" t="s">
        <v>141</v>
      </c>
      <c r="B1" s="2"/>
      <c r="C1" s="2"/>
      <c r="D1" s="2"/>
      <c r="E1" s="2"/>
      <c r="F1" s="2"/>
      <c r="G1" s="2"/>
    </row>
    <row r="3" spans="1:7" x14ac:dyDescent="0.3">
      <c r="B3" s="36" t="s">
        <v>100</v>
      </c>
      <c r="C3" s="32" t="s">
        <v>91</v>
      </c>
      <c r="D3" s="32" t="s">
        <v>92</v>
      </c>
      <c r="E3" s="32" t="s">
        <v>93</v>
      </c>
    </row>
    <row r="4" spans="1:7" x14ac:dyDescent="0.3">
      <c r="B4" s="37" t="s">
        <v>94</v>
      </c>
      <c r="C4" s="33">
        <v>10</v>
      </c>
      <c r="D4" s="33">
        <v>12</v>
      </c>
      <c r="E4" s="33">
        <v>15</v>
      </c>
    </row>
    <row r="5" spans="1:7" x14ac:dyDescent="0.3">
      <c r="B5" s="37" t="s">
        <v>95</v>
      </c>
      <c r="C5" s="33">
        <v>30</v>
      </c>
      <c r="D5" s="33">
        <v>35</v>
      </c>
      <c r="E5" s="33">
        <v>40</v>
      </c>
    </row>
    <row r="6" spans="1:7" x14ac:dyDescent="0.3">
      <c r="B6" s="37" t="s">
        <v>96</v>
      </c>
      <c r="C6" s="33">
        <v>25</v>
      </c>
      <c r="D6" s="33">
        <v>30</v>
      </c>
      <c r="E6" s="33">
        <v>35</v>
      </c>
    </row>
    <row r="8" spans="1:7" x14ac:dyDescent="0.3">
      <c r="B8" s="34" t="s">
        <v>97</v>
      </c>
      <c r="C8" s="35" t="s">
        <v>95</v>
      </c>
    </row>
    <row r="9" spans="1:7" x14ac:dyDescent="0.3">
      <c r="B9" s="27"/>
    </row>
    <row r="10" spans="1:7" x14ac:dyDescent="0.3">
      <c r="B10" s="34" t="s">
        <v>98</v>
      </c>
      <c r="C10" s="35" t="s">
        <v>92</v>
      </c>
    </row>
    <row r="12" spans="1:7" x14ac:dyDescent="0.3">
      <c r="B12" s="34" t="s">
        <v>99</v>
      </c>
      <c r="C12" s="54">
        <f>INDEX(B3:E6,MATCH(C8,B3:B6,0),MATCH(C10,B3:E3,0))</f>
        <v>35</v>
      </c>
    </row>
  </sheetData>
  <dataValidations count="2">
    <dataValidation type="list" allowBlank="1" showInputMessage="1" showErrorMessage="1" sqref="C10">
      <formula1>$C$3:$E$3</formula1>
    </dataValidation>
    <dataValidation type="list" allowBlank="1" showInputMessage="1" showErrorMessage="1" sqref="C8">
      <formula1>$B$4:$B$6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A161"/>
  </sheetPr>
  <dimension ref="A1:G15"/>
  <sheetViews>
    <sheetView zoomScale="145" zoomScaleNormal="145" workbookViewId="0">
      <selection activeCell="D4" sqref="D4"/>
    </sheetView>
  </sheetViews>
  <sheetFormatPr defaultRowHeight="15.6" x14ac:dyDescent="0.3"/>
  <cols>
    <col min="1" max="1" width="23.77734375" style="7" customWidth="1"/>
    <col min="2" max="5" width="23" style="7" customWidth="1"/>
    <col min="6" max="6" width="18.44140625" style="7" customWidth="1"/>
    <col min="7" max="7" width="18.6640625" style="7" customWidth="1"/>
    <col min="8" max="16384" width="8.88671875" style="7"/>
  </cols>
  <sheetData>
    <row r="1" spans="1:7" customFormat="1" ht="16.5" customHeight="1" x14ac:dyDescent="0.35">
      <c r="A1" s="1" t="s">
        <v>45</v>
      </c>
      <c r="B1" s="2"/>
      <c r="C1" s="2"/>
      <c r="D1" s="2"/>
      <c r="E1" s="2"/>
      <c r="F1" s="2"/>
      <c r="G1" s="2"/>
    </row>
    <row r="2" spans="1:7" customFormat="1" ht="16.5" customHeight="1" x14ac:dyDescent="0.35">
      <c r="A2" s="9"/>
      <c r="B2" s="10"/>
      <c r="C2" s="10"/>
      <c r="D2" s="10"/>
      <c r="E2" s="10"/>
      <c r="F2" s="10"/>
      <c r="G2" s="10"/>
    </row>
    <row r="3" spans="1:7" x14ac:dyDescent="0.3">
      <c r="A3" s="8" t="s">
        <v>1</v>
      </c>
      <c r="B3" s="8" t="s">
        <v>46</v>
      </c>
      <c r="C3" s="8" t="s">
        <v>0</v>
      </c>
      <c r="D3" s="8" t="s">
        <v>47</v>
      </c>
    </row>
    <row r="4" spans="1:7" x14ac:dyDescent="0.3">
      <c r="A4" s="11">
        <v>44197</v>
      </c>
      <c r="B4" s="7">
        <v>726</v>
      </c>
      <c r="C4" s="7">
        <v>22</v>
      </c>
    </row>
    <row r="5" spans="1:7" x14ac:dyDescent="0.3">
      <c r="A5" s="11">
        <v>44228</v>
      </c>
      <c r="B5" s="7">
        <v>703</v>
      </c>
      <c r="C5" s="7">
        <v>19</v>
      </c>
    </row>
    <row r="6" spans="1:7" x14ac:dyDescent="0.3">
      <c r="A6" s="11">
        <v>44256</v>
      </c>
      <c r="B6" s="7">
        <v>696</v>
      </c>
      <c r="C6" s="7">
        <v>24</v>
      </c>
    </row>
    <row r="7" spans="1:7" x14ac:dyDescent="0.3">
      <c r="A7" s="11">
        <v>44287</v>
      </c>
      <c r="B7" s="7">
        <v>504</v>
      </c>
      <c r="C7" s="7">
        <v>24</v>
      </c>
    </row>
    <row r="8" spans="1:7" x14ac:dyDescent="0.3">
      <c r="A8" s="11">
        <v>44317</v>
      </c>
      <c r="B8" s="7">
        <v>182</v>
      </c>
      <c r="C8" s="7">
        <v>13</v>
      </c>
    </row>
    <row r="9" spans="1:7" x14ac:dyDescent="0.3">
      <c r="A9" s="11">
        <v>44348</v>
      </c>
      <c r="B9" s="7">
        <v>836</v>
      </c>
      <c r="C9" s="7">
        <v>22</v>
      </c>
    </row>
    <row r="10" spans="1:7" x14ac:dyDescent="0.3">
      <c r="A10" s="11">
        <v>44378</v>
      </c>
      <c r="B10" s="7">
        <v>405</v>
      </c>
      <c r="C10" s="7">
        <v>15</v>
      </c>
    </row>
    <row r="11" spans="1:7" x14ac:dyDescent="0.3">
      <c r="A11" s="11">
        <v>44409</v>
      </c>
      <c r="B11" s="7">
        <v>340</v>
      </c>
      <c r="C11" s="7">
        <v>10</v>
      </c>
    </row>
    <row r="12" spans="1:7" x14ac:dyDescent="0.3">
      <c r="A12" s="11">
        <v>44440</v>
      </c>
      <c r="B12" s="7">
        <v>625</v>
      </c>
      <c r="C12" s="7">
        <v>25</v>
      </c>
    </row>
    <row r="13" spans="1:7" x14ac:dyDescent="0.3">
      <c r="A13" s="11">
        <v>44470</v>
      </c>
      <c r="B13" s="7">
        <v>561</v>
      </c>
      <c r="C13" s="7">
        <v>17</v>
      </c>
    </row>
    <row r="14" spans="1:7" x14ac:dyDescent="0.3">
      <c r="A14" s="11">
        <v>44501</v>
      </c>
    </row>
    <row r="15" spans="1:7" x14ac:dyDescent="0.3">
      <c r="A15" s="11">
        <v>44531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59999389629810485"/>
  </sheetPr>
  <dimension ref="A1:K22"/>
  <sheetViews>
    <sheetView zoomScale="115" zoomScaleNormal="115" workbookViewId="0">
      <selection activeCell="J5" sqref="J5"/>
    </sheetView>
  </sheetViews>
  <sheetFormatPr defaultColWidth="9" defaultRowHeight="14.4" x14ac:dyDescent="0.3"/>
  <cols>
    <col min="2" max="2" width="11.5546875" bestFit="1" customWidth="1"/>
    <col min="4" max="4" width="14" bestFit="1" customWidth="1"/>
    <col min="7" max="7" width="6.44140625" customWidth="1"/>
    <col min="8" max="8" width="10.77734375" bestFit="1" customWidth="1"/>
    <col min="11" max="11" width="16.5546875" customWidth="1"/>
  </cols>
  <sheetData>
    <row r="1" spans="1:11" ht="16.5" customHeight="1" x14ac:dyDescent="0.35">
      <c r="A1" s="1" t="s">
        <v>142</v>
      </c>
      <c r="B1" s="2"/>
      <c r="C1" s="2"/>
      <c r="D1" s="2"/>
      <c r="E1" s="2"/>
      <c r="F1" s="2"/>
      <c r="G1" s="2"/>
    </row>
    <row r="3" spans="1:11" x14ac:dyDescent="0.3">
      <c r="A3" s="5" t="s">
        <v>1</v>
      </c>
      <c r="B3" s="5" t="s">
        <v>2</v>
      </c>
      <c r="C3" s="5" t="s">
        <v>3</v>
      </c>
      <c r="D3" s="5" t="s">
        <v>4</v>
      </c>
    </row>
    <row r="4" spans="1:11" x14ac:dyDescent="0.3">
      <c r="A4" t="s">
        <v>5</v>
      </c>
      <c r="B4" t="s">
        <v>6</v>
      </c>
      <c r="C4" t="s">
        <v>7</v>
      </c>
      <c r="D4">
        <v>546</v>
      </c>
      <c r="G4" s="4" t="s">
        <v>8</v>
      </c>
    </row>
    <row r="5" spans="1:11" x14ac:dyDescent="0.3">
      <c r="A5" t="s">
        <v>5</v>
      </c>
      <c r="B5" t="s">
        <v>9</v>
      </c>
      <c r="C5" t="s">
        <v>7</v>
      </c>
      <c r="D5">
        <v>519</v>
      </c>
      <c r="G5" t="s">
        <v>157</v>
      </c>
      <c r="J5" s="6">
        <f>SUMIFS(D4:D22,A4:A22,G5)</f>
        <v>2384</v>
      </c>
      <c r="K5">
        <f>SUMIFS(D4:D22,A4:A22,G5)</f>
        <v>2384</v>
      </c>
    </row>
    <row r="6" spans="1:11" x14ac:dyDescent="0.3">
      <c r="A6" t="s">
        <v>10</v>
      </c>
      <c r="B6" t="s">
        <v>6</v>
      </c>
      <c r="C6" t="s">
        <v>7</v>
      </c>
      <c r="D6">
        <v>492</v>
      </c>
      <c r="G6" t="s">
        <v>10</v>
      </c>
      <c r="H6" t="s">
        <v>6</v>
      </c>
      <c r="J6" s="6">
        <f>SUMIFS(D4:D22,A4:A22,G6,B4:B22,H6)</f>
        <v>2028</v>
      </c>
    </row>
    <row r="7" spans="1:11" x14ac:dyDescent="0.3">
      <c r="A7" t="s">
        <v>10</v>
      </c>
      <c r="B7" t="s">
        <v>9</v>
      </c>
      <c r="C7" t="s">
        <v>7</v>
      </c>
      <c r="D7">
        <v>559</v>
      </c>
    </row>
    <row r="8" spans="1:11" x14ac:dyDescent="0.3">
      <c r="A8" t="s">
        <v>10</v>
      </c>
      <c r="B8" t="s">
        <v>6</v>
      </c>
      <c r="C8" t="s">
        <v>7</v>
      </c>
      <c r="D8">
        <v>591</v>
      </c>
    </row>
    <row r="9" spans="1:11" x14ac:dyDescent="0.3">
      <c r="A9" t="s">
        <v>10</v>
      </c>
      <c r="B9" t="s">
        <v>6</v>
      </c>
      <c r="C9" t="s">
        <v>7</v>
      </c>
      <c r="D9">
        <v>535</v>
      </c>
      <c r="G9" s="4" t="s">
        <v>11</v>
      </c>
    </row>
    <row r="10" spans="1:11" x14ac:dyDescent="0.3">
      <c r="A10" t="s">
        <v>10</v>
      </c>
      <c r="B10" t="s">
        <v>9</v>
      </c>
      <c r="C10" t="s">
        <v>7</v>
      </c>
      <c r="D10">
        <v>550</v>
      </c>
      <c r="G10" t="s">
        <v>12</v>
      </c>
      <c r="H10" t="s">
        <v>6</v>
      </c>
      <c r="J10" s="6">
        <f>AVERAGEIFS(D4:D22,A4:A22,G10,B4:B22,H10)</f>
        <v>433</v>
      </c>
    </row>
    <row r="11" spans="1:11" x14ac:dyDescent="0.3">
      <c r="A11" t="s">
        <v>10</v>
      </c>
      <c r="B11" t="s">
        <v>13</v>
      </c>
      <c r="C11" t="s">
        <v>7</v>
      </c>
      <c r="D11">
        <v>517</v>
      </c>
    </row>
    <row r="12" spans="1:11" x14ac:dyDescent="0.3">
      <c r="A12" t="s">
        <v>10</v>
      </c>
      <c r="B12" t="s">
        <v>9</v>
      </c>
      <c r="C12" t="s">
        <v>14</v>
      </c>
      <c r="D12">
        <v>449</v>
      </c>
    </row>
    <row r="13" spans="1:11" x14ac:dyDescent="0.3">
      <c r="A13" t="s">
        <v>10</v>
      </c>
      <c r="B13" t="s">
        <v>6</v>
      </c>
      <c r="C13" t="s">
        <v>14</v>
      </c>
      <c r="D13">
        <v>410</v>
      </c>
    </row>
    <row r="14" spans="1:11" x14ac:dyDescent="0.3">
      <c r="A14" t="s">
        <v>15</v>
      </c>
      <c r="B14" t="s">
        <v>6</v>
      </c>
      <c r="C14" t="s">
        <v>14</v>
      </c>
      <c r="D14">
        <v>435</v>
      </c>
      <c r="G14" s="4" t="s">
        <v>16</v>
      </c>
    </row>
    <row r="15" spans="1:11" x14ac:dyDescent="0.3">
      <c r="A15" t="s">
        <v>15</v>
      </c>
      <c r="B15" t="s">
        <v>13</v>
      </c>
      <c r="C15" t="s">
        <v>7</v>
      </c>
      <c r="D15">
        <v>468</v>
      </c>
      <c r="G15" t="s">
        <v>10</v>
      </c>
      <c r="H15" t="s">
        <v>6</v>
      </c>
      <c r="J15" s="6">
        <f>COUNTIFS(A4:A22,G15,B4:B22,H15)</f>
        <v>4</v>
      </c>
    </row>
    <row r="16" spans="1:11" x14ac:dyDescent="0.3">
      <c r="A16" t="s">
        <v>12</v>
      </c>
      <c r="B16" t="s">
        <v>9</v>
      </c>
      <c r="C16" t="s">
        <v>7</v>
      </c>
      <c r="D16">
        <v>568</v>
      </c>
    </row>
    <row r="17" spans="1:4" x14ac:dyDescent="0.3">
      <c r="A17" t="s">
        <v>12</v>
      </c>
      <c r="B17" t="s">
        <v>6</v>
      </c>
      <c r="C17" t="s">
        <v>7</v>
      </c>
      <c r="D17">
        <v>432</v>
      </c>
    </row>
    <row r="18" spans="1:4" x14ac:dyDescent="0.3">
      <c r="A18" t="s">
        <v>12</v>
      </c>
      <c r="B18" t="s">
        <v>6</v>
      </c>
      <c r="C18" t="s">
        <v>7</v>
      </c>
      <c r="D18">
        <v>434</v>
      </c>
    </row>
    <row r="19" spans="1:4" x14ac:dyDescent="0.3">
      <c r="A19" t="s">
        <v>12</v>
      </c>
      <c r="B19" t="s">
        <v>9</v>
      </c>
      <c r="C19" t="s">
        <v>14</v>
      </c>
      <c r="D19">
        <v>479</v>
      </c>
    </row>
    <row r="20" spans="1:4" x14ac:dyDescent="0.3">
      <c r="A20" t="s">
        <v>12</v>
      </c>
      <c r="B20" t="s">
        <v>13</v>
      </c>
      <c r="C20" t="s">
        <v>14</v>
      </c>
      <c r="D20">
        <v>471</v>
      </c>
    </row>
    <row r="21" spans="1:4" x14ac:dyDescent="0.3">
      <c r="A21" t="s">
        <v>17</v>
      </c>
      <c r="B21" t="s">
        <v>13</v>
      </c>
      <c r="C21" t="s">
        <v>7</v>
      </c>
      <c r="D21">
        <v>534</v>
      </c>
    </row>
    <row r="22" spans="1:4" x14ac:dyDescent="0.3">
      <c r="A22" t="s">
        <v>17</v>
      </c>
      <c r="B22" t="s">
        <v>6</v>
      </c>
      <c r="C22" t="s">
        <v>14</v>
      </c>
      <c r="D22">
        <v>409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59999389629810485"/>
  </sheetPr>
  <dimension ref="A1:K30"/>
  <sheetViews>
    <sheetView zoomScale="130" zoomScaleNormal="130" workbookViewId="0">
      <selection activeCell="K12" sqref="K12"/>
    </sheetView>
  </sheetViews>
  <sheetFormatPr defaultRowHeight="14.4" x14ac:dyDescent="0.3"/>
  <cols>
    <col min="1" max="1" width="9.88671875" customWidth="1"/>
    <col min="2" max="2" width="12.33203125" bestFit="1" customWidth="1"/>
    <col min="3" max="3" width="9.33203125" bestFit="1" customWidth="1"/>
    <col min="4" max="4" width="12.5546875" customWidth="1"/>
    <col min="8" max="8" width="11.33203125" customWidth="1"/>
    <col min="9" max="9" width="13.33203125" customWidth="1"/>
  </cols>
  <sheetData>
    <row r="1" spans="1:11" ht="16.5" customHeight="1" x14ac:dyDescent="0.35">
      <c r="A1" s="1" t="s">
        <v>146</v>
      </c>
      <c r="B1" s="2"/>
      <c r="C1" s="2"/>
      <c r="D1" s="2"/>
      <c r="E1" s="2"/>
      <c r="F1" s="2"/>
      <c r="G1" s="2"/>
    </row>
    <row r="4" spans="1:11" x14ac:dyDescent="0.3">
      <c r="A4" s="5" t="s">
        <v>144</v>
      </c>
      <c r="B4" s="5" t="s">
        <v>101</v>
      </c>
      <c r="C4" s="5" t="s">
        <v>102</v>
      </c>
      <c r="D4" s="5" t="s">
        <v>143</v>
      </c>
      <c r="E4" s="5" t="s">
        <v>103</v>
      </c>
      <c r="H4" s="4" t="s">
        <v>145</v>
      </c>
    </row>
    <row r="5" spans="1:11" x14ac:dyDescent="0.3">
      <c r="A5" t="s">
        <v>104</v>
      </c>
      <c r="B5" t="s">
        <v>105</v>
      </c>
      <c r="C5" t="s">
        <v>106</v>
      </c>
      <c r="D5">
        <v>1</v>
      </c>
      <c r="E5" s="45">
        <f>10200</f>
        <v>10200</v>
      </c>
      <c r="H5" s="48" t="s">
        <v>116</v>
      </c>
      <c r="K5" s="47">
        <f>SUMIFS(E5:E30,B5:B30,H5)</f>
        <v>37856</v>
      </c>
    </row>
    <row r="6" spans="1:11" x14ac:dyDescent="0.3">
      <c r="A6" t="s">
        <v>107</v>
      </c>
      <c r="B6" t="s">
        <v>105</v>
      </c>
      <c r="C6" t="s">
        <v>106</v>
      </c>
      <c r="D6">
        <v>0</v>
      </c>
      <c r="E6" s="45">
        <f>E5*1.2</f>
        <v>12240</v>
      </c>
    </row>
    <row r="7" spans="1:11" x14ac:dyDescent="0.3">
      <c r="A7" t="s">
        <v>108</v>
      </c>
      <c r="B7" t="s">
        <v>105</v>
      </c>
      <c r="C7" t="s">
        <v>106</v>
      </c>
      <c r="D7">
        <v>0</v>
      </c>
      <c r="E7" s="45">
        <f t="shared" ref="E7:E28" si="0">E6*1.2</f>
        <v>14688</v>
      </c>
    </row>
    <row r="8" spans="1:11" x14ac:dyDescent="0.3">
      <c r="A8" t="s">
        <v>109</v>
      </c>
      <c r="B8" t="s">
        <v>105</v>
      </c>
      <c r="C8" t="s">
        <v>106</v>
      </c>
      <c r="D8">
        <v>0</v>
      </c>
      <c r="E8" s="45">
        <f t="shared" si="0"/>
        <v>17625.599999999999</v>
      </c>
    </row>
    <row r="9" spans="1:11" x14ac:dyDescent="0.3">
      <c r="A9" t="s">
        <v>110</v>
      </c>
      <c r="B9" t="s">
        <v>111</v>
      </c>
      <c r="C9" t="s">
        <v>106</v>
      </c>
      <c r="D9">
        <v>1</v>
      </c>
      <c r="E9" s="45">
        <v>10300</v>
      </c>
      <c r="H9" s="46" t="s">
        <v>147</v>
      </c>
    </row>
    <row r="10" spans="1:11" x14ac:dyDescent="0.3">
      <c r="A10" t="s">
        <v>112</v>
      </c>
      <c r="B10" t="s">
        <v>111</v>
      </c>
      <c r="C10" t="s">
        <v>106</v>
      </c>
      <c r="D10">
        <v>0</v>
      </c>
      <c r="E10" s="45">
        <f t="shared" si="0"/>
        <v>12360</v>
      </c>
      <c r="H10" s="4" t="s">
        <v>102</v>
      </c>
      <c r="I10" s="4" t="s">
        <v>143</v>
      </c>
    </row>
    <row r="11" spans="1:11" x14ac:dyDescent="0.3">
      <c r="A11" t="s">
        <v>113</v>
      </c>
      <c r="B11" t="s">
        <v>111</v>
      </c>
      <c r="C11" t="s">
        <v>106</v>
      </c>
      <c r="D11">
        <v>0</v>
      </c>
      <c r="E11" s="45">
        <f t="shared" si="0"/>
        <v>14832</v>
      </c>
      <c r="H11" s="48" t="s">
        <v>106</v>
      </c>
      <c r="I11" s="48">
        <v>1</v>
      </c>
      <c r="K11" s="47">
        <f>AVERAGEIFS(E5:E30,C5:C30,H11,D5:D30,I11)</f>
        <v>10250</v>
      </c>
    </row>
    <row r="12" spans="1:11" x14ac:dyDescent="0.3">
      <c r="A12" t="s">
        <v>114</v>
      </c>
      <c r="B12" t="s">
        <v>111</v>
      </c>
      <c r="C12" t="s">
        <v>106</v>
      </c>
      <c r="D12">
        <v>0</v>
      </c>
      <c r="E12" s="45">
        <f t="shared" si="0"/>
        <v>17798.399999999998</v>
      </c>
    </row>
    <row r="13" spans="1:11" x14ac:dyDescent="0.3">
      <c r="A13" t="s">
        <v>115</v>
      </c>
      <c r="B13" t="s">
        <v>116</v>
      </c>
      <c r="C13" t="s">
        <v>117</v>
      </c>
      <c r="D13">
        <v>1</v>
      </c>
      <c r="E13" s="45">
        <v>10400</v>
      </c>
    </row>
    <row r="14" spans="1:11" x14ac:dyDescent="0.3">
      <c r="A14" t="s">
        <v>118</v>
      </c>
      <c r="B14" t="s">
        <v>116</v>
      </c>
      <c r="C14" t="s">
        <v>117</v>
      </c>
      <c r="D14">
        <v>0</v>
      </c>
      <c r="E14" s="45">
        <f t="shared" si="0"/>
        <v>12480</v>
      </c>
    </row>
    <row r="15" spans="1:11" x14ac:dyDescent="0.3">
      <c r="A15" t="s">
        <v>119</v>
      </c>
      <c r="B15" t="s">
        <v>116</v>
      </c>
      <c r="C15" t="s">
        <v>117</v>
      </c>
      <c r="D15">
        <v>0</v>
      </c>
      <c r="E15" s="45">
        <f t="shared" si="0"/>
        <v>14976</v>
      </c>
    </row>
    <row r="16" spans="1:11" x14ac:dyDescent="0.3">
      <c r="A16" t="s">
        <v>120</v>
      </c>
      <c r="B16" t="s">
        <v>121</v>
      </c>
      <c r="C16" t="s">
        <v>117</v>
      </c>
      <c r="D16">
        <v>0</v>
      </c>
      <c r="E16" s="45">
        <v>20000</v>
      </c>
    </row>
    <row r="17" spans="1:5" x14ac:dyDescent="0.3">
      <c r="A17" t="s">
        <v>122</v>
      </c>
      <c r="B17" t="s">
        <v>121</v>
      </c>
      <c r="C17" t="s">
        <v>117</v>
      </c>
      <c r="D17">
        <v>0</v>
      </c>
      <c r="E17" s="45">
        <f t="shared" si="0"/>
        <v>24000</v>
      </c>
    </row>
    <row r="18" spans="1:5" x14ac:dyDescent="0.3">
      <c r="A18" t="s">
        <v>123</v>
      </c>
      <c r="B18" t="s">
        <v>121</v>
      </c>
      <c r="C18" t="s">
        <v>117</v>
      </c>
      <c r="D18">
        <v>0</v>
      </c>
      <c r="E18" s="45">
        <f t="shared" si="0"/>
        <v>28800</v>
      </c>
    </row>
    <row r="19" spans="1:5" x14ac:dyDescent="0.3">
      <c r="A19" t="s">
        <v>124</v>
      </c>
      <c r="B19" t="s">
        <v>121</v>
      </c>
      <c r="C19" t="s">
        <v>117</v>
      </c>
      <c r="D19">
        <v>0</v>
      </c>
      <c r="E19" s="45">
        <f t="shared" si="0"/>
        <v>34560</v>
      </c>
    </row>
    <row r="20" spans="1:5" x14ac:dyDescent="0.3">
      <c r="A20" t="s">
        <v>125</v>
      </c>
      <c r="B20" t="s">
        <v>126</v>
      </c>
      <c r="C20" t="s">
        <v>117</v>
      </c>
      <c r="D20">
        <v>0</v>
      </c>
      <c r="E20" s="45">
        <f t="shared" si="0"/>
        <v>41472</v>
      </c>
    </row>
    <row r="21" spans="1:5" x14ac:dyDescent="0.3">
      <c r="A21" t="s">
        <v>127</v>
      </c>
      <c r="B21" t="s">
        <v>128</v>
      </c>
      <c r="C21" t="s">
        <v>129</v>
      </c>
      <c r="D21">
        <v>0</v>
      </c>
      <c r="E21" s="45">
        <f t="shared" si="0"/>
        <v>49766.400000000001</v>
      </c>
    </row>
    <row r="22" spans="1:5" x14ac:dyDescent="0.3">
      <c r="A22" t="s">
        <v>130</v>
      </c>
      <c r="B22" t="s">
        <v>128</v>
      </c>
      <c r="C22" t="s">
        <v>129</v>
      </c>
      <c r="D22">
        <v>1</v>
      </c>
      <c r="E22" s="45">
        <v>10500</v>
      </c>
    </row>
    <row r="23" spans="1:5" x14ac:dyDescent="0.3">
      <c r="A23" t="s">
        <v>131</v>
      </c>
      <c r="B23" t="s">
        <v>128</v>
      </c>
      <c r="C23" t="s">
        <v>129</v>
      </c>
      <c r="D23">
        <v>0</v>
      </c>
      <c r="E23" s="45">
        <f>E8*1.2</f>
        <v>21150.719999999998</v>
      </c>
    </row>
    <row r="24" spans="1:5" x14ac:dyDescent="0.3">
      <c r="A24" t="s">
        <v>132</v>
      </c>
      <c r="B24" t="s">
        <v>128</v>
      </c>
      <c r="C24" t="s">
        <v>129</v>
      </c>
      <c r="D24">
        <v>0</v>
      </c>
      <c r="E24" s="45">
        <f t="shared" si="0"/>
        <v>25380.863999999998</v>
      </c>
    </row>
    <row r="25" spans="1:5" x14ac:dyDescent="0.3">
      <c r="A25" t="s">
        <v>133</v>
      </c>
      <c r="B25" t="s">
        <v>134</v>
      </c>
      <c r="C25" t="s">
        <v>129</v>
      </c>
      <c r="D25">
        <v>0</v>
      </c>
      <c r="E25" s="45">
        <f t="shared" si="0"/>
        <v>30457.036799999994</v>
      </c>
    </row>
    <row r="26" spans="1:5" x14ac:dyDescent="0.3">
      <c r="A26" t="s">
        <v>135</v>
      </c>
      <c r="B26" t="s">
        <v>134</v>
      </c>
      <c r="C26" t="s">
        <v>129</v>
      </c>
      <c r="D26">
        <v>1</v>
      </c>
      <c r="E26" s="45">
        <v>10200</v>
      </c>
    </row>
    <row r="27" spans="1:5" x14ac:dyDescent="0.3">
      <c r="A27" t="s">
        <v>136</v>
      </c>
      <c r="B27" t="s">
        <v>134</v>
      </c>
      <c r="C27" t="s">
        <v>129</v>
      </c>
      <c r="D27">
        <v>0</v>
      </c>
      <c r="E27" s="45">
        <f t="shared" si="0"/>
        <v>12240</v>
      </c>
    </row>
    <row r="28" spans="1:5" x14ac:dyDescent="0.3">
      <c r="A28" t="s">
        <v>137</v>
      </c>
      <c r="B28" t="s">
        <v>134</v>
      </c>
      <c r="C28" t="s">
        <v>129</v>
      </c>
      <c r="D28">
        <v>0</v>
      </c>
      <c r="E28" s="45">
        <f t="shared" si="0"/>
        <v>14688</v>
      </c>
    </row>
    <row r="29" spans="1:5" x14ac:dyDescent="0.3">
      <c r="A29" t="s">
        <v>138</v>
      </c>
      <c r="B29" t="s">
        <v>139</v>
      </c>
      <c r="C29" t="s">
        <v>129</v>
      </c>
      <c r="D29">
        <v>1</v>
      </c>
      <c r="E29" s="45">
        <v>10100</v>
      </c>
    </row>
    <row r="30" spans="1:5" x14ac:dyDescent="0.3">
      <c r="A30" t="s">
        <v>140</v>
      </c>
      <c r="B30" t="s">
        <v>139</v>
      </c>
      <c r="C30" t="s">
        <v>129</v>
      </c>
      <c r="D30">
        <v>1</v>
      </c>
      <c r="E30" s="45">
        <v>10300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A1:H19"/>
  <sheetViews>
    <sheetView zoomScale="175" zoomScaleNormal="175" workbookViewId="0">
      <pane ySplit="1" topLeftCell="A8" activePane="bottomLeft" state="frozen"/>
      <selection pane="bottomLeft" activeCell="D8" sqref="D8"/>
    </sheetView>
  </sheetViews>
  <sheetFormatPr defaultRowHeight="14.4" x14ac:dyDescent="0.3"/>
  <cols>
    <col min="1" max="1" width="16" customWidth="1"/>
    <col min="2" max="2" width="14.88671875" customWidth="1"/>
    <col min="3" max="3" width="13.21875" customWidth="1"/>
    <col min="4" max="4" width="26.109375" customWidth="1"/>
    <col min="5" max="5" width="17.33203125" style="13" customWidth="1"/>
    <col min="7" max="7" width="11.44140625" customWidth="1"/>
    <col min="8" max="8" width="17.5546875" customWidth="1"/>
  </cols>
  <sheetData>
    <row r="1" spans="1:8" ht="16.5" customHeight="1" x14ac:dyDescent="0.35">
      <c r="A1" s="1" t="s">
        <v>48</v>
      </c>
      <c r="B1" s="2"/>
      <c r="C1" s="2"/>
      <c r="D1" s="2"/>
      <c r="E1" s="56"/>
      <c r="F1" s="2"/>
      <c r="G1" s="10"/>
    </row>
    <row r="2" spans="1:8" x14ac:dyDescent="0.3">
      <c r="G2" s="21" t="s">
        <v>67</v>
      </c>
      <c r="H2" s="22" t="s">
        <v>66</v>
      </c>
    </row>
    <row r="3" spans="1:8" ht="15" thickBot="1" x14ac:dyDescent="0.35">
      <c r="A3" s="12" t="s">
        <v>63</v>
      </c>
      <c r="G3" s="23">
        <v>44517</v>
      </c>
      <c r="H3" s="24" t="s">
        <v>68</v>
      </c>
    </row>
    <row r="4" spans="1:8" ht="15" thickTop="1" x14ac:dyDescent="0.3">
      <c r="A4" t="s">
        <v>49</v>
      </c>
      <c r="G4" s="23">
        <v>44524</v>
      </c>
      <c r="H4" s="24" t="s">
        <v>69</v>
      </c>
    </row>
    <row r="5" spans="1:8" x14ac:dyDescent="0.3">
      <c r="G5" s="25">
        <v>44526</v>
      </c>
      <c r="H5" s="26" t="s">
        <v>69</v>
      </c>
    </row>
    <row r="6" spans="1:8" ht="30" customHeight="1" x14ac:dyDescent="0.3">
      <c r="A6" s="20" t="s">
        <v>50</v>
      </c>
      <c r="B6" s="20" t="s">
        <v>51</v>
      </c>
      <c r="D6" s="20" t="s">
        <v>52</v>
      </c>
    </row>
    <row r="7" spans="1:8" x14ac:dyDescent="0.3">
      <c r="A7" s="13">
        <v>44515</v>
      </c>
      <c r="B7">
        <v>4</v>
      </c>
      <c r="D7" s="19">
        <f>WORKDAY.INTL(A7,B7,1,)</f>
        <v>44519</v>
      </c>
      <c r="E7" s="19">
        <f>WORKDAY.INTL(A7,B7,7,)</f>
        <v>44521</v>
      </c>
    </row>
    <row r="8" spans="1:8" x14ac:dyDescent="0.3">
      <c r="D8" s="19"/>
      <c r="E8" s="13">
        <f>WORKDAY.INTL(A7,B7,7,G3:G5)</f>
        <v>44522</v>
      </c>
    </row>
    <row r="15" spans="1:8" ht="15" thickBot="1" x14ac:dyDescent="0.35">
      <c r="A15" s="12" t="s">
        <v>64</v>
      </c>
    </row>
    <row r="16" spans="1:8" ht="15" thickTop="1" x14ac:dyDescent="0.3">
      <c r="A16" t="s">
        <v>65</v>
      </c>
    </row>
    <row r="18" spans="1:5" ht="30" customHeight="1" x14ac:dyDescent="0.3">
      <c r="A18" s="20" t="s">
        <v>50</v>
      </c>
      <c r="B18" s="20" t="s">
        <v>52</v>
      </c>
      <c r="D18" s="20" t="s">
        <v>51</v>
      </c>
    </row>
    <row r="19" spans="1:5" x14ac:dyDescent="0.3">
      <c r="A19" s="13">
        <v>44515</v>
      </c>
      <c r="B19" s="13">
        <v>44517</v>
      </c>
      <c r="D19">
        <f>NETWORKDAYS.INTL(A19,B19,1)</f>
        <v>3</v>
      </c>
      <c r="E19">
        <f>NETWORKDAYS.INTL(A19,B19,7,G3:G5)</f>
        <v>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FanTEXTic Formulas</vt:lpstr>
      <vt:lpstr>Automate with INDEX &amp; MATCH</vt:lpstr>
      <vt:lpstr>Sheet1</vt:lpstr>
      <vt:lpstr>Sheet2</vt:lpstr>
      <vt:lpstr>IM_Practice</vt:lpstr>
      <vt:lpstr>IF ERROR</vt:lpstr>
      <vt:lpstr>Conditional Formulas</vt:lpstr>
      <vt:lpstr>CF_Practice</vt:lpstr>
      <vt:lpstr>Date's Amazing!</vt:lpstr>
      <vt:lpstr>Dynamic Data WOHOO!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 Shah</dc:creator>
  <cp:lastModifiedBy>Purusothaman Natarajan (AI-India)</cp:lastModifiedBy>
  <dcterms:created xsi:type="dcterms:W3CDTF">2021-11-06T23:34:35Z</dcterms:created>
  <dcterms:modified xsi:type="dcterms:W3CDTF">2022-06-12T05:17:25Z</dcterms:modified>
</cp:coreProperties>
</file>