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s-pushpendra.kumar\Desktop\ExcelReports\"/>
    </mc:Choice>
  </mc:AlternateContent>
  <xr:revisionPtr revIDLastSave="0" documentId="13_ncr:1_{20127DD7-4700-43ED-90B3-3DC4F134249C}" xr6:coauthVersionLast="47" xr6:coauthVersionMax="47" xr10:uidLastSave="{00000000-0000-0000-0000-000000000000}"/>
  <bookViews>
    <workbookView xWindow="-108" yWindow="-108" windowWidth="23256" windowHeight="12576" activeTab="2" xr2:uid="{AA3C1E50-38F1-6644-B051-514CE6CAA6A2}"/>
  </bookViews>
  <sheets>
    <sheet name="Analyse" sheetId="9" r:id="rId1"/>
    <sheet name="Data" sheetId="1" r:id="rId2"/>
    <sheet name="Dashboard" sheetId="6" r:id="rId3"/>
  </sheets>
  <definedNames>
    <definedName name="Slicer_Beverage_Brand">#N/A</definedName>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9" l="1"/>
  <c r="F23" i="9"/>
  <c r="G23" i="9"/>
  <c r="H23" i="9"/>
  <c r="I23" i="9"/>
  <c r="F24" i="9"/>
  <c r="G24" i="9"/>
  <c r="H24" i="9"/>
  <c r="I24" i="9"/>
  <c r="F25" i="9"/>
  <c r="G25" i="9"/>
  <c r="H25" i="9"/>
  <c r="I25" i="9"/>
  <c r="F26" i="9"/>
  <c r="G26" i="9"/>
  <c r="H26" i="9"/>
  <c r="I26" i="9"/>
  <c r="F27" i="9"/>
  <c r="G27" i="9"/>
  <c r="H27" i="9"/>
  <c r="I27" i="9"/>
  <c r="F28" i="9"/>
  <c r="G28" i="9"/>
  <c r="H28" i="9"/>
  <c r="I28" i="9"/>
  <c r="F29" i="9"/>
  <c r="G29" i="9"/>
  <c r="H29" i="9"/>
  <c r="I29" i="9"/>
  <c r="G22" i="9"/>
  <c r="H22" i="9"/>
  <c r="I22" i="9"/>
  <c r="F22" i="9"/>
  <c r="C19" i="6"/>
  <c r="I14" i="6"/>
  <c r="J14" i="6"/>
  <c r="K14" i="6"/>
  <c r="L14" i="6"/>
  <c r="I15" i="6"/>
  <c r="J15" i="6"/>
  <c r="K15" i="6"/>
  <c r="L15" i="6"/>
  <c r="I16" i="6"/>
  <c r="J16" i="6"/>
  <c r="K16" i="6"/>
  <c r="L16" i="6"/>
  <c r="I17" i="6"/>
  <c r="J17" i="6"/>
  <c r="K17" i="6"/>
  <c r="L17" i="6"/>
  <c r="I18" i="6"/>
  <c r="J18" i="6"/>
  <c r="K18" i="6"/>
  <c r="L18" i="6"/>
  <c r="I19" i="6"/>
  <c r="J19" i="6"/>
  <c r="K19" i="6"/>
  <c r="L19" i="6"/>
  <c r="J13" i="6"/>
  <c r="K13" i="6"/>
  <c r="L13" i="6"/>
  <c r="I13" i="6"/>
  <c r="C14" i="6"/>
  <c r="D14" i="6"/>
  <c r="E14" i="6"/>
  <c r="F14" i="6"/>
  <c r="C15" i="6"/>
  <c r="D15" i="6"/>
  <c r="E15" i="6"/>
  <c r="F15" i="6"/>
  <c r="C16" i="6"/>
  <c r="D16" i="6"/>
  <c r="E16" i="6"/>
  <c r="F16" i="6"/>
  <c r="C17" i="6"/>
  <c r="D17" i="6"/>
  <c r="E17" i="6"/>
  <c r="F17" i="6"/>
  <c r="C18" i="6"/>
  <c r="D18" i="6"/>
  <c r="E18" i="6"/>
  <c r="F18" i="6"/>
  <c r="D19" i="6"/>
  <c r="E19" i="6"/>
  <c r="F19" i="6"/>
  <c r="D13" i="6"/>
  <c r="E13" i="6"/>
  <c r="F13" i="6"/>
  <c r="C13" i="6"/>
  <c r="G18" i="6" l="1"/>
  <c r="G16" i="6"/>
  <c r="G14" i="6"/>
  <c r="G13" i="6"/>
  <c r="G17" i="6"/>
  <c r="G15" i="6"/>
  <c r="M18" i="6"/>
  <c r="M16" i="6"/>
  <c r="G19" i="6"/>
  <c r="M17" i="6"/>
  <c r="M13" i="6"/>
  <c r="M15" i="6"/>
  <c r="M14" i="6"/>
  <c r="M19" i="6"/>
</calcChain>
</file>

<file path=xl/sharedStrings.xml><?xml version="1.0" encoding="utf-8"?>
<sst xmlns="http://schemas.openxmlformats.org/spreadsheetml/2006/main" count="48311" uniqueCount="156">
  <si>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</si>
  <si>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</si>
  <si>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</si>
  <si>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</si>
  <si>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</si>
  <si>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</si>
  <si>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</si>
  <si>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</si>
  <si>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</si>
  <si>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</si>
  <si>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</si>
  <si>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</si>
  <si>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</si>
  <si>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</si>
  <si>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</si>
  <si>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</si>
  <si>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</si>
  <si>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</si>
  <si>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</si>
  <si>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</si>
  <si>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</si>
  <si>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</si>
  <si>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</si>
  <si>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</si>
  <si>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</si>
  <si>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</si>
  <si>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</si>
  <si>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</si>
  <si>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</si>
  <si>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</si>
  <si>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</si>
  <si>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</si>
  <si>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</si>
  <si>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</si>
  <si>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</si>
  <si>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</si>
  <si>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</si>
  <si>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</si>
  <si>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</si>
  <si>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</si>
  <si>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</si>
  <si>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</si>
  <si>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</si>
  <si>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</si>
  <si>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</si>
  <si>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</si>
  <si>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</si>
  <si>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</si>
  <si>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</si>
  <si>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</si>
  <si>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</si>
  <si>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</si>
  <si>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</si>
  <si>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</si>
  <si>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</si>
  <si>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</si>
  <si>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</si>
  <si>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</si>
  <si>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</si>
  <si>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</si>
  <si>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</si>
  <si>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</si>
  <si>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</si>
  <si>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</si>
  <si>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</si>
  <si>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</si>
  <si>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</si>
  <si>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</si>
  <si>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</si>
  <si>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</si>
  <si>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</si>
  <si>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</si>
  <si>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</si>
  <si>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</si>
  <si>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</si>
  <si>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</si>
  <si>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</si>
  <si>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</si>
  <si>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</si>
  <si>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</si>
  <si>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</si>
  <si>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</si>
  <si>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</si>
  <si>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</si>
  <si>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</si>
  <si>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</si>
  <si>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</si>
  <si>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</si>
  <si>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</si>
  <si>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</si>
  <si>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</si>
  <si>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</si>
  <si>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</si>
  <si>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</si>
  <si>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</si>
  <si>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</si>
  <si>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</si>
  <si>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</si>
  <si>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</si>
  <si>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</si>
  <si>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</si>
  <si>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</si>
  <si>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</si>
  <si>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</si>
  <si>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</si>
  <si>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</si>
  <si>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</si>
  <si>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</si>
  <si>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</si>
  <si>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</si>
  <si>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</si>
  <si>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</si>
  <si>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</si>
  <si>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</si>
  <si>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</si>
  <si>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</si>
  <si>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</si>
  <si>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</si>
  <si>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</si>
  <si>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</si>
  <si>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</si>
  <si>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</si>
  <si>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</si>
  <si>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</si>
  <si>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</si>
  <si>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</si>
  <si>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</si>
  <si>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</si>
  <si>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</si>
  <si>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</si>
  <si>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</si>
  <si>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</si>
  <si>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Brand</t>
  </si>
  <si>
    <t>Sales 2022</t>
  </si>
  <si>
    <t>Sales 2023</t>
  </si>
  <si>
    <t>Variance</t>
  </si>
  <si>
    <t>Sales by Retailer</t>
  </si>
  <si>
    <t>Sales and Operating Profit Margin</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</si>
  <si>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</si>
  <si>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</si>
  <si>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</si>
  <si>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</si>
  <si>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</si>
  <si>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</si>
  <si>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</si>
  <si>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</si>
  <si>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</si>
  <si>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</si>
  <si>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</si>
  <si>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</si>
  <si>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</si>
  <si>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</si>
  <si>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</si>
  <si>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</si>
  <si>
    <t>Total</t>
  </si>
  <si>
    <t>Dasani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</si>
</sst>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quot;$&quot;#,##0.00_);[Red]\(&quot;$&quot;#,##0.00\)"/>
    <numFmt numFmtId="166" formatCode="[$$-C09]#,##0.00"/>
    <numFmt numFmtId="167" formatCode="[$-14009]dd\ mmmm\ yyyy;@"/>
  </numFmts>
  <fonts count="10"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0"/>
      <name val="Amasis MT Pro Medium"/>
      <family val="1"/>
    </font>
    <font>
      <b/>
      <sz val="11"/>
      <color theme="0"/>
      <name val="Amasis MT Pro Medium"/>
      <family val="1"/>
    </font>
    <font>
      <b/>
      <sz val="12"/>
      <color theme="1"/>
      <name val="Calibri"/>
      <family val="2"/>
      <scheme val="minor"/>
    </font>
    <font>
      <sz val="8"/>
      <name val="Calibri"/>
      <family val="2"/>
      <scheme val="minor"/>
    </font>
    <font>
      <sz val="12"/>
      <color theme="1"/>
      <name val="Amasis MT Pro Medium"/>
      <family val="1"/>
    </font>
  </fonts>
  <fills count="7">
    <fill>
      <patternFill patternType="none"/>
    </fill>
    <fill>
      <patternFill patternType="gray125"/>
    </fill>
    <fill>
      <patternFill patternType="solid">
        <fgColor rgb="FF2A3E68"/>
        <bgColor indexed="64"/>
      </patternFill>
    </fill>
    <fill>
      <patternFill patternType="solid">
        <fgColor theme="4" tint="-0.499984740745262"/>
        <bgColor indexed="64"/>
      </patternFill>
    </fill>
    <fill>
      <patternFill patternType="solid">
        <fgColor rgb="FF073673"/>
        <bgColor indexed="64"/>
      </patternFill>
    </fill>
    <fill>
      <patternFill patternType="solid">
        <fgColor theme="4" tint="0.39997558519241921"/>
        <bgColor indexed="64"/>
      </patternFill>
    </fill>
    <fill>
      <patternFill patternType="solid">
        <fgColor rgb="FFFFFF99"/>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6" fillId="5" borderId="0" xfId="0" applyFont="1" applyFill="1"/>
    <xf numFmtId="0" fontId="0" fillId="0" borderId="0" xfId="0" pivotButton="1"/>
    <xf numFmtId="0" fontId="0" fillId="0" borderId="0" xfId="0" applyAlignment="1">
      <alignment horizontal="left"/>
    </xf>
    <xf numFmtId="14" fontId="0" fillId="0" borderId="0" xfId="0" applyNumberFormat="1"/>
    <xf numFmtId="0" fontId="7" fillId="0" borderId="0" xfId="0" applyFont="1"/>
    <xf numFmtId="3" fontId="0" fillId="0" borderId="0" xfId="0" applyNumberFormat="1"/>
    <xf numFmtId="0" fontId="9" fillId="0" borderId="0" xfId="0" applyFont="1"/>
    <xf numFmtId="3" fontId="9" fillId="0" borderId="0" xfId="0" applyNumberFormat="1" applyFont="1"/>
    <xf numFmtId="0" fontId="9" fillId="6" borderId="2" xfId="0" applyFont="1" applyFill="1" applyBorder="1"/>
    <xf numFmtId="3" fontId="9" fillId="6" borderId="2" xfId="0" applyNumberFormat="1" applyFont="1" applyFill="1" applyBorder="1"/>
    <xf numFmtId="166" fontId="0" fillId="0" borderId="0" xfId="0" applyNumberFormat="1"/>
    <xf numFmtId="20" fontId="0" fillId="0" borderId="0" xfId="0" applyNumberFormat="1"/>
    <xf numFmtId="167" fontId="0" fillId="0" borderId="0" xfId="0" applyNumberFormat="1"/>
    <xf numFmtId="0" fontId="5" fillId="4" borderId="0" xfId="0" applyFont="1" applyFill="1" applyAlignment="1">
      <alignment horizontal="center" vertical="center"/>
    </xf>
    <xf numFmtId="0" fontId="0" fillId="0" borderId="0" xfId="0" applyNumberFormat="1"/>
  </cellXfs>
  <cellStyles count="2">
    <cellStyle name="Hyperlink 2" xfId="1" xr:uid="{229837FD-7C70-47AC-B854-CBC5538B0B97}"/>
    <cellStyle name="Normal" xfId="0" builtinId="0"/>
  </cellStyles>
  <dxfs count="72">
    <dxf>
      <numFmt numFmtId="3" formatCode="#,##0"/>
    </dxf>
    <dxf>
      <numFmt numFmtId="3" formatCode="#,##0"/>
    </dxf>
    <dxf>
      <numFmt numFmtId="166" formatCode="[$$-C09]#,##0.00"/>
    </dxf>
    <dxf>
      <numFmt numFmtId="3" formatCode="#,##0"/>
    </dxf>
    <dxf>
      <numFmt numFmtId="3" formatCode="#,##0"/>
    </dxf>
    <dxf>
      <numFmt numFmtId="166" formatCode="[$$-C09]#,##0.00"/>
    </dxf>
    <dxf>
      <numFmt numFmtId="3" formatCode="#,##0"/>
    </dxf>
    <dxf>
      <numFmt numFmtId="3" formatCode="#,##0"/>
    </dxf>
    <dxf>
      <numFmt numFmtId="166" formatCode="[$$-C09]#,##0.00"/>
    </dxf>
    <dxf>
      <numFmt numFmtId="3" formatCode="#,##0"/>
    </dxf>
    <dxf>
      <numFmt numFmtId="3" formatCode="#,##0"/>
    </dxf>
    <dxf>
      <numFmt numFmtId="166" formatCode="[$$-C09]#,##0.00"/>
    </dxf>
    <dxf>
      <numFmt numFmtId="3" formatCode="#,##0"/>
    </dxf>
    <dxf>
      <numFmt numFmtId="3" formatCode="#,##0"/>
    </dxf>
    <dxf>
      <numFmt numFmtId="166" formatCode="[$$-C09]#,##0.00"/>
    </dxf>
    <dxf>
      <numFmt numFmtId="3" formatCode="#,##0"/>
    </dxf>
    <dxf>
      <numFmt numFmtId="3" formatCode="#,##0"/>
    </dxf>
    <dxf>
      <numFmt numFmtId="166" formatCode="[$$-C09]#,##0.00"/>
    </dxf>
    <dxf>
      <numFmt numFmtId="3" formatCode="#,##0"/>
    </dxf>
    <dxf>
      <numFmt numFmtId="3" formatCode="#,##0"/>
    </dxf>
    <dxf>
      <numFmt numFmtId="166" formatCode="[$$-C09]#,##0.00"/>
    </dxf>
    <dxf>
      <numFmt numFmtId="3" formatCode="#,##0"/>
    </dxf>
    <dxf>
      <numFmt numFmtId="3" formatCode="#,##0"/>
    </dxf>
    <dxf>
      <numFmt numFmtId="166" formatCode="[$$-C09]#,##0.00"/>
    </dxf>
    <dxf>
      <numFmt numFmtId="3" formatCode="#,##0"/>
    </dxf>
    <dxf>
      <numFmt numFmtId="3" formatCode="#,##0"/>
    </dxf>
    <dxf>
      <numFmt numFmtId="166" formatCode="[$$-C09]#,##0.00"/>
    </dxf>
    <dxf>
      <numFmt numFmtId="3" formatCode="#,##0"/>
    </dxf>
    <dxf>
      <numFmt numFmtId="3" formatCode="#,##0"/>
    </dxf>
    <dxf>
      <numFmt numFmtId="166" formatCode="[$$-C09]#,##0.00"/>
    </dxf>
    <dxf>
      <numFmt numFmtId="3" formatCode="#,##0"/>
    </dxf>
    <dxf>
      <numFmt numFmtId="3" formatCode="#,##0"/>
    </dxf>
    <dxf>
      <numFmt numFmtId="166" formatCode="[$$-C09]#,##0.00"/>
    </dxf>
    <dxf>
      <numFmt numFmtId="3" formatCode="#,##0"/>
    </dxf>
    <dxf>
      <numFmt numFmtId="3" formatCode="#,##0"/>
    </dxf>
    <dxf>
      <numFmt numFmtId="166" formatCode="[$$-C09]#,##0.00"/>
    </dxf>
    <dxf>
      <numFmt numFmtId="3" formatCode="#,##0"/>
    </dxf>
    <dxf>
      <numFmt numFmtId="3" formatCode="#,##0"/>
    </dxf>
    <dxf>
      <numFmt numFmtId="166" formatCode="[$$-C09]#,##0.00"/>
    </dxf>
    <dxf>
      <numFmt numFmtId="3" formatCode="#,##0"/>
    </dxf>
    <dxf>
      <numFmt numFmtId="3" formatCode="#,##0"/>
    </dxf>
    <dxf>
      <numFmt numFmtId="166" formatCode="[$$-C09]#,##0.00"/>
    </dxf>
    <dxf>
      <numFmt numFmtId="3" formatCode="#,##0"/>
    </dxf>
    <dxf>
      <numFmt numFmtId="3" formatCode="#,##0"/>
    </dxf>
    <dxf>
      <numFmt numFmtId="166" formatCode="[$$-C09]#,##0.00"/>
    </dxf>
    <dxf>
      <numFmt numFmtId="3" formatCode="#,##0"/>
    </dxf>
    <dxf>
      <numFmt numFmtId="3" formatCode="#,##0"/>
    </dxf>
    <dxf>
      <numFmt numFmtId="166" formatCode="[$$-C09]#,##0.00"/>
    </dxf>
    <dxf>
      <numFmt numFmtId="3" formatCode="#,##0"/>
    </dxf>
    <dxf>
      <numFmt numFmtId="3" formatCode="#,##0"/>
    </dxf>
    <dxf>
      <numFmt numFmtId="166" formatCode="[$$-C09]#,##0.00"/>
    </dxf>
    <dxf>
      <numFmt numFmtId="3" formatCode="#,##0"/>
    </dxf>
    <dxf>
      <numFmt numFmtId="3" formatCode="#,##0"/>
    </dxf>
    <dxf>
      <numFmt numFmtId="166" formatCode="[$$-C09]#,##0.0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numFmt numFmtId="166" formatCode="[$$-C09]#,##0.00"/>
    </dxf>
    <dxf>
      <numFmt numFmtId="3" formatCode="#,##0"/>
    </dxf>
    <dxf>
      <numFmt numFmtId="3" formatCode="#,##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73673"/>
            </a:solidFill>
            <a:ln>
              <a:noFill/>
            </a:ln>
            <a:effectLst/>
          </c:spPr>
          <c:invertIfNegative val="0"/>
          <c:cat>
            <c:multiLvlStrRef>
              <c:f>Analyse!$F$22:$G$29</c:f>
              <c:multiLvlStrCache>
                <c:ptCount val="8"/>
                <c:lvl>
                  <c:pt idx="0">
                    <c:v>Qtr1</c:v>
                  </c:pt>
                  <c:pt idx="1">
                    <c:v>Qtr2</c:v>
                  </c:pt>
                  <c:pt idx="2">
                    <c:v>Qtr3</c:v>
                  </c:pt>
                  <c:pt idx="3">
                    <c:v>Qtr4</c:v>
                  </c:pt>
                  <c:pt idx="4">
                    <c:v>Qtr1</c:v>
                  </c:pt>
                  <c:pt idx="5">
                    <c:v>Qtr2</c:v>
                  </c:pt>
                  <c:pt idx="6">
                    <c:v>Qtr3</c:v>
                  </c:pt>
                  <c:pt idx="7">
                    <c:v>Qtr4</c:v>
                  </c:pt>
                </c:lvl>
                <c:lvl>
                  <c:pt idx="0">
                    <c:v>2022</c:v>
                  </c:pt>
                  <c:pt idx="1">
                    <c:v>0</c:v>
                  </c:pt>
                  <c:pt idx="2">
                    <c:v>0</c:v>
                  </c:pt>
                  <c:pt idx="3">
                    <c:v>0</c:v>
                  </c:pt>
                  <c:pt idx="4">
                    <c:v>2023</c:v>
                  </c:pt>
                  <c:pt idx="5">
                    <c:v>0</c:v>
                  </c:pt>
                  <c:pt idx="6">
                    <c:v>0</c:v>
                  </c:pt>
                  <c:pt idx="7">
                    <c:v>0</c:v>
                  </c:pt>
                </c:lvl>
              </c:multiLvlStrCache>
            </c:multiLvlStrRef>
          </c:cat>
          <c:val>
            <c:numRef>
              <c:f>Analyse!$H$22:$H$29</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C438-4C00-AC91-1E7D4C0C17A4}"/>
            </c:ext>
          </c:extLst>
        </c:ser>
        <c:dLbls>
          <c:showLegendKey val="0"/>
          <c:showVal val="0"/>
          <c:showCatName val="0"/>
          <c:showSerName val="0"/>
          <c:showPercent val="0"/>
          <c:showBubbleSize val="0"/>
        </c:dLbls>
        <c:gapWidth val="219"/>
        <c:axId val="1812697919"/>
        <c:axId val="1812694079"/>
      </c:barChart>
      <c:lineChart>
        <c:grouping val="standard"/>
        <c:varyColors val="0"/>
        <c:ser>
          <c:idx val="1"/>
          <c:order val="1"/>
          <c:tx>
            <c:v>Operating Profit Margin</c:v>
          </c:tx>
          <c:spPr>
            <a:ln w="28575" cap="rnd">
              <a:solidFill>
                <a:schemeClr val="accent2"/>
              </a:solidFill>
              <a:round/>
            </a:ln>
            <a:effectLst/>
          </c:spPr>
          <c:marker>
            <c:symbol val="diamond"/>
            <c:size val="8"/>
            <c:spPr>
              <a:solidFill>
                <a:schemeClr val="bg1"/>
              </a:solidFill>
              <a:ln w="9525">
                <a:solidFill>
                  <a:schemeClr val="accent2"/>
                </a:solidFill>
              </a:ln>
              <a:effectLst/>
            </c:spPr>
          </c:marker>
          <c:cat>
            <c:multiLvlStrRef>
              <c:f>Analyse!$F$22:$G$29</c:f>
              <c:multiLvlStrCache>
                <c:ptCount val="8"/>
                <c:lvl>
                  <c:pt idx="0">
                    <c:v>Qtr1</c:v>
                  </c:pt>
                  <c:pt idx="1">
                    <c:v>Qtr2</c:v>
                  </c:pt>
                  <c:pt idx="2">
                    <c:v>Qtr3</c:v>
                  </c:pt>
                  <c:pt idx="3">
                    <c:v>Qtr4</c:v>
                  </c:pt>
                  <c:pt idx="4">
                    <c:v>Qtr1</c:v>
                  </c:pt>
                  <c:pt idx="5">
                    <c:v>Qtr2</c:v>
                  </c:pt>
                  <c:pt idx="6">
                    <c:v>Qtr3</c:v>
                  </c:pt>
                  <c:pt idx="7">
                    <c:v>Qtr4</c:v>
                  </c:pt>
                </c:lvl>
                <c:lvl>
                  <c:pt idx="0">
                    <c:v>2022</c:v>
                  </c:pt>
                  <c:pt idx="1">
                    <c:v>0</c:v>
                  </c:pt>
                  <c:pt idx="2">
                    <c:v>0</c:v>
                  </c:pt>
                  <c:pt idx="3">
                    <c:v>0</c:v>
                  </c:pt>
                  <c:pt idx="4">
                    <c:v>2023</c:v>
                  </c:pt>
                  <c:pt idx="5">
                    <c:v>0</c:v>
                  </c:pt>
                  <c:pt idx="6">
                    <c:v>0</c:v>
                  </c:pt>
                  <c:pt idx="7">
                    <c:v>0</c:v>
                  </c:pt>
                </c:lvl>
              </c:multiLvlStrCache>
            </c:multiLvlStrRef>
          </c:cat>
          <c:val>
            <c:numRef>
              <c:f>Analyse!$I$22:$I$29</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C438-4C00-AC91-1E7D4C0C17A4}"/>
            </c:ext>
          </c:extLst>
        </c:ser>
        <c:dLbls>
          <c:showLegendKey val="0"/>
          <c:showVal val="0"/>
          <c:showCatName val="0"/>
          <c:showSerName val="0"/>
          <c:showPercent val="0"/>
          <c:showBubbleSize val="0"/>
        </c:dLbls>
        <c:marker val="1"/>
        <c:smooth val="0"/>
        <c:axId val="1757201903"/>
        <c:axId val="1757210063"/>
      </c:lineChart>
      <c:catAx>
        <c:axId val="1812697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694079"/>
        <c:crosses val="autoZero"/>
        <c:auto val="1"/>
        <c:lblAlgn val="ctr"/>
        <c:lblOffset val="100"/>
        <c:noMultiLvlLbl val="0"/>
      </c:catAx>
      <c:valAx>
        <c:axId val="1812694079"/>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2697919"/>
        <c:crosses val="autoZero"/>
        <c:crossBetween val="between"/>
      </c:valAx>
      <c:valAx>
        <c:axId val="175721006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201903"/>
        <c:crosses val="max"/>
        <c:crossBetween val="between"/>
      </c:valAx>
      <c:catAx>
        <c:axId val="1757201903"/>
        <c:scaling>
          <c:orientation val="minMax"/>
        </c:scaling>
        <c:delete val="1"/>
        <c:axPos val="b"/>
        <c:numFmt formatCode="General" sourceLinked="1"/>
        <c:majorTickMark val="out"/>
        <c:minorTickMark val="none"/>
        <c:tickLblPos val="nextTo"/>
        <c:crossAx val="175721006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masis MT Pro Medium" panose="02040604050005020304" pitchFamily="18" charset="0"/>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gi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205484</xdr:colOff>
      <xdr:row>0</xdr:row>
      <xdr:rowOff>102740</xdr:rowOff>
    </xdr:from>
    <xdr:to>
      <xdr:col>13</xdr:col>
      <xdr:colOff>25685</xdr:colOff>
      <xdr:row>4</xdr:row>
      <xdr:rowOff>68494</xdr:rowOff>
    </xdr:to>
    <xdr:sp macro="" textlink="">
      <xdr:nvSpPr>
        <xdr:cNvPr id="2" name="Rectangle 1">
          <a:extLst>
            <a:ext uri="{FF2B5EF4-FFF2-40B4-BE49-F238E27FC236}">
              <a16:creationId xmlns:a16="http://schemas.microsoft.com/office/drawing/2014/main" id="{3F0CBA78-A235-E4E3-0845-D378DA74CAF1}"/>
            </a:ext>
          </a:extLst>
        </xdr:cNvPr>
        <xdr:cNvSpPr/>
      </xdr:nvSpPr>
      <xdr:spPr>
        <a:xfrm>
          <a:off x="2440113" y="102740"/>
          <a:ext cx="9452224" cy="753439"/>
        </a:xfrm>
        <a:prstGeom prst="rect">
          <a:avLst/>
        </a:prstGeom>
        <a:solidFill>
          <a:srgbClr val="07367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800" b="1">
              <a:latin typeface="Amasis MT Pro Medium" panose="02040604050005020304" pitchFamily="18" charset="0"/>
            </a:rPr>
            <a:t>Coca-Cola USA Retailer Dashboard</a:t>
          </a:r>
        </a:p>
        <a:p>
          <a:pPr algn="l"/>
          <a:r>
            <a:rPr lang="en-IN" sz="1100" b="0" i="1">
              <a:solidFill>
                <a:schemeClr val="accent1">
                  <a:lumMod val="60000"/>
                  <a:lumOff val="40000"/>
                </a:schemeClr>
              </a:solidFill>
              <a:latin typeface="Amasis MT Pro Medium" panose="02040604050005020304" pitchFamily="18" charset="0"/>
            </a:rPr>
            <a:t>Figures</a:t>
          </a:r>
          <a:r>
            <a:rPr lang="en-IN" sz="1100" b="0" i="1" baseline="0">
              <a:solidFill>
                <a:schemeClr val="accent1">
                  <a:lumMod val="60000"/>
                  <a:lumOff val="40000"/>
                </a:schemeClr>
              </a:solidFill>
              <a:latin typeface="Amasis MT Pro Medium" panose="02040604050005020304" pitchFamily="18" charset="0"/>
            </a:rPr>
            <a:t> in USD</a:t>
          </a:r>
          <a:endParaRPr lang="en-IN" sz="1100" b="0" i="1">
            <a:solidFill>
              <a:schemeClr val="accent1">
                <a:lumMod val="60000"/>
                <a:lumOff val="40000"/>
              </a:schemeClr>
            </a:solidFill>
            <a:latin typeface="Amasis MT Pro Medium" panose="02040604050005020304" pitchFamily="18" charset="0"/>
          </a:endParaRPr>
        </a:p>
      </xdr:txBody>
    </xdr:sp>
    <xdr:clientData/>
  </xdr:twoCellAnchor>
  <xdr:twoCellAnchor>
    <xdr:from>
      <xdr:col>2</xdr:col>
      <xdr:colOff>5138</xdr:colOff>
      <xdr:row>5</xdr:row>
      <xdr:rowOff>56506</xdr:rowOff>
    </xdr:from>
    <xdr:to>
      <xdr:col>4</xdr:col>
      <xdr:colOff>273977</xdr:colOff>
      <xdr:row>9</xdr:row>
      <xdr:rowOff>39383</xdr:rowOff>
    </xdr:to>
    <xdr:sp macro="" textlink="">
      <xdr:nvSpPr>
        <xdr:cNvPr id="12" name="Rectangle 11">
          <a:extLst>
            <a:ext uri="{FF2B5EF4-FFF2-40B4-BE49-F238E27FC236}">
              <a16:creationId xmlns:a16="http://schemas.microsoft.com/office/drawing/2014/main" id="{580446C6-FFE8-1D35-8755-40BF0FB5ED39}"/>
            </a:ext>
          </a:extLst>
        </xdr:cNvPr>
        <xdr:cNvSpPr/>
      </xdr:nvSpPr>
      <xdr:spPr>
        <a:xfrm>
          <a:off x="2453812" y="1041113"/>
          <a:ext cx="1981199" cy="770562"/>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a:solidFill>
                <a:schemeClr val="tx1"/>
              </a:solidFill>
              <a:latin typeface="Amasis MT Pro Medium" panose="02040604050005020304" pitchFamily="18" charset="0"/>
            </a:rPr>
            <a:t>Total Sales</a:t>
          </a:r>
        </a:p>
      </xdr:txBody>
    </xdr:sp>
    <xdr:clientData/>
  </xdr:twoCellAnchor>
  <xdr:twoCellAnchor>
    <xdr:from>
      <xdr:col>4</xdr:col>
      <xdr:colOff>556516</xdr:colOff>
      <xdr:row>5</xdr:row>
      <xdr:rowOff>63354</xdr:rowOff>
    </xdr:from>
    <xdr:to>
      <xdr:col>6</xdr:col>
      <xdr:colOff>837345</xdr:colOff>
      <xdr:row>9</xdr:row>
      <xdr:rowOff>46231</xdr:rowOff>
    </xdr:to>
    <xdr:sp macro="" textlink="">
      <xdr:nvSpPr>
        <xdr:cNvPr id="16" name="Rectangle 15">
          <a:extLst>
            <a:ext uri="{FF2B5EF4-FFF2-40B4-BE49-F238E27FC236}">
              <a16:creationId xmlns:a16="http://schemas.microsoft.com/office/drawing/2014/main" id="{94CEFA75-A21A-45BC-A87E-411C1ACE72E9}"/>
            </a:ext>
          </a:extLst>
        </xdr:cNvPr>
        <xdr:cNvSpPr/>
      </xdr:nvSpPr>
      <xdr:spPr>
        <a:xfrm>
          <a:off x="4717550" y="1047961"/>
          <a:ext cx="1993188" cy="770562"/>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200" b="1">
              <a:solidFill>
                <a:schemeClr val="tx1"/>
              </a:solidFill>
              <a:latin typeface="Amasis MT Pro Medium" panose="02040604050005020304" pitchFamily="18" charset="0"/>
              <a:ea typeface="+mn-ea"/>
              <a:cs typeface="+mn-cs"/>
            </a:rPr>
            <a:t>Unit Sold</a:t>
          </a:r>
        </a:p>
      </xdr:txBody>
    </xdr:sp>
    <xdr:clientData/>
  </xdr:twoCellAnchor>
  <xdr:twoCellAnchor>
    <xdr:from>
      <xdr:col>8</xdr:col>
      <xdr:colOff>20549</xdr:colOff>
      <xdr:row>5</xdr:row>
      <xdr:rowOff>54794</xdr:rowOff>
    </xdr:from>
    <xdr:to>
      <xdr:col>10</xdr:col>
      <xdr:colOff>289388</xdr:colOff>
      <xdr:row>9</xdr:row>
      <xdr:rowOff>37671</xdr:rowOff>
    </xdr:to>
    <xdr:sp macro="" textlink="">
      <xdr:nvSpPr>
        <xdr:cNvPr id="17" name="Rectangle 16">
          <a:extLst>
            <a:ext uri="{FF2B5EF4-FFF2-40B4-BE49-F238E27FC236}">
              <a16:creationId xmlns:a16="http://schemas.microsoft.com/office/drawing/2014/main" id="{AB3358B1-B91D-4F0C-AE9D-89B37D446945}"/>
            </a:ext>
          </a:extLst>
        </xdr:cNvPr>
        <xdr:cNvSpPr/>
      </xdr:nvSpPr>
      <xdr:spPr>
        <a:xfrm>
          <a:off x="7032661" y="1039401"/>
          <a:ext cx="1981199" cy="770562"/>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200" b="1">
              <a:solidFill>
                <a:schemeClr val="tx1"/>
              </a:solidFill>
              <a:latin typeface="Amasis MT Pro Medium" panose="02040604050005020304" pitchFamily="18" charset="0"/>
              <a:ea typeface="+mn-ea"/>
              <a:cs typeface="+mn-cs"/>
            </a:rPr>
            <a:t>Average Price</a:t>
          </a:r>
        </a:p>
      </xdr:txBody>
    </xdr:sp>
    <xdr:clientData/>
  </xdr:twoCellAnchor>
  <xdr:twoCellAnchor>
    <xdr:from>
      <xdr:col>10</xdr:col>
      <xdr:colOff>571927</xdr:colOff>
      <xdr:row>5</xdr:row>
      <xdr:rowOff>61642</xdr:rowOff>
    </xdr:from>
    <xdr:to>
      <xdr:col>12</xdr:col>
      <xdr:colOff>852756</xdr:colOff>
      <xdr:row>9</xdr:row>
      <xdr:rowOff>44519</xdr:rowOff>
    </xdr:to>
    <xdr:sp macro="" textlink="">
      <xdr:nvSpPr>
        <xdr:cNvPr id="18" name="Rectangle 17">
          <a:extLst>
            <a:ext uri="{FF2B5EF4-FFF2-40B4-BE49-F238E27FC236}">
              <a16:creationId xmlns:a16="http://schemas.microsoft.com/office/drawing/2014/main" id="{5181233D-4599-4E39-B5E7-1BDC6F5B356D}"/>
            </a:ext>
          </a:extLst>
        </xdr:cNvPr>
        <xdr:cNvSpPr/>
      </xdr:nvSpPr>
      <xdr:spPr>
        <a:xfrm>
          <a:off x="9296399" y="1046249"/>
          <a:ext cx="1993188" cy="770562"/>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a:solidFill>
                <a:schemeClr val="tx1"/>
              </a:solidFill>
              <a:latin typeface="Amasis MT Pro Medium" panose="02040604050005020304" pitchFamily="18" charset="0"/>
              <a:ea typeface="+mn-ea"/>
              <a:cs typeface="+mn-cs"/>
            </a:rPr>
            <a:t>Total Operating Profit</a:t>
          </a:r>
          <a:endParaRPr lang="en-IN" sz="1200" b="0">
            <a:solidFill>
              <a:schemeClr val="tx1"/>
            </a:solidFill>
            <a:latin typeface="Amasis MT Pro Medium" panose="02040604050005020304" pitchFamily="18" charset="0"/>
          </a:endParaRPr>
        </a:p>
      </xdr:txBody>
    </xdr:sp>
    <xdr:clientData/>
  </xdr:twoCellAnchor>
  <xdr:twoCellAnchor editAs="oneCell">
    <xdr:from>
      <xdr:col>11</xdr:col>
      <xdr:colOff>513708</xdr:colOff>
      <xdr:row>1</xdr:row>
      <xdr:rowOff>1</xdr:rowOff>
    </xdr:from>
    <xdr:to>
      <xdr:col>12</xdr:col>
      <xdr:colOff>707740</xdr:colOff>
      <xdr:row>3</xdr:row>
      <xdr:rowOff>173785</xdr:rowOff>
    </xdr:to>
    <xdr:pic>
      <xdr:nvPicPr>
        <xdr:cNvPr id="26" name="Picture 25">
          <a:extLst>
            <a:ext uri="{FF2B5EF4-FFF2-40B4-BE49-F238E27FC236}">
              <a16:creationId xmlns:a16="http://schemas.microsoft.com/office/drawing/2014/main" id="{A8BCC86E-0BE4-C155-62E3-348DDAAE40D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94360" y="196922"/>
          <a:ext cx="1078786" cy="567627"/>
        </a:xfrm>
        <a:prstGeom prst="rect">
          <a:avLst/>
        </a:prstGeom>
      </xdr:spPr>
    </xdr:pic>
    <xdr:clientData/>
  </xdr:twoCellAnchor>
  <xdr:twoCellAnchor editAs="oneCell">
    <xdr:from>
      <xdr:col>0</xdr:col>
      <xdr:colOff>85726</xdr:colOff>
      <xdr:row>0</xdr:row>
      <xdr:rowOff>0</xdr:rowOff>
    </xdr:from>
    <xdr:to>
      <xdr:col>0</xdr:col>
      <xdr:colOff>2200275</xdr:colOff>
      <xdr:row>6</xdr:row>
      <xdr:rowOff>191821</xdr:rowOff>
    </xdr:to>
    <xdr:pic>
      <xdr:nvPicPr>
        <xdr:cNvPr id="28" name="Picture 27">
          <a:extLst>
            <a:ext uri="{FF2B5EF4-FFF2-40B4-BE49-F238E27FC236}">
              <a16:creationId xmlns:a16="http://schemas.microsoft.com/office/drawing/2014/main" id="{552FEF99-1ED2-B945-5D44-2D42171E455B}"/>
            </a:ext>
          </a:extLst>
        </xdr:cNvPr>
        <xdr:cNvPicPr>
          <a:picLocks noChangeAspect="1"/>
        </xdr:cNvPicPr>
      </xdr:nvPicPr>
      <xdr:blipFill>
        <a:blip xmlns:r="http://schemas.openxmlformats.org/officeDocument/2006/relationships" r:embed="rId2">
          <a:clrChange>
            <a:clrFrom>
              <a:srgbClr val="FCFEFC"/>
            </a:clrFrom>
            <a:clrTo>
              <a:srgbClr val="FCFEFC">
                <a:alpha val="0"/>
              </a:srgbClr>
            </a:clrTo>
          </a:clrChange>
          <a:extLst>
            <a:ext uri="{28A0092B-C50C-407E-A947-70E740481C1C}">
              <a14:useLocalDpi xmlns:a14="http://schemas.microsoft.com/office/drawing/2010/main" val="0"/>
            </a:ext>
          </a:extLst>
        </a:blip>
        <a:stretch>
          <a:fillRect/>
        </a:stretch>
      </xdr:blipFill>
      <xdr:spPr>
        <a:xfrm>
          <a:off x="85726" y="0"/>
          <a:ext cx="2114549" cy="1391971"/>
        </a:xfrm>
        <a:prstGeom prst="rect">
          <a:avLst/>
        </a:prstGeom>
      </xdr:spPr>
    </xdr:pic>
    <xdr:clientData/>
  </xdr:twoCellAnchor>
  <xdr:twoCellAnchor>
    <xdr:from>
      <xdr:col>2</xdr:col>
      <xdr:colOff>57150</xdr:colOff>
      <xdr:row>6</xdr:row>
      <xdr:rowOff>142875</xdr:rowOff>
    </xdr:from>
    <xdr:to>
      <xdr:col>4</xdr:col>
      <xdr:colOff>200025</xdr:colOff>
      <xdr:row>8</xdr:row>
      <xdr:rowOff>180975</xdr:rowOff>
    </xdr:to>
    <xdr:sp macro="" textlink="Analyse!A4">
      <xdr:nvSpPr>
        <xdr:cNvPr id="29" name="TextBox 28">
          <a:extLst>
            <a:ext uri="{FF2B5EF4-FFF2-40B4-BE49-F238E27FC236}">
              <a16:creationId xmlns:a16="http://schemas.microsoft.com/office/drawing/2014/main" id="{E5F42502-0F9E-53BA-C616-AA44B9F592A1}"/>
            </a:ext>
          </a:extLst>
        </xdr:cNvPr>
        <xdr:cNvSpPr txBox="1"/>
      </xdr:nvSpPr>
      <xdr:spPr>
        <a:xfrm>
          <a:off x="2495550" y="1343025"/>
          <a:ext cx="18573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0664DD0-C200-4B94-9247-18402B1361B3}" type="TxLink">
            <a:rPr lang="en-US" sz="2000" b="1" i="0" u="none" strike="noStrike">
              <a:solidFill>
                <a:schemeClr val="bg1"/>
              </a:solidFill>
              <a:latin typeface="Amasis MT Pro Medium" panose="02040604050005020304" pitchFamily="18" charset="0"/>
              <a:cs typeface="Calibri"/>
            </a:rPr>
            <a:pPr algn="ctr"/>
            <a:t>1,20,16,665</a:t>
          </a:fld>
          <a:endParaRPr lang="en-IN" sz="2000" b="1">
            <a:solidFill>
              <a:schemeClr val="bg1"/>
            </a:solidFill>
            <a:latin typeface="Amasis MT Pro Medium" panose="02040604050005020304" pitchFamily="18" charset="0"/>
          </a:endParaRPr>
        </a:p>
      </xdr:txBody>
    </xdr:sp>
    <xdr:clientData/>
  </xdr:twoCellAnchor>
  <xdr:twoCellAnchor>
    <xdr:from>
      <xdr:col>4</xdr:col>
      <xdr:colOff>619125</xdr:colOff>
      <xdr:row>6</xdr:row>
      <xdr:rowOff>142875</xdr:rowOff>
    </xdr:from>
    <xdr:to>
      <xdr:col>6</xdr:col>
      <xdr:colOff>762000</xdr:colOff>
      <xdr:row>8</xdr:row>
      <xdr:rowOff>180975</xdr:rowOff>
    </xdr:to>
    <xdr:sp macro="" textlink="Analyse!B4">
      <xdr:nvSpPr>
        <xdr:cNvPr id="30" name="TextBox 29">
          <a:extLst>
            <a:ext uri="{FF2B5EF4-FFF2-40B4-BE49-F238E27FC236}">
              <a16:creationId xmlns:a16="http://schemas.microsoft.com/office/drawing/2014/main" id="{89A25EC7-DC62-4282-940D-729ECBB48272}"/>
            </a:ext>
          </a:extLst>
        </xdr:cNvPr>
        <xdr:cNvSpPr txBox="1"/>
      </xdr:nvSpPr>
      <xdr:spPr>
        <a:xfrm>
          <a:off x="4772025" y="1343025"/>
          <a:ext cx="18573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F58EF2C-3713-4AD4-BE6D-56E01F6F074F}" type="TxLink">
            <a:rPr lang="en-US" sz="2000" b="1" i="0" u="none" strike="noStrike">
              <a:solidFill>
                <a:schemeClr val="bg1"/>
              </a:solidFill>
              <a:latin typeface="Amasis MT Pro Medium" panose="02040604050005020304" pitchFamily="18" charset="0"/>
              <a:cs typeface="Calibri"/>
            </a:rPr>
            <a:pPr algn="ctr"/>
            <a:t>2,47,88,610</a:t>
          </a:fld>
          <a:endParaRPr lang="en-IN" sz="2000" b="1">
            <a:solidFill>
              <a:schemeClr val="bg1"/>
            </a:solidFill>
            <a:latin typeface="Amasis MT Pro Medium" panose="02040604050005020304" pitchFamily="18" charset="0"/>
          </a:endParaRPr>
        </a:p>
      </xdr:txBody>
    </xdr:sp>
    <xdr:clientData/>
  </xdr:twoCellAnchor>
  <xdr:twoCellAnchor>
    <xdr:from>
      <xdr:col>8</xdr:col>
      <xdr:colOff>85725</xdr:colOff>
      <xdr:row>6</xdr:row>
      <xdr:rowOff>152400</xdr:rowOff>
    </xdr:from>
    <xdr:to>
      <xdr:col>10</xdr:col>
      <xdr:colOff>228600</xdr:colOff>
      <xdr:row>8</xdr:row>
      <xdr:rowOff>190500</xdr:rowOff>
    </xdr:to>
    <xdr:sp macro="" textlink="Analyse!C4">
      <xdr:nvSpPr>
        <xdr:cNvPr id="31" name="TextBox 30">
          <a:extLst>
            <a:ext uri="{FF2B5EF4-FFF2-40B4-BE49-F238E27FC236}">
              <a16:creationId xmlns:a16="http://schemas.microsoft.com/office/drawing/2014/main" id="{E3987789-4527-4E74-A4BA-73E48A6C214D}"/>
            </a:ext>
          </a:extLst>
        </xdr:cNvPr>
        <xdr:cNvSpPr txBox="1"/>
      </xdr:nvSpPr>
      <xdr:spPr>
        <a:xfrm>
          <a:off x="7096125" y="1352550"/>
          <a:ext cx="18573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AA80823-D7FB-48B0-8E59-9D22A11A8FEB}" type="TxLink">
            <a:rPr lang="en-US" sz="2000" b="1" i="0" u="none" strike="noStrike">
              <a:solidFill>
                <a:schemeClr val="bg1"/>
              </a:solidFill>
              <a:latin typeface="Amasis MT Pro Medium" panose="02040604050005020304" pitchFamily="18" charset="0"/>
              <a:cs typeface="Calibri"/>
            </a:rPr>
            <a:pPr algn="ctr"/>
            <a:t>$0.45</a:t>
          </a:fld>
          <a:endParaRPr lang="en-IN" sz="2000" b="1">
            <a:solidFill>
              <a:schemeClr val="bg1"/>
            </a:solidFill>
            <a:latin typeface="Amasis MT Pro Medium" panose="02040604050005020304" pitchFamily="18" charset="0"/>
          </a:endParaRPr>
        </a:p>
      </xdr:txBody>
    </xdr:sp>
    <xdr:clientData/>
  </xdr:twoCellAnchor>
  <xdr:twoCellAnchor>
    <xdr:from>
      <xdr:col>10</xdr:col>
      <xdr:colOff>657225</xdr:colOff>
      <xdr:row>6</xdr:row>
      <xdr:rowOff>152400</xdr:rowOff>
    </xdr:from>
    <xdr:to>
      <xdr:col>12</xdr:col>
      <xdr:colOff>800100</xdr:colOff>
      <xdr:row>8</xdr:row>
      <xdr:rowOff>190500</xdr:rowOff>
    </xdr:to>
    <xdr:sp macro="" textlink="Analyse!D4">
      <xdr:nvSpPr>
        <xdr:cNvPr id="32" name="TextBox 31">
          <a:extLst>
            <a:ext uri="{FF2B5EF4-FFF2-40B4-BE49-F238E27FC236}">
              <a16:creationId xmlns:a16="http://schemas.microsoft.com/office/drawing/2014/main" id="{13C35050-56A8-44B2-8F14-E29D6D6595BF}"/>
            </a:ext>
          </a:extLst>
        </xdr:cNvPr>
        <xdr:cNvSpPr txBox="1"/>
      </xdr:nvSpPr>
      <xdr:spPr>
        <a:xfrm>
          <a:off x="9382125" y="1352550"/>
          <a:ext cx="18573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54CC71-9641-4916-BC40-154D833CF1DC}" type="TxLink">
            <a:rPr lang="en-US" sz="2000" b="1" i="0" u="none" strike="noStrike">
              <a:solidFill>
                <a:schemeClr val="bg1"/>
              </a:solidFill>
              <a:latin typeface="Amasis MT Pro Medium" panose="02040604050005020304" pitchFamily="18" charset="0"/>
              <a:cs typeface="Calibri"/>
            </a:rPr>
            <a:pPr algn="ctr"/>
            <a:t>47,22,497</a:t>
          </a:fld>
          <a:endParaRPr lang="en-IN" sz="2000" b="1">
            <a:solidFill>
              <a:schemeClr val="bg1"/>
            </a:solidFill>
            <a:latin typeface="Amasis MT Pro Medium" panose="02040604050005020304" pitchFamily="18" charset="0"/>
          </a:endParaRPr>
        </a:p>
      </xdr:txBody>
    </xdr:sp>
    <xdr:clientData/>
  </xdr:twoCellAnchor>
  <xdr:twoCellAnchor>
    <xdr:from>
      <xdr:col>2</xdr:col>
      <xdr:colOff>0</xdr:colOff>
      <xdr:row>21</xdr:row>
      <xdr:rowOff>9525</xdr:rowOff>
    </xdr:from>
    <xdr:to>
      <xdr:col>12</xdr:col>
      <xdr:colOff>838200</xdr:colOff>
      <xdr:row>31</xdr:row>
      <xdr:rowOff>152400</xdr:rowOff>
    </xdr:to>
    <xdr:graphicFrame macro="">
      <xdr:nvGraphicFramePr>
        <xdr:cNvPr id="33" name="Chart 32">
          <a:extLst>
            <a:ext uri="{FF2B5EF4-FFF2-40B4-BE49-F238E27FC236}">
              <a16:creationId xmlns:a16="http://schemas.microsoft.com/office/drawing/2014/main" id="{8438129E-3FAA-4BE1-96AE-8718BD3B48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200025</xdr:colOff>
      <xdr:row>5</xdr:row>
      <xdr:rowOff>190501</xdr:rowOff>
    </xdr:from>
    <xdr:to>
      <xdr:col>0</xdr:col>
      <xdr:colOff>2028825</xdr:colOff>
      <xdr:row>14</xdr:row>
      <xdr:rowOff>104775</xdr:rowOff>
    </xdr:to>
    <mc:AlternateContent xmlns:mc="http://schemas.openxmlformats.org/markup-compatibility/2006">
      <mc:Choice xmlns:a14="http://schemas.microsoft.com/office/drawing/2010/main" Requires="a14">
        <xdr:graphicFrame macro="">
          <xdr:nvGraphicFramePr>
            <xdr:cNvPr id="34" name="Region">
              <a:extLst>
                <a:ext uri="{FF2B5EF4-FFF2-40B4-BE49-F238E27FC236}">
                  <a16:creationId xmlns:a16="http://schemas.microsoft.com/office/drawing/2014/main" id="{10813F88-13FB-445E-BD6E-34199461F9F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00025" y="1190626"/>
              <a:ext cx="1828800" cy="18383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200025</xdr:colOff>
      <xdr:row>15</xdr:row>
      <xdr:rowOff>114301</xdr:rowOff>
    </xdr:from>
    <xdr:to>
      <xdr:col>0</xdr:col>
      <xdr:colOff>2028825</xdr:colOff>
      <xdr:row>20</xdr:row>
      <xdr:rowOff>66676</xdr:rowOff>
    </xdr:to>
    <mc:AlternateContent xmlns:mc="http://schemas.openxmlformats.org/markup-compatibility/2006">
      <mc:Choice xmlns:a14="http://schemas.microsoft.com/office/drawing/2010/main" Requires="a14">
        <xdr:graphicFrame macro="">
          <xdr:nvGraphicFramePr>
            <xdr:cNvPr id="35" name="Year">
              <a:extLst>
                <a:ext uri="{FF2B5EF4-FFF2-40B4-BE49-F238E27FC236}">
                  <a16:creationId xmlns:a16="http://schemas.microsoft.com/office/drawing/2014/main" id="{459FA483-DD80-4D47-B52A-03F577DA929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00025" y="3238501"/>
              <a:ext cx="1828800"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800100</xdr:colOff>
      <xdr:row>2</xdr:row>
      <xdr:rowOff>28575</xdr:rowOff>
    </xdr:from>
    <xdr:to>
      <xdr:col>11</xdr:col>
      <xdr:colOff>85725</xdr:colOff>
      <xdr:row>4</xdr:row>
      <xdr:rowOff>66675</xdr:rowOff>
    </xdr:to>
    <xdr:sp macro="" textlink="Analyse!E3">
      <xdr:nvSpPr>
        <xdr:cNvPr id="36" name="TextBox 35">
          <a:extLst>
            <a:ext uri="{FF2B5EF4-FFF2-40B4-BE49-F238E27FC236}">
              <a16:creationId xmlns:a16="http://schemas.microsoft.com/office/drawing/2014/main" id="{CE5EBA57-7E11-42A8-ADFF-0D0C18BA955E}"/>
            </a:ext>
          </a:extLst>
        </xdr:cNvPr>
        <xdr:cNvSpPr txBox="1"/>
      </xdr:nvSpPr>
      <xdr:spPr>
        <a:xfrm>
          <a:off x="7839075" y="428625"/>
          <a:ext cx="18573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0627075-E8FF-4867-B800-333864C87732}" type="TxLink">
            <a:rPr lang="en-US" sz="1600" b="1" i="0" u="none" strike="noStrike">
              <a:solidFill>
                <a:schemeClr val="bg1"/>
              </a:solidFill>
              <a:latin typeface="Amasis MT Pro Medium" panose="02040604050005020304" pitchFamily="18" charset="0"/>
              <a:cs typeface="Calibri"/>
            </a:rPr>
            <a:pPr algn="ctr"/>
            <a:t>21 May 2024</a:t>
          </a:fld>
          <a:endParaRPr lang="en-IN" sz="1600" b="1">
            <a:solidFill>
              <a:schemeClr val="bg1"/>
            </a:solidFill>
            <a:latin typeface="Amasis MT Pro Medium" panose="02040604050005020304" pitchFamily="18" charset="0"/>
          </a:endParaRPr>
        </a:p>
      </xdr:txBody>
    </xdr:sp>
    <xdr:clientData/>
  </xdr:twoCellAnchor>
  <xdr:twoCellAnchor editAs="oneCell">
    <xdr:from>
      <xdr:col>0</xdr:col>
      <xdr:colOff>200025</xdr:colOff>
      <xdr:row>20</xdr:row>
      <xdr:rowOff>266700</xdr:rowOff>
    </xdr:from>
    <xdr:to>
      <xdr:col>0</xdr:col>
      <xdr:colOff>2028825</xdr:colOff>
      <xdr:row>31</xdr:row>
      <xdr:rowOff>104776</xdr:rowOff>
    </xdr:to>
    <mc:AlternateContent xmlns:mc="http://schemas.openxmlformats.org/markup-compatibility/2006">
      <mc:Choice xmlns:a14="http://schemas.microsoft.com/office/drawing/2010/main" Requires="a14">
        <xdr:graphicFrame macro="">
          <xdr:nvGraphicFramePr>
            <xdr:cNvPr id="3" name="Beverage Brand">
              <a:extLst>
                <a:ext uri="{FF2B5EF4-FFF2-40B4-BE49-F238E27FC236}">
                  <a16:creationId xmlns:a16="http://schemas.microsoft.com/office/drawing/2014/main" id="{7F11A5CD-B50E-4180-A737-19B1FC1EBD69}"/>
                </a:ext>
              </a:extLst>
            </xdr:cNvPr>
            <xdr:cNvGraphicFramePr/>
          </xdr:nvGraphicFramePr>
          <xdr:xfrm>
            <a:off x="0" y="0"/>
            <a:ext cx="0" cy="0"/>
          </xdr:xfrm>
          <a:graphic>
            <a:graphicData uri="http://schemas.microsoft.com/office/drawing/2010/slicer">
              <sle:slicer xmlns:sle="http://schemas.microsoft.com/office/drawing/2010/slicer" name="Beverage Brand"/>
            </a:graphicData>
          </a:graphic>
        </xdr:graphicFrame>
      </mc:Choice>
      <mc:Fallback>
        <xdr:sp macro="" textlink="">
          <xdr:nvSpPr>
            <xdr:cNvPr id="0" name=""/>
            <xdr:cNvSpPr>
              <a:spLocks noTextEdit="1"/>
            </xdr:cNvSpPr>
          </xdr:nvSpPr>
          <xdr:spPr>
            <a:xfrm>
              <a:off x="200025" y="4391025"/>
              <a:ext cx="1828800" cy="21431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mar, Pushpendra | RSI" refreshedDate="45430.482175578705" createdVersion="8" refreshedVersion="8" minRefreshableVersion="3" recordCount="9648" xr:uid="{87A568A1-8486-4A22-A603-D6725EA4F11A}">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5495334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3E4A76-B2AF-4B2A-B34B-61E6BB0C58C0}" name="PivotTable9" cacheId="0"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location ref="A9:D17"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n="Dasani"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FA190D-0371-4647-B7F0-8FEF833E63E1}"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166"/>
    <dataField name="Sum of Operating Profit" fld="10" baseField="0" baseItem="0" numFmtId="3"/>
  </dataFields>
  <formats count="3">
    <format dxfId="71">
      <pivotArea outline="0" collapsedLevelsAreSubtotals="1" fieldPosition="0">
        <references count="1">
          <reference field="4294967294" count="2" selected="0">
            <x v="0"/>
            <x v="1"/>
          </reference>
        </references>
      </pivotArea>
    </format>
    <format dxfId="70">
      <pivotArea outline="0" collapsedLevelsAreSubtotals="1" fieldPosition="0">
        <references count="1">
          <reference field="4294967294" count="1" selected="0">
            <x v="3"/>
          </reference>
        </references>
      </pivotArea>
    </format>
    <format dxfId="69">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9CB40A-A95B-49EA-B50A-1D824423B4D8}" name="PivotTable11" cacheId="0"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chartFormat="2">
  <location ref="A21:D30"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FB30E3C-F89C-47D9-B52E-F562DE5A3780}" name="PivotTable10" cacheId="0"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location ref="F9:I17"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EAA2CF8-D8FB-4F13-A21A-2C3F9DAE361A}" sourceName="Region">
  <pivotTables>
    <pivotTable tabId="9" name="PivotTable10"/>
    <pivotTable tabId="9" name="PivotTable11"/>
    <pivotTable tabId="9" name="PivotTable8"/>
    <pivotTable tabId="9" name="PivotTable9"/>
  </pivotTables>
  <data>
    <tabular pivotCacheId="1549533440">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706FD4C0-F2FA-42DC-9A1C-2B21354BA744}" sourceName="Years (Invoice Date)">
  <pivotTables>
    <pivotTable tabId="9" name="PivotTable9"/>
    <pivotTable tabId="9" name="PivotTable10"/>
    <pivotTable tabId="9" name="PivotTable11"/>
    <pivotTable tabId="9" name="PivotTable8"/>
  </pivotTables>
  <data>
    <tabular pivotCacheId="1549533440">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 xr10:uid="{0B7521B5-F43B-4626-8016-CE49D8C9BB58}" sourceName="Beverage Brand">
  <pivotTables>
    <pivotTable tabId="9" name="PivotTable9"/>
    <pivotTable tabId="9" name="PivotTable10"/>
    <pivotTable tabId="9" name="PivotTable11"/>
    <pivotTable tabId="9" name="PivotTable8"/>
  </pivotTables>
  <data>
    <tabular pivotCacheId="1549533440">
      <items count="6">
        <i x="0" s="1"/>
        <i x="5" s="1"/>
        <i x="1" s="1"/>
        <i x="3"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7AC8277-6905-42E6-A2E6-B93714F054A9}" cache="Slicer_Region" caption="Region" rowHeight="260350"/>
  <slicer name="Year" xr10:uid="{00F36581-867D-4710-B9C5-954A14692A0D}" cache="Slicer_Years__Invoice_Date" caption="Years" rowHeight="260350"/>
  <slicer name="Beverage Brand" xr10:uid="{0E36F0FB-04B4-4ED3-A4B5-8A52241DE2FE}" cache="Slicer_Beverage_Brand" caption="Beverage Brand"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68" dataDxfId="67" tableBorderDxfId="66">
  <autoFilter ref="B4:M9652" xr:uid="{241C6583-A395-494F-B34A-BA98EEB4132C}"/>
  <tableColumns count="12">
    <tableColumn id="1" xr3:uid="{72C602C4-76C4-4A75-933A-FDC9591C1526}" name="Retailer" dataDxfId="65"/>
    <tableColumn id="2" xr3:uid="{725FD838-82AA-427A-9CE2-6C04110A316D}" name="Retailer ID" dataDxfId="64"/>
    <tableColumn id="3" xr3:uid="{9C123582-20EA-467F-A5ED-8224D6001C00}" name="Invoice Date" dataDxfId="63"/>
    <tableColumn id="4" xr3:uid="{134DBAE7-3279-40E6-98D9-CBECFFFB85D5}" name="Region" dataDxfId="62"/>
    <tableColumn id="5" xr3:uid="{C2E2A540-5264-40E1-8C95-F5F8159FEF6D}" name="State" dataDxfId="61"/>
    <tableColumn id="6" xr3:uid="{6DD89386-635C-40C8-9606-F930BAB18D98}" name="City" dataDxfId="60"/>
    <tableColumn id="7" xr3:uid="{79044A14-8C29-4B84-AA06-8282B70BA02E}" name="Beverage Brand" dataDxfId="59"/>
    <tableColumn id="8" xr3:uid="{A75130C6-6732-4DA3-A42A-8ECCD7E66F61}" name="Price per Unit" dataDxfId="58"/>
    <tableColumn id="9" xr3:uid="{3E7FDD09-C8F4-41A0-8B3E-09F0A7E4D8AD}" name="Units Sold" dataDxfId="57"/>
    <tableColumn id="10" xr3:uid="{521D1DF4-DD00-4778-9BB1-91E31DADFF87}" name="Total Sales" dataDxfId="56"/>
    <tableColumn id="11" xr3:uid="{94400550-7002-4F21-A27B-497430EA373F}" name="Operating Profit" dataDxfId="55"/>
    <tableColumn id="12" xr3:uid="{2526BB74-C8C1-4549-9ED9-43B205AA3AC6}" name="Operating Margin" dataDxfId="5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3A332-6B6D-45CA-9161-7AEDA69A1B7D}">
  <dimension ref="A3:I30"/>
  <sheetViews>
    <sheetView zoomScale="78" workbookViewId="0">
      <selection activeCell="C14" sqref="C14"/>
    </sheetView>
  </sheetViews>
  <sheetFormatPr defaultRowHeight="15.6" x14ac:dyDescent="0.3"/>
  <cols>
    <col min="1" max="1" width="17" bestFit="1" customWidth="1"/>
    <col min="2" max="2" width="16.09765625" bestFit="1" customWidth="1"/>
    <col min="3" max="4" width="10.09765625" bestFit="1" customWidth="1"/>
    <col min="5" max="5" width="27" bestFit="1" customWidth="1"/>
    <col min="6" max="6" width="17" customWidth="1"/>
    <col min="7" max="7" width="16.09765625" bestFit="1" customWidth="1"/>
    <col min="8" max="725" width="10.09765625" bestFit="1" customWidth="1"/>
    <col min="726" max="726" width="10.8984375" bestFit="1" customWidth="1"/>
  </cols>
  <sheetData>
    <row r="3" spans="1:9" x14ac:dyDescent="0.3">
      <c r="A3" t="s">
        <v>138</v>
      </c>
      <c r="B3" t="s">
        <v>139</v>
      </c>
      <c r="C3" t="s">
        <v>140</v>
      </c>
      <c r="D3" t="s">
        <v>141</v>
      </c>
      <c r="E3" s="23">
        <f ca="1">NOW()</f>
        <v>45433.110635763886</v>
      </c>
      <c r="G3" s="14"/>
    </row>
    <row r="4" spans="1:9" x14ac:dyDescent="0.3">
      <c r="A4" s="16">
        <v>12016664.999999965</v>
      </c>
      <c r="B4" s="16">
        <v>24788610</v>
      </c>
      <c r="C4" s="21">
        <v>0.45216625207296596</v>
      </c>
      <c r="D4" s="16">
        <v>4722496.7700000061</v>
      </c>
      <c r="E4" s="16"/>
      <c r="G4" s="22"/>
    </row>
    <row r="9" spans="1:9" x14ac:dyDescent="0.3">
      <c r="A9" s="12" t="s">
        <v>138</v>
      </c>
      <c r="B9" s="12" t="s">
        <v>144</v>
      </c>
      <c r="F9" s="12" t="s">
        <v>138</v>
      </c>
      <c r="G9" s="12" t="s">
        <v>144</v>
      </c>
    </row>
    <row r="10" spans="1:9" x14ac:dyDescent="0.3">
      <c r="A10" s="12" t="s">
        <v>142</v>
      </c>
      <c r="B10" t="s">
        <v>145</v>
      </c>
      <c r="C10" t="s">
        <v>146</v>
      </c>
      <c r="D10" t="s">
        <v>154</v>
      </c>
      <c r="F10" s="12" t="s">
        <v>142</v>
      </c>
      <c r="G10" t="s">
        <v>145</v>
      </c>
      <c r="H10" t="s">
        <v>146</v>
      </c>
      <c r="I10" t="s">
        <v>154</v>
      </c>
    </row>
    <row r="11" spans="1:9" x14ac:dyDescent="0.3">
      <c r="A11" s="13" t="s">
        <v>14</v>
      </c>
      <c r="B11" s="25">
        <v>499102.00000000017</v>
      </c>
      <c r="C11" s="25">
        <v>2268974.9000000032</v>
      </c>
      <c r="D11" s="25">
        <v>2768076.9000000032</v>
      </c>
      <c r="F11" s="13" t="s">
        <v>130</v>
      </c>
      <c r="G11" s="25">
        <v>276210</v>
      </c>
      <c r="H11" s="25">
        <v>1009698.7</v>
      </c>
      <c r="I11" s="25">
        <v>1285908.7</v>
      </c>
    </row>
    <row r="12" spans="1:9" x14ac:dyDescent="0.3">
      <c r="A12" s="13" t="s">
        <v>155</v>
      </c>
      <c r="B12" s="25">
        <v>469270.69999999984</v>
      </c>
      <c r="C12" s="25">
        <v>1917827.7999999949</v>
      </c>
      <c r="D12" s="25">
        <v>2387098.4999999949</v>
      </c>
      <c r="F12" s="13" t="s">
        <v>20</v>
      </c>
      <c r="G12" s="25">
        <v>466787.99999999994</v>
      </c>
      <c r="H12" s="25">
        <v>2327606.5000000019</v>
      </c>
      <c r="I12" s="25">
        <v>2794394.5000000019</v>
      </c>
    </row>
    <row r="13" spans="1:9" x14ac:dyDescent="0.3">
      <c r="A13" s="13" t="s">
        <v>15</v>
      </c>
      <c r="B13" s="25">
        <v>423758.70000000007</v>
      </c>
      <c r="C13" s="25">
        <v>1633959.3000000005</v>
      </c>
      <c r="D13" s="25">
        <v>2057718.0000000005</v>
      </c>
      <c r="F13" s="13" t="s">
        <v>127</v>
      </c>
      <c r="G13" s="25">
        <v>161210.1</v>
      </c>
      <c r="H13" s="25">
        <v>2262827.0999999978</v>
      </c>
      <c r="I13" s="25">
        <v>2424037.1999999979</v>
      </c>
    </row>
    <row r="14" spans="1:9" x14ac:dyDescent="0.3">
      <c r="A14" s="13" t="s">
        <v>17</v>
      </c>
      <c r="B14" s="25">
        <v>315489.20000000013</v>
      </c>
      <c r="C14" s="25">
        <v>1116062.9000000027</v>
      </c>
      <c r="D14" s="25">
        <v>1431552.1000000029</v>
      </c>
      <c r="F14" s="13" t="s">
        <v>129</v>
      </c>
      <c r="G14" s="25">
        <v>9250.3000000000011</v>
      </c>
      <c r="H14" s="25">
        <v>1341994.9999999998</v>
      </c>
      <c r="I14" s="25">
        <v>1351245.2999999998</v>
      </c>
    </row>
    <row r="15" spans="1:9" x14ac:dyDescent="0.3">
      <c r="A15" s="13" t="s">
        <v>18</v>
      </c>
      <c r="B15" s="25">
        <v>349533.89999999997</v>
      </c>
      <c r="C15" s="25">
        <v>1302529.3000000012</v>
      </c>
      <c r="D15" s="25">
        <v>1652063.2000000011</v>
      </c>
      <c r="F15" s="13" t="s">
        <v>126</v>
      </c>
      <c r="G15" s="25">
        <v>339912.5</v>
      </c>
      <c r="H15" s="25">
        <v>580211.00000000023</v>
      </c>
      <c r="I15" s="25">
        <v>920123.50000000023</v>
      </c>
    </row>
    <row r="16" spans="1:9" x14ac:dyDescent="0.3">
      <c r="A16" s="13" t="s">
        <v>16</v>
      </c>
      <c r="B16" s="25">
        <v>366577.99999999988</v>
      </c>
      <c r="C16" s="25">
        <v>1353578.2999999986</v>
      </c>
      <c r="D16" s="25">
        <v>1720156.2999999984</v>
      </c>
      <c r="F16" s="13" t="s">
        <v>128</v>
      </c>
      <c r="G16" s="25">
        <v>1170361.5999999996</v>
      </c>
      <c r="H16" s="25">
        <v>2070594.1999999993</v>
      </c>
      <c r="I16" s="25">
        <v>3240955.7999999989</v>
      </c>
    </row>
    <row r="17" spans="1:9" x14ac:dyDescent="0.3">
      <c r="A17" s="13" t="s">
        <v>154</v>
      </c>
      <c r="B17" s="25">
        <v>2423732.5</v>
      </c>
      <c r="C17" s="25">
        <v>9592932.5000000019</v>
      </c>
      <c r="D17" s="25">
        <v>12016665.000000002</v>
      </c>
      <c r="F17" s="13" t="s">
        <v>154</v>
      </c>
      <c r="G17" s="25">
        <v>2423732.4999999995</v>
      </c>
      <c r="H17" s="25">
        <v>9592932.5</v>
      </c>
      <c r="I17" s="25">
        <v>12016665</v>
      </c>
    </row>
    <row r="21" spans="1:9" x14ac:dyDescent="0.3">
      <c r="A21" s="12" t="s">
        <v>152</v>
      </c>
      <c r="B21" s="12" t="s">
        <v>153</v>
      </c>
      <c r="C21" t="s">
        <v>138</v>
      </c>
      <c r="D21" t="s">
        <v>147</v>
      </c>
    </row>
    <row r="22" spans="1:9" x14ac:dyDescent="0.3">
      <c r="A22" t="s">
        <v>145</v>
      </c>
      <c r="B22" t="s">
        <v>148</v>
      </c>
      <c r="C22" s="25">
        <v>692776.09999999986</v>
      </c>
      <c r="D22" s="25">
        <v>0.40174683544303763</v>
      </c>
      <c r="F22" s="15" t="str">
        <f>A22</f>
        <v>2022</v>
      </c>
      <c r="G22" s="15" t="str">
        <f t="shared" ref="G22:I22" si="0">B22</f>
        <v>Qtr1</v>
      </c>
      <c r="H22" s="15">
        <f t="shared" si="0"/>
        <v>692776.09999999986</v>
      </c>
      <c r="I22" s="15">
        <f t="shared" si="0"/>
        <v>0.40174683544303763</v>
      </c>
    </row>
    <row r="23" spans="1:9" x14ac:dyDescent="0.3">
      <c r="B23" t="s">
        <v>149</v>
      </c>
      <c r="C23" s="25">
        <v>644203.89999999932</v>
      </c>
      <c r="D23" s="25">
        <v>0.40000000000000013</v>
      </c>
      <c r="F23" s="15">
        <f t="shared" ref="F23:F29" si="1">A23</f>
        <v>0</v>
      </c>
      <c r="G23" s="15" t="str">
        <f t="shared" ref="G23:G29" si="2">B23</f>
        <v>Qtr2</v>
      </c>
      <c r="H23" s="15">
        <f t="shared" ref="H23:H29" si="3">C23</f>
        <v>644203.89999999932</v>
      </c>
      <c r="I23" s="15">
        <f t="shared" ref="I23:I29" si="4">D23</f>
        <v>0.40000000000000013</v>
      </c>
    </row>
    <row r="24" spans="1:9" x14ac:dyDescent="0.3">
      <c r="B24" t="s">
        <v>150</v>
      </c>
      <c r="C24" s="25">
        <v>719170.39999999979</v>
      </c>
      <c r="D24" s="25">
        <v>0.41026548672566376</v>
      </c>
      <c r="F24" s="15">
        <f t="shared" si="1"/>
        <v>0</v>
      </c>
      <c r="G24" s="15" t="str">
        <f t="shared" si="2"/>
        <v>Qtr3</v>
      </c>
      <c r="H24" s="15">
        <f t="shared" si="3"/>
        <v>719170.39999999979</v>
      </c>
      <c r="I24" s="15">
        <f t="shared" si="4"/>
        <v>0.41026548672566376</v>
      </c>
    </row>
    <row r="25" spans="1:9" x14ac:dyDescent="0.3">
      <c r="B25" t="s">
        <v>151</v>
      </c>
      <c r="C25" s="25">
        <v>367582.10000000015</v>
      </c>
      <c r="D25" s="25">
        <v>0.40243816254416953</v>
      </c>
      <c r="F25" s="15">
        <f t="shared" si="1"/>
        <v>0</v>
      </c>
      <c r="G25" s="15" t="str">
        <f t="shared" si="2"/>
        <v>Qtr4</v>
      </c>
      <c r="H25" s="15">
        <f t="shared" si="3"/>
        <v>367582.10000000015</v>
      </c>
      <c r="I25" s="15">
        <f t="shared" si="4"/>
        <v>0.40243816254416953</v>
      </c>
    </row>
    <row r="26" spans="1:9" x14ac:dyDescent="0.3">
      <c r="A26" t="s">
        <v>146</v>
      </c>
      <c r="B26" t="s">
        <v>148</v>
      </c>
      <c r="C26" s="25">
        <v>1877584.300000001</v>
      </c>
      <c r="D26" s="25">
        <v>0.41657045009784782</v>
      </c>
      <c r="F26" s="15" t="str">
        <f t="shared" si="1"/>
        <v>2023</v>
      </c>
      <c r="G26" s="15" t="str">
        <f t="shared" si="2"/>
        <v>Qtr1</v>
      </c>
      <c r="H26" s="15">
        <f t="shared" si="3"/>
        <v>1877584.300000001</v>
      </c>
      <c r="I26" s="15">
        <f t="shared" si="4"/>
        <v>0.41657045009784782</v>
      </c>
    </row>
    <row r="27" spans="1:9" x14ac:dyDescent="0.3">
      <c r="B27" t="s">
        <v>149</v>
      </c>
      <c r="C27" s="25">
        <v>2379424.800000004</v>
      </c>
      <c r="D27" s="25">
        <v>0.42755819477434692</v>
      </c>
      <c r="F27" s="15">
        <f t="shared" si="1"/>
        <v>0</v>
      </c>
      <c r="G27" s="15" t="str">
        <f t="shared" si="2"/>
        <v>Qtr2</v>
      </c>
      <c r="H27" s="15">
        <f t="shared" si="3"/>
        <v>2379424.800000004</v>
      </c>
      <c r="I27" s="15">
        <f t="shared" si="4"/>
        <v>0.42755819477434692</v>
      </c>
    </row>
    <row r="28" spans="1:9" x14ac:dyDescent="0.3">
      <c r="B28" t="s">
        <v>150</v>
      </c>
      <c r="C28" s="25">
        <v>2805752.5000000005</v>
      </c>
      <c r="D28" s="25">
        <v>0.4347017045454537</v>
      </c>
      <c r="F28" s="15">
        <f t="shared" si="1"/>
        <v>0</v>
      </c>
      <c r="G28" s="15" t="str">
        <f t="shared" si="2"/>
        <v>Qtr3</v>
      </c>
      <c r="H28" s="15">
        <f t="shared" si="3"/>
        <v>2805752.5000000005</v>
      </c>
      <c r="I28" s="15">
        <f t="shared" si="4"/>
        <v>0.4347017045454537</v>
      </c>
    </row>
    <row r="29" spans="1:9" x14ac:dyDescent="0.3">
      <c r="B29" t="s">
        <v>151</v>
      </c>
      <c r="C29" s="25">
        <v>2530170.899999999</v>
      </c>
      <c r="D29" s="25">
        <v>0.42483932853717082</v>
      </c>
      <c r="F29" s="15">
        <f t="shared" si="1"/>
        <v>0</v>
      </c>
      <c r="G29" s="15" t="str">
        <f t="shared" si="2"/>
        <v>Qtr4</v>
      </c>
      <c r="H29" s="15">
        <f t="shared" si="3"/>
        <v>2530170.899999999</v>
      </c>
      <c r="I29" s="15">
        <f t="shared" si="4"/>
        <v>0.42483932853717082</v>
      </c>
    </row>
    <row r="30" spans="1:9" x14ac:dyDescent="0.3">
      <c r="A30" t="s">
        <v>143</v>
      </c>
      <c r="C30" s="25">
        <v>12016664.999999991</v>
      </c>
      <c r="D30" s="25">
        <v>0.42299129353233944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zoomScaleNormal="100" workbookViewId="0">
      <selection activeCell="C28" sqref="C28"/>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0:M23"/>
  <sheetViews>
    <sheetView showGridLines="0" tabSelected="1" zoomScale="80" workbookViewId="0">
      <selection activeCell="P15" sqref="P15"/>
    </sheetView>
  </sheetViews>
  <sheetFormatPr defaultColWidth="11.19921875" defaultRowHeight="15.6" x14ac:dyDescent="0.3"/>
  <cols>
    <col min="1" max="1" width="29.296875" style="10" customWidth="1"/>
    <col min="2" max="2" width="2.796875" customWidth="1"/>
    <col min="4" max="5" width="11.296875" bestFit="1" customWidth="1"/>
    <col min="6" max="6" width="11.59765625" bestFit="1" customWidth="1"/>
    <col min="7" max="7" width="11.19921875" customWidth="1"/>
    <col min="8" max="8" width="3.69921875" customWidth="1"/>
    <col min="10" max="11" width="11.296875" bestFit="1" customWidth="1"/>
    <col min="12" max="12" width="11.59765625" bestFit="1" customWidth="1"/>
    <col min="13" max="13" width="11.296875" bestFit="1" customWidth="1"/>
  </cols>
  <sheetData>
    <row r="10" spans="3:13" ht="21" customHeight="1" x14ac:dyDescent="0.3"/>
    <row r="11" spans="3:13" ht="20.399999999999999" customHeight="1" x14ac:dyDescent="0.3">
      <c r="C11" s="24" t="s">
        <v>131</v>
      </c>
      <c r="D11" s="24"/>
      <c r="E11" s="24"/>
      <c r="F11" s="24"/>
      <c r="G11" s="24"/>
      <c r="I11" s="24" t="s">
        <v>136</v>
      </c>
      <c r="J11" s="24"/>
      <c r="K11" s="24"/>
      <c r="L11" s="24"/>
      <c r="M11" s="24"/>
    </row>
    <row r="12" spans="3:13" x14ac:dyDescent="0.3">
      <c r="C12" s="11" t="s">
        <v>132</v>
      </c>
      <c r="D12" s="11" t="s">
        <v>133</v>
      </c>
      <c r="E12" s="11" t="s">
        <v>134</v>
      </c>
      <c r="F12" s="11" t="s">
        <v>154</v>
      </c>
      <c r="G12" s="11" t="s">
        <v>135</v>
      </c>
      <c r="I12" s="11" t="s">
        <v>0</v>
      </c>
      <c r="J12" s="11" t="s">
        <v>133</v>
      </c>
      <c r="K12" s="11" t="s">
        <v>134</v>
      </c>
      <c r="L12" s="11" t="s">
        <v>154</v>
      </c>
      <c r="M12" s="11" t="s">
        <v>135</v>
      </c>
    </row>
    <row r="13" spans="3:13" x14ac:dyDescent="0.3">
      <c r="C13" s="17" t="str">
        <f>Analyse!A11</f>
        <v>Coca-Cola</v>
      </c>
      <c r="D13" s="18">
        <f>Analyse!B11</f>
        <v>499102.00000000017</v>
      </c>
      <c r="E13" s="18">
        <f>Analyse!C11</f>
        <v>2268974.9000000032</v>
      </c>
      <c r="F13" s="18">
        <f>Analyse!D11</f>
        <v>2768076.9000000032</v>
      </c>
      <c r="G13" s="18">
        <f>E13-D13</f>
        <v>1769872.9000000029</v>
      </c>
      <c r="I13" s="17" t="str">
        <f>Analyse!F11</f>
        <v>Amazon</v>
      </c>
      <c r="J13" s="18">
        <f>Analyse!G11</f>
        <v>276210</v>
      </c>
      <c r="K13" s="18">
        <f>Analyse!H11</f>
        <v>1009698.7</v>
      </c>
      <c r="L13" s="18">
        <f>Analyse!I11</f>
        <v>1285908.7</v>
      </c>
      <c r="M13" s="18">
        <f>K13-J13</f>
        <v>733488.7</v>
      </c>
    </row>
    <row r="14" spans="3:13" x14ac:dyDescent="0.3">
      <c r="C14" s="17" t="str">
        <f>Analyse!A12</f>
        <v>Dasani</v>
      </c>
      <c r="D14" s="18">
        <f>Analyse!B12</f>
        <v>469270.69999999984</v>
      </c>
      <c r="E14" s="18">
        <f>Analyse!C12</f>
        <v>1917827.7999999949</v>
      </c>
      <c r="F14" s="18">
        <f>Analyse!D12</f>
        <v>2387098.4999999949</v>
      </c>
      <c r="G14" s="18">
        <f t="shared" ref="G14:G19" si="0">E14-D14</f>
        <v>1448557.099999995</v>
      </c>
      <c r="I14" s="17" t="str">
        <f>Analyse!F12</f>
        <v>BevCo</v>
      </c>
      <c r="J14" s="18">
        <f>Analyse!G12</f>
        <v>466787.99999999994</v>
      </c>
      <c r="K14" s="18">
        <f>Analyse!H12</f>
        <v>2327606.5000000019</v>
      </c>
      <c r="L14" s="18">
        <f>Analyse!I12</f>
        <v>2794394.5000000019</v>
      </c>
      <c r="M14" s="18">
        <f t="shared" ref="M14:M19" si="1">K14-J14</f>
        <v>1860818.5000000019</v>
      </c>
    </row>
    <row r="15" spans="3:13" x14ac:dyDescent="0.3">
      <c r="C15" s="17" t="str">
        <f>Analyse!A13</f>
        <v>Diet Coke</v>
      </c>
      <c r="D15" s="18">
        <f>Analyse!B13</f>
        <v>423758.70000000007</v>
      </c>
      <c r="E15" s="18">
        <f>Analyse!C13</f>
        <v>1633959.3000000005</v>
      </c>
      <c r="F15" s="18">
        <f>Analyse!D13</f>
        <v>2057718.0000000005</v>
      </c>
      <c r="G15" s="18">
        <f t="shared" si="0"/>
        <v>1210200.6000000006</v>
      </c>
      <c r="I15" s="17" t="str">
        <f>Analyse!F13</f>
        <v>FizzyCo</v>
      </c>
      <c r="J15" s="18">
        <f>Analyse!G13</f>
        <v>161210.1</v>
      </c>
      <c r="K15" s="18">
        <f>Analyse!H13</f>
        <v>2262827.0999999978</v>
      </c>
      <c r="L15" s="18">
        <f>Analyse!I13</f>
        <v>2424037.1999999979</v>
      </c>
      <c r="M15" s="18">
        <f t="shared" si="1"/>
        <v>2101616.9999999977</v>
      </c>
    </row>
    <row r="16" spans="3:13" x14ac:dyDescent="0.3">
      <c r="C16" s="17" t="str">
        <f>Analyse!A14</f>
        <v>Fanta</v>
      </c>
      <c r="D16" s="18">
        <f>Analyse!B14</f>
        <v>315489.20000000013</v>
      </c>
      <c r="E16" s="18">
        <f>Analyse!C14</f>
        <v>1116062.9000000027</v>
      </c>
      <c r="F16" s="18">
        <f>Analyse!D14</f>
        <v>1431552.1000000029</v>
      </c>
      <c r="G16" s="18">
        <f t="shared" si="0"/>
        <v>800573.70000000251</v>
      </c>
      <c r="I16" s="17" t="str">
        <f>Analyse!F14</f>
        <v>Target</v>
      </c>
      <c r="J16" s="18">
        <f>Analyse!G14</f>
        <v>9250.3000000000011</v>
      </c>
      <c r="K16" s="18">
        <f>Analyse!H14</f>
        <v>1341994.9999999998</v>
      </c>
      <c r="L16" s="18">
        <f>Analyse!I14</f>
        <v>1351245.2999999998</v>
      </c>
      <c r="M16" s="18">
        <f t="shared" si="1"/>
        <v>1332744.6999999997</v>
      </c>
    </row>
    <row r="17" spans="3:13" x14ac:dyDescent="0.3">
      <c r="C17" s="17" t="str">
        <f>Analyse!A15</f>
        <v>Powerade</v>
      </c>
      <c r="D17" s="18">
        <f>Analyse!B15</f>
        <v>349533.89999999997</v>
      </c>
      <c r="E17" s="18">
        <f>Analyse!C15</f>
        <v>1302529.3000000012</v>
      </c>
      <c r="F17" s="18">
        <f>Analyse!D15</f>
        <v>1652063.2000000011</v>
      </c>
      <c r="G17" s="18">
        <f t="shared" si="0"/>
        <v>952995.4000000013</v>
      </c>
      <c r="I17" s="17" t="str">
        <f>Analyse!F15</f>
        <v>Walmart</v>
      </c>
      <c r="J17" s="18">
        <f>Analyse!G15</f>
        <v>339912.5</v>
      </c>
      <c r="K17" s="18">
        <f>Analyse!H15</f>
        <v>580211.00000000023</v>
      </c>
      <c r="L17" s="18">
        <f>Analyse!I15</f>
        <v>920123.50000000023</v>
      </c>
      <c r="M17" s="18">
        <f t="shared" si="1"/>
        <v>240298.50000000023</v>
      </c>
    </row>
    <row r="18" spans="3:13" x14ac:dyDescent="0.3">
      <c r="C18" s="17" t="str">
        <f>Analyse!A16</f>
        <v>Sprite</v>
      </c>
      <c r="D18" s="18">
        <f>Analyse!B16</f>
        <v>366577.99999999988</v>
      </c>
      <c r="E18" s="18">
        <f>Analyse!C16</f>
        <v>1353578.2999999986</v>
      </c>
      <c r="F18" s="18">
        <f>Analyse!D16</f>
        <v>1720156.2999999984</v>
      </c>
      <c r="G18" s="18">
        <f t="shared" si="0"/>
        <v>987000.29999999877</v>
      </c>
      <c r="I18" s="17" t="str">
        <f>Analyse!F16</f>
        <v>West Soda</v>
      </c>
      <c r="J18" s="18">
        <f>Analyse!G16</f>
        <v>1170361.5999999996</v>
      </c>
      <c r="K18" s="18">
        <f>Analyse!H16</f>
        <v>2070594.1999999993</v>
      </c>
      <c r="L18" s="18">
        <f>Analyse!I16</f>
        <v>3240955.7999999989</v>
      </c>
      <c r="M18" s="18">
        <f t="shared" si="1"/>
        <v>900232.59999999963</v>
      </c>
    </row>
    <row r="19" spans="3:13" x14ac:dyDescent="0.3">
      <c r="C19" s="19" t="str">
        <f>Analyse!A17</f>
        <v>Total</v>
      </c>
      <c r="D19" s="20">
        <f>Analyse!B17</f>
        <v>2423732.5</v>
      </c>
      <c r="E19" s="20">
        <f>Analyse!C17</f>
        <v>9592932.5000000019</v>
      </c>
      <c r="F19" s="20">
        <f>Analyse!D17</f>
        <v>12016665.000000002</v>
      </c>
      <c r="G19" s="20">
        <f t="shared" si="0"/>
        <v>7169200.0000000019</v>
      </c>
      <c r="I19" s="19" t="str">
        <f>Analyse!F17</f>
        <v>Total</v>
      </c>
      <c r="J19" s="20">
        <f>Analyse!G17</f>
        <v>2423732.4999999995</v>
      </c>
      <c r="K19" s="20">
        <f>Analyse!H17</f>
        <v>9592932.5</v>
      </c>
      <c r="L19" s="20">
        <f>Analyse!I17</f>
        <v>12016665</v>
      </c>
      <c r="M19" s="20">
        <f t="shared" si="1"/>
        <v>7169200</v>
      </c>
    </row>
    <row r="21" spans="3:13" ht="22.8" customHeight="1" x14ac:dyDescent="0.3">
      <c r="C21" s="24" t="s">
        <v>137</v>
      </c>
      <c r="D21" s="24"/>
      <c r="E21" s="24"/>
      <c r="F21" s="24"/>
      <c r="G21" s="24"/>
      <c r="H21" s="24"/>
      <c r="I21" s="24"/>
      <c r="J21" s="24"/>
      <c r="K21" s="24"/>
      <c r="L21" s="24"/>
      <c r="M21" s="24"/>
    </row>
    <row r="23" spans="3:13" ht="17.399999999999999" customHeight="1" x14ac:dyDescent="0.3"/>
  </sheetData>
  <mergeCells count="3">
    <mergeCell ref="C11:G11"/>
    <mergeCell ref="I11:M11"/>
    <mergeCell ref="C21:M21"/>
  </mergeCells>
  <phoneticPr fontId="8" type="noConversion"/>
  <conditionalFormatting sqref="G13:G18">
    <cfRule type="dataBar" priority="2">
      <dataBar>
        <cfvo type="min"/>
        <cfvo type="max"/>
        <color rgb="FF63C384"/>
      </dataBar>
      <extLst>
        <ext xmlns:x14="http://schemas.microsoft.com/office/spreadsheetml/2009/9/main" uri="{B025F937-C7B1-47D3-B67F-A62EFF666E3E}">
          <x14:id>{52159DD0-82E3-4584-8929-ACF0BD0EC46D}</x14:id>
        </ext>
      </extLst>
    </cfRule>
  </conditionalFormatting>
  <conditionalFormatting sqref="M13:M18">
    <cfRule type="dataBar" priority="1">
      <dataBar>
        <cfvo type="min"/>
        <cfvo type="max"/>
        <color rgb="FF63C384"/>
      </dataBar>
      <extLst>
        <ext xmlns:x14="http://schemas.microsoft.com/office/spreadsheetml/2009/9/main" uri="{B025F937-C7B1-47D3-B67F-A62EFF666E3E}">
          <x14:id>{9778EEE7-C88F-4D10-85BD-96E27EAF99C1}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2159DD0-82E3-4584-8929-ACF0BD0EC46D}">
            <x14:dataBar minLength="0" maxLength="100" border="1" negativeBarBorderColorSameAsPositive="0">
              <x14:cfvo type="autoMin"/>
              <x14:cfvo type="autoMax"/>
              <x14:borderColor rgb="FF63C384"/>
              <x14:negativeFillColor rgb="FFFF0000"/>
              <x14:negativeBorderColor rgb="FFFF0000"/>
              <x14:axisColor rgb="FF000000"/>
            </x14:dataBar>
          </x14:cfRule>
          <xm:sqref>G13:G18</xm:sqref>
        </x14:conditionalFormatting>
        <x14:conditionalFormatting xmlns:xm="http://schemas.microsoft.com/office/excel/2006/main">
          <x14:cfRule type="dataBar" id="{9778EEE7-C88F-4D10-85BD-96E27EAF99C1}">
            <x14:dataBar minLength="0" maxLength="100" border="1" negativeBarBorderColorSameAsPositive="0">
              <x14:cfvo type="autoMin"/>
              <x14:cfvo type="autoMax"/>
              <x14:borderColor rgb="FF63C384"/>
              <x14:negativeFillColor rgb="FFFF0000"/>
              <x14:negativeBorderColor rgb="FFFF0000"/>
              <x14:axisColor rgb="FF000000"/>
            </x14:dataBar>
          </x14:cfRule>
          <xm:sqref>M13:M18</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Analyse</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MOD Administrator</cp:lastModifiedBy>
  <dcterms:created xsi:type="dcterms:W3CDTF">2023-12-18T11:08:00Z</dcterms:created>
  <dcterms:modified xsi:type="dcterms:W3CDTF">2024-05-20T21:14:29Z</dcterms:modified>
</cp:coreProperties>
</file>