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5f47a3043978bb/Dokumen/JOKI TUGAS/"/>
    </mc:Choice>
  </mc:AlternateContent>
  <xr:revisionPtr revIDLastSave="51" documentId="8_{40540806-D478-450E-B700-471CDEC263CA}" xr6:coauthVersionLast="47" xr6:coauthVersionMax="47" xr10:uidLastSave="{4D8393AA-E3D9-4BD0-A8FC-E465F3F92FD3}"/>
  <bookViews>
    <workbookView xWindow="11424" yWindow="0" windowWidth="11712" windowHeight="12336" xr2:uid="{50461856-5635-405B-A109-9E6373084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L24" i="1"/>
  <c r="L15" i="1"/>
  <c r="L16" i="1"/>
  <c r="L17" i="1"/>
  <c r="L18" i="1"/>
  <c r="L19" i="1"/>
  <c r="L20" i="1"/>
  <c r="L21" i="1"/>
  <c r="L22" i="1"/>
  <c r="L23" i="1"/>
  <c r="L14" i="1"/>
  <c r="J15" i="1"/>
  <c r="J16" i="1"/>
  <c r="J17" i="1"/>
  <c r="J18" i="1"/>
  <c r="J19" i="1"/>
  <c r="J20" i="1"/>
  <c r="J21" i="1"/>
  <c r="J22" i="1"/>
  <c r="J23" i="1"/>
  <c r="J14" i="1"/>
  <c r="K15" i="1"/>
  <c r="K16" i="1"/>
  <c r="K17" i="1"/>
  <c r="K18" i="1"/>
  <c r="K19" i="1"/>
  <c r="K20" i="1"/>
  <c r="K21" i="1"/>
  <c r="K22" i="1"/>
  <c r="K23" i="1"/>
  <c r="K14" i="1"/>
  <c r="I15" i="1"/>
  <c r="I16" i="1"/>
  <c r="I17" i="1"/>
  <c r="I18" i="1"/>
  <c r="I19" i="1"/>
  <c r="I20" i="1"/>
  <c r="I21" i="1"/>
  <c r="I22" i="1"/>
  <c r="I23" i="1"/>
  <c r="G15" i="1"/>
  <c r="G16" i="1"/>
  <c r="G17" i="1"/>
  <c r="G18" i="1"/>
  <c r="G19" i="1"/>
  <c r="G20" i="1"/>
  <c r="G21" i="1"/>
  <c r="G22" i="1"/>
  <c r="G23" i="1"/>
  <c r="G14" i="1"/>
  <c r="I14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<sst xmlns="http://schemas.openxmlformats.org/spreadsheetml/2006/main" count="48" uniqueCount="42">
  <si>
    <t>Jenis Album</t>
  </si>
  <si>
    <t>Kode</t>
  </si>
  <si>
    <t>Kategori Album</t>
  </si>
  <si>
    <t>Harga Album</t>
  </si>
  <si>
    <t>Diskon</t>
  </si>
  <si>
    <t>Jumlah Order Album</t>
  </si>
  <si>
    <t>TANGGAL HARI INI</t>
  </si>
  <si>
    <t>TANGGAL RILIS ALBUM</t>
  </si>
  <si>
    <t>No</t>
  </si>
  <si>
    <t>Nama Pemesan</t>
  </si>
  <si>
    <t>Tanggal Order</t>
  </si>
  <si>
    <t>Hari Order</t>
  </si>
  <si>
    <t>Jumlah Tiket</t>
  </si>
  <si>
    <t>Total</t>
  </si>
  <si>
    <t>Total Bayar</t>
  </si>
  <si>
    <t>A</t>
  </si>
  <si>
    <t>B</t>
  </si>
  <si>
    <t>C</t>
  </si>
  <si>
    <t>D</t>
  </si>
  <si>
    <t>Album Photobook Ver.A</t>
  </si>
  <si>
    <t>Album Photobook Ver.B</t>
  </si>
  <si>
    <t>Album Cassette</t>
  </si>
  <si>
    <t>Album Digipack</t>
  </si>
  <si>
    <t>Album Vinyl</t>
  </si>
  <si>
    <t>Bobi Darmawan</t>
  </si>
  <si>
    <t>Haikal Saputra</t>
  </si>
  <si>
    <t>Doni Setiawan</t>
  </si>
  <si>
    <t>Resty Dahlia</t>
  </si>
  <si>
    <t>Novi Fitri</t>
  </si>
  <si>
    <t>Fitrea Putri</t>
  </si>
  <si>
    <t>Syalza Dilla</t>
  </si>
  <si>
    <t>Dian Dwiyati</t>
  </si>
  <si>
    <t>Aulia Sidqia</t>
  </si>
  <si>
    <t>Zaskia Ratu</t>
  </si>
  <si>
    <t>Total Keseluruhan</t>
  </si>
  <si>
    <t>Hari</t>
  </si>
  <si>
    <t>Orang</t>
  </si>
  <si>
    <t>Rupiah</t>
  </si>
  <si>
    <t>Hitunglah berapa hari lagi menuju rilis album (hitung dari tanggal hari ini)?</t>
  </si>
  <si>
    <t>Berapakah jumlah pembeli yang membeli album dengan kategori Album Photobook Ver.B?</t>
  </si>
  <si>
    <t>Berapa Total Bayar Terendah ke 2?</t>
  </si>
  <si>
    <t>Berapa Jumlah Keseluruhan Total Bayar yang Kurang Dari Rp. 650.000?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</si>
</sst>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??_-;_-@_-"/>
    <numFmt numFmtId="165" formatCode="[$-C09]dd\-mmm\-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4" borderId="0" xfId="0" applyNumberFormat="1" applyFill="1"/>
    <xf numFmtId="14" fontId="0" fillId="3" borderId="0" xfId="0" applyNumberFormat="1" applyFill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5753-A03A-45D1-B180-9203E2F9E2EE}">
  <dimension ref="B5:L29"/>
  <sheetViews>
    <sheetView tabSelected="1" topLeftCell="I6" workbookViewId="0">
      <selection activeCell="L26" sqref="L26"/>
    </sheetView>
  </sheetViews>
  <sheetFormatPr defaultRowHeight="14.4" x14ac:dyDescent="0.3"/>
  <cols>
    <col min="2" max="2" width="5.21875" style="1" customWidth="1"/>
    <col min="3" max="3" width="21.109375" style="2" customWidth="1"/>
    <col min="4" max="4" width="15.21875" customWidth="1"/>
    <col min="5" max="5" width="13.21875" customWidth="1"/>
    <col min="6" max="6" width="18.21875" customWidth="1"/>
    <col min="7" max="7" width="22" customWidth="1"/>
    <col min="8" max="8" width="14.33203125" customWidth="1"/>
    <col min="9" max="9" width="20.109375" customWidth="1"/>
    <col min="10" max="10" width="13.5546875" customWidth="1"/>
    <col min="11" max="11" width="13.77734375" customWidth="1"/>
    <col min="12" max="12" width="13.44140625" customWidth="1"/>
  </cols>
  <sheetData>
    <row r="5" spans="2:12" x14ac:dyDescent="0.3">
      <c r="B5" s="20" t="s">
        <v>0</v>
      </c>
      <c r="C5" s="20"/>
      <c r="F5" t="s">
        <v>4</v>
      </c>
      <c r="I5" s="6" t="s">
        <v>6</v>
      </c>
      <c r="J5" s="25">
        <v>45070</v>
      </c>
    </row>
    <row r="6" spans="2:12" x14ac:dyDescent="0.3">
      <c r="B6" s="15" t="s">
        <v>1</v>
      </c>
      <c r="C6" s="8" t="s">
        <v>2</v>
      </c>
      <c r="D6" s="4" t="s">
        <v>3</v>
      </c>
      <c r="E6" s="5"/>
      <c r="F6" s="4" t="s">
        <v>5</v>
      </c>
      <c r="G6" s="4" t="s">
        <v>4</v>
      </c>
      <c r="I6" s="7" t="s">
        <v>7</v>
      </c>
      <c r="J6" s="24">
        <v>45116</v>
      </c>
    </row>
    <row r="7" spans="2:12" x14ac:dyDescent="0.3">
      <c r="B7" s="10">
        <v>1</v>
      </c>
      <c r="C7" s="9" t="s">
        <v>19</v>
      </c>
      <c r="D7" s="17">
        <v>375000</v>
      </c>
      <c r="F7" s="10">
        <v>1</v>
      </c>
      <c r="G7" s="18">
        <v>0.05</v>
      </c>
    </row>
    <row r="8" spans="2:12" x14ac:dyDescent="0.3">
      <c r="B8" s="10">
        <v>2</v>
      </c>
      <c r="C8" s="9" t="s">
        <v>20</v>
      </c>
      <c r="D8" s="17">
        <v>350000</v>
      </c>
      <c r="F8" s="10">
        <v>2</v>
      </c>
      <c r="G8" s="18">
        <v>0.1</v>
      </c>
    </row>
    <row r="9" spans="2:12" x14ac:dyDescent="0.3">
      <c r="B9" s="10">
        <v>3</v>
      </c>
      <c r="C9" s="9" t="s">
        <v>21</v>
      </c>
      <c r="D9" s="17">
        <v>265000</v>
      </c>
      <c r="F9" s="10">
        <v>3</v>
      </c>
      <c r="G9" s="18">
        <v>0.15</v>
      </c>
    </row>
    <row r="10" spans="2:12" x14ac:dyDescent="0.3">
      <c r="B10" s="10">
        <v>4</v>
      </c>
      <c r="C10" s="9" t="s">
        <v>22</v>
      </c>
      <c r="D10" s="17">
        <v>210000</v>
      </c>
      <c r="F10" s="10">
        <v>4</v>
      </c>
      <c r="G10" s="18">
        <v>0.2</v>
      </c>
    </row>
    <row r="11" spans="2:12" x14ac:dyDescent="0.3">
      <c r="B11" s="10">
        <v>5</v>
      </c>
      <c r="C11" s="9" t="s">
        <v>23</v>
      </c>
      <c r="D11" s="17">
        <v>275000</v>
      </c>
      <c r="F11" s="10">
        <v>5</v>
      </c>
      <c r="G11" s="18">
        <v>0.25</v>
      </c>
    </row>
    <row r="13" spans="2:12" x14ac:dyDescent="0.3">
      <c r="B13" s="4" t="s">
        <v>8</v>
      </c>
      <c r="C13" s="4" t="s">
        <v>9</v>
      </c>
      <c r="D13" s="4" t="s">
        <v>10</v>
      </c>
      <c r="E13" s="4" t="s">
        <v>11</v>
      </c>
      <c r="F13" s="4" t="s">
        <v>1</v>
      </c>
      <c r="G13" s="4" t="s">
        <v>2</v>
      </c>
      <c r="H13" s="4" t="s">
        <v>12</v>
      </c>
      <c r="I13" s="4" t="s">
        <v>3</v>
      </c>
      <c r="J13" s="4" t="s">
        <v>13</v>
      </c>
      <c r="K13" s="4" t="s">
        <v>4</v>
      </c>
      <c r="L13" s="4" t="s">
        <v>14</v>
      </c>
    </row>
    <row r="14" spans="2:12" x14ac:dyDescent="0.3">
      <c r="B14" s="10">
        <v>1</v>
      </c>
      <c r="C14" s="9" t="s">
        <v>24</v>
      </c>
      <c r="D14" s="19">
        <v>44864</v>
      </c>
      <c r="E14" s="3" t="str">
        <f>TEXT(D14,"dddd")</f>
        <v>Sunday</v>
      </c>
      <c r="F14" s="10">
        <v>2</v>
      </c>
      <c r="G14" s="3" t="str">
        <f>VLOOKUP(F14,$B$7:$C$11,2,FALSE)</f>
        <v>Album Photobook Ver.B</v>
      </c>
      <c r="H14" s="10">
        <v>2</v>
      </c>
      <c r="I14" s="17">
        <f>VLOOKUP(F14,$B$7:$D11,3,FALSE)</f>
        <v>350000</v>
      </c>
      <c r="J14" s="17">
        <f>I14*H14</f>
        <v>700000</v>
      </c>
      <c r="K14" s="23">
        <f>VLOOKUP(H14,$F$7:$G11,2,FALSE)</f>
        <v>0.1</v>
      </c>
      <c r="L14" s="17">
        <f>J14-(J14*K14)</f>
        <v>630000</v>
      </c>
    </row>
    <row r="15" spans="2:12" x14ac:dyDescent="0.3">
      <c r="B15" s="10">
        <v>2</v>
      </c>
      <c r="C15" s="9" t="s">
        <v>25</v>
      </c>
      <c r="D15" s="19">
        <v>44777</v>
      </c>
      <c r="E15" s="3" t="str">
        <f t="shared" ref="E15:E23" si="0">TEXT(D15,"dddd")</f>
        <v>Thursday</v>
      </c>
      <c r="F15" s="10">
        <v>5</v>
      </c>
      <c r="G15" s="3" t="str">
        <f t="shared" ref="G15:G23" si="1">VLOOKUP(F15,$B$7:$C$11,2,FALSE)</f>
        <v>Album Vinyl</v>
      </c>
      <c r="H15" s="10">
        <v>4</v>
      </c>
      <c r="I15" s="17">
        <f>VLOOKUP(F15,$B$7:$D12,3,FALSE)</f>
        <v>275000</v>
      </c>
      <c r="J15" s="17">
        <f t="shared" ref="J15:J23" si="2">I15*H15</f>
        <v>1100000</v>
      </c>
      <c r="K15" s="23">
        <f>VLOOKUP(H15,$F$7:$G12,2,FALSE)</f>
        <v>0.2</v>
      </c>
      <c r="L15" s="17">
        <f t="shared" ref="L15:L23" si="3">J15-(J15*K15)</f>
        <v>880000</v>
      </c>
    </row>
    <row r="16" spans="2:12" x14ac:dyDescent="0.3">
      <c r="B16" s="10">
        <v>3</v>
      </c>
      <c r="C16" s="9" t="s">
        <v>26</v>
      </c>
      <c r="D16" s="19">
        <v>44884</v>
      </c>
      <c r="E16" s="3" t="str">
        <f t="shared" si="0"/>
        <v>Saturday</v>
      </c>
      <c r="F16" s="10">
        <v>4</v>
      </c>
      <c r="G16" s="3" t="str">
        <f t="shared" si="1"/>
        <v>Album Digipack</v>
      </c>
      <c r="H16" s="10">
        <v>1</v>
      </c>
      <c r="I16" s="17">
        <f>VLOOKUP(F16,$B$7:$D13,3,FALSE)</f>
        <v>210000</v>
      </c>
      <c r="J16" s="17">
        <f t="shared" si="2"/>
        <v>210000</v>
      </c>
      <c r="K16" s="23">
        <f>VLOOKUP(H16,$F$7:$G13,2,FALSE)</f>
        <v>0.05</v>
      </c>
      <c r="L16" s="17">
        <f t="shared" si="3"/>
        <v>199500</v>
      </c>
    </row>
    <row r="17" spans="2:12" x14ac:dyDescent="0.3">
      <c r="B17" s="10">
        <v>4</v>
      </c>
      <c r="C17" s="9" t="s">
        <v>27</v>
      </c>
      <c r="D17" s="19">
        <v>44862</v>
      </c>
      <c r="E17" s="3" t="str">
        <f t="shared" si="0"/>
        <v>Friday</v>
      </c>
      <c r="F17" s="10">
        <v>1</v>
      </c>
      <c r="G17" s="3" t="str">
        <f t="shared" si="1"/>
        <v>Album Photobook Ver.A</v>
      </c>
      <c r="H17" s="10">
        <v>5</v>
      </c>
      <c r="I17" s="17">
        <f>VLOOKUP(F17,$B$7:$D14,3,FALSE)</f>
        <v>375000</v>
      </c>
      <c r="J17" s="17">
        <f t="shared" si="2"/>
        <v>1875000</v>
      </c>
      <c r="K17" s="23">
        <f>VLOOKUP(H17,$F$7:$G14,2,FALSE)</f>
        <v>0.25</v>
      </c>
      <c r="L17" s="17">
        <f t="shared" si="3"/>
        <v>1406250</v>
      </c>
    </row>
    <row r="18" spans="2:12" x14ac:dyDescent="0.3">
      <c r="B18" s="10">
        <v>5</v>
      </c>
      <c r="C18" s="9" t="s">
        <v>28</v>
      </c>
      <c r="D18" s="19">
        <v>44813</v>
      </c>
      <c r="E18" s="3" t="str">
        <f t="shared" si="0"/>
        <v>Friday</v>
      </c>
      <c r="F18" s="10">
        <v>3</v>
      </c>
      <c r="G18" s="3" t="str">
        <f t="shared" si="1"/>
        <v>Album Cassette</v>
      </c>
      <c r="H18" s="10">
        <v>3</v>
      </c>
      <c r="I18" s="17">
        <f>VLOOKUP(F18,$B$7:$D15,3,FALSE)</f>
        <v>265000</v>
      </c>
      <c r="J18" s="17">
        <f t="shared" si="2"/>
        <v>795000</v>
      </c>
      <c r="K18" s="23">
        <f>VLOOKUP(H18,$F$7:$G15,2,FALSE)</f>
        <v>0.15</v>
      </c>
      <c r="L18" s="17">
        <f t="shared" si="3"/>
        <v>675750</v>
      </c>
    </row>
    <row r="19" spans="2:12" x14ac:dyDescent="0.3">
      <c r="B19" s="10">
        <v>6</v>
      </c>
      <c r="C19" s="9" t="s">
        <v>29</v>
      </c>
      <c r="D19" s="19">
        <v>44866</v>
      </c>
      <c r="E19" s="3" t="str">
        <f t="shared" si="0"/>
        <v>Tuesday</v>
      </c>
      <c r="F19" s="10">
        <v>5</v>
      </c>
      <c r="G19" s="3" t="str">
        <f t="shared" si="1"/>
        <v>Album Vinyl</v>
      </c>
      <c r="H19" s="10">
        <v>1</v>
      </c>
      <c r="I19" s="17">
        <f>VLOOKUP(F19,$B$7:$D16,3,FALSE)</f>
        <v>275000</v>
      </c>
      <c r="J19" s="17">
        <f t="shared" si="2"/>
        <v>275000</v>
      </c>
      <c r="K19" s="23">
        <f>VLOOKUP(H19,$F$7:$G16,2,FALSE)</f>
        <v>0.05</v>
      </c>
      <c r="L19" s="17">
        <f t="shared" si="3"/>
        <v>261250</v>
      </c>
    </row>
    <row r="20" spans="2:12" x14ac:dyDescent="0.3">
      <c r="B20" s="10">
        <v>7</v>
      </c>
      <c r="C20" s="9" t="s">
        <v>30</v>
      </c>
      <c r="D20" s="19">
        <v>44875</v>
      </c>
      <c r="E20" s="3" t="str">
        <f t="shared" si="0"/>
        <v>Thursday</v>
      </c>
      <c r="F20" s="10">
        <v>2</v>
      </c>
      <c r="G20" s="3" t="str">
        <f t="shared" si="1"/>
        <v>Album Photobook Ver.B</v>
      </c>
      <c r="H20" s="10">
        <v>3</v>
      </c>
      <c r="I20" s="17">
        <f>VLOOKUP(F20,$B$7:$D17,3,FALSE)</f>
        <v>350000</v>
      </c>
      <c r="J20" s="17">
        <f t="shared" si="2"/>
        <v>1050000</v>
      </c>
      <c r="K20" s="23">
        <f>VLOOKUP(H20,$F$7:$G17,2,FALSE)</f>
        <v>0.15</v>
      </c>
      <c r="L20" s="17">
        <f t="shared" si="3"/>
        <v>892500</v>
      </c>
    </row>
    <row r="21" spans="2:12" x14ac:dyDescent="0.3">
      <c r="B21" s="10">
        <v>8</v>
      </c>
      <c r="C21" s="9" t="s">
        <v>31</v>
      </c>
      <c r="D21" s="19">
        <v>44810</v>
      </c>
      <c r="E21" s="3" t="str">
        <f t="shared" si="0"/>
        <v>Tuesday</v>
      </c>
      <c r="F21" s="10">
        <v>3</v>
      </c>
      <c r="G21" s="3" t="str">
        <f t="shared" si="1"/>
        <v>Album Cassette</v>
      </c>
      <c r="H21" s="10">
        <v>5</v>
      </c>
      <c r="I21" s="17">
        <f>VLOOKUP(F21,$B$7:$D18,3,FALSE)</f>
        <v>265000</v>
      </c>
      <c r="J21" s="17">
        <f t="shared" si="2"/>
        <v>1325000</v>
      </c>
      <c r="K21" s="23">
        <f>VLOOKUP(H21,$F$7:$G18,2,FALSE)</f>
        <v>0.25</v>
      </c>
      <c r="L21" s="17">
        <f t="shared" si="3"/>
        <v>993750</v>
      </c>
    </row>
    <row r="22" spans="2:12" x14ac:dyDescent="0.3">
      <c r="B22" s="10">
        <v>9</v>
      </c>
      <c r="C22" s="9" t="s">
        <v>32</v>
      </c>
      <c r="D22" s="19">
        <v>44846</v>
      </c>
      <c r="E22" s="3" t="str">
        <f t="shared" si="0"/>
        <v>Wednesday</v>
      </c>
      <c r="F22" s="10">
        <v>1</v>
      </c>
      <c r="G22" s="3" t="str">
        <f t="shared" si="1"/>
        <v>Album Photobook Ver.A</v>
      </c>
      <c r="H22" s="10">
        <v>4</v>
      </c>
      <c r="I22" s="17">
        <f>VLOOKUP(F22,$B$7:$D19,3,FALSE)</f>
        <v>375000</v>
      </c>
      <c r="J22" s="17">
        <f t="shared" si="2"/>
        <v>1500000</v>
      </c>
      <c r="K22" s="23">
        <f>VLOOKUP(H22,$F$7:$G19,2,FALSE)</f>
        <v>0.2</v>
      </c>
      <c r="L22" s="17">
        <f t="shared" si="3"/>
        <v>1200000</v>
      </c>
    </row>
    <row r="23" spans="2:12" x14ac:dyDescent="0.3">
      <c r="B23" s="10">
        <v>10</v>
      </c>
      <c r="C23" s="9" t="s">
        <v>33</v>
      </c>
      <c r="D23" s="19">
        <v>44867</v>
      </c>
      <c r="E23" s="3" t="str">
        <f t="shared" si="0"/>
        <v>Wednesday</v>
      </c>
      <c r="F23" s="10">
        <v>2</v>
      </c>
      <c r="G23" s="3" t="str">
        <f t="shared" si="1"/>
        <v>Album Photobook Ver.B</v>
      </c>
      <c r="H23" s="10">
        <v>2</v>
      </c>
      <c r="I23" s="17">
        <f>VLOOKUP(F23,$B$7:$D20,3,FALSE)</f>
        <v>350000</v>
      </c>
      <c r="J23" s="17">
        <f t="shared" si="2"/>
        <v>700000</v>
      </c>
      <c r="K23" s="23">
        <f>VLOOKUP(H23,$F$7:$G20,2,FALSE)</f>
        <v>0.1</v>
      </c>
      <c r="L23" s="17">
        <f t="shared" si="3"/>
        <v>630000</v>
      </c>
    </row>
    <row r="24" spans="2:12" x14ac:dyDescent="0.3">
      <c r="B24" s="22" t="s">
        <v>34</v>
      </c>
      <c r="C24" s="22"/>
      <c r="D24" s="22"/>
      <c r="E24" s="22"/>
      <c r="F24" s="22"/>
      <c r="G24" s="22"/>
      <c r="H24" s="22"/>
      <c r="I24" s="22"/>
      <c r="J24" s="22"/>
      <c r="K24" s="22"/>
      <c r="L24" s="17">
        <f>SUM(L14:L23)</f>
        <v>7769000</v>
      </c>
    </row>
    <row r="26" spans="2:12" x14ac:dyDescent="0.3">
      <c r="B26" s="16" t="s">
        <v>15</v>
      </c>
      <c r="C26" s="21" t="s">
        <v>38</v>
      </c>
      <c r="D26" s="21"/>
      <c r="E26" s="21"/>
      <c r="F26" s="21"/>
      <c r="G26" s="21"/>
      <c r="H26" s="21"/>
      <c r="I26" s="13">
        <f>J6-J5</f>
        <v>46</v>
      </c>
      <c r="J26" s="14" t="s">
        <v>35</v>
      </c>
    </row>
    <row r="27" spans="2:12" x14ac:dyDescent="0.3">
      <c r="B27" s="16" t="s">
        <v>16</v>
      </c>
      <c r="C27" s="21" t="s">
        <v>39</v>
      </c>
      <c r="D27" s="21"/>
      <c r="E27" s="21"/>
      <c r="F27" s="21"/>
      <c r="G27" s="21"/>
      <c r="H27" s="21"/>
      <c r="I27" s="13">
        <f>COUNTIF($F$14:$F$23,2)</f>
        <v>3</v>
      </c>
      <c r="J27" s="14" t="s">
        <v>36</v>
      </c>
    </row>
    <row r="28" spans="2:12" x14ac:dyDescent="0.3">
      <c r="B28" s="16" t="s">
        <v>17</v>
      </c>
      <c r="C28" s="21" t="s">
        <v>40</v>
      </c>
      <c r="D28" s="21"/>
      <c r="E28" s="21"/>
      <c r="F28" s="21"/>
      <c r="G28" s="21"/>
      <c r="H28" s="21"/>
      <c r="I28" s="26">
        <f>SMALL($L$14:$L$23,2)</f>
        <v>261250</v>
      </c>
      <c r="J28" s="14" t="s">
        <v>37</v>
      </c>
    </row>
    <row r="29" spans="2:12" x14ac:dyDescent="0.3">
      <c r="B29" s="16" t="s">
        <v>18</v>
      </c>
      <c r="C29" s="21" t="s">
        <v>41</v>
      </c>
      <c r="D29" s="21"/>
      <c r="E29" s="21"/>
      <c r="F29" s="21"/>
      <c r="G29" s="21"/>
      <c r="H29" s="21"/>
      <c r="I29" s="11">
        <f>COUNTIF(L14:L23,"&lt;650000")</f>
        <v>4</v>
      </c>
      <c r="J29" s="12" t="s">
        <v>36</v>
      </c>
    </row>
  </sheetData>
  <mergeCells count="6">
    <mergeCell ref="B5:C5"/>
    <mergeCell ref="C26:H26"/>
    <mergeCell ref="C27:H27"/>
    <mergeCell ref="C28:H28"/>
    <mergeCell ref="C29:H29"/>
    <mergeCell ref="B24:K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Lailatul</dc:creator>
  <cp:lastModifiedBy>Putri Lailatul</cp:lastModifiedBy>
  <dcterms:created xsi:type="dcterms:W3CDTF">2023-05-26T14:18:36Z</dcterms:created>
  <dcterms:modified xsi:type="dcterms:W3CDTF">2023-05-26T16:51:09Z</dcterms:modified>
</cp:coreProperties>
</file>