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o\Downloads\"/>
    </mc:Choice>
  </mc:AlternateContent>
  <xr:revisionPtr revIDLastSave="0" documentId="13_ncr:1_{7380FDF1-6CD5-4D45-BDE9-EBBE94D497D9}" xr6:coauthVersionLast="43" xr6:coauthVersionMax="45" xr10:uidLastSave="{00000000-0000-0000-0000-000000000000}"/>
  <bookViews>
    <workbookView xWindow="-120" yWindow="-120" windowWidth="29040" windowHeight="16440" xr2:uid="{9687B096-6DF2-425F-BDEE-98081AE85C75}"/>
  </bookViews>
  <sheets>
    <sheet name="HASIL" sheetId="12" r:id="rId1"/>
    <sheet name="Detail (3)" sheetId="10" state="hidden" r:id="rId2"/>
    <sheet name="Detail" sheetId="1" state="hidden" r:id="rId3"/>
    <sheet name="Detail (2)" sheetId="9" state="hidden" r:id="rId4"/>
    <sheet name="Detail (4)" sheetId="11" r:id="rId5"/>
  </sheets>
  <definedNames>
    <definedName name="_xlnm._FilterDatabase" localSheetId="2" hidden="1">Detail!$A$3:$CZ$3</definedName>
    <definedName name="_xlnm._FilterDatabase" localSheetId="3" hidden="1">'Detail (2)'!$A$3:$CZ$3</definedName>
    <definedName name="_xlnm._FilterDatabase" localSheetId="1" hidden="1">'Detail (3)'!$A$3:$DB$3</definedName>
    <definedName name="_xlnm._FilterDatabase" localSheetId="4" hidden="1">'Detail (4)'!$A$3:$DM$33</definedName>
    <definedName name="Default_Grouping">HASIL!$B$8:$B$12</definedName>
    <definedName name="Office">HASIL!$C$8:$C$9</definedName>
    <definedName name="Overall">HASIL!$A$8</definedName>
    <definedName name="Pendidikan">HASIL!$D$8:$D$9</definedName>
    <definedName name="PRE_TP_F">HASIL!$I$8</definedName>
    <definedName name="PRE_TP_PF">HASIL!$G$8</definedName>
    <definedName name="PRE_TP_PH">HASIL!$H$8</definedName>
    <definedName name="PRE_TP_PN">HASIL!$E$8</definedName>
    <definedName name="PRE_TP_PP">HASIL!$F$8</definedName>
    <definedName name="TP_Default">HASIL!$B$8:$B$12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E4" i="11" l="1"/>
  <c r="O1" i="12" l="1"/>
  <c r="X8" i="12" s="1" a="1"/>
  <c r="X8" i="12" s="1"/>
  <c r="P9" i="11"/>
  <c r="P4" i="11"/>
  <c r="P5" i="11"/>
  <c r="P6" i="11"/>
  <c r="P8" i="11"/>
  <c r="P13" i="11"/>
  <c r="P10" i="11"/>
  <c r="P11" i="11"/>
  <c r="P14" i="11"/>
  <c r="P12" i="11"/>
  <c r="P15" i="11"/>
  <c r="P16" i="11"/>
  <c r="P20" i="11"/>
  <c r="P17" i="11"/>
  <c r="P18" i="11"/>
  <c r="P19" i="11"/>
  <c r="P21" i="11"/>
  <c r="P25" i="11"/>
  <c r="P26" i="11"/>
  <c r="P24" i="11"/>
  <c r="P23" i="11"/>
  <c r="P22" i="11"/>
  <c r="P27" i="11"/>
  <c r="P28" i="11"/>
  <c r="P31" i="11"/>
  <c r="P33" i="11"/>
  <c r="P29" i="11"/>
  <c r="P30" i="11"/>
  <c r="P32" i="11"/>
  <c r="L7" i="11"/>
  <c r="L9" i="11"/>
  <c r="L4" i="11"/>
  <c r="L5" i="11"/>
  <c r="L6" i="11"/>
  <c r="L8" i="11"/>
  <c r="L13" i="11"/>
  <c r="L10" i="11"/>
  <c r="L11" i="11"/>
  <c r="L14" i="11"/>
  <c r="L12" i="11"/>
  <c r="L15" i="11"/>
  <c r="L16" i="11"/>
  <c r="L20" i="11"/>
  <c r="L17" i="11"/>
  <c r="L18" i="11"/>
  <c r="L19" i="11"/>
  <c r="L21" i="11"/>
  <c r="L25" i="11"/>
  <c r="L26" i="11"/>
  <c r="L24" i="11"/>
  <c r="L23" i="11"/>
  <c r="L22" i="11"/>
  <c r="L27" i="11"/>
  <c r="L28" i="11"/>
  <c r="L31" i="11"/>
  <c r="L33" i="11"/>
  <c r="L29" i="11"/>
  <c r="L30" i="11"/>
  <c r="L32" i="11"/>
  <c r="O9" i="11"/>
  <c r="O4" i="11"/>
  <c r="O5" i="11"/>
  <c r="O6" i="11"/>
  <c r="O8" i="11"/>
  <c r="O13" i="11"/>
  <c r="O10" i="11"/>
  <c r="O11" i="11"/>
  <c r="O14" i="11"/>
  <c r="O12" i="11"/>
  <c r="O15" i="11"/>
  <c r="O16" i="11"/>
  <c r="O20" i="11"/>
  <c r="O17" i="11"/>
  <c r="O18" i="11"/>
  <c r="O19" i="11"/>
  <c r="O21" i="11"/>
  <c r="O25" i="11"/>
  <c r="O26" i="11"/>
  <c r="O24" i="11"/>
  <c r="O23" i="11"/>
  <c r="O22" i="11"/>
  <c r="O27" i="11"/>
  <c r="O28" i="11"/>
  <c r="O31" i="11"/>
  <c r="O33" i="11"/>
  <c r="O29" i="11"/>
  <c r="O30" i="11"/>
  <c r="O32" i="11"/>
  <c r="N9" i="11"/>
  <c r="N4" i="11"/>
  <c r="N5" i="11"/>
  <c r="N6" i="11"/>
  <c r="N8" i="11"/>
  <c r="N13" i="11"/>
  <c r="N10" i="11"/>
  <c r="N11" i="11"/>
  <c r="N14" i="11"/>
  <c r="N12" i="11"/>
  <c r="N15" i="11"/>
  <c r="N16" i="11"/>
  <c r="N20" i="11"/>
  <c r="N17" i="11"/>
  <c r="N18" i="11"/>
  <c r="N19" i="11"/>
  <c r="N21" i="11"/>
  <c r="N25" i="11"/>
  <c r="N26" i="11"/>
  <c r="N24" i="11"/>
  <c r="N23" i="11"/>
  <c r="N22" i="11"/>
  <c r="N27" i="11"/>
  <c r="N28" i="11"/>
  <c r="N31" i="11"/>
  <c r="N33" i="11"/>
  <c r="N29" i="11"/>
  <c r="N30" i="11"/>
  <c r="N32" i="11"/>
  <c r="M9" i="11"/>
  <c r="M4" i="11"/>
  <c r="M5" i="11"/>
  <c r="M6" i="11"/>
  <c r="M8" i="11"/>
  <c r="M13" i="11"/>
  <c r="M10" i="11"/>
  <c r="M11" i="11"/>
  <c r="M14" i="11"/>
  <c r="M12" i="11"/>
  <c r="M15" i="11"/>
  <c r="M16" i="11"/>
  <c r="M20" i="11"/>
  <c r="M17" i="11"/>
  <c r="M18" i="11"/>
  <c r="M19" i="11"/>
  <c r="M21" i="11"/>
  <c r="M25" i="11"/>
  <c r="M26" i="11"/>
  <c r="M24" i="11"/>
  <c r="M23" i="11"/>
  <c r="M22" i="11"/>
  <c r="M27" i="11"/>
  <c r="M28" i="11"/>
  <c r="M31" i="11"/>
  <c r="M33" i="11"/>
  <c r="M29" i="11"/>
  <c r="M30" i="11"/>
  <c r="M32" i="11"/>
  <c r="P7" i="11"/>
  <c r="O7" i="11"/>
  <c r="N7" i="11"/>
  <c r="M7" i="11"/>
  <c r="BC7" i="11"/>
  <c r="BD7" i="11"/>
  <c r="BE7" i="11"/>
  <c r="BF7" i="11"/>
  <c r="BG7" i="11"/>
  <c r="R7" i="11"/>
  <c r="BF23" i="11"/>
  <c r="BG32" i="11"/>
  <c r="BF32" i="11"/>
  <c r="BE32" i="11"/>
  <c r="BD32" i="11"/>
  <c r="BC32" i="11"/>
  <c r="BG30" i="11"/>
  <c r="BF30" i="11"/>
  <c r="BE30" i="11"/>
  <c r="BD30" i="11"/>
  <c r="BC30" i="11"/>
  <c r="BG29" i="11"/>
  <c r="BF29" i="11"/>
  <c r="BE29" i="11"/>
  <c r="BD29" i="11"/>
  <c r="BC29" i="11"/>
  <c r="BG33" i="11"/>
  <c r="BF33" i="11"/>
  <c r="BE33" i="11"/>
  <c r="BD33" i="11"/>
  <c r="BC33" i="11"/>
  <c r="BG31" i="11"/>
  <c r="BF31" i="11"/>
  <c r="BE31" i="11"/>
  <c r="BD31" i="11"/>
  <c r="BC31" i="11"/>
  <c r="S31" i="11" s="1"/>
  <c r="BG28" i="11"/>
  <c r="BF28" i="11"/>
  <c r="BE28" i="11"/>
  <c r="BD28" i="11"/>
  <c r="BC28" i="11"/>
  <c r="BG27" i="11"/>
  <c r="BF27" i="11"/>
  <c r="BE27" i="11"/>
  <c r="BD27" i="11"/>
  <c r="BC27" i="11"/>
  <c r="BG22" i="11"/>
  <c r="BF22" i="11"/>
  <c r="BE22" i="11"/>
  <c r="BD22" i="11"/>
  <c r="BC22" i="11"/>
  <c r="BG23" i="11"/>
  <c r="BE23" i="11"/>
  <c r="BD23" i="11"/>
  <c r="BC23" i="11"/>
  <c r="R23" i="11" s="1"/>
  <c r="BG24" i="11"/>
  <c r="BF24" i="11"/>
  <c r="BE24" i="11"/>
  <c r="BD24" i="11"/>
  <c r="BC24" i="11"/>
  <c r="Q24" i="11" s="1"/>
  <c r="BG26" i="11"/>
  <c r="BF26" i="11"/>
  <c r="BE26" i="11"/>
  <c r="BD26" i="11"/>
  <c r="BC26" i="11"/>
  <c r="BG25" i="11"/>
  <c r="BF25" i="11"/>
  <c r="BE25" i="11"/>
  <c r="BD25" i="11"/>
  <c r="BC25" i="11"/>
  <c r="BG21" i="11"/>
  <c r="BF21" i="11"/>
  <c r="BE21" i="11"/>
  <c r="BD21" i="11"/>
  <c r="BC21" i="11"/>
  <c r="Q21" i="11" s="1"/>
  <c r="BG19" i="11"/>
  <c r="BF19" i="11"/>
  <c r="BE19" i="11"/>
  <c r="BD19" i="11"/>
  <c r="BC19" i="11"/>
  <c r="R19" i="11" s="1"/>
  <c r="BG18" i="11"/>
  <c r="BF18" i="11"/>
  <c r="BE18" i="11"/>
  <c r="BD18" i="11"/>
  <c r="BC18" i="11"/>
  <c r="BG17" i="11"/>
  <c r="BF17" i="11"/>
  <c r="BE17" i="11"/>
  <c r="BD17" i="11"/>
  <c r="BC17" i="11"/>
  <c r="BG20" i="11"/>
  <c r="BF20" i="11"/>
  <c r="BE20" i="11"/>
  <c r="BD20" i="11"/>
  <c r="BC20" i="11"/>
  <c r="Q20" i="11" s="1"/>
  <c r="BG16" i="11"/>
  <c r="BF16" i="11"/>
  <c r="BE16" i="11"/>
  <c r="BD16" i="11"/>
  <c r="BC16" i="11"/>
  <c r="T16" i="11" s="1"/>
  <c r="BG15" i="11"/>
  <c r="BF15" i="11"/>
  <c r="BE15" i="11"/>
  <c r="BD15" i="11"/>
  <c r="BC15" i="11"/>
  <c r="BG12" i="11"/>
  <c r="BF12" i="11"/>
  <c r="BE12" i="11"/>
  <c r="BD12" i="11"/>
  <c r="BC12" i="11"/>
  <c r="BG14" i="11"/>
  <c r="BF14" i="11"/>
  <c r="BE14" i="11"/>
  <c r="BD14" i="11"/>
  <c r="BC14" i="11"/>
  <c r="Q14" i="11" s="1"/>
  <c r="BG11" i="11"/>
  <c r="BF11" i="11"/>
  <c r="BE11" i="11"/>
  <c r="BD11" i="11"/>
  <c r="BC11" i="11"/>
  <c r="T11" i="11" s="1"/>
  <c r="BG10" i="11"/>
  <c r="BF10" i="11"/>
  <c r="BE10" i="11"/>
  <c r="BD10" i="11"/>
  <c r="BC10" i="11"/>
  <c r="BG13" i="11"/>
  <c r="BF13" i="11"/>
  <c r="BE13" i="11"/>
  <c r="BD13" i="11"/>
  <c r="BC13" i="11"/>
  <c r="BG8" i="11"/>
  <c r="BF8" i="11"/>
  <c r="BE8" i="11"/>
  <c r="BD8" i="11"/>
  <c r="BC8" i="11"/>
  <c r="Q8" i="11" s="1"/>
  <c r="BG6" i="11"/>
  <c r="BF6" i="11"/>
  <c r="BE6" i="11"/>
  <c r="BD6" i="11"/>
  <c r="BC6" i="11"/>
  <c r="S6" i="11" s="1"/>
  <c r="BG5" i="11"/>
  <c r="BF5" i="11"/>
  <c r="BE5" i="11"/>
  <c r="BD5" i="11"/>
  <c r="BC5" i="11"/>
  <c r="BG4" i="11"/>
  <c r="BF4" i="11"/>
  <c r="BD4" i="11"/>
  <c r="BC4" i="11"/>
  <c r="BG9" i="11"/>
  <c r="BF9" i="11"/>
  <c r="BE9" i="11"/>
  <c r="BD9" i="11"/>
  <c r="BC9" i="11"/>
  <c r="S9" i="11" s="1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N34" i="10"/>
  <c r="M34" i="10"/>
  <c r="L34" i="10"/>
  <c r="K34" i="10"/>
  <c r="J34" i="10"/>
  <c r="AU30" i="10"/>
  <c r="AT30" i="10"/>
  <c r="AS30" i="10"/>
  <c r="AR30" i="10"/>
  <c r="AQ30" i="10"/>
  <c r="AU33" i="10"/>
  <c r="AT33" i="10"/>
  <c r="AS33" i="10"/>
  <c r="AR33" i="10"/>
  <c r="AQ33" i="10"/>
  <c r="AU29" i="10"/>
  <c r="AT29" i="10"/>
  <c r="AS29" i="10"/>
  <c r="AR29" i="10"/>
  <c r="AQ29" i="10"/>
  <c r="AU19" i="10"/>
  <c r="AT19" i="10"/>
  <c r="AS19" i="10"/>
  <c r="AR19" i="10"/>
  <c r="AQ19" i="10"/>
  <c r="AU32" i="10"/>
  <c r="AT32" i="10"/>
  <c r="AS32" i="10"/>
  <c r="AR32" i="10"/>
  <c r="AQ32" i="10"/>
  <c r="AU31" i="10"/>
  <c r="AT31" i="10"/>
  <c r="AS31" i="10"/>
  <c r="AR31" i="10"/>
  <c r="AQ31" i="10"/>
  <c r="AU27" i="10"/>
  <c r="AT27" i="10"/>
  <c r="AS27" i="10"/>
  <c r="AR27" i="10"/>
  <c r="AQ27" i="10"/>
  <c r="AU22" i="10"/>
  <c r="AT22" i="10"/>
  <c r="AS22" i="10"/>
  <c r="AR22" i="10"/>
  <c r="AQ22" i="10"/>
  <c r="AU24" i="10"/>
  <c r="AT24" i="10"/>
  <c r="AS24" i="10"/>
  <c r="AR24" i="10"/>
  <c r="AQ24" i="10"/>
  <c r="AU25" i="10"/>
  <c r="AT25" i="10"/>
  <c r="AS25" i="10"/>
  <c r="AR25" i="10"/>
  <c r="AQ25" i="10"/>
  <c r="AU26" i="10"/>
  <c r="AT26" i="10"/>
  <c r="AS26" i="10"/>
  <c r="AR26" i="10"/>
  <c r="AQ26" i="10"/>
  <c r="AU6" i="10"/>
  <c r="AT6" i="10"/>
  <c r="AS6" i="10"/>
  <c r="AR6" i="10"/>
  <c r="AQ6" i="10"/>
  <c r="AU21" i="10"/>
  <c r="AT21" i="10"/>
  <c r="AS21" i="10"/>
  <c r="AR21" i="10"/>
  <c r="AQ21" i="10"/>
  <c r="AU23" i="10"/>
  <c r="AT23" i="10"/>
  <c r="AS23" i="10"/>
  <c r="AR23" i="10"/>
  <c r="AQ23" i="10"/>
  <c r="AU17" i="10"/>
  <c r="AT17" i="10"/>
  <c r="AS17" i="10"/>
  <c r="AR17" i="10"/>
  <c r="AQ17" i="10"/>
  <c r="AU20" i="10"/>
  <c r="AT20" i="10"/>
  <c r="AS20" i="10"/>
  <c r="AR20" i="10"/>
  <c r="AQ20" i="10"/>
  <c r="AU18" i="10"/>
  <c r="AT18" i="10"/>
  <c r="AS18" i="10"/>
  <c r="AR18" i="10"/>
  <c r="AQ18" i="10"/>
  <c r="AU16" i="10"/>
  <c r="AT16" i="10"/>
  <c r="AS16" i="10"/>
  <c r="AR16" i="10"/>
  <c r="AQ16" i="10"/>
  <c r="AU15" i="10"/>
  <c r="AT15" i="10"/>
  <c r="AS15" i="10"/>
  <c r="AR15" i="10"/>
  <c r="AQ15" i="10"/>
  <c r="AU13" i="10"/>
  <c r="AT13" i="10"/>
  <c r="AS13" i="10"/>
  <c r="AR13" i="10"/>
  <c r="AQ13" i="10"/>
  <c r="AU10" i="10"/>
  <c r="AT10" i="10"/>
  <c r="AS10" i="10"/>
  <c r="AR10" i="10"/>
  <c r="AQ10" i="10"/>
  <c r="AU14" i="10"/>
  <c r="AT14" i="10"/>
  <c r="AS14" i="10"/>
  <c r="AR14" i="10"/>
  <c r="AQ14" i="10"/>
  <c r="AU12" i="10"/>
  <c r="AT12" i="10"/>
  <c r="AS12" i="10"/>
  <c r="AR12" i="10"/>
  <c r="AQ12" i="10"/>
  <c r="AU28" i="10"/>
  <c r="AT28" i="10"/>
  <c r="AS28" i="10"/>
  <c r="AR28" i="10"/>
  <c r="AQ28" i="10"/>
  <c r="AU5" i="10"/>
  <c r="AT5" i="10"/>
  <c r="AS5" i="10"/>
  <c r="AR5" i="10"/>
  <c r="AQ5" i="10"/>
  <c r="AU9" i="10"/>
  <c r="AT9" i="10"/>
  <c r="AS9" i="10"/>
  <c r="AR9" i="10"/>
  <c r="AQ9" i="10"/>
  <c r="AU4" i="10"/>
  <c r="AT4" i="10"/>
  <c r="AS4" i="10"/>
  <c r="AR4" i="10"/>
  <c r="AQ4" i="10"/>
  <c r="AU8" i="10"/>
  <c r="AT8" i="10"/>
  <c r="AS8" i="10"/>
  <c r="AR8" i="10"/>
  <c r="AQ8" i="10"/>
  <c r="AU7" i="10"/>
  <c r="AT7" i="10"/>
  <c r="AS7" i="10"/>
  <c r="AR7" i="10"/>
  <c r="AQ7" i="10"/>
  <c r="AU11" i="10"/>
  <c r="AT11" i="10"/>
  <c r="AS11" i="10"/>
  <c r="AR11" i="10"/>
  <c r="AQ11" i="10"/>
  <c r="Q16" i="11"/>
  <c r="Q32" i="11"/>
  <c r="Q10" i="11"/>
  <c r="Q4" i="11"/>
  <c r="R6" i="11"/>
  <c r="U20" i="11"/>
  <c r="R21" i="11"/>
  <c r="T27" i="11"/>
  <c r="R14" i="11"/>
  <c r="U25" i="11"/>
  <c r="T30" i="11"/>
  <c r="T19" i="11"/>
  <c r="S33" i="11"/>
  <c r="T33" i="11"/>
  <c r="R16" i="11"/>
  <c r="Q22" i="11"/>
  <c r="R32" i="11"/>
  <c r="S16" i="11"/>
  <c r="S32" i="11"/>
  <c r="R12" i="11"/>
  <c r="S22" i="11"/>
  <c r="T32" i="11"/>
  <c r="T4" i="11"/>
  <c r="T22" i="11"/>
  <c r="Q9" i="11"/>
  <c r="T12" i="11"/>
  <c r="R24" i="11"/>
  <c r="T29" i="11"/>
  <c r="T23" i="11"/>
  <c r="R9" i="11"/>
  <c r="R20" i="11"/>
  <c r="S24" i="11"/>
  <c r="Q27" i="11"/>
  <c r="R8" i="11"/>
  <c r="R13" i="11"/>
  <c r="S20" i="11"/>
  <c r="U18" i="11"/>
  <c r="R27" i="11"/>
  <c r="T31" i="11"/>
  <c r="T5" i="11"/>
  <c r="U11" i="11"/>
  <c r="Q19" i="11"/>
  <c r="S25" i="11"/>
  <c r="U31" i="11"/>
  <c r="R30" i="11"/>
  <c r="AQ34" i="10"/>
  <c r="AT34" i="10"/>
  <c r="AU34" i="10"/>
  <c r="AR34" i="10"/>
  <c r="AS34" i="10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L34" i="9"/>
  <c r="K34" i="9"/>
  <c r="J34" i="9"/>
  <c r="I34" i="9"/>
  <c r="H34" i="9"/>
  <c r="AS33" i="9"/>
  <c r="AR33" i="9"/>
  <c r="AQ33" i="9"/>
  <c r="AP33" i="9"/>
  <c r="AO33" i="9"/>
  <c r="AS32" i="9"/>
  <c r="AR32" i="9"/>
  <c r="AQ32" i="9"/>
  <c r="AP32" i="9"/>
  <c r="AO32" i="9"/>
  <c r="AS31" i="9"/>
  <c r="AR31" i="9"/>
  <c r="AQ31" i="9"/>
  <c r="AP31" i="9"/>
  <c r="AO31" i="9"/>
  <c r="AS30" i="9"/>
  <c r="AR30" i="9"/>
  <c r="AQ30" i="9"/>
  <c r="AP30" i="9"/>
  <c r="AO30" i="9"/>
  <c r="AS29" i="9"/>
  <c r="AR29" i="9"/>
  <c r="AQ29" i="9"/>
  <c r="AP29" i="9"/>
  <c r="AO29" i="9"/>
  <c r="AS28" i="9"/>
  <c r="AR28" i="9"/>
  <c r="AQ28" i="9"/>
  <c r="AP28" i="9"/>
  <c r="AO28" i="9"/>
  <c r="AS27" i="9"/>
  <c r="AR27" i="9"/>
  <c r="AQ27" i="9"/>
  <c r="AP27" i="9"/>
  <c r="AO27" i="9"/>
  <c r="AS26" i="9"/>
  <c r="AR26" i="9"/>
  <c r="AQ26" i="9"/>
  <c r="AP26" i="9"/>
  <c r="AO26" i="9"/>
  <c r="AS25" i="9"/>
  <c r="AR25" i="9"/>
  <c r="AQ25" i="9"/>
  <c r="AP25" i="9"/>
  <c r="AO25" i="9"/>
  <c r="AS24" i="9"/>
  <c r="AR24" i="9"/>
  <c r="AQ24" i="9"/>
  <c r="AP24" i="9"/>
  <c r="AO24" i="9"/>
  <c r="AS23" i="9"/>
  <c r="AR23" i="9"/>
  <c r="AQ23" i="9"/>
  <c r="AP23" i="9"/>
  <c r="AO23" i="9"/>
  <c r="AS22" i="9"/>
  <c r="AR22" i="9"/>
  <c r="AQ22" i="9"/>
  <c r="AP22" i="9"/>
  <c r="AO22" i="9"/>
  <c r="AS21" i="9"/>
  <c r="AR21" i="9"/>
  <c r="AQ21" i="9"/>
  <c r="AP21" i="9"/>
  <c r="AO21" i="9"/>
  <c r="AS20" i="9"/>
  <c r="AR20" i="9"/>
  <c r="AQ20" i="9"/>
  <c r="AP20" i="9"/>
  <c r="AO20" i="9"/>
  <c r="AS19" i="9"/>
  <c r="AR19" i="9"/>
  <c r="AQ19" i="9"/>
  <c r="AP19" i="9"/>
  <c r="AO19" i="9"/>
  <c r="AS18" i="9"/>
  <c r="AR18" i="9"/>
  <c r="AQ18" i="9"/>
  <c r="AP18" i="9"/>
  <c r="AO18" i="9"/>
  <c r="AS17" i="9"/>
  <c r="AR17" i="9"/>
  <c r="AQ17" i="9"/>
  <c r="AP17" i="9"/>
  <c r="AO17" i="9"/>
  <c r="AS16" i="9"/>
  <c r="AR16" i="9"/>
  <c r="AQ16" i="9"/>
  <c r="AP16" i="9"/>
  <c r="AO16" i="9"/>
  <c r="AS15" i="9"/>
  <c r="AR15" i="9"/>
  <c r="AQ15" i="9"/>
  <c r="AP15" i="9"/>
  <c r="AO15" i="9"/>
  <c r="AS14" i="9"/>
  <c r="AR14" i="9"/>
  <c r="AQ14" i="9"/>
  <c r="AP14" i="9"/>
  <c r="AO14" i="9"/>
  <c r="AS13" i="9"/>
  <c r="AR13" i="9"/>
  <c r="AQ13" i="9"/>
  <c r="AP13" i="9"/>
  <c r="AO13" i="9"/>
  <c r="AS12" i="9"/>
  <c r="AR12" i="9"/>
  <c r="AQ12" i="9"/>
  <c r="AP12" i="9"/>
  <c r="AO12" i="9"/>
  <c r="AS11" i="9"/>
  <c r="AR11" i="9"/>
  <c r="AQ11" i="9"/>
  <c r="AP11" i="9"/>
  <c r="AO11" i="9"/>
  <c r="AS10" i="9"/>
  <c r="AR10" i="9"/>
  <c r="AQ10" i="9"/>
  <c r="AP10" i="9"/>
  <c r="AO10" i="9"/>
  <c r="AS9" i="9"/>
  <c r="AR9" i="9"/>
  <c r="AQ9" i="9"/>
  <c r="AP9" i="9"/>
  <c r="AO9" i="9"/>
  <c r="AS8" i="9"/>
  <c r="AR8" i="9"/>
  <c r="AQ8" i="9"/>
  <c r="AP8" i="9"/>
  <c r="AO8" i="9"/>
  <c r="AS7" i="9"/>
  <c r="AR7" i="9"/>
  <c r="AQ7" i="9"/>
  <c r="AP7" i="9"/>
  <c r="AO7" i="9"/>
  <c r="AS6" i="9"/>
  <c r="AR6" i="9"/>
  <c r="AQ6" i="9"/>
  <c r="AP6" i="9"/>
  <c r="AO6" i="9"/>
  <c r="AS5" i="9"/>
  <c r="AR5" i="9"/>
  <c r="AQ5" i="9"/>
  <c r="AP5" i="9"/>
  <c r="AO5" i="9"/>
  <c r="AS4" i="9"/>
  <c r="AR4" i="9"/>
  <c r="AQ4" i="9"/>
  <c r="AQ34" i="9"/>
  <c r="AP4" i="9"/>
  <c r="AP34" i="9"/>
  <c r="AO4" i="9"/>
  <c r="AR34" i="9"/>
  <c r="AO34" i="9"/>
  <c r="AS34" i="9"/>
  <c r="I34" i="1"/>
  <c r="J34" i="1"/>
  <c r="K34" i="1"/>
  <c r="L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H34" i="1"/>
  <c r="AQ34" i="1"/>
  <c r="AO34" i="1"/>
  <c r="AP34" i="1"/>
  <c r="AS34" i="1"/>
  <c r="AR34" i="1"/>
  <c r="P5" i="12" l="1"/>
  <c r="L8" i="12" s="1"/>
  <c r="T9" i="11"/>
  <c r="R4" i="11"/>
  <c r="R5" i="11"/>
  <c r="S5" i="11"/>
  <c r="U6" i="11"/>
  <c r="T8" i="11"/>
  <c r="U8" i="11"/>
  <c r="Q13" i="11"/>
  <c r="T13" i="11"/>
  <c r="R10" i="11"/>
  <c r="S10" i="11"/>
  <c r="T14" i="11"/>
  <c r="Q12" i="11"/>
  <c r="T15" i="11"/>
  <c r="U16" i="11"/>
  <c r="T20" i="11"/>
  <c r="S17" i="11"/>
  <c r="T17" i="11"/>
  <c r="Q18" i="11"/>
  <c r="S18" i="11"/>
  <c r="U19" i="11"/>
  <c r="T21" i="11"/>
  <c r="R25" i="11"/>
  <c r="T25" i="11"/>
  <c r="Q26" i="11"/>
  <c r="U24" i="11"/>
  <c r="U23" i="11"/>
  <c r="R22" i="11"/>
  <c r="U22" i="11"/>
  <c r="U27" i="11"/>
  <c r="R28" i="11"/>
  <c r="S28" i="11"/>
  <c r="R31" i="11"/>
  <c r="Q33" i="11"/>
  <c r="U33" i="11"/>
  <c r="S29" i="11"/>
  <c r="U30" i="11"/>
  <c r="S30" i="11"/>
  <c r="U32" i="11"/>
  <c r="T7" i="11"/>
  <c r="U7" i="11"/>
  <c r="S13" i="11"/>
  <c r="U5" i="11"/>
  <c r="S4" i="11"/>
  <c r="U12" i="11"/>
  <c r="U4" i="11"/>
  <c r="U21" i="11"/>
  <c r="R11" i="11"/>
  <c r="T6" i="11"/>
  <c r="U26" i="11"/>
  <c r="U10" i="11"/>
  <c r="T28" i="11"/>
  <c r="S26" i="11"/>
  <c r="U14" i="11"/>
  <c r="Q28" i="11"/>
  <c r="R17" i="11"/>
  <c r="R33" i="11"/>
  <c r="S19" i="11"/>
  <c r="U13" i="11"/>
  <c r="S15" i="11"/>
  <c r="U9" i="11"/>
  <c r="Q5" i="11"/>
  <c r="Q11" i="11"/>
  <c r="S7" i="11"/>
  <c r="S27" i="11"/>
  <c r="Q6" i="11"/>
  <c r="T10" i="11"/>
  <c r="T24" i="11"/>
  <c r="Q15" i="11"/>
  <c r="U29" i="11"/>
  <c r="Q25" i="11"/>
  <c r="S11" i="11"/>
  <c r="R29" i="11"/>
  <c r="S21" i="11"/>
  <c r="S8" i="11"/>
  <c r="T26" i="11"/>
  <c r="S23" i="11"/>
  <c r="U15" i="11"/>
  <c r="Q17" i="11"/>
  <c r="R26" i="11"/>
  <c r="R18" i="11"/>
  <c r="Q29" i="11"/>
  <c r="Q23" i="11"/>
  <c r="Q31" i="11"/>
  <c r="Q7" i="11"/>
  <c r="R15" i="11"/>
  <c r="Q30" i="11"/>
  <c r="T18" i="11"/>
  <c r="S12" i="11"/>
  <c r="U28" i="11"/>
  <c r="U17" i="11"/>
  <c r="S14" i="11"/>
  <c r="Y5" i="12"/>
  <c r="M24" i="12" s="1"/>
  <c r="V8" i="12" a="1"/>
  <c r="V8" i="12" s="1"/>
  <c r="V5" i="12"/>
  <c r="L22" i="12" s="1"/>
  <c r="Y7" i="12" a="1"/>
  <c r="Y7" i="12" s="1"/>
  <c r="X7" i="12" a="1"/>
  <c r="X7" i="12" s="1"/>
  <c r="W7" i="12" a="1"/>
  <c r="W7" i="12" s="1"/>
  <c r="V7" i="12" a="1"/>
  <c r="V7" i="12" s="1"/>
  <c r="U7" i="12" a="1"/>
  <c r="U7" i="12" s="1"/>
  <c r="T7" i="12" a="1"/>
  <c r="T7" i="12" s="1"/>
  <c r="S7" i="12" a="1"/>
  <c r="S7" i="12" s="1"/>
  <c r="R7" i="12" a="1"/>
  <c r="R7" i="12" s="1"/>
  <c r="Q7" i="12" a="1"/>
  <c r="Q7" i="12" s="1"/>
  <c r="P7" i="12" a="1"/>
  <c r="P7" i="12" s="1"/>
  <c r="S6" i="12" a="1"/>
  <c r="S6" i="12" s="1"/>
  <c r="Q6" i="12" a="1"/>
  <c r="Q6" i="12" s="1"/>
  <c r="U5" i="12"/>
  <c r="M19" i="12" s="1"/>
  <c r="T5" i="12"/>
  <c r="L16" i="12" s="1"/>
  <c r="O4" i="12"/>
  <c r="R8" i="12" a="1"/>
  <c r="R8" i="12" s="1"/>
  <c r="P8" i="12" a="1"/>
  <c r="P8" i="12" s="1"/>
  <c r="Q5" i="12"/>
  <c r="M9" i="12" s="1"/>
  <c r="S5" i="12"/>
  <c r="M13" i="12" s="1"/>
  <c r="R5" i="12"/>
  <c r="T8" i="12" a="1"/>
  <c r="T8" i="12" s="1"/>
  <c r="W5" i="12"/>
  <c r="M23" i="12" s="1"/>
  <c r="X5" i="12"/>
  <c r="L27" i="12" s="1"/>
  <c r="Y6" i="12" a="1"/>
  <c r="Y6" i="12" s="1"/>
  <c r="U6" i="12" a="1"/>
  <c r="U6" i="12" s="1"/>
  <c r="P6" i="12" a="1"/>
  <c r="P6" i="12" s="1"/>
  <c r="X6" i="12" a="1"/>
  <c r="X6" i="12" s="1"/>
  <c r="T6" i="12" a="1"/>
  <c r="T6" i="12" s="1"/>
  <c r="W6" i="12" a="1"/>
  <c r="W6" i="12" s="1"/>
  <c r="V6" i="12" a="1"/>
  <c r="V6" i="12" s="1"/>
  <c r="R6" i="12" a="1"/>
  <c r="R6" i="12" s="1"/>
  <c r="M10" i="12" l="1"/>
  <c r="L19" i="12"/>
  <c r="L10" i="12"/>
  <c r="L11" i="12"/>
  <c r="L9" i="12"/>
  <c r="M27" i="12"/>
  <c r="L18" i="12"/>
  <c r="L24" i="12"/>
  <c r="M26" i="12"/>
  <c r="M25" i="12"/>
  <c r="L17" i="12"/>
  <c r="L23" i="12"/>
  <c r="L21" i="12"/>
  <c r="L20" i="12"/>
  <c r="M14" i="12"/>
  <c r="M20" i="12"/>
  <c r="M22" i="12"/>
  <c r="M12" i="12"/>
  <c r="M15" i="12"/>
  <c r="M8" i="12"/>
  <c r="M11" i="12"/>
  <c r="M21" i="12"/>
  <c r="M17" i="12"/>
  <c r="M16" i="12"/>
  <c r="M18" i="12"/>
  <c r="L25" i="12"/>
  <c r="L26" i="12"/>
  <c r="L12" i="12"/>
  <c r="L13" i="12"/>
  <c r="L14" i="12"/>
  <c r="L15" i="12"/>
</calcChain>
</file>

<file path=xl/sharedStrings.xml><?xml version="1.0" encoding="utf-8"?>
<sst xmlns="http://schemas.openxmlformats.org/spreadsheetml/2006/main" count="1634" uniqueCount="207">
  <si>
    <t>Office</t>
  </si>
  <si>
    <t>Outlet</t>
  </si>
  <si>
    <t>Subj. Count</t>
  </si>
  <si>
    <t>Past Negative</t>
  </si>
  <si>
    <t>Past Positive</t>
  </si>
  <si>
    <t>Present Fatalistic</t>
  </si>
  <si>
    <t>Present Hedonistic</t>
  </si>
  <si>
    <t>Future</t>
  </si>
  <si>
    <t>Pre</t>
  </si>
  <si>
    <t>Post</t>
  </si>
  <si>
    <t>Overall</t>
  </si>
  <si>
    <t>Default_Grouping</t>
  </si>
  <si>
    <t>Pendidikan</t>
  </si>
  <si>
    <t>PRE_TP_PN</t>
  </si>
  <si>
    <t>PRE_TP_PP</t>
  </si>
  <si>
    <t>PRE_TP_PF</t>
  </si>
  <si>
    <t>PRE_TP_PH</t>
  </si>
  <si>
    <t>PRE_TP_F</t>
  </si>
  <si>
    <t>Score</t>
  </si>
  <si>
    <t>Some Update:</t>
  </si>
  <si>
    <t>ST.Dev</t>
  </si>
  <si>
    <t>VAR</t>
  </si>
  <si>
    <t>ST.DEV</t>
  </si>
  <si>
    <t>PN</t>
  </si>
  <si>
    <t>more than S1</t>
  </si>
  <si>
    <t>PP</t>
  </si>
  <si>
    <t>PF</t>
  </si>
  <si>
    <t>PH</t>
  </si>
  <si>
    <t>F</t>
  </si>
  <si>
    <t>V-High</t>
  </si>
  <si>
    <t>p-value</t>
  </si>
  <si>
    <t>Variance</t>
  </si>
  <si>
    <t>less than D3</t>
  </si>
  <si>
    <t>High</t>
  </si>
  <si>
    <t>p.value now highlights lowest AND value below 0,05</t>
  </si>
  <si>
    <t>Med</t>
  </si>
  <si>
    <t>Low</t>
  </si>
  <si>
    <t>Time Agility Research Participants</t>
  </si>
  <si>
    <t>Post Result</t>
  </si>
  <si>
    <t>No</t>
  </si>
  <si>
    <t>ID</t>
  </si>
  <si>
    <t>Nama</t>
  </si>
  <si>
    <t>Kategori Office</t>
  </si>
  <si>
    <t>Divisi / departemen</t>
  </si>
  <si>
    <t>jabatan</t>
  </si>
  <si>
    <t>Sisi tangan yang dominan untuk menulis dan beraktivitas - Sisi tangan yang dominan untuk menulis dan beraktivitas </t>
  </si>
  <si>
    <t>Kategori Pendidikan</t>
  </si>
  <si>
    <t>Pendidikan Terakhir</t>
  </si>
  <si>
    <t>Pre TP</t>
  </si>
  <si>
    <t>TP Status</t>
  </si>
  <si>
    <t>Absensi CS1</t>
  </si>
  <si>
    <t>Post TP</t>
  </si>
  <si>
    <t>CS1_S10</t>
  </si>
  <si>
    <t>Akhmad Khairul Mursalin</t>
  </si>
  <si>
    <t>Kitchen / back area</t>
  </si>
  <si>
    <t>Assistant manager</t>
  </si>
  <si>
    <t>Kanan</t>
  </si>
  <si>
    <t>D3 / D1 / D2</t>
  </si>
  <si>
    <t>Default</t>
  </si>
  <si>
    <t>CS1_S16</t>
  </si>
  <si>
    <t>Tofik Hidayat</t>
  </si>
  <si>
    <t>Operational</t>
  </si>
  <si>
    <t>Staff</t>
  </si>
  <si>
    <t>SMA / SMK</t>
  </si>
  <si>
    <t>2**</t>
  </si>
  <si>
    <t>CS1_S02</t>
  </si>
  <si>
    <t>Cefi Ramdani</t>
  </si>
  <si>
    <t>accounting</t>
  </si>
  <si>
    <t>S1 / D4</t>
  </si>
  <si>
    <t>2nd</t>
  </si>
  <si>
    <t xml:space="preserve">PP  </t>
  </si>
  <si>
    <t>CS1_S05</t>
  </si>
  <si>
    <t>I Putu Adi Suryawan</t>
  </si>
  <si>
    <t>Internal Control</t>
  </si>
  <si>
    <t>S2</t>
  </si>
  <si>
    <t>CS1_S09</t>
  </si>
  <si>
    <t>Rudolf Togap Simanjuntak</t>
  </si>
  <si>
    <t>Accounting</t>
  </si>
  <si>
    <t>Supervisor</t>
  </si>
  <si>
    <t>PH/F</t>
  </si>
  <si>
    <t>CS1_S14</t>
  </si>
  <si>
    <t>Irmansyah</t>
  </si>
  <si>
    <t>MUB / OPERASIONAL</t>
  </si>
  <si>
    <t>23**</t>
  </si>
  <si>
    <t>CS1_S23</t>
  </si>
  <si>
    <t>Aris Abdul Hamid</t>
  </si>
  <si>
    <t>Kitchen</t>
  </si>
  <si>
    <t>Crew</t>
  </si>
  <si>
    <t>CS1_S01</t>
  </si>
  <si>
    <t>Andrie Yosua</t>
  </si>
  <si>
    <t>Store keeper</t>
  </si>
  <si>
    <t>PP/PF</t>
  </si>
  <si>
    <t>12*</t>
  </si>
  <si>
    <t>CS1_S12</t>
  </si>
  <si>
    <t>Apriyansyah</t>
  </si>
  <si>
    <t>PT.JADDI INTERNASIONAL</t>
  </si>
  <si>
    <t>1st</t>
  </si>
  <si>
    <t>27*</t>
  </si>
  <si>
    <t>CS1_S27</t>
  </si>
  <si>
    <t>Pratama Aldriansyah</t>
  </si>
  <si>
    <t>17**</t>
  </si>
  <si>
    <t>CS1_S17</t>
  </si>
  <si>
    <t>Muhammad Arif irfan</t>
  </si>
  <si>
    <t>Ob</t>
  </si>
  <si>
    <t>PP/F</t>
  </si>
  <si>
    <t>CS1_S29</t>
  </si>
  <si>
    <t>Syaipul Rahman</t>
  </si>
  <si>
    <t>server</t>
  </si>
  <si>
    <t>6*</t>
  </si>
  <si>
    <t>CS1_S06</t>
  </si>
  <si>
    <t xml:space="preserve">Jonathan Partogi </t>
  </si>
  <si>
    <t xml:space="preserve">Kitchen </t>
  </si>
  <si>
    <t>24*</t>
  </si>
  <si>
    <t>CS1_S24</t>
  </si>
  <si>
    <t>Asep Subhan Saadudin</t>
  </si>
  <si>
    <t>PP/PH</t>
  </si>
  <si>
    <t>11*</t>
  </si>
  <si>
    <t>CS1_S11</t>
  </si>
  <si>
    <t>Apri junaedi</t>
  </si>
  <si>
    <t>15*</t>
  </si>
  <si>
    <t>CS1_S15</t>
  </si>
  <si>
    <t>Alviansyah</t>
  </si>
  <si>
    <t>F&amp;b product(kitchen)</t>
  </si>
  <si>
    <t>CS1_S20</t>
  </si>
  <si>
    <t>Agus Sutrisna</t>
  </si>
  <si>
    <t>PURCHASING</t>
  </si>
  <si>
    <t>CS1_S30</t>
  </si>
  <si>
    <t>Hedi Aryana</t>
  </si>
  <si>
    <t>Staf</t>
  </si>
  <si>
    <t>CS1_S22</t>
  </si>
  <si>
    <t>Fachreza Imami</t>
  </si>
  <si>
    <t>26*</t>
  </si>
  <si>
    <t>CS1_S26</t>
  </si>
  <si>
    <t>Hendra Sugiarto</t>
  </si>
  <si>
    <t xml:space="preserve">BOH (KITCHEN) </t>
  </si>
  <si>
    <t>19*</t>
  </si>
  <si>
    <t>CS1_S19</t>
  </si>
  <si>
    <t>Delly Damara</t>
  </si>
  <si>
    <t>CS1_S13</t>
  </si>
  <si>
    <t>Zailani</t>
  </si>
  <si>
    <t>SERVER</t>
  </si>
  <si>
    <t>4**</t>
  </si>
  <si>
    <t>CS1_S04</t>
  </si>
  <si>
    <t>Wahyu Permana</t>
  </si>
  <si>
    <t>Bartender</t>
  </si>
  <si>
    <t>28*</t>
  </si>
  <si>
    <t>CS1_S28</t>
  </si>
  <si>
    <t>Rizky Andrian</t>
  </si>
  <si>
    <t>Waiter</t>
  </si>
  <si>
    <t>3**</t>
  </si>
  <si>
    <t>CS1_S03</t>
  </si>
  <si>
    <t>Agung pratomo</t>
  </si>
  <si>
    <t>Impor habibie center</t>
  </si>
  <si>
    <t>CS1_S18</t>
  </si>
  <si>
    <t>Deni Kurniawan</t>
  </si>
  <si>
    <t>Import</t>
  </si>
  <si>
    <t>25*</t>
  </si>
  <si>
    <t>CS1_S25</t>
  </si>
  <si>
    <t>Muhammad Helmi Fuady</t>
  </si>
  <si>
    <t>CS1_S07</t>
  </si>
  <si>
    <t>Juanda</t>
  </si>
  <si>
    <t>8*</t>
  </si>
  <si>
    <t>CS1_S08</t>
  </si>
  <si>
    <t xml:space="preserve">Hendra  </t>
  </si>
  <si>
    <t>Operasiaonal</t>
  </si>
  <si>
    <t>21*</t>
  </si>
  <si>
    <t>CS1_S21</t>
  </si>
  <si>
    <t>Hasbullah</t>
  </si>
  <si>
    <t>Kitchen vin+arcadia</t>
  </si>
  <si>
    <t>Legend</t>
  </si>
  <si>
    <t>Present Hedonidtic</t>
  </si>
  <si>
    <t>x*</t>
  </si>
  <si>
    <t>First best or equal score</t>
  </si>
  <si>
    <t>x**</t>
  </si>
  <si>
    <t>Notes</t>
  </si>
  <si>
    <t>13 TP by default</t>
  </si>
  <si>
    <t>12 TP with other TP same square</t>
  </si>
  <si>
    <t>5 TP second best</t>
  </si>
  <si>
    <t>Very High</t>
  </si>
  <si>
    <t>22-25</t>
  </si>
  <si>
    <t>18-21</t>
  </si>
  <si>
    <t>Moderate</t>
  </si>
  <si>
    <t>12-17</t>
  </si>
  <si>
    <t>8-11</t>
  </si>
  <si>
    <t>Categorization</t>
  </si>
  <si>
    <t>OVERALL</t>
  </si>
  <si>
    <t>Kategori_Pendidikan</t>
  </si>
  <si>
    <t>Kategori_Office</t>
  </si>
  <si>
    <t>POST_TP_PN</t>
  </si>
  <si>
    <t>POST_TP_PP</t>
  </si>
  <si>
    <t>POST_TP_PF</t>
  </si>
  <si>
    <t>POST_TP_PH</t>
  </si>
  <si>
    <t>POST_TP_F</t>
  </si>
  <si>
    <t>Pre_PN</t>
  </si>
  <si>
    <t>Pre_PP</t>
  </si>
  <si>
    <t>Pre_PF</t>
  </si>
  <si>
    <t>Pre_PH</t>
  </si>
  <si>
    <t>Pre_F</t>
  </si>
  <si>
    <t>Post_PN</t>
  </si>
  <si>
    <t>Post_PP</t>
  </si>
  <si>
    <t>Post_PF</t>
  </si>
  <si>
    <t>Post_PH</t>
  </si>
  <si>
    <t>Post_F</t>
  </si>
  <si>
    <t>5-11</t>
  </si>
  <si>
    <t xml:space="preserve"> </t>
  </si>
  <si>
    <t>&lt;&lt;&lt; Pilih 1st !!</t>
  </si>
  <si>
    <t>&lt;&lt;&lt; Pilih 2nd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</si>
</sst>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AEAE8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AEAE8"/>
        <bgColor rgb="FFEAEAE8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rgb="FFEAEAE8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13" borderId="1" xfId="0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3" borderId="0" xfId="0" applyFont="1" applyFill="1"/>
    <xf numFmtId="0" fontId="0" fillId="14" borderId="0" xfId="0" applyFill="1" applyBorder="1"/>
    <xf numFmtId="1" fontId="0" fillId="0" borderId="0" xfId="0" quotePrefix="1" applyNumberFormat="1"/>
    <xf numFmtId="0" fontId="0" fillId="0" borderId="0" xfId="0" quotePrefix="1" applyNumberFormat="1"/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13" borderId="1" xfId="0" applyFill="1" applyBorder="1"/>
    <xf numFmtId="0" fontId="0" fillId="15" borderId="0" xfId="0" applyFill="1"/>
    <xf numFmtId="0" fontId="0" fillId="15" borderId="0" xfId="0" applyFill="1" applyAlignment="1"/>
    <xf numFmtId="0" fontId="0" fillId="0" borderId="29" xfId="0" applyBorder="1"/>
    <xf numFmtId="0" fontId="0" fillId="0" borderId="29" xfId="0" applyFill="1" applyBorder="1"/>
    <xf numFmtId="0" fontId="0" fillId="18" borderId="0" xfId="0" applyFill="1"/>
    <xf numFmtId="0" fontId="0" fillId="18" borderId="13" xfId="0" applyFill="1" applyBorder="1"/>
    <xf numFmtId="0" fontId="0" fillId="18" borderId="26" xfId="0" applyFill="1" applyBorder="1"/>
    <xf numFmtId="0" fontId="0" fillId="18" borderId="6" xfId="0" applyFill="1" applyBorder="1"/>
    <xf numFmtId="0" fontId="0" fillId="18" borderId="14" xfId="0" applyFill="1" applyBorder="1"/>
    <xf numFmtId="0" fontId="0" fillId="18" borderId="27" xfId="0" applyFill="1" applyBorder="1"/>
    <xf numFmtId="0" fontId="0" fillId="18" borderId="8" xfId="0" applyFill="1" applyBorder="1"/>
    <xf numFmtId="0" fontId="0" fillId="18" borderId="4" xfId="0" applyFill="1" applyBorder="1"/>
    <xf numFmtId="0" fontId="0" fillId="18" borderId="2" xfId="0" applyFill="1" applyBorder="1"/>
    <xf numFmtId="0" fontId="4" fillId="18" borderId="4" xfId="0" applyFont="1" applyFill="1" applyBorder="1"/>
    <xf numFmtId="0" fontId="4" fillId="18" borderId="2" xfId="0" applyFont="1" applyFill="1" applyBorder="1"/>
    <xf numFmtId="0" fontId="0" fillId="18" borderId="10" xfId="0" applyFill="1" applyBorder="1"/>
    <xf numFmtId="0" fontId="0" fillId="18" borderId="15" xfId="0" applyFill="1" applyBorder="1"/>
    <xf numFmtId="0" fontId="0" fillId="18" borderId="28" xfId="0" applyFill="1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0" borderId="21" xfId="0" applyBorder="1"/>
    <xf numFmtId="0" fontId="0" fillId="0" borderId="24" xfId="0" applyBorder="1"/>
    <xf numFmtId="0" fontId="2" fillId="0" borderId="4" xfId="0" applyFont="1" applyBorder="1" applyAlignment="1">
      <alignment horizontal="center" vertical="center"/>
    </xf>
    <xf numFmtId="0" fontId="0" fillId="0" borderId="2" xfId="0" applyFill="1" applyBorder="1"/>
    <xf numFmtId="0" fontId="2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7" borderId="7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7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34" xfId="0" applyFill="1" applyBorder="1"/>
    <xf numFmtId="0" fontId="0" fillId="17" borderId="9" xfId="0" applyFill="1" applyBorder="1"/>
    <xf numFmtId="0" fontId="0" fillId="17" borderId="33" xfId="0" applyFill="1" applyBorder="1"/>
    <xf numFmtId="0" fontId="0" fillId="17" borderId="28" xfId="0" applyFill="1" applyBorder="1"/>
    <xf numFmtId="0" fontId="0" fillId="17" borderId="9" xfId="0" applyFill="1" applyBorder="1" applyAlignment="1">
      <alignment horizontal="center"/>
    </xf>
    <xf numFmtId="0" fontId="0" fillId="17" borderId="33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9" xfId="0" applyFill="1" applyBorder="1"/>
    <xf numFmtId="0" fontId="3" fillId="19" borderId="35" xfId="0" applyFont="1" applyFill="1" applyBorder="1" applyAlignment="1">
      <alignment horizontal="center" vertical="center"/>
    </xf>
    <xf numFmtId="0" fontId="3" fillId="19" borderId="36" xfId="0" applyFont="1" applyFill="1" applyBorder="1" applyAlignment="1">
      <alignment horizontal="center" vertical="center"/>
    </xf>
    <xf numFmtId="0" fontId="3" fillId="17" borderId="37" xfId="0" applyFont="1" applyFill="1" applyBorder="1" applyAlignment="1">
      <alignment horizontal="center" vertical="center" wrapText="1"/>
    </xf>
    <xf numFmtId="0" fontId="1" fillId="17" borderId="35" xfId="0" applyFont="1" applyFill="1" applyBorder="1" applyAlignment="1">
      <alignment horizontal="center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8" xfId="0" applyFont="1" applyFill="1" applyBorder="1" applyAlignment="1">
      <alignment horizontal="center" vertical="center"/>
    </xf>
    <xf numFmtId="0" fontId="1" fillId="17" borderId="20" xfId="0" applyFont="1" applyFill="1" applyBorder="1" applyAlignment="1">
      <alignment horizontal="center" vertical="center"/>
    </xf>
    <xf numFmtId="0" fontId="0" fillId="11" borderId="22" xfId="0" applyFill="1" applyBorder="1"/>
    <xf numFmtId="0" fontId="0" fillId="11" borderId="23" xfId="0" applyFill="1" applyBorder="1"/>
    <xf numFmtId="0" fontId="0" fillId="11" borderId="0" xfId="0" applyFill="1" applyBorder="1"/>
    <xf numFmtId="0" fontId="0" fillId="11" borderId="25" xfId="0" applyFill="1" applyBorder="1"/>
    <xf numFmtId="0" fontId="0" fillId="18" borderId="21" xfId="0" applyFill="1" applyBorder="1"/>
    <xf numFmtId="0" fontId="0" fillId="18" borderId="24" xfId="0" applyFill="1" applyBorder="1"/>
    <xf numFmtId="0" fontId="0" fillId="0" borderId="43" xfId="0" applyBorder="1"/>
    <xf numFmtId="0" fontId="0" fillId="0" borderId="45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2" xfId="0" applyBorder="1"/>
    <xf numFmtId="0" fontId="1" fillId="0" borderId="21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47" xfId="0" applyBorder="1"/>
    <xf numFmtId="0" fontId="0" fillId="0" borderId="32" xfId="0" applyBorder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17" borderId="31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17" borderId="39" xfId="0" applyFont="1" applyFill="1" applyBorder="1" applyAlignment="1">
      <alignment horizontal="center" vertical="center"/>
    </xf>
    <xf numFmtId="0" fontId="2" fillId="17" borderId="40" xfId="0" applyFont="1" applyFill="1" applyBorder="1" applyAlignment="1">
      <alignment horizontal="center" vertical="center"/>
    </xf>
    <xf numFmtId="0" fontId="2" fillId="17" borderId="41" xfId="0" applyFont="1" applyFill="1" applyBorder="1" applyAlignment="1">
      <alignment horizontal="center" vertical="center"/>
    </xf>
    <xf numFmtId="0" fontId="6" fillId="17" borderId="44" xfId="0" applyFont="1" applyFill="1" applyBorder="1"/>
    <xf numFmtId="0" fontId="6" fillId="17" borderId="46" xfId="0" applyFont="1" applyFill="1" applyBorder="1"/>
  </cellXfs>
  <cellStyles count="1">
    <cellStyle name="Normal" xfId="0" builtinId="0"/>
  </cellStyles>
  <dxfs count="9">
    <dxf>
      <font>
        <b/>
        <i/>
        <color rgb="FF00B050"/>
      </font>
    </dxf>
    <dxf>
      <font>
        <b/>
        <i/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none">
          <bgColor auto="1"/>
        </patternFill>
      </fill>
    </dxf>
    <dxf>
      <font>
        <b/>
        <i/>
        <color rgb="FF00B050"/>
      </font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HASIL!$P$2</c:f>
          <c:strCache>
            <c:ptCount val="1"/>
            <c:pt idx="0">
              <c:v>PP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v>Low</c:v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HASIL!$P$3:$Y$4</c:f>
              <c:multiLvlStrCache>
                <c:ptCount val="10"/>
                <c:lvl>
                  <c:pt idx="0">
                    <c:v>Pre</c:v>
                  </c:pt>
                  <c:pt idx="1">
                    <c:v>Post</c:v>
                  </c:pt>
                  <c:pt idx="2">
                    <c:v>Pre</c:v>
                  </c:pt>
                  <c:pt idx="3">
                    <c:v>Post</c:v>
                  </c:pt>
                  <c:pt idx="4">
                    <c:v>Pre</c:v>
                  </c:pt>
                  <c:pt idx="5">
                    <c:v>Post</c:v>
                  </c:pt>
                  <c:pt idx="6">
                    <c:v>Pre</c:v>
                  </c:pt>
                  <c:pt idx="7">
                    <c:v>Post</c:v>
                  </c:pt>
                  <c:pt idx="8">
                    <c:v>Pre</c:v>
                  </c:pt>
                  <c:pt idx="9">
                    <c:v>Post</c:v>
                  </c:pt>
                </c:lvl>
                <c:lvl>
                  <c:pt idx="0">
                    <c:v>Past Negative</c:v>
                  </c:pt>
                  <c:pt idx="2">
                    <c:v>Past Positive</c:v>
                  </c:pt>
                  <c:pt idx="4">
                    <c:v>Present Fatalistic</c:v>
                  </c:pt>
                  <c:pt idx="6">
                    <c:v>Present Hedonistic</c:v>
                  </c:pt>
                  <c:pt idx="8">
                    <c:v>Future</c:v>
                  </c:pt>
                </c:lvl>
              </c:multiLvlStrCache>
            </c:multiLvlStrRef>
          </c:cat>
          <c:val>
            <c:numRef>
              <c:f>(HASIL!$L$11:$M$11,HASIL!$L$15:$M$15,HASIL!$L$19:$M$19,HASIL!$L$23:$M$23,HASIL!$L$27:$M$27)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4D5-4428-8871-AE4F184619CA}"/>
            </c:ext>
          </c:extLst>
        </c:ser>
        <c:ser>
          <c:idx val="0"/>
          <c:order val="1"/>
          <c:tx>
            <c:v>Medium</c:v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HASIL!$P$3:$Y$4</c:f>
              <c:multiLvlStrCache>
                <c:ptCount val="10"/>
                <c:lvl>
                  <c:pt idx="0">
                    <c:v>Pre</c:v>
                  </c:pt>
                  <c:pt idx="1">
                    <c:v>Post</c:v>
                  </c:pt>
                  <c:pt idx="2">
                    <c:v>Pre</c:v>
                  </c:pt>
                  <c:pt idx="3">
                    <c:v>Post</c:v>
                  </c:pt>
                  <c:pt idx="4">
                    <c:v>Pre</c:v>
                  </c:pt>
                  <c:pt idx="5">
                    <c:v>Post</c:v>
                  </c:pt>
                  <c:pt idx="6">
                    <c:v>Pre</c:v>
                  </c:pt>
                  <c:pt idx="7">
                    <c:v>Post</c:v>
                  </c:pt>
                  <c:pt idx="8">
                    <c:v>Pre</c:v>
                  </c:pt>
                  <c:pt idx="9">
                    <c:v>Post</c:v>
                  </c:pt>
                </c:lvl>
                <c:lvl>
                  <c:pt idx="0">
                    <c:v>Past Negative</c:v>
                  </c:pt>
                  <c:pt idx="2">
                    <c:v>Past Positive</c:v>
                  </c:pt>
                  <c:pt idx="4">
                    <c:v>Present Fatalistic</c:v>
                  </c:pt>
                  <c:pt idx="6">
                    <c:v>Present Hedonistic</c:v>
                  </c:pt>
                  <c:pt idx="8">
                    <c:v>Future</c:v>
                  </c:pt>
                </c:lvl>
              </c:multiLvlStrCache>
            </c:multiLvlStrRef>
          </c:cat>
          <c:val>
            <c:numRef>
              <c:f>(HASIL!$L$10:$M$10,HASIL!$L$14:$M$14,HASIL!$L$18:$M$18,HASIL!$L$22:$M$22,HASIL!$L$26:$M$26)</c:f>
              <c:numCache>
                <c:formatCode>General</c:formatCode>
                <c:ptCount val="10"/>
                <c:pt idx="0">
                  <c:v>16.625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15.5</c:v>
                </c:pt>
                <c:pt idx="5">
                  <c:v>13.25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D5-4428-8871-AE4F184619CA}"/>
            </c:ext>
          </c:extLst>
        </c:ser>
        <c:ser>
          <c:idx val="1"/>
          <c:order val="2"/>
          <c:tx>
            <c:v>High</c:v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HASIL!$P$3:$Y$4</c:f>
              <c:multiLvlStrCache>
                <c:ptCount val="10"/>
                <c:lvl>
                  <c:pt idx="0">
                    <c:v>Pre</c:v>
                  </c:pt>
                  <c:pt idx="1">
                    <c:v>Post</c:v>
                  </c:pt>
                  <c:pt idx="2">
                    <c:v>Pre</c:v>
                  </c:pt>
                  <c:pt idx="3">
                    <c:v>Post</c:v>
                  </c:pt>
                  <c:pt idx="4">
                    <c:v>Pre</c:v>
                  </c:pt>
                  <c:pt idx="5">
                    <c:v>Post</c:v>
                  </c:pt>
                  <c:pt idx="6">
                    <c:v>Pre</c:v>
                  </c:pt>
                  <c:pt idx="7">
                    <c:v>Post</c:v>
                  </c:pt>
                  <c:pt idx="8">
                    <c:v>Pre</c:v>
                  </c:pt>
                  <c:pt idx="9">
                    <c:v>Post</c:v>
                  </c:pt>
                </c:lvl>
                <c:lvl>
                  <c:pt idx="0">
                    <c:v>Past Negative</c:v>
                  </c:pt>
                  <c:pt idx="2">
                    <c:v>Past Positive</c:v>
                  </c:pt>
                  <c:pt idx="4">
                    <c:v>Present Fatalistic</c:v>
                  </c:pt>
                  <c:pt idx="6">
                    <c:v>Present Hedonistic</c:v>
                  </c:pt>
                  <c:pt idx="8">
                    <c:v>Future</c:v>
                  </c:pt>
                </c:lvl>
              </c:multiLvlStrCache>
            </c:multiLvlStrRef>
          </c:cat>
          <c:val>
            <c:numRef>
              <c:f>(HASIL!$L$9:$M$9,HASIL!$L$13:$M$13,HASIL!$L$17:$M$17,HASIL!$L$21:$M$21,HASIL!$L$25:$M$25)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21.125</c:v>
                </c:pt>
                <c:pt idx="3">
                  <c:v>20.25</c:v>
                </c:pt>
                <c:pt idx="4">
                  <c:v>0</c:v>
                </c:pt>
                <c:pt idx="5">
                  <c:v>0</c:v>
                </c:pt>
                <c:pt idx="6">
                  <c:v>19.5</c:v>
                </c:pt>
                <c:pt idx="7">
                  <c:v>19.5</c:v>
                </c:pt>
                <c:pt idx="8">
                  <c:v>19.875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D5-4428-8871-AE4F184619CA}"/>
            </c:ext>
          </c:extLst>
        </c:ser>
        <c:ser>
          <c:idx val="2"/>
          <c:order val="3"/>
          <c:tx>
            <c:v>Very High</c:v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HASIL!$P$3:$Y$4</c:f>
              <c:multiLvlStrCache>
                <c:ptCount val="10"/>
                <c:lvl>
                  <c:pt idx="0">
                    <c:v>Pre</c:v>
                  </c:pt>
                  <c:pt idx="1">
                    <c:v>Post</c:v>
                  </c:pt>
                  <c:pt idx="2">
                    <c:v>Pre</c:v>
                  </c:pt>
                  <c:pt idx="3">
                    <c:v>Post</c:v>
                  </c:pt>
                  <c:pt idx="4">
                    <c:v>Pre</c:v>
                  </c:pt>
                  <c:pt idx="5">
                    <c:v>Post</c:v>
                  </c:pt>
                  <c:pt idx="6">
                    <c:v>Pre</c:v>
                  </c:pt>
                  <c:pt idx="7">
                    <c:v>Post</c:v>
                  </c:pt>
                  <c:pt idx="8">
                    <c:v>Pre</c:v>
                  </c:pt>
                  <c:pt idx="9">
                    <c:v>Post</c:v>
                  </c:pt>
                </c:lvl>
                <c:lvl>
                  <c:pt idx="0">
                    <c:v>Past Negative</c:v>
                  </c:pt>
                  <c:pt idx="2">
                    <c:v>Past Positive</c:v>
                  </c:pt>
                  <c:pt idx="4">
                    <c:v>Present Fatalistic</c:v>
                  </c:pt>
                  <c:pt idx="6">
                    <c:v>Present Hedonistic</c:v>
                  </c:pt>
                  <c:pt idx="8">
                    <c:v>Future</c:v>
                  </c:pt>
                </c:lvl>
              </c:multiLvlStrCache>
            </c:multiLvlStrRef>
          </c:cat>
          <c:val>
            <c:numRef>
              <c:f>(HASIL!$L$8:$M$8,HASIL!$L$12:$M$12,HASIL!$L$16:$M$16,HASIL!$L$20:$M$20,HASIL!$L$24:$M$24)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D5-4428-8871-AE4F18461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7415375"/>
        <c:axId val="2108597999"/>
      </c:barChart>
      <c:catAx>
        <c:axId val="22741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597999"/>
        <c:crosses val="autoZero"/>
        <c:auto val="1"/>
        <c:lblAlgn val="ctr"/>
        <c:lblOffset val="100"/>
        <c:noMultiLvlLbl val="0"/>
      </c:catAx>
      <c:valAx>
        <c:axId val="210859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41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47624</xdr:colOff>
      <xdr:row>8</xdr:row>
      <xdr:rowOff>47624</xdr:rowOff>
    </xdr:from>
    <xdr:to>
      <xdr:col>24</xdr:col>
      <xdr:colOff>923925</xdr:colOff>
      <xdr:row>29</xdr:row>
      <xdr:rowOff>142875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5BD441E6-C02E-4431-A89B-43F5C49620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FF4C-5DB9-4208-955F-DBB7D9A436DD}">
  <dimension ref="A1:AA33"/>
  <sheetViews>
    <sheetView tabSelected="1" topLeftCell="J1" zoomScale="85" zoomScaleNormal="85" workbookViewId="0">
      <selection activeCell="S1" sqref="S1"/>
    </sheetView>
  </sheetViews>
  <sheetFormatPr defaultColWidth="9.140625" defaultRowHeight="15" x14ac:dyDescent="0.25"/>
  <cols>
    <col min="1" max="1" width="9.140625" hidden="1" customWidth="1"/>
    <col min="2" max="2" width="9.140625" style="55" hidden="1" customWidth="1"/>
    <col min="3" max="9" width="6.140625" style="55" hidden="1" customWidth="1"/>
    <col min="10" max="13" width="6.140625" style="59" customWidth="1"/>
    <col min="14" max="14" width="4" customWidth="1"/>
    <col min="15" max="15" width="11.140625" bestFit="1" customWidth="1"/>
    <col min="16" max="25" width="14.28515625" customWidth="1"/>
  </cols>
  <sheetData>
    <row r="1" spans="1:27" x14ac:dyDescent="0.25">
      <c r="N1" s="76"/>
      <c r="O1" s="111">
        <f>IF(P1="Default_Grouping","9",IF(P1="Office","8",IF(P1="Pendidikan","7",IF(P1="Overall","6",IF(P1="PRE_TP_PN",10,IF(P1="PRE_TP_PP",11,IF(P1="PRE_TP_PF",12,IF(P1="PRE_TP_PH",13,14))))))))</f>
        <v>11</v>
      </c>
      <c r="P1" s="113" t="s">
        <v>14</v>
      </c>
      <c r="Q1" s="149" t="s">
        <v>205</v>
      </c>
      <c r="R1" s="107"/>
      <c r="S1" s="107"/>
      <c r="T1" s="107"/>
      <c r="U1" s="107"/>
      <c r="V1" s="107"/>
      <c r="W1" s="107"/>
      <c r="X1" s="107"/>
      <c r="Y1" s="108"/>
    </row>
    <row r="2" spans="1:27" ht="15.75" thickBot="1" x14ac:dyDescent="0.3">
      <c r="N2" s="77"/>
      <c r="O2" s="112"/>
      <c r="P2" s="114" t="s">
        <v>25</v>
      </c>
      <c r="Q2" s="150" t="s">
        <v>206</v>
      </c>
      <c r="R2" s="109"/>
      <c r="S2" s="109"/>
      <c r="T2" s="109"/>
      <c r="U2" s="109"/>
      <c r="V2" s="109"/>
      <c r="W2" s="109"/>
      <c r="X2" s="109"/>
      <c r="Y2" s="110"/>
    </row>
    <row r="3" spans="1:27" x14ac:dyDescent="0.25">
      <c r="N3" s="77"/>
      <c r="O3" s="118" t="s">
        <v>2</v>
      </c>
      <c r="P3" s="139" t="s">
        <v>3</v>
      </c>
      <c r="Q3" s="140"/>
      <c r="R3" s="139" t="s">
        <v>4</v>
      </c>
      <c r="S3" s="140"/>
      <c r="T3" s="139" t="s">
        <v>5</v>
      </c>
      <c r="U3" s="140"/>
      <c r="V3" s="139" t="s">
        <v>6</v>
      </c>
      <c r="W3" s="140"/>
      <c r="X3" s="139" t="s">
        <v>7</v>
      </c>
      <c r="Y3" s="140"/>
    </row>
    <row r="4" spans="1:27" ht="15.75" thickBot="1" x14ac:dyDescent="0.3">
      <c r="N4" s="77"/>
      <c r="O4" s="119">
        <f>COUNTIF(INDEX('Detail (4)'!$C$4:$V$33,,HASIL!$O$1),$P$2)</f>
        <v>8</v>
      </c>
      <c r="P4" s="124" t="s">
        <v>8</v>
      </c>
      <c r="Q4" s="125" t="s">
        <v>9</v>
      </c>
      <c r="R4" s="124" t="s">
        <v>8</v>
      </c>
      <c r="S4" s="125" t="s">
        <v>9</v>
      </c>
      <c r="T4" s="124" t="s">
        <v>8</v>
      </c>
      <c r="U4" s="125" t="s">
        <v>9</v>
      </c>
      <c r="V4" s="124" t="s">
        <v>8</v>
      </c>
      <c r="W4" s="125" t="s">
        <v>9</v>
      </c>
      <c r="X4" s="124" t="s">
        <v>8</v>
      </c>
      <c r="Y4" s="125" t="s">
        <v>9</v>
      </c>
    </row>
    <row r="5" spans="1:27" ht="15.75" thickBot="1" x14ac:dyDescent="0.3">
      <c r="A5" t="s">
        <v>10</v>
      </c>
      <c r="B5" s="56" t="s">
        <v>11</v>
      </c>
      <c r="C5" s="55" t="s">
        <v>0</v>
      </c>
      <c r="D5" s="55" t="s">
        <v>12</v>
      </c>
      <c r="E5" s="55" t="s">
        <v>13</v>
      </c>
      <c r="F5" s="55" t="s">
        <v>14</v>
      </c>
      <c r="G5" s="55" t="s">
        <v>15</v>
      </c>
      <c r="H5" s="55" t="s">
        <v>16</v>
      </c>
      <c r="I5" s="55" t="s">
        <v>17</v>
      </c>
      <c r="J5" s="137"/>
      <c r="K5" s="138"/>
      <c r="L5" s="60" t="s">
        <v>8</v>
      </c>
      <c r="M5" s="61" t="s">
        <v>9</v>
      </c>
      <c r="N5" s="58"/>
      <c r="O5" s="117" t="s">
        <v>18</v>
      </c>
      <c r="P5" s="126">
        <f>AVERAGEIF(INDEX('Detail (4)'!$C$4:$V$33,,HASIL!$O$1),$P$2,'Detail (4)'!W$4:W$33)</f>
        <v>16.625</v>
      </c>
      <c r="Q5" s="127">
        <f>AVERAGEIF(INDEX('Detail (4)'!$C$4:$V$33,,HASIL!$O$1),$P$2,'Detail (4)'!BC$4:BC$33)</f>
        <v>17</v>
      </c>
      <c r="R5" s="126">
        <f>AVERAGEIF(INDEX('Detail (4)'!$C$4:$V$33,,HASIL!$O$1),$P$2,'Detail (4)'!X$4:X$33)</f>
        <v>21.125</v>
      </c>
      <c r="S5" s="127">
        <f>AVERAGEIF(INDEX('Detail (4)'!$C$4:$V$33,,HASIL!$O$1),$P$2,'Detail (4)'!BD$4:BD$33)</f>
        <v>20.25</v>
      </c>
      <c r="T5" s="126">
        <f>AVERAGEIF(INDEX('Detail (4)'!$C$4:$V$33,,HASIL!$O$1),$P$2,'Detail (4)'!Y$4:Y$33)</f>
        <v>15.5</v>
      </c>
      <c r="U5" s="127">
        <f>AVERAGEIF(INDEX('Detail (4)'!$C$4:$V$33,,HASIL!$O$1),$P$2,'Detail (4)'!BE$4:BE$33)</f>
        <v>13.25</v>
      </c>
      <c r="V5" s="126">
        <f>AVERAGEIF(INDEX('Detail (4)'!$C$4:$V$33,,HASIL!$O$1),$P$2,'Detail (4)'!Z$4:Z$33)</f>
        <v>19.5</v>
      </c>
      <c r="W5" s="127">
        <f>AVERAGEIF(INDEX('Detail (4)'!$C$4:$V$33,,HASIL!$O$1),$P$2,'Detail (4)'!BF$4:BF$33)</f>
        <v>19.5</v>
      </c>
      <c r="X5" s="126">
        <f>AVERAGEIF(INDEX('Detail (4)'!$C$4:$V$33,,HASIL!$O$1),$P$2,'Detail (4)'!AA$4:AA$33)</f>
        <v>19.875</v>
      </c>
      <c r="Y5" s="127">
        <f>AVERAGEIF(INDEX('Detail (4)'!$C$4:$V$33,,HASIL!$O$1),$P$2,'Detail (4)'!BG$4:BG$33)</f>
        <v>19</v>
      </c>
      <c r="AA5" s="122" t="s">
        <v>19</v>
      </c>
    </row>
    <row r="6" spans="1:27" ht="15.75" thickBot="1" x14ac:dyDescent="0.3">
      <c r="B6" s="56"/>
      <c r="J6" s="130"/>
      <c r="K6" s="131"/>
      <c r="L6" s="60"/>
      <c r="M6" s="61"/>
      <c r="N6" s="58"/>
      <c r="O6" s="53" t="s">
        <v>20</v>
      </c>
      <c r="P6" s="115">
        <f t="array" ref="P6">_xlfn.STDEV.S(IF(INDEX('Detail (4)'!$C$4:$V$33,,HASIL!$O$1)=$P$2,'Detail (4)'!$W$4:$W$33))</f>
        <v>1.5979898086569353</v>
      </c>
      <c r="Q6" s="116">
        <f t="array" ref="Q6">_xlfn.STDEV.S(IF(INDEX('Detail (4)'!$C$4:$V$33,,HASIL!$O$1)=$P$2,'Detail (4)'!$BC$4:$BC$33))</f>
        <v>3.1167748898959182</v>
      </c>
      <c r="R6" s="115">
        <f t="array" ref="R6">_xlfn.STDEV.S(IF(INDEX('Detail (4)'!$C$4:$V$33,,HASIL!$O$1)=$P$2,'Detail (4)'!$X$4:$X$33))</f>
        <v>2.3566016694748031</v>
      </c>
      <c r="S6" s="116">
        <f t="array" ref="S6">_xlfn.STDEV.S(IF(INDEX('Detail (4)'!$C$4:$V$33,,HASIL!$O$1)=$P$2,'Detail (4)'!$BD$4:$BD$33))</f>
        <v>2.4928469095164498</v>
      </c>
      <c r="T6" s="115">
        <f t="array" ref="T6">_xlfn.STDEV.S(IF(INDEX('Detail (4)'!$C$4:$V$33,,HASIL!$O$1)=$P$2,'Detail (4)'!$Y$4:$Y$33))</f>
        <v>4.0708019567928595</v>
      </c>
      <c r="U6" s="116">
        <f t="array" ref="U6">_xlfn.STDEV.S(IF(INDEX('Detail (4)'!$C$4:$V$33,,HASIL!$O$1)=$P$2,'Detail (4)'!$BE$4:$BE$33))</f>
        <v>4.0620192023179804</v>
      </c>
      <c r="V6" s="115">
        <f t="array" ref="V6">_xlfn.STDEV.S(IF(INDEX('Detail (4)'!$C$4:$V$33,,HASIL!$O$1)=$P$2,'Detail (4)'!$Z$4:$Z$33))</f>
        <v>1.5118578920369088</v>
      </c>
      <c r="W6" s="116">
        <f t="array" ref="W6">_xlfn.STDEV.S(IF(INDEX('Detail (4)'!$C$4:$V$33,,HASIL!$O$1)=$P$2,'Detail (4)'!$BF$4:$BF$33))</f>
        <v>1.4142135623730951</v>
      </c>
      <c r="X6" s="115">
        <f t="array" ref="X6">_xlfn.STDEV.S(IF(INDEX('Detail (4)'!$C$4:$V$33,,HASIL!$O$1)=$P$2,'Detail (4)'!$AA$4:$AA$33))</f>
        <v>1.4577379737113252</v>
      </c>
      <c r="Y6" s="116">
        <f t="array" ref="Y6">_xlfn.STDEV.S(IF(INDEX('Detail (4)'!$C$4:$V$33,,HASIL!$O$1)=$P$2,'Detail (4)'!$BG$4:$BG$33))</f>
        <v>2.2038926600773587</v>
      </c>
      <c r="AA6" s="123" t="s">
        <v>2</v>
      </c>
    </row>
    <row r="7" spans="1:27" ht="15.75" thickBot="1" x14ac:dyDescent="0.3">
      <c r="B7" s="56"/>
      <c r="J7" s="130"/>
      <c r="K7" s="131"/>
      <c r="L7" s="60"/>
      <c r="M7" s="61"/>
      <c r="N7" s="58"/>
      <c r="O7" s="53" t="s">
        <v>21</v>
      </c>
      <c r="P7" s="115">
        <f t="array" ref="P7">_xlfn.VAR.S(IF(INDEX('Detail (4)'!$C$4:$V$33,,HASIL!$O$1)=$P$2,'Detail (4)'!$W$4:$W$33))</f>
        <v>2.5535714285714284</v>
      </c>
      <c r="Q7" s="116">
        <f t="array" ref="Q7">_xlfn.VAR.S(IF(INDEX('Detail (4)'!$C$4:$V$33,,HASIL!$O$1)=$P$2,'Detail (4)'!$BC$4:$BC$33))</f>
        <v>9.7142857142857135</v>
      </c>
      <c r="R7" s="115">
        <f t="array" ref="R7">_xlfn.VAR.S(IF(INDEX('Detail (4)'!$C$4:$V$33,,HASIL!$O$1)=$P$2,'Detail (4)'!$X$4:$X$33))</f>
        <v>5.5535714285714288</v>
      </c>
      <c r="S7" s="116">
        <f t="array" ref="S7">_xlfn.VAR.S(IF(INDEX('Detail (4)'!$C$4:$V$33,,HASIL!$O$1)=$P$2,'Detail (4)'!$BD$4:$BD$33))</f>
        <v>6.2142857142857144</v>
      </c>
      <c r="T7" s="115">
        <f t="array" ref="T7">_xlfn.VAR.S(IF(INDEX('Detail (4)'!$C$4:$V$33,,HASIL!$O$1)=$P$2,'Detail (4)'!$Y$4:$Y$33))</f>
        <v>16.571428571428573</v>
      </c>
      <c r="U7" s="116">
        <f t="array" ref="U7">_xlfn.VAR.S(IF(INDEX('Detail (4)'!$C$4:$V$33,,HASIL!$O$1)=$P$2,'Detail (4)'!$BE$4:$BE$33))</f>
        <v>16.5</v>
      </c>
      <c r="V7" s="115">
        <f t="array" ref="V7">_xlfn.VAR.S(IF(INDEX('Detail (4)'!$C$4:$V$33,,HASIL!$O$1)=$P$2,'Detail (4)'!$Z$4:$Z$33))</f>
        <v>2.2857142857142856</v>
      </c>
      <c r="W7" s="116">
        <f t="array" ref="W7">_xlfn.VAR.S(IF(INDEX('Detail (4)'!$C$4:$V$33,,HASIL!$O$1)=$P$2,'Detail (4)'!$BF$4:$BF$33))</f>
        <v>2</v>
      </c>
      <c r="X7" s="115">
        <f t="array" ref="X7">_xlfn.VAR.S(IF(INDEX('Detail (4)'!$C$4:$V$33,,HASIL!$O$1)=$P$2,'Detail (4)'!$AA$4:$AA$33))</f>
        <v>2.125</v>
      </c>
      <c r="Y7" s="116">
        <f t="array" ref="Y7">_xlfn.VAR.S(IF(INDEX('Detail (4)'!$C$4:$V$33,,HASIL!$O$1)=$P$2,'Detail (4)'!$BG$4:$BG$33))</f>
        <v>4.8571428571428568</v>
      </c>
      <c r="AA7" s="123" t="s">
        <v>22</v>
      </c>
    </row>
    <row r="8" spans="1:27" ht="15.75" thickBot="1" x14ac:dyDescent="0.3">
      <c r="A8" t="s">
        <v>10</v>
      </c>
      <c r="B8" s="55" t="s">
        <v>23</v>
      </c>
      <c r="C8" s="55" t="s">
        <v>1</v>
      </c>
      <c r="D8" s="55" t="s">
        <v>24</v>
      </c>
      <c r="E8" s="55" t="s">
        <v>23</v>
      </c>
      <c r="F8" s="55" t="s">
        <v>25</v>
      </c>
      <c r="G8" s="55" t="s">
        <v>26</v>
      </c>
      <c r="H8" s="55" t="s">
        <v>27</v>
      </c>
      <c r="I8" s="55" t="s">
        <v>28</v>
      </c>
      <c r="J8" s="134" t="s">
        <v>23</v>
      </c>
      <c r="K8" s="62" t="s">
        <v>29</v>
      </c>
      <c r="L8" s="63" t="str">
        <f>IF(AND($P$5&gt;=22,$P$5&lt;=25),HASIL!$P$5,"")</f>
        <v/>
      </c>
      <c r="M8" s="64" t="str">
        <f>IF(AND($Q$5&gt;=22,$Q$5&lt;=25),HASIL!$Q$5,"")</f>
        <v/>
      </c>
      <c r="N8" s="57"/>
      <c r="O8" s="121" t="s">
        <v>30</v>
      </c>
      <c r="P8" s="128">
        <f t="array" ref="P8">_xlfn.T.TEST(IF(INDEX('Detail (4)'!$C$4:$V$33,,HASIL!$O$1)=$P$2,'Detail (4)'!$W$4:$W$33), IF(INDEX('Detail (4)'!$C$4:$V$33,,HASIL!$O$1)=$P$2, 'Detail (4)'!$BC$4:$BC$33),2,1)</f>
        <v>0.66221130097519976</v>
      </c>
      <c r="Q8" s="129"/>
      <c r="R8" s="128">
        <f t="array" ref="R8">_xlfn.T.TEST(IF(INDEX('Detail (4)'!$C$4:$V$33,,HASIL!$O$1)=$P$2,'Detail (4)'!$X$4:$X$33), IF(INDEX('Detail (4)'!$C$4:$V$33,,HASIL!$O$1)=$P$2, 'Detail (4)'!$BD$4:$BD$33),2,1)</f>
        <v>0.13336447210024244</v>
      </c>
      <c r="S8" s="129"/>
      <c r="T8" s="128">
        <f t="array" ref="T8">_xlfn.T.TEST(IF(INDEX('Detail (4)'!$C$4:$V$33,,$O$1)=$P$2,'Detail (4)'!$Y$4:$Y$33), IF(INDEX('Detail (4)'!$C$4:$V$33,,$O$1)=$P$2, 'Detail (4)'!$BE$4:$BE$33),2,1)</f>
        <v>0.28283149985121081</v>
      </c>
      <c r="U8" s="129"/>
      <c r="V8" s="128">
        <f t="array" ref="V8">_xlfn.T.TEST(IF(INDEX('Detail (4)'!$C$4:$V$33,,$O$1)=$P$2,'Detail (4)'!$Z$4:$Z$33), IF(INDEX('Detail (4)'!$C$4:$V$33,,$O$1)=$P$2, 'Detail (4)'!$BF$4:$BF$33),2,1)</f>
        <v>1</v>
      </c>
      <c r="W8" s="129"/>
      <c r="X8" s="128">
        <f t="array" ref="X8">_xlfn.T.TEST(IF(INDEX('Detail (4)'!$C$4:$V$33,,$O$1)=$P$2,'Detail (4)'!$AA$4:$AA$33), IF(INDEX('Detail (4)'!$C$4:$V$33,,$O$1)=$P$2, 'Detail (4)'!$BG$4:$BG$33),2,1)</f>
        <v>0.30416079424650289</v>
      </c>
      <c r="Y8" s="129"/>
      <c r="AA8" s="123" t="s">
        <v>31</v>
      </c>
    </row>
    <row r="9" spans="1:27" x14ac:dyDescent="0.25">
      <c r="B9" s="55" t="s">
        <v>25</v>
      </c>
      <c r="C9" s="55" t="s">
        <v>0</v>
      </c>
      <c r="D9" s="55" t="s">
        <v>32</v>
      </c>
      <c r="J9" s="135"/>
      <c r="K9" s="65" t="s">
        <v>33</v>
      </c>
      <c r="L9" s="66" t="str">
        <f>IF(AND($P$5&gt;=18,$P$5&lt;22),HASIL!$P$5,"")</f>
        <v/>
      </c>
      <c r="M9" s="67" t="str">
        <f>IF(AND($Q$5&gt;=18,$Q$5&lt;22),HASIL!$Q$5,"")</f>
        <v/>
      </c>
      <c r="N9" s="77"/>
      <c r="O9" s="76"/>
      <c r="P9" s="53"/>
      <c r="Q9" s="53"/>
      <c r="R9" s="53"/>
      <c r="S9" s="53"/>
      <c r="T9" s="53"/>
      <c r="U9" s="53"/>
      <c r="V9" s="53"/>
      <c r="W9" s="53"/>
      <c r="X9" s="53"/>
      <c r="Y9" s="73"/>
      <c r="AA9" s="123" t="s">
        <v>34</v>
      </c>
    </row>
    <row r="10" spans="1:27" x14ac:dyDescent="0.25">
      <c r="B10" s="55" t="s">
        <v>26</v>
      </c>
      <c r="J10" s="135"/>
      <c r="K10" s="65" t="s">
        <v>35</v>
      </c>
      <c r="L10" s="68">
        <f>IF(AND($P$5&gt;=12,$P$5&lt;18),HASIL!$P$5,"")</f>
        <v>16.625</v>
      </c>
      <c r="M10" s="69">
        <f>IF(AND($Q$5&gt;=12,$Q$5&lt;18),HASIL!$Q$5,"")</f>
        <v>17</v>
      </c>
      <c r="N10" s="77"/>
      <c r="O10" s="77"/>
      <c r="P10" s="53"/>
      <c r="Q10" s="53"/>
      <c r="R10" s="53"/>
      <c r="S10" s="53"/>
      <c r="T10" s="53"/>
      <c r="U10" s="53"/>
      <c r="V10" s="53"/>
      <c r="W10" s="53"/>
      <c r="X10" s="53"/>
      <c r="Y10" s="73"/>
    </row>
    <row r="11" spans="1:27" ht="15.75" thickBot="1" x14ac:dyDescent="0.3">
      <c r="B11" s="55" t="s">
        <v>27</v>
      </c>
      <c r="J11" s="136"/>
      <c r="K11" s="70" t="s">
        <v>36</v>
      </c>
      <c r="L11" s="71" t="str">
        <f>IF(AND($P$5&gt;=5,$P$5&lt;12),HASIL!$P$5,"")</f>
        <v/>
      </c>
      <c r="M11" s="72" t="str">
        <f>IF(AND($Q$5&gt;=5,$Q$5&lt;12),HASIL!$Q$5,"")</f>
        <v/>
      </c>
      <c r="N11" s="77"/>
      <c r="O11" s="77"/>
      <c r="P11" s="53"/>
      <c r="Q11" s="53"/>
      <c r="R11" s="53"/>
      <c r="S11" s="53"/>
      <c r="T11" s="53"/>
      <c r="U11" s="53"/>
      <c r="V11" s="53"/>
      <c r="W11" s="53"/>
      <c r="X11" s="53"/>
      <c r="Y11" s="73"/>
    </row>
    <row r="12" spans="1:27" x14ac:dyDescent="0.25">
      <c r="B12" s="55" t="s">
        <v>28</v>
      </c>
      <c r="J12" s="134" t="s">
        <v>25</v>
      </c>
      <c r="K12" s="62" t="s">
        <v>29</v>
      </c>
      <c r="L12" s="63" t="str">
        <f>IF(AND($R$5&gt;=22,$R$5&lt;=25),HASIL!$R$5,"")</f>
        <v/>
      </c>
      <c r="M12" s="64" t="str">
        <f>IF(AND($S$5&gt;=22,$S$5&lt;=25),HASIL!$S$5,"")</f>
        <v/>
      </c>
      <c r="N12" s="77"/>
      <c r="O12" s="77"/>
      <c r="P12" s="53"/>
      <c r="Q12" s="53"/>
      <c r="R12" s="53"/>
      <c r="S12" s="53"/>
      <c r="T12" s="53"/>
      <c r="U12" s="53"/>
      <c r="V12" s="53"/>
      <c r="W12" s="53"/>
      <c r="X12" s="53"/>
      <c r="Y12" s="73"/>
    </row>
    <row r="13" spans="1:27" x14ac:dyDescent="0.25">
      <c r="B13" s="56"/>
      <c r="J13" s="135"/>
      <c r="K13" s="65" t="s">
        <v>33</v>
      </c>
      <c r="L13" s="66">
        <f>IF(AND($R$5&gt;=18,$R$5&lt;22),HASIL!$R$5,"")</f>
        <v>21.125</v>
      </c>
      <c r="M13" s="67">
        <f>IF(AND($S$5&gt;=18,$S$5&lt;22),HASIL!$S$5,"")</f>
        <v>20.25</v>
      </c>
      <c r="N13" s="77"/>
      <c r="O13" s="77"/>
      <c r="P13" s="53"/>
      <c r="Q13" s="53"/>
      <c r="R13" s="53"/>
      <c r="S13" s="53"/>
      <c r="T13" s="53"/>
      <c r="U13" s="53"/>
      <c r="V13" s="53"/>
      <c r="W13" s="53"/>
      <c r="X13" s="53"/>
      <c r="Y13" s="73"/>
    </row>
    <row r="14" spans="1:27" x14ac:dyDescent="0.25">
      <c r="B14" s="56"/>
      <c r="J14" s="135"/>
      <c r="K14" s="65" t="s">
        <v>35</v>
      </c>
      <c r="L14" s="68" t="str">
        <f>IF(AND($R$5&gt;=12,$R$5&lt;18),HASIL!$R$5,"")</f>
        <v/>
      </c>
      <c r="M14" s="69" t="str">
        <f>IF(AND($S$5&gt;=12,$S$5&lt;18),HASIL!$S$5,"")</f>
        <v/>
      </c>
      <c r="N14" s="77"/>
      <c r="O14" s="77"/>
      <c r="P14" s="53"/>
      <c r="Q14" s="53"/>
      <c r="R14" s="53"/>
      <c r="S14" s="53"/>
      <c r="T14" s="53"/>
      <c r="U14" s="53"/>
      <c r="V14" s="53"/>
      <c r="W14" s="53"/>
      <c r="X14" s="53"/>
      <c r="Y14" s="73"/>
    </row>
    <row r="15" spans="1:27" ht="15.75" thickBot="1" x14ac:dyDescent="0.3">
      <c r="B15" s="56"/>
      <c r="J15" s="136"/>
      <c r="K15" s="70" t="s">
        <v>36</v>
      </c>
      <c r="L15" s="71" t="str">
        <f>IF(AND($R$5&gt;=5,$R$5&lt;12),HASIL!$R$5,"")</f>
        <v/>
      </c>
      <c r="M15" s="72" t="str">
        <f>IF(AND($S$5&gt;=5,$S$5&lt;12),HASIL!$S$5,"")</f>
        <v/>
      </c>
      <c r="N15" s="77"/>
      <c r="O15" s="77"/>
      <c r="P15" s="53"/>
      <c r="Q15" s="53"/>
      <c r="R15" s="53"/>
      <c r="S15" s="53"/>
      <c r="T15" s="53"/>
      <c r="U15" s="53"/>
      <c r="V15" s="53"/>
      <c r="W15" s="53"/>
      <c r="X15" s="53"/>
      <c r="Y15" s="73"/>
    </row>
    <row r="16" spans="1:27" x14ac:dyDescent="0.25">
      <c r="J16" s="134" t="s">
        <v>26</v>
      </c>
      <c r="K16" s="62" t="s">
        <v>29</v>
      </c>
      <c r="L16" s="63" t="str">
        <f>IF(AND($T$5&gt;=22,$T$5&lt;=25),HASIL!$T$5,"")</f>
        <v/>
      </c>
      <c r="M16" s="64" t="str">
        <f>IF(AND($U$5&gt;=22,$U$5&lt;=25),HASIL!$U$5,"")</f>
        <v/>
      </c>
      <c r="N16" s="77"/>
      <c r="O16" s="77"/>
      <c r="P16" s="53"/>
      <c r="Q16" s="53"/>
      <c r="R16" s="53"/>
      <c r="S16" s="53"/>
      <c r="T16" s="53"/>
      <c r="U16" s="53"/>
      <c r="V16" s="53"/>
      <c r="W16" s="53"/>
      <c r="X16" s="53"/>
      <c r="Y16" s="73"/>
    </row>
    <row r="17" spans="10:25" x14ac:dyDescent="0.25">
      <c r="J17" s="135"/>
      <c r="K17" s="65" t="s">
        <v>33</v>
      </c>
      <c r="L17" s="66" t="str">
        <f>IF(AND($T$5&gt;=18,$T$5&lt;22),HASIL!$T$5,"")</f>
        <v/>
      </c>
      <c r="M17" s="67" t="str">
        <f>IF(AND($U$5&gt;=18,$U$5&lt;22),HASIL!$U$5,"")</f>
        <v/>
      </c>
      <c r="N17" s="77"/>
      <c r="O17" s="77"/>
      <c r="P17" s="53"/>
      <c r="Q17" s="53"/>
      <c r="R17" s="53"/>
      <c r="S17" s="53"/>
      <c r="T17" s="53"/>
      <c r="U17" s="53"/>
      <c r="V17" s="53"/>
      <c r="W17" s="53"/>
      <c r="X17" s="53"/>
      <c r="Y17" s="73"/>
    </row>
    <row r="18" spans="10:25" x14ac:dyDescent="0.25">
      <c r="J18" s="135"/>
      <c r="K18" s="65" t="s">
        <v>35</v>
      </c>
      <c r="L18" s="68">
        <f>IF(AND($T$5&gt;=12,$T$5&lt;18),HASIL!$T$5,"")</f>
        <v>15.5</v>
      </c>
      <c r="M18" s="69">
        <f>IF(AND($U$5&gt;=12,$U$5&lt;18),HASIL!$U$5,"")</f>
        <v>13.25</v>
      </c>
      <c r="N18" s="77"/>
      <c r="O18" s="77"/>
      <c r="P18" s="53"/>
      <c r="Q18" s="53"/>
      <c r="R18" s="53"/>
      <c r="S18" s="53"/>
      <c r="T18" s="53"/>
      <c r="U18" s="53"/>
      <c r="V18" s="53"/>
      <c r="W18" s="53"/>
      <c r="X18" s="53"/>
      <c r="Y18" s="73"/>
    </row>
    <row r="19" spans="10:25" ht="15.75" thickBot="1" x14ac:dyDescent="0.3">
      <c r="J19" s="136"/>
      <c r="K19" s="70" t="s">
        <v>36</v>
      </c>
      <c r="L19" s="71" t="str">
        <f>IF(AND($T$5&gt;=5,$T$5&lt;12),HASIL!$T$5,"")</f>
        <v/>
      </c>
      <c r="M19" s="72" t="str">
        <f>IF(AND($U$5&gt;=5,$U$5&lt;12),HASIL!$U$5,"")</f>
        <v/>
      </c>
      <c r="N19" s="77"/>
      <c r="O19" s="77"/>
      <c r="P19" s="53"/>
      <c r="Q19" s="53"/>
      <c r="R19" s="53"/>
      <c r="S19" s="53"/>
      <c r="T19" s="53"/>
      <c r="U19" s="53"/>
      <c r="V19" s="53"/>
      <c r="W19" s="53"/>
      <c r="X19" s="53"/>
      <c r="Y19" s="73"/>
    </row>
    <row r="20" spans="10:25" x14ac:dyDescent="0.25">
      <c r="J20" s="134" t="s">
        <v>27</v>
      </c>
      <c r="K20" s="62" t="s">
        <v>29</v>
      </c>
      <c r="L20" s="63" t="str">
        <f>IF(AND($V$5&gt;=22,$V$5&lt;=25),HASIL!$V$5,"")</f>
        <v/>
      </c>
      <c r="M20" s="64" t="str">
        <f>IF(AND($W$5&gt;=22,$W$5&lt;=25),HASIL!$W$5,"")</f>
        <v/>
      </c>
      <c r="N20" s="77"/>
      <c r="O20" s="77"/>
      <c r="P20" s="53"/>
      <c r="Q20" s="53"/>
      <c r="R20" s="53"/>
      <c r="S20" s="53"/>
      <c r="T20" s="53"/>
      <c r="U20" s="53"/>
      <c r="V20" s="53"/>
      <c r="W20" s="53"/>
      <c r="X20" s="53"/>
      <c r="Y20" s="73"/>
    </row>
    <row r="21" spans="10:25" x14ac:dyDescent="0.25">
      <c r="J21" s="135"/>
      <c r="K21" s="65" t="s">
        <v>33</v>
      </c>
      <c r="L21" s="66">
        <f>IF(AND($V$5&gt;=18,$V$5&lt;22),HASIL!$V$5,"")</f>
        <v>19.5</v>
      </c>
      <c r="M21" s="67">
        <f>IF(AND($W$5&gt;=18,$W$5&lt;22),HASIL!$W$5,"")</f>
        <v>19.5</v>
      </c>
      <c r="N21" s="77"/>
      <c r="O21" s="77"/>
      <c r="P21" s="53"/>
      <c r="Q21" s="53"/>
      <c r="R21" s="53"/>
      <c r="S21" s="53"/>
      <c r="T21" s="53"/>
      <c r="U21" s="53"/>
      <c r="V21" s="53"/>
      <c r="W21" s="53"/>
      <c r="X21" s="53"/>
      <c r="Y21" s="73"/>
    </row>
    <row r="22" spans="10:25" x14ac:dyDescent="0.25">
      <c r="J22" s="135"/>
      <c r="K22" s="65" t="s">
        <v>35</v>
      </c>
      <c r="L22" s="66" t="str">
        <f>IF(AND($V$5&gt;=12,$V$5&lt;18),HASIL!$V$5,"")</f>
        <v/>
      </c>
      <c r="M22" s="67" t="str">
        <f>IF(AND($W$5&gt;=12,$W$5&lt;18),HASIL!$W$5,"")</f>
        <v/>
      </c>
      <c r="N22" s="77"/>
      <c r="O22" s="77"/>
      <c r="P22" s="53"/>
      <c r="Q22" s="53"/>
      <c r="R22" s="53"/>
      <c r="S22" s="53"/>
      <c r="T22" s="53"/>
      <c r="U22" s="53"/>
      <c r="V22" s="53"/>
      <c r="W22" s="53"/>
      <c r="X22" s="53"/>
      <c r="Y22" s="73"/>
    </row>
    <row r="23" spans="10:25" ht="15.75" thickBot="1" x14ac:dyDescent="0.3">
      <c r="J23" s="136"/>
      <c r="K23" s="70" t="s">
        <v>36</v>
      </c>
      <c r="L23" s="71" t="str">
        <f>IF(AND($V$5&gt;=5,$V$5&lt;12),HASIL!$V$5,"")</f>
        <v/>
      </c>
      <c r="M23" s="72" t="str">
        <f>IF(AND($W$5&gt;=5,$W$5&lt;12),HASIL!$W$5,"")</f>
        <v/>
      </c>
      <c r="N23" s="77"/>
      <c r="O23" s="77"/>
      <c r="P23" s="53"/>
      <c r="Q23" s="53"/>
      <c r="R23" s="53"/>
      <c r="S23" s="53"/>
      <c r="T23" s="53"/>
      <c r="U23" s="53"/>
      <c r="V23" s="53"/>
      <c r="W23" s="53"/>
      <c r="X23" s="53"/>
      <c r="Y23" s="73"/>
    </row>
    <row r="24" spans="10:25" x14ac:dyDescent="0.25">
      <c r="J24" s="134" t="s">
        <v>28</v>
      </c>
      <c r="K24" s="62" t="s">
        <v>29</v>
      </c>
      <c r="L24" s="63" t="str">
        <f>IF(AND($X$5&gt;=22,$X$5&lt;=25),HASIL!$X$5,"")</f>
        <v/>
      </c>
      <c r="M24" s="64" t="str">
        <f>IF(AND($Y$5&gt;=22,$Y$5&lt;=25),HASIL!$Y$5,"")</f>
        <v/>
      </c>
      <c r="N24" s="77"/>
      <c r="O24" s="77"/>
      <c r="P24" s="53"/>
      <c r="Q24" s="53"/>
      <c r="R24" s="53"/>
      <c r="S24" s="53"/>
      <c r="T24" s="53"/>
      <c r="U24" s="53"/>
      <c r="V24" s="53"/>
      <c r="W24" s="53"/>
      <c r="X24" s="53"/>
      <c r="Y24" s="73"/>
    </row>
    <row r="25" spans="10:25" x14ac:dyDescent="0.25">
      <c r="J25" s="135"/>
      <c r="K25" s="65" t="s">
        <v>33</v>
      </c>
      <c r="L25" s="66">
        <f>IF(AND($X$5&gt;=18,$X$5&lt;22),HASIL!$X$5,"")</f>
        <v>19.875</v>
      </c>
      <c r="M25" s="67">
        <f>IF(AND($Y$5&gt;=18,$Y$5&lt;22),HASIL!$Y$5,"")</f>
        <v>19</v>
      </c>
      <c r="N25" s="77"/>
      <c r="O25" s="77"/>
      <c r="P25" s="53"/>
      <c r="Q25" s="53"/>
      <c r="R25" s="53"/>
      <c r="S25" s="53"/>
      <c r="T25" s="53"/>
      <c r="U25" s="53"/>
      <c r="V25" s="53"/>
      <c r="W25" s="53"/>
      <c r="X25" s="53"/>
      <c r="Y25" s="73"/>
    </row>
    <row r="26" spans="10:25" x14ac:dyDescent="0.25">
      <c r="J26" s="135"/>
      <c r="K26" s="65" t="s">
        <v>35</v>
      </c>
      <c r="L26" s="66" t="str">
        <f>IF(AND($X$5&gt;=12,$X$5&lt;18),HASIL!$X$5,"")</f>
        <v/>
      </c>
      <c r="M26" s="67" t="str">
        <f>IF(AND($Y$5&gt;=12,$Y$5&lt;18),HASIL!$Y$5,"")</f>
        <v/>
      </c>
      <c r="N26" s="77"/>
      <c r="O26" s="77"/>
      <c r="P26" s="53"/>
      <c r="Q26" s="53"/>
      <c r="R26" s="53"/>
      <c r="S26" s="53"/>
      <c r="T26" s="53"/>
      <c r="U26" s="53"/>
      <c r="V26" s="53"/>
      <c r="W26" s="53"/>
      <c r="X26" s="53"/>
      <c r="Y26" s="73"/>
    </row>
    <row r="27" spans="10:25" ht="15.75" thickBot="1" x14ac:dyDescent="0.3">
      <c r="J27" s="136"/>
      <c r="K27" s="70" t="s">
        <v>36</v>
      </c>
      <c r="L27" s="71" t="str">
        <f>IF(AND($X$5&gt;=5,$X$5&lt;12),HASIL!$X$5,"")</f>
        <v/>
      </c>
      <c r="M27" s="72" t="str">
        <f>IF(AND($Y$5&gt;=5,$Y$5&lt;12),HASIL!$Y$5,"")</f>
        <v/>
      </c>
      <c r="N27" s="77"/>
      <c r="O27" s="77"/>
      <c r="P27" s="53"/>
      <c r="Q27" s="53"/>
      <c r="R27" s="53"/>
      <c r="S27" s="53"/>
      <c r="T27" s="53"/>
      <c r="U27" s="53"/>
      <c r="V27" s="53"/>
      <c r="W27" s="53"/>
      <c r="X27" s="53"/>
      <c r="Y27" s="73"/>
    </row>
    <row r="28" spans="10:25" x14ac:dyDescent="0.25">
      <c r="N28" s="77"/>
      <c r="O28" s="77"/>
      <c r="P28" s="53"/>
      <c r="Q28" s="53"/>
      <c r="R28" s="53"/>
      <c r="S28" s="53"/>
      <c r="T28" s="53"/>
      <c r="U28" s="53"/>
      <c r="V28" s="53"/>
      <c r="W28" s="53"/>
      <c r="X28" s="53"/>
      <c r="Y28" s="73"/>
    </row>
    <row r="29" spans="10:25" x14ac:dyDescent="0.25">
      <c r="J29" s="59" t="s">
        <v>3</v>
      </c>
      <c r="N29" s="77"/>
      <c r="O29" s="77"/>
      <c r="P29" s="53"/>
      <c r="Q29" s="53"/>
      <c r="R29" s="53"/>
      <c r="S29" s="53"/>
      <c r="T29" s="53"/>
      <c r="U29" s="53"/>
      <c r="V29" s="53"/>
      <c r="W29" s="53"/>
      <c r="X29" s="53"/>
      <c r="Y29" s="73"/>
    </row>
    <row r="30" spans="10:25" ht="15.75" thickBot="1" x14ac:dyDescent="0.3">
      <c r="J30" s="59" t="s">
        <v>4</v>
      </c>
      <c r="N30" s="120"/>
      <c r="O30" s="120"/>
      <c r="P30" s="74"/>
      <c r="Q30" s="74"/>
      <c r="R30" s="74"/>
      <c r="S30" s="74"/>
      <c r="T30" s="74"/>
      <c r="U30" s="74"/>
      <c r="V30" s="74"/>
      <c r="W30" s="74"/>
      <c r="X30" s="74"/>
      <c r="Y30" s="75"/>
    </row>
    <row r="31" spans="10:25" x14ac:dyDescent="0.25">
      <c r="J31" s="59" t="s">
        <v>5</v>
      </c>
    </row>
    <row r="32" spans="10:25" x14ac:dyDescent="0.25">
      <c r="J32" s="59" t="s">
        <v>6</v>
      </c>
    </row>
    <row r="33" spans="10:10" x14ac:dyDescent="0.25">
      <c r="J33" s="59" t="s">
        <v>7</v>
      </c>
    </row>
  </sheetData>
  <mergeCells count="11">
    <mergeCell ref="P3:Q3"/>
    <mergeCell ref="R3:S3"/>
    <mergeCell ref="T3:U3"/>
    <mergeCell ref="V3:W3"/>
    <mergeCell ref="X3:Y3"/>
    <mergeCell ref="J20:J23"/>
    <mergeCell ref="J24:J27"/>
    <mergeCell ref="J5:K5"/>
    <mergeCell ref="J8:J11"/>
    <mergeCell ref="J12:J15"/>
    <mergeCell ref="J16:J19"/>
  </mergeCells>
  <conditionalFormatting sqref="P5:Y5">
    <cfRule type="cellIs" dxfId="8" priority="13" operator="between">
      <formula>5</formula>
      <formula>11.999999</formula>
    </cfRule>
    <cfRule type="cellIs" dxfId="7" priority="14" operator="between">
      <formula>12</formula>
      <formula>17.999999</formula>
    </cfRule>
    <cfRule type="cellIs" dxfId="6" priority="15" operator="between">
      <formula>18</formula>
      <formula>21.99999</formula>
    </cfRule>
    <cfRule type="cellIs" dxfId="5" priority="16" operator="greaterThanOrEqual">
      <formula>22</formula>
    </cfRule>
  </conditionalFormatting>
  <conditionalFormatting sqref="P8">
    <cfRule type="expression" dxfId="4" priority="12">
      <formula>AND($P$8=MIN($P$8,$R$8,$T$8,$V$8,$X$8),$P$8&lt;=0.05)</formula>
    </cfRule>
  </conditionalFormatting>
  <conditionalFormatting sqref="R8">
    <cfRule type="expression" dxfId="3" priority="9">
      <formula>AND($R$8=MIN($P$8,$R$8,$T$8,$V$8,$X$8),$R$8&lt;=0.05)</formula>
    </cfRule>
  </conditionalFormatting>
  <conditionalFormatting sqref="T8">
    <cfRule type="expression" dxfId="2" priority="8">
      <formula>AND($T$8=MIN($P$8,$R$8,$T$8,$V$8,$X$8),$T$8&lt;=0.05)</formula>
    </cfRule>
  </conditionalFormatting>
  <conditionalFormatting sqref="V8">
    <cfRule type="expression" dxfId="1" priority="7">
      <formula>AND($V$8=MIN($P$8,$R$8,$T$8,$V$8,$X$8),$V$8&lt;=0.05)</formula>
    </cfRule>
  </conditionalFormatting>
  <conditionalFormatting sqref="X8">
    <cfRule type="expression" dxfId="0" priority="6">
      <formula>AND($X$8=MIN($P$8,$R$8,$T$8,$V$8,$X$8),$X$8&lt;=0.05)</formula>
    </cfRule>
  </conditionalFormatting>
  <dataValidations count="2">
    <dataValidation type="list" allowBlank="1" showInputMessage="1" showErrorMessage="1" sqref="P2" xr:uid="{5E5A48C1-24EC-4EA2-A8FE-7CC0EDC45065}">
      <formula1>INDIRECT(P1)</formula1>
    </dataValidation>
    <dataValidation type="list" allowBlank="1" showInputMessage="1" showErrorMessage="1" sqref="P1" xr:uid="{B347BEF7-CF50-4367-94A3-5195E7B97155}">
      <formula1>$A$5:$I$5</formula1>
    </dataValidation>
  </dataValidation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9533-7EC3-46BB-8A28-276B9A37F514}">
  <dimension ref="A1:DB46"/>
  <sheetViews>
    <sheetView zoomScale="130" zoomScaleNormal="130" workbookViewId="0">
      <pane ySplit="2" topLeftCell="A3" activePane="bottomLeft" state="frozen"/>
      <selection pane="bottomLeft" activeCell="C41" sqref="C41"/>
    </sheetView>
  </sheetViews>
  <sheetFormatPr defaultRowHeight="15" x14ac:dyDescent="0.25"/>
  <cols>
    <col min="3" max="4" width="25.85546875" customWidth="1"/>
    <col min="5" max="5" width="31.7109375" bestFit="1" customWidth="1"/>
    <col min="6" max="6" width="17.42578125" bestFit="1" customWidth="1"/>
    <col min="7" max="7" width="9.140625" hidden="1" customWidth="1"/>
    <col min="8" max="8" width="23.7109375" bestFit="1" customWidth="1"/>
    <col min="9" max="9" width="19" customWidth="1"/>
    <col min="10" max="14" width="9.140625" style="39" customWidth="1"/>
    <col min="16" max="16" width="9.140625" customWidth="1"/>
    <col min="17" max="17" width="9.140625" style="39" customWidth="1"/>
    <col min="18" max="42" width="9.140625" style="39" hidden="1" customWidth="1"/>
    <col min="43" max="47" width="9.140625" customWidth="1"/>
  </cols>
  <sheetData>
    <row r="1" spans="1:106" ht="18.75" x14ac:dyDescent="0.25">
      <c r="A1" s="141" t="s">
        <v>37</v>
      </c>
      <c r="B1" s="141"/>
      <c r="C1" s="141"/>
      <c r="D1" s="141"/>
      <c r="E1" s="141"/>
      <c r="F1" s="141"/>
      <c r="G1" s="32"/>
      <c r="H1" s="32"/>
      <c r="I1" s="32"/>
      <c r="J1" s="33"/>
      <c r="K1" s="33"/>
      <c r="L1" s="33"/>
      <c r="M1" s="33"/>
      <c r="N1" s="33"/>
      <c r="O1" s="34"/>
      <c r="P1" s="3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34"/>
      <c r="AR1" s="34"/>
      <c r="AS1" s="34"/>
      <c r="AT1" s="34"/>
      <c r="AU1" s="34"/>
      <c r="AV1" s="34"/>
    </row>
    <row r="2" spans="1:106" ht="18.75" x14ac:dyDescent="0.25">
      <c r="A2" s="132"/>
      <c r="B2" s="132"/>
      <c r="C2" s="132"/>
      <c r="D2" s="132"/>
      <c r="E2" s="132"/>
      <c r="F2" s="132"/>
      <c r="G2" s="32"/>
      <c r="H2" s="32"/>
      <c r="I2" s="32"/>
      <c r="J2" s="33"/>
      <c r="K2" s="33"/>
      <c r="L2" s="33"/>
      <c r="M2" s="33"/>
      <c r="N2" s="33"/>
      <c r="O2" s="34"/>
      <c r="P2" s="34"/>
      <c r="Q2" s="1"/>
      <c r="R2" s="1" t="s">
        <v>38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34"/>
      <c r="AR2" s="34"/>
      <c r="AS2" s="34"/>
      <c r="AT2" s="34"/>
      <c r="AU2" s="34"/>
      <c r="AV2" s="34"/>
    </row>
    <row r="3" spans="1:106" s="18" customFormat="1" ht="30" x14ac:dyDescent="0.2">
      <c r="A3" s="14" t="s">
        <v>39</v>
      </c>
      <c r="B3" s="14" t="s">
        <v>40</v>
      </c>
      <c r="C3" s="15" t="s">
        <v>41</v>
      </c>
      <c r="D3" s="15" t="s">
        <v>42</v>
      </c>
      <c r="E3" s="16" t="s">
        <v>43</v>
      </c>
      <c r="F3" s="16" t="s">
        <v>44</v>
      </c>
      <c r="G3" s="17" t="s">
        <v>45</v>
      </c>
      <c r="H3" s="17" t="s">
        <v>46</v>
      </c>
      <c r="I3" s="17" t="s">
        <v>47</v>
      </c>
      <c r="J3" s="17" t="s">
        <v>23</v>
      </c>
      <c r="K3" s="17" t="s">
        <v>25</v>
      </c>
      <c r="L3" s="17" t="s">
        <v>26</v>
      </c>
      <c r="M3" s="17" t="s">
        <v>27</v>
      </c>
      <c r="N3" s="17" t="s">
        <v>28</v>
      </c>
      <c r="O3" s="19" t="s">
        <v>48</v>
      </c>
      <c r="P3" s="19" t="s">
        <v>49</v>
      </c>
      <c r="Q3" s="14" t="s">
        <v>50</v>
      </c>
      <c r="R3" s="37" t="s">
        <v>23</v>
      </c>
      <c r="S3" s="37" t="s">
        <v>28</v>
      </c>
      <c r="T3" s="37" t="s">
        <v>26</v>
      </c>
      <c r="U3" s="37" t="s">
        <v>25</v>
      </c>
      <c r="V3" s="37" t="s">
        <v>27</v>
      </c>
      <c r="W3" s="37" t="s">
        <v>23</v>
      </c>
      <c r="X3" s="37" t="s">
        <v>28</v>
      </c>
      <c r="Y3" s="37" t="s">
        <v>26</v>
      </c>
      <c r="Z3" s="37" t="s">
        <v>25</v>
      </c>
      <c r="AA3" s="37" t="s">
        <v>27</v>
      </c>
      <c r="AB3" s="37" t="s">
        <v>23</v>
      </c>
      <c r="AC3" s="37" t="s">
        <v>28</v>
      </c>
      <c r="AD3" s="37" t="s">
        <v>26</v>
      </c>
      <c r="AE3" s="37" t="s">
        <v>25</v>
      </c>
      <c r="AF3" s="37" t="s">
        <v>27</v>
      </c>
      <c r="AG3" s="37" t="s">
        <v>23</v>
      </c>
      <c r="AH3" s="37" t="s">
        <v>28</v>
      </c>
      <c r="AI3" s="37" t="s">
        <v>26</v>
      </c>
      <c r="AJ3" s="37" t="s">
        <v>25</v>
      </c>
      <c r="AK3" s="37" t="s">
        <v>27</v>
      </c>
      <c r="AL3" s="37" t="s">
        <v>23</v>
      </c>
      <c r="AM3" s="37" t="s">
        <v>28</v>
      </c>
      <c r="AN3" s="37" t="s">
        <v>26</v>
      </c>
      <c r="AO3" s="37" t="s">
        <v>25</v>
      </c>
      <c r="AP3" s="37" t="s">
        <v>27</v>
      </c>
      <c r="AQ3" s="17" t="s">
        <v>23</v>
      </c>
      <c r="AR3" s="17" t="s">
        <v>25</v>
      </c>
      <c r="AS3" s="17" t="s">
        <v>26</v>
      </c>
      <c r="AT3" s="17" t="s">
        <v>27</v>
      </c>
      <c r="AU3" s="17" t="s">
        <v>28</v>
      </c>
      <c r="AV3" s="19" t="s">
        <v>51</v>
      </c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  <c r="DA3" s="133"/>
      <c r="DB3" s="133"/>
    </row>
    <row r="4" spans="1:106" x14ac:dyDescent="0.25">
      <c r="A4" s="13">
        <v>10</v>
      </c>
      <c r="B4" s="13" t="s">
        <v>52</v>
      </c>
      <c r="C4" s="20" t="s">
        <v>53</v>
      </c>
      <c r="D4" s="20" t="s">
        <v>1</v>
      </c>
      <c r="E4" s="20" t="s">
        <v>54</v>
      </c>
      <c r="F4" s="20" t="s">
        <v>55</v>
      </c>
      <c r="G4" s="20" t="s">
        <v>56</v>
      </c>
      <c r="H4" s="20" t="s">
        <v>24</v>
      </c>
      <c r="I4" s="20" t="s">
        <v>57</v>
      </c>
      <c r="J4" s="21">
        <v>14</v>
      </c>
      <c r="K4" s="21">
        <v>14</v>
      </c>
      <c r="L4" s="21">
        <v>8</v>
      </c>
      <c r="M4" s="21">
        <v>16</v>
      </c>
      <c r="N4" s="22">
        <v>24</v>
      </c>
      <c r="O4" s="13" t="s">
        <v>28</v>
      </c>
      <c r="P4" s="13" t="s">
        <v>58</v>
      </c>
      <c r="Q4" s="1">
        <v>1</v>
      </c>
      <c r="R4" s="1">
        <v>1</v>
      </c>
      <c r="S4" s="1">
        <v>4</v>
      </c>
      <c r="T4" s="1">
        <v>1</v>
      </c>
      <c r="U4" s="1">
        <v>3</v>
      </c>
      <c r="V4" s="1">
        <v>4</v>
      </c>
      <c r="W4" s="1">
        <v>3</v>
      </c>
      <c r="X4" s="1">
        <v>4</v>
      </c>
      <c r="Y4" s="1">
        <v>1</v>
      </c>
      <c r="Z4" s="1">
        <v>3</v>
      </c>
      <c r="AA4" s="1">
        <v>1</v>
      </c>
      <c r="AB4" s="1">
        <v>3</v>
      </c>
      <c r="AC4" s="1">
        <v>4</v>
      </c>
      <c r="AD4" s="1">
        <v>1</v>
      </c>
      <c r="AE4" s="1">
        <v>3</v>
      </c>
      <c r="AF4" s="1">
        <v>2</v>
      </c>
      <c r="AG4" s="1">
        <v>2</v>
      </c>
      <c r="AH4" s="1">
        <v>4</v>
      </c>
      <c r="AI4" s="1">
        <v>1</v>
      </c>
      <c r="AJ4" s="1">
        <v>3</v>
      </c>
      <c r="AK4" s="1">
        <v>3</v>
      </c>
      <c r="AL4" s="1">
        <v>1</v>
      </c>
      <c r="AM4" s="1">
        <v>4</v>
      </c>
      <c r="AN4" s="1">
        <v>1</v>
      </c>
      <c r="AO4" s="1">
        <v>2</v>
      </c>
      <c r="AP4" s="1">
        <v>4</v>
      </c>
      <c r="AQ4" s="35">
        <f t="shared" ref="AQ4:AQ33" si="0">R4+W4+AB4+AG4+AL4</f>
        <v>10</v>
      </c>
      <c r="AR4" s="5">
        <f t="shared" ref="AR4:AR33" si="1">S4+X4+AC4+AH4+AM4</f>
        <v>20</v>
      </c>
      <c r="AS4" s="35">
        <f t="shared" ref="AS4:AS33" si="2">T4+Y4+AD4+AI4+AN4</f>
        <v>5</v>
      </c>
      <c r="AT4" s="35">
        <f t="shared" ref="AT4:AT33" si="3">AE4+AJ4+Z4+U4+AO4</f>
        <v>14</v>
      </c>
      <c r="AU4" s="35">
        <f t="shared" ref="AU4:AU33" si="4">V4+AA4+AF4+AK4+AP4</f>
        <v>14</v>
      </c>
      <c r="AV4" s="5" t="s">
        <v>25</v>
      </c>
    </row>
    <row r="5" spans="1:106" x14ac:dyDescent="0.25">
      <c r="A5" s="13">
        <v>16</v>
      </c>
      <c r="B5" s="13" t="s">
        <v>59</v>
      </c>
      <c r="C5" s="20" t="s">
        <v>60</v>
      </c>
      <c r="D5" s="20" t="s">
        <v>0</v>
      </c>
      <c r="E5" s="20" t="s">
        <v>61</v>
      </c>
      <c r="F5" s="20" t="s">
        <v>62</v>
      </c>
      <c r="G5" s="20" t="s">
        <v>56</v>
      </c>
      <c r="H5" s="20" t="s">
        <v>32</v>
      </c>
      <c r="I5" s="20" t="s">
        <v>63</v>
      </c>
      <c r="J5" s="21">
        <v>16</v>
      </c>
      <c r="K5" s="21">
        <v>16</v>
      </c>
      <c r="L5" s="21">
        <v>12</v>
      </c>
      <c r="M5" s="21">
        <v>20</v>
      </c>
      <c r="N5" s="22">
        <v>23</v>
      </c>
      <c r="O5" s="13" t="s">
        <v>28</v>
      </c>
      <c r="P5" s="13" t="s">
        <v>58</v>
      </c>
      <c r="Q5" s="1">
        <v>1</v>
      </c>
      <c r="R5" s="13">
        <v>3</v>
      </c>
      <c r="S5" s="13">
        <v>5</v>
      </c>
      <c r="T5" s="13">
        <v>3</v>
      </c>
      <c r="U5" s="13">
        <v>4</v>
      </c>
      <c r="V5" s="13">
        <v>5</v>
      </c>
      <c r="W5" s="13">
        <v>2</v>
      </c>
      <c r="X5" s="13">
        <v>4</v>
      </c>
      <c r="Y5" s="13">
        <v>2</v>
      </c>
      <c r="Z5" s="13">
        <v>5</v>
      </c>
      <c r="AA5" s="13">
        <v>2</v>
      </c>
      <c r="AB5" s="13">
        <v>4</v>
      </c>
      <c r="AC5" s="13">
        <v>5</v>
      </c>
      <c r="AD5" s="13">
        <v>2</v>
      </c>
      <c r="AE5" s="13">
        <v>4</v>
      </c>
      <c r="AF5" s="13">
        <v>4</v>
      </c>
      <c r="AG5" s="13">
        <v>4</v>
      </c>
      <c r="AH5" s="13">
        <v>4</v>
      </c>
      <c r="AI5" s="13">
        <v>3</v>
      </c>
      <c r="AJ5" s="13">
        <v>4</v>
      </c>
      <c r="AK5" s="13">
        <v>3</v>
      </c>
      <c r="AL5" s="13">
        <v>3</v>
      </c>
      <c r="AM5" s="13">
        <v>4</v>
      </c>
      <c r="AN5" s="13">
        <v>4</v>
      </c>
      <c r="AO5" s="13">
        <v>3</v>
      </c>
      <c r="AP5" s="13">
        <v>5</v>
      </c>
      <c r="AQ5" s="35">
        <f t="shared" si="0"/>
        <v>16</v>
      </c>
      <c r="AR5" s="5">
        <f t="shared" si="1"/>
        <v>22</v>
      </c>
      <c r="AS5" s="35">
        <f t="shared" si="2"/>
        <v>14</v>
      </c>
      <c r="AT5" s="35">
        <f t="shared" si="3"/>
        <v>20</v>
      </c>
      <c r="AU5" s="35">
        <f t="shared" si="4"/>
        <v>19</v>
      </c>
      <c r="AV5" s="5" t="s">
        <v>25</v>
      </c>
    </row>
    <row r="6" spans="1:106" x14ac:dyDescent="0.25">
      <c r="A6" s="13" t="s">
        <v>64</v>
      </c>
      <c r="B6" s="13" t="s">
        <v>65</v>
      </c>
      <c r="C6" s="20" t="s">
        <v>66</v>
      </c>
      <c r="D6" s="20" t="s">
        <v>0</v>
      </c>
      <c r="E6" s="20" t="s">
        <v>67</v>
      </c>
      <c r="F6" s="20" t="s">
        <v>62</v>
      </c>
      <c r="G6" s="20" t="s">
        <v>56</v>
      </c>
      <c r="H6" s="20" t="s">
        <v>24</v>
      </c>
      <c r="I6" s="20" t="s">
        <v>68</v>
      </c>
      <c r="J6" s="50">
        <v>17</v>
      </c>
      <c r="K6" s="21">
        <v>16</v>
      </c>
      <c r="L6" s="21">
        <v>15</v>
      </c>
      <c r="M6" s="21">
        <v>17</v>
      </c>
      <c r="N6" s="22">
        <v>23</v>
      </c>
      <c r="O6" s="13" t="s">
        <v>28</v>
      </c>
      <c r="P6" s="13" t="s">
        <v>69</v>
      </c>
      <c r="Q6" s="1">
        <v>1</v>
      </c>
      <c r="R6" s="13">
        <v>2</v>
      </c>
      <c r="S6" s="13">
        <v>5</v>
      </c>
      <c r="T6" s="13">
        <v>3</v>
      </c>
      <c r="U6" s="13">
        <v>4</v>
      </c>
      <c r="V6" s="13">
        <v>5</v>
      </c>
      <c r="W6" s="13">
        <v>2</v>
      </c>
      <c r="X6" s="13">
        <v>5</v>
      </c>
      <c r="Y6" s="13">
        <v>2</v>
      </c>
      <c r="Z6" s="13">
        <v>3</v>
      </c>
      <c r="AA6" s="13">
        <v>1</v>
      </c>
      <c r="AB6" s="13">
        <v>4</v>
      </c>
      <c r="AC6" s="13">
        <v>5</v>
      </c>
      <c r="AD6" s="13">
        <v>1</v>
      </c>
      <c r="AE6" s="13">
        <v>4</v>
      </c>
      <c r="AF6" s="13">
        <v>3</v>
      </c>
      <c r="AG6" s="13">
        <v>4</v>
      </c>
      <c r="AH6" s="13">
        <v>4</v>
      </c>
      <c r="AI6" s="13">
        <v>2</v>
      </c>
      <c r="AJ6" s="13">
        <v>3</v>
      </c>
      <c r="AK6" s="13">
        <v>3</v>
      </c>
      <c r="AL6" s="13">
        <v>3</v>
      </c>
      <c r="AM6" s="13">
        <v>4</v>
      </c>
      <c r="AN6" s="13">
        <v>2</v>
      </c>
      <c r="AO6" s="13">
        <v>3</v>
      </c>
      <c r="AP6" s="13">
        <v>5</v>
      </c>
      <c r="AQ6" s="35">
        <f t="shared" si="0"/>
        <v>15</v>
      </c>
      <c r="AR6" s="5">
        <f t="shared" si="1"/>
        <v>23</v>
      </c>
      <c r="AS6" s="35">
        <f t="shared" si="2"/>
        <v>10</v>
      </c>
      <c r="AT6" s="35">
        <f t="shared" si="3"/>
        <v>17</v>
      </c>
      <c r="AU6" s="35">
        <f t="shared" si="4"/>
        <v>17</v>
      </c>
      <c r="AV6" s="5" t="s">
        <v>70</v>
      </c>
    </row>
    <row r="7" spans="1:106" x14ac:dyDescent="0.25">
      <c r="A7" s="13">
        <v>5</v>
      </c>
      <c r="B7" s="13" t="s">
        <v>71</v>
      </c>
      <c r="C7" s="20" t="s">
        <v>72</v>
      </c>
      <c r="D7" s="20" t="s">
        <v>0</v>
      </c>
      <c r="E7" s="20" t="s">
        <v>73</v>
      </c>
      <c r="F7" s="20" t="s">
        <v>55</v>
      </c>
      <c r="G7" s="20" t="s">
        <v>56</v>
      </c>
      <c r="H7" s="20" t="s">
        <v>24</v>
      </c>
      <c r="I7" s="20" t="s">
        <v>74</v>
      </c>
      <c r="J7" s="21">
        <v>16</v>
      </c>
      <c r="K7" s="21">
        <v>18</v>
      </c>
      <c r="L7" s="21">
        <v>11</v>
      </c>
      <c r="M7" s="21">
        <v>18</v>
      </c>
      <c r="N7" s="22">
        <v>21</v>
      </c>
      <c r="O7" s="13" t="s">
        <v>28</v>
      </c>
      <c r="P7" s="13" t="s">
        <v>58</v>
      </c>
      <c r="Q7" s="1">
        <v>1</v>
      </c>
      <c r="R7" s="13">
        <v>3</v>
      </c>
      <c r="S7" s="13">
        <v>5</v>
      </c>
      <c r="T7" s="13">
        <v>3</v>
      </c>
      <c r="U7" s="13">
        <v>4</v>
      </c>
      <c r="V7" s="13">
        <v>5</v>
      </c>
      <c r="W7" s="13">
        <v>3</v>
      </c>
      <c r="X7" s="13">
        <v>5</v>
      </c>
      <c r="Y7" s="13">
        <v>2</v>
      </c>
      <c r="Z7" s="13">
        <v>4</v>
      </c>
      <c r="AA7" s="13">
        <v>2</v>
      </c>
      <c r="AB7" s="13">
        <v>2</v>
      </c>
      <c r="AC7" s="13">
        <v>4</v>
      </c>
      <c r="AD7" s="13">
        <v>4</v>
      </c>
      <c r="AE7" s="13">
        <v>4</v>
      </c>
      <c r="AF7" s="13">
        <v>4</v>
      </c>
      <c r="AG7" s="13">
        <v>3</v>
      </c>
      <c r="AH7" s="13">
        <v>4</v>
      </c>
      <c r="AI7" s="13">
        <v>2</v>
      </c>
      <c r="AJ7" s="13">
        <v>3</v>
      </c>
      <c r="AK7" s="13">
        <v>3</v>
      </c>
      <c r="AL7" s="13">
        <v>3</v>
      </c>
      <c r="AM7" s="13">
        <v>4</v>
      </c>
      <c r="AN7" s="13">
        <v>2</v>
      </c>
      <c r="AO7" s="13">
        <v>4</v>
      </c>
      <c r="AP7" s="13">
        <v>5</v>
      </c>
      <c r="AQ7" s="35">
        <f t="shared" si="0"/>
        <v>14</v>
      </c>
      <c r="AR7" s="5">
        <f t="shared" si="1"/>
        <v>22</v>
      </c>
      <c r="AS7" s="35">
        <f t="shared" si="2"/>
        <v>13</v>
      </c>
      <c r="AT7" s="35">
        <f t="shared" si="3"/>
        <v>19</v>
      </c>
      <c r="AU7" s="35">
        <f t="shared" si="4"/>
        <v>19</v>
      </c>
      <c r="AV7" s="5" t="s">
        <v>25</v>
      </c>
    </row>
    <row r="8" spans="1:106" x14ac:dyDescent="0.25">
      <c r="A8" s="13">
        <v>9</v>
      </c>
      <c r="B8" s="13" t="s">
        <v>75</v>
      </c>
      <c r="C8" s="20" t="s">
        <v>76</v>
      </c>
      <c r="D8" s="20" t="s">
        <v>0</v>
      </c>
      <c r="E8" s="20" t="s">
        <v>77</v>
      </c>
      <c r="F8" s="20" t="s">
        <v>78</v>
      </c>
      <c r="G8" s="20" t="s">
        <v>56</v>
      </c>
      <c r="H8" s="20" t="s">
        <v>24</v>
      </c>
      <c r="I8" s="20" t="s">
        <v>68</v>
      </c>
      <c r="J8" s="21">
        <v>14</v>
      </c>
      <c r="K8" s="21">
        <v>19</v>
      </c>
      <c r="L8" s="21">
        <v>8</v>
      </c>
      <c r="M8" s="21">
        <v>18</v>
      </c>
      <c r="N8" s="22">
        <v>21</v>
      </c>
      <c r="O8" s="13" t="s">
        <v>28</v>
      </c>
      <c r="P8" s="13" t="s">
        <v>58</v>
      </c>
      <c r="Q8" s="1">
        <v>0</v>
      </c>
      <c r="R8" s="1">
        <v>2</v>
      </c>
      <c r="S8" s="1">
        <v>4</v>
      </c>
      <c r="T8" s="1">
        <v>3</v>
      </c>
      <c r="U8" s="1">
        <v>5</v>
      </c>
      <c r="V8" s="1">
        <v>5</v>
      </c>
      <c r="W8" s="1">
        <v>2</v>
      </c>
      <c r="X8" s="1">
        <v>4</v>
      </c>
      <c r="Y8" s="1">
        <v>2</v>
      </c>
      <c r="Z8" s="1">
        <v>5</v>
      </c>
      <c r="AA8" s="1">
        <v>5</v>
      </c>
      <c r="AB8" s="1">
        <v>3</v>
      </c>
      <c r="AC8" s="1">
        <v>3</v>
      </c>
      <c r="AD8" s="1">
        <v>3</v>
      </c>
      <c r="AE8" s="1">
        <v>4</v>
      </c>
      <c r="AF8" s="1">
        <v>4</v>
      </c>
      <c r="AG8" s="1">
        <v>4</v>
      </c>
      <c r="AH8" s="1">
        <v>4</v>
      </c>
      <c r="AI8" s="1">
        <v>2</v>
      </c>
      <c r="AJ8" s="1">
        <v>4</v>
      </c>
      <c r="AK8" s="1">
        <v>4</v>
      </c>
      <c r="AL8" s="1">
        <v>2</v>
      </c>
      <c r="AM8" s="1">
        <v>4</v>
      </c>
      <c r="AN8" s="1">
        <v>2</v>
      </c>
      <c r="AO8" s="1">
        <v>4</v>
      </c>
      <c r="AP8" s="1">
        <v>4</v>
      </c>
      <c r="AQ8" s="35">
        <f t="shared" si="0"/>
        <v>13</v>
      </c>
      <c r="AR8" s="35">
        <f t="shared" si="1"/>
        <v>19</v>
      </c>
      <c r="AS8" s="35">
        <f t="shared" si="2"/>
        <v>12</v>
      </c>
      <c r="AT8" s="9">
        <f t="shared" si="3"/>
        <v>22</v>
      </c>
      <c r="AU8" s="20">
        <f t="shared" si="4"/>
        <v>22</v>
      </c>
      <c r="AV8" s="34" t="s">
        <v>79</v>
      </c>
    </row>
    <row r="9" spans="1:106" x14ac:dyDescent="0.25">
      <c r="A9" s="13">
        <v>14</v>
      </c>
      <c r="B9" s="13" t="s">
        <v>80</v>
      </c>
      <c r="C9" s="20" t="s">
        <v>81</v>
      </c>
      <c r="D9" s="20" t="s">
        <v>0</v>
      </c>
      <c r="E9" s="20" t="s">
        <v>82</v>
      </c>
      <c r="F9" s="20" t="s">
        <v>62</v>
      </c>
      <c r="G9" s="20" t="s">
        <v>56</v>
      </c>
      <c r="H9" s="20" t="s">
        <v>32</v>
      </c>
      <c r="I9" s="20" t="s">
        <v>63</v>
      </c>
      <c r="J9" s="21">
        <v>14</v>
      </c>
      <c r="K9" s="21">
        <v>18</v>
      </c>
      <c r="L9" s="21">
        <v>13</v>
      </c>
      <c r="M9" s="21">
        <v>18</v>
      </c>
      <c r="N9" s="22">
        <v>20</v>
      </c>
      <c r="O9" s="13" t="s">
        <v>28</v>
      </c>
      <c r="P9" s="13" t="s">
        <v>58</v>
      </c>
      <c r="Q9" s="1">
        <v>1</v>
      </c>
      <c r="R9" s="13">
        <v>3</v>
      </c>
      <c r="S9" s="13">
        <v>4</v>
      </c>
      <c r="T9" s="13">
        <v>4</v>
      </c>
      <c r="U9" s="13">
        <v>4</v>
      </c>
      <c r="V9" s="13">
        <v>5</v>
      </c>
      <c r="W9" s="13">
        <v>2</v>
      </c>
      <c r="X9" s="13">
        <v>5</v>
      </c>
      <c r="Y9" s="13">
        <v>3</v>
      </c>
      <c r="Z9" s="13">
        <v>3</v>
      </c>
      <c r="AA9" s="13">
        <v>3</v>
      </c>
      <c r="AB9" s="13">
        <v>4</v>
      </c>
      <c r="AC9" s="13">
        <v>3</v>
      </c>
      <c r="AD9" s="13">
        <v>3</v>
      </c>
      <c r="AE9" s="13">
        <v>4</v>
      </c>
      <c r="AF9" s="13">
        <v>3</v>
      </c>
      <c r="AG9" s="13">
        <v>3</v>
      </c>
      <c r="AH9" s="13">
        <v>4</v>
      </c>
      <c r="AI9" s="13">
        <v>3</v>
      </c>
      <c r="AJ9" s="13">
        <v>4</v>
      </c>
      <c r="AK9" s="13">
        <v>4</v>
      </c>
      <c r="AL9" s="13">
        <v>4</v>
      </c>
      <c r="AM9" s="13">
        <v>3</v>
      </c>
      <c r="AN9" s="13">
        <v>3</v>
      </c>
      <c r="AO9" s="13">
        <v>3</v>
      </c>
      <c r="AP9" s="13">
        <v>5</v>
      </c>
      <c r="AQ9" s="35">
        <f t="shared" si="0"/>
        <v>16</v>
      </c>
      <c r="AR9" s="35">
        <f t="shared" si="1"/>
        <v>19</v>
      </c>
      <c r="AS9" s="35">
        <f t="shared" si="2"/>
        <v>16</v>
      </c>
      <c r="AT9" s="35">
        <f t="shared" si="3"/>
        <v>18</v>
      </c>
      <c r="AU9" s="20">
        <f t="shared" si="4"/>
        <v>20</v>
      </c>
      <c r="AV9" s="20" t="s">
        <v>28</v>
      </c>
    </row>
    <row r="10" spans="1:106" x14ac:dyDescent="0.25">
      <c r="A10" s="13" t="s">
        <v>83</v>
      </c>
      <c r="B10" s="13" t="s">
        <v>84</v>
      </c>
      <c r="C10" s="7" t="s">
        <v>85</v>
      </c>
      <c r="D10" s="7" t="s">
        <v>1</v>
      </c>
      <c r="E10" s="7" t="s">
        <v>86</v>
      </c>
      <c r="F10" s="7" t="s">
        <v>87</v>
      </c>
      <c r="G10" s="7" t="s">
        <v>56</v>
      </c>
      <c r="H10" s="7" t="s">
        <v>32</v>
      </c>
      <c r="I10" s="7" t="s">
        <v>63</v>
      </c>
      <c r="J10" s="21">
        <v>14</v>
      </c>
      <c r="K10" s="21">
        <v>17</v>
      </c>
      <c r="L10" s="24">
        <v>18</v>
      </c>
      <c r="M10" s="21">
        <v>17</v>
      </c>
      <c r="N10" s="28">
        <v>22</v>
      </c>
      <c r="O10" s="13" t="s">
        <v>26</v>
      </c>
      <c r="P10" s="13" t="s">
        <v>69</v>
      </c>
      <c r="Q10" s="1">
        <v>1</v>
      </c>
      <c r="R10" s="13">
        <v>2</v>
      </c>
      <c r="S10" s="13">
        <v>5</v>
      </c>
      <c r="T10" s="13">
        <v>4</v>
      </c>
      <c r="U10" s="13">
        <v>4</v>
      </c>
      <c r="V10" s="13">
        <v>5</v>
      </c>
      <c r="W10" s="13">
        <v>3</v>
      </c>
      <c r="X10" s="36">
        <v>8</v>
      </c>
      <c r="Y10" s="13">
        <v>4</v>
      </c>
      <c r="Z10" s="13">
        <v>5</v>
      </c>
      <c r="AA10" s="13">
        <v>2</v>
      </c>
      <c r="AB10" s="13">
        <v>3</v>
      </c>
      <c r="AC10" s="13">
        <v>5</v>
      </c>
      <c r="AD10" s="13">
        <v>4</v>
      </c>
      <c r="AE10" s="13">
        <v>3</v>
      </c>
      <c r="AF10" s="13">
        <v>5</v>
      </c>
      <c r="AG10" s="13">
        <v>4</v>
      </c>
      <c r="AH10" s="13">
        <v>4</v>
      </c>
      <c r="AI10" s="13">
        <v>2</v>
      </c>
      <c r="AJ10" s="13">
        <v>1</v>
      </c>
      <c r="AK10" s="13">
        <v>5</v>
      </c>
      <c r="AL10" s="13">
        <v>4</v>
      </c>
      <c r="AM10" s="13">
        <v>1</v>
      </c>
      <c r="AN10" s="13">
        <v>5</v>
      </c>
      <c r="AO10" s="13">
        <v>3</v>
      </c>
      <c r="AP10" s="13">
        <v>4</v>
      </c>
      <c r="AQ10" s="35">
        <f t="shared" si="0"/>
        <v>16</v>
      </c>
      <c r="AR10" s="5">
        <f t="shared" si="1"/>
        <v>23</v>
      </c>
      <c r="AS10" s="35">
        <f t="shared" si="2"/>
        <v>19</v>
      </c>
      <c r="AT10" s="35">
        <f t="shared" si="3"/>
        <v>16</v>
      </c>
      <c r="AU10" s="35">
        <f t="shared" si="4"/>
        <v>21</v>
      </c>
      <c r="AV10" s="5" t="s">
        <v>25</v>
      </c>
    </row>
    <row r="11" spans="1:106" x14ac:dyDescent="0.25">
      <c r="A11" s="13">
        <v>1</v>
      </c>
      <c r="B11" s="13" t="s">
        <v>88</v>
      </c>
      <c r="C11" s="7" t="s">
        <v>89</v>
      </c>
      <c r="D11" s="7" t="s">
        <v>1</v>
      </c>
      <c r="E11" s="7" t="s">
        <v>90</v>
      </c>
      <c r="F11" s="7" t="s">
        <v>62</v>
      </c>
      <c r="G11" s="7" t="s">
        <v>56</v>
      </c>
      <c r="H11" s="7" t="s">
        <v>32</v>
      </c>
      <c r="I11" s="7" t="s">
        <v>63</v>
      </c>
      <c r="J11" s="21">
        <v>17</v>
      </c>
      <c r="K11" s="21">
        <v>18</v>
      </c>
      <c r="L11" s="24">
        <v>18</v>
      </c>
      <c r="M11" s="21">
        <v>18</v>
      </c>
      <c r="N11" s="49">
        <v>20</v>
      </c>
      <c r="O11" s="13" t="s">
        <v>26</v>
      </c>
      <c r="P11" s="13" t="s">
        <v>58</v>
      </c>
      <c r="Q11" s="1">
        <v>1</v>
      </c>
      <c r="R11" s="13">
        <v>3</v>
      </c>
      <c r="S11" s="13">
        <v>4</v>
      </c>
      <c r="T11" s="13">
        <v>3</v>
      </c>
      <c r="U11" s="13">
        <v>3</v>
      </c>
      <c r="V11" s="13">
        <v>4</v>
      </c>
      <c r="W11" s="13">
        <v>3</v>
      </c>
      <c r="X11" s="13">
        <v>5</v>
      </c>
      <c r="Y11" s="13">
        <v>4</v>
      </c>
      <c r="Z11" s="13">
        <v>4</v>
      </c>
      <c r="AA11" s="13">
        <v>2</v>
      </c>
      <c r="AB11" s="13">
        <v>4</v>
      </c>
      <c r="AC11" s="13">
        <v>3</v>
      </c>
      <c r="AD11" s="13">
        <v>4</v>
      </c>
      <c r="AE11" s="13">
        <v>3</v>
      </c>
      <c r="AF11" s="13">
        <v>3</v>
      </c>
      <c r="AG11" s="13">
        <v>3</v>
      </c>
      <c r="AH11" s="13">
        <v>3</v>
      </c>
      <c r="AI11" s="13">
        <v>3</v>
      </c>
      <c r="AJ11" s="13">
        <v>3</v>
      </c>
      <c r="AK11" s="13">
        <v>3</v>
      </c>
      <c r="AL11" s="13">
        <v>3</v>
      </c>
      <c r="AM11" s="13">
        <v>3</v>
      </c>
      <c r="AN11" s="13">
        <v>4</v>
      </c>
      <c r="AO11" s="13">
        <v>3</v>
      </c>
      <c r="AP11" s="13">
        <v>4</v>
      </c>
      <c r="AQ11" s="35">
        <f t="shared" si="0"/>
        <v>16</v>
      </c>
      <c r="AR11" s="5">
        <f t="shared" si="1"/>
        <v>18</v>
      </c>
      <c r="AS11" s="7">
        <f t="shared" si="2"/>
        <v>18</v>
      </c>
      <c r="AT11" s="35">
        <f t="shared" si="3"/>
        <v>16</v>
      </c>
      <c r="AU11" s="35">
        <f t="shared" si="4"/>
        <v>16</v>
      </c>
      <c r="AV11" s="34" t="s">
        <v>91</v>
      </c>
    </row>
    <row r="12" spans="1:106" x14ac:dyDescent="0.25">
      <c r="A12" s="13" t="s">
        <v>92</v>
      </c>
      <c r="B12" s="13" t="s">
        <v>93</v>
      </c>
      <c r="C12" s="7" t="s">
        <v>94</v>
      </c>
      <c r="D12" s="7" t="s">
        <v>0</v>
      </c>
      <c r="E12" s="7" t="s">
        <v>95</v>
      </c>
      <c r="F12" s="7" t="s">
        <v>62</v>
      </c>
      <c r="G12" s="7" t="s">
        <v>56</v>
      </c>
      <c r="H12" s="7" t="s">
        <v>32</v>
      </c>
      <c r="I12" s="7" t="s">
        <v>63</v>
      </c>
      <c r="J12" s="21">
        <v>17</v>
      </c>
      <c r="K12" s="21">
        <v>19</v>
      </c>
      <c r="L12" s="24">
        <v>19</v>
      </c>
      <c r="M12" s="21">
        <v>19</v>
      </c>
      <c r="N12" s="21">
        <v>19</v>
      </c>
      <c r="O12" s="13" t="s">
        <v>26</v>
      </c>
      <c r="P12" s="13" t="s">
        <v>96</v>
      </c>
      <c r="Q12" s="1">
        <v>0</v>
      </c>
      <c r="R12" s="1">
        <v>3</v>
      </c>
      <c r="S12" s="1">
        <v>4</v>
      </c>
      <c r="T12" s="1">
        <v>4</v>
      </c>
      <c r="U12" s="1">
        <v>4</v>
      </c>
      <c r="V12" s="1">
        <v>5</v>
      </c>
      <c r="W12" s="1">
        <v>3</v>
      </c>
      <c r="X12" s="1">
        <v>5</v>
      </c>
      <c r="Y12" s="1">
        <v>5</v>
      </c>
      <c r="Z12" s="1">
        <v>5</v>
      </c>
      <c r="AA12" s="1">
        <v>4</v>
      </c>
      <c r="AB12" s="1">
        <v>4</v>
      </c>
      <c r="AC12" s="1">
        <v>3</v>
      </c>
      <c r="AD12" s="1">
        <v>4</v>
      </c>
      <c r="AE12" s="1">
        <v>4</v>
      </c>
      <c r="AF12" s="1">
        <v>5</v>
      </c>
      <c r="AG12" s="1">
        <v>5</v>
      </c>
      <c r="AH12" s="1">
        <v>3</v>
      </c>
      <c r="AI12" s="1">
        <v>3</v>
      </c>
      <c r="AJ12" s="1">
        <v>3</v>
      </c>
      <c r="AK12" s="1">
        <v>4</v>
      </c>
      <c r="AL12" s="1">
        <v>3</v>
      </c>
      <c r="AM12" s="1">
        <v>4</v>
      </c>
      <c r="AN12" s="1">
        <v>4</v>
      </c>
      <c r="AO12" s="1">
        <v>5</v>
      </c>
      <c r="AP12" s="1">
        <v>5</v>
      </c>
      <c r="AQ12" s="35">
        <f t="shared" si="0"/>
        <v>18</v>
      </c>
      <c r="AR12" s="35">
        <f t="shared" si="1"/>
        <v>19</v>
      </c>
      <c r="AS12" s="35">
        <f t="shared" si="2"/>
        <v>20</v>
      </c>
      <c r="AT12" s="35">
        <f t="shared" si="3"/>
        <v>21</v>
      </c>
      <c r="AU12" s="20">
        <f t="shared" si="4"/>
        <v>23</v>
      </c>
      <c r="AV12" s="20" t="s">
        <v>28</v>
      </c>
    </row>
    <row r="13" spans="1:106" x14ac:dyDescent="0.25">
      <c r="A13" s="13" t="s">
        <v>97</v>
      </c>
      <c r="B13" s="13" t="s">
        <v>98</v>
      </c>
      <c r="C13" s="7" t="s">
        <v>99</v>
      </c>
      <c r="D13" s="7" t="s">
        <v>0</v>
      </c>
      <c r="E13" s="7"/>
      <c r="F13" s="7" t="s">
        <v>55</v>
      </c>
      <c r="G13" s="7" t="s">
        <v>56</v>
      </c>
      <c r="H13" s="7" t="s">
        <v>32</v>
      </c>
      <c r="I13" s="7" t="s">
        <v>63</v>
      </c>
      <c r="J13" s="21">
        <v>17</v>
      </c>
      <c r="K13" s="21">
        <v>18</v>
      </c>
      <c r="L13" s="24">
        <v>19</v>
      </c>
      <c r="M13" s="21">
        <v>19</v>
      </c>
      <c r="N13" s="21">
        <v>19</v>
      </c>
      <c r="O13" s="13" t="s">
        <v>26</v>
      </c>
      <c r="P13" s="13" t="s">
        <v>69</v>
      </c>
      <c r="Q13" s="1">
        <v>0</v>
      </c>
      <c r="R13" s="13">
        <v>5</v>
      </c>
      <c r="S13" s="13">
        <v>5</v>
      </c>
      <c r="T13" s="13">
        <v>3</v>
      </c>
      <c r="U13" s="13">
        <v>4</v>
      </c>
      <c r="V13" s="13">
        <v>4</v>
      </c>
      <c r="W13" s="13">
        <v>3</v>
      </c>
      <c r="X13" s="13">
        <v>5</v>
      </c>
      <c r="Y13" s="13">
        <v>3</v>
      </c>
      <c r="Z13" s="13">
        <v>3</v>
      </c>
      <c r="AA13" s="13">
        <v>2</v>
      </c>
      <c r="AB13" s="13">
        <v>4</v>
      </c>
      <c r="AC13" s="13">
        <v>4</v>
      </c>
      <c r="AD13" s="13">
        <v>1</v>
      </c>
      <c r="AE13" s="13">
        <v>4</v>
      </c>
      <c r="AF13" s="13">
        <v>5</v>
      </c>
      <c r="AG13" s="13">
        <v>2</v>
      </c>
      <c r="AH13" s="13">
        <v>5</v>
      </c>
      <c r="AI13" s="13">
        <v>1</v>
      </c>
      <c r="AJ13" s="13">
        <v>3</v>
      </c>
      <c r="AK13" s="13">
        <v>3</v>
      </c>
      <c r="AL13" s="13">
        <v>3</v>
      </c>
      <c r="AM13" s="13">
        <v>4</v>
      </c>
      <c r="AN13" s="13">
        <v>3</v>
      </c>
      <c r="AO13" s="13">
        <v>3</v>
      </c>
      <c r="AP13" s="13">
        <v>3</v>
      </c>
      <c r="AQ13" s="35">
        <f t="shared" si="0"/>
        <v>17</v>
      </c>
      <c r="AR13" s="5">
        <f t="shared" si="1"/>
        <v>23</v>
      </c>
      <c r="AS13" s="35">
        <f t="shared" si="2"/>
        <v>11</v>
      </c>
      <c r="AT13" s="35">
        <f t="shared" si="3"/>
        <v>17</v>
      </c>
      <c r="AU13" s="35">
        <f t="shared" si="4"/>
        <v>17</v>
      </c>
      <c r="AV13" s="5" t="s">
        <v>25</v>
      </c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</row>
    <row r="14" spans="1:106" x14ac:dyDescent="0.25">
      <c r="A14" s="13" t="s">
        <v>100</v>
      </c>
      <c r="B14" s="13" t="s">
        <v>101</v>
      </c>
      <c r="C14" s="7" t="s">
        <v>102</v>
      </c>
      <c r="D14" s="7" t="s">
        <v>0</v>
      </c>
      <c r="E14" s="7" t="s">
        <v>103</v>
      </c>
      <c r="F14" s="7" t="s">
        <v>62</v>
      </c>
      <c r="G14" s="7" t="s">
        <v>56</v>
      </c>
      <c r="H14" s="7" t="s">
        <v>32</v>
      </c>
      <c r="I14" s="7" t="s">
        <v>63</v>
      </c>
      <c r="J14" s="21">
        <v>12</v>
      </c>
      <c r="K14" s="21">
        <v>18</v>
      </c>
      <c r="L14" s="27">
        <v>19</v>
      </c>
      <c r="M14" s="28">
        <v>20</v>
      </c>
      <c r="N14" s="21">
        <v>18</v>
      </c>
      <c r="O14" s="13" t="s">
        <v>26</v>
      </c>
      <c r="P14" s="13" t="s">
        <v>69</v>
      </c>
      <c r="Q14" s="1">
        <v>1</v>
      </c>
      <c r="R14" s="13">
        <v>4</v>
      </c>
      <c r="S14" s="13">
        <v>4</v>
      </c>
      <c r="T14" s="13">
        <v>5</v>
      </c>
      <c r="U14" s="13">
        <v>3</v>
      </c>
      <c r="V14" s="13">
        <v>5</v>
      </c>
      <c r="W14" s="13">
        <v>2</v>
      </c>
      <c r="X14" s="13">
        <v>5</v>
      </c>
      <c r="Y14" s="13">
        <v>3</v>
      </c>
      <c r="Z14" s="13">
        <v>5</v>
      </c>
      <c r="AA14" s="13">
        <v>4</v>
      </c>
      <c r="AB14" s="13">
        <v>4</v>
      </c>
      <c r="AC14" s="13">
        <v>5</v>
      </c>
      <c r="AD14" s="13">
        <v>4</v>
      </c>
      <c r="AE14" s="13">
        <v>4</v>
      </c>
      <c r="AF14" s="13">
        <v>5</v>
      </c>
      <c r="AG14" s="13">
        <v>4</v>
      </c>
      <c r="AH14" s="13">
        <v>5</v>
      </c>
      <c r="AI14" s="13">
        <v>2</v>
      </c>
      <c r="AJ14" s="13">
        <v>3</v>
      </c>
      <c r="AK14" s="13">
        <v>4</v>
      </c>
      <c r="AL14" s="13">
        <v>3</v>
      </c>
      <c r="AM14" s="13">
        <v>4</v>
      </c>
      <c r="AN14" s="13">
        <v>5</v>
      </c>
      <c r="AO14" s="13">
        <v>2</v>
      </c>
      <c r="AP14" s="13">
        <v>5</v>
      </c>
      <c r="AQ14" s="35">
        <f t="shared" si="0"/>
        <v>17</v>
      </c>
      <c r="AR14" s="5">
        <f t="shared" si="1"/>
        <v>23</v>
      </c>
      <c r="AS14" s="35">
        <f t="shared" si="2"/>
        <v>19</v>
      </c>
      <c r="AT14" s="35">
        <f t="shared" si="3"/>
        <v>17</v>
      </c>
      <c r="AU14" s="20">
        <f t="shared" si="4"/>
        <v>23</v>
      </c>
      <c r="AV14" s="34" t="s">
        <v>104</v>
      </c>
    </row>
    <row r="15" spans="1:106" x14ac:dyDescent="0.25">
      <c r="A15" s="13">
        <v>29</v>
      </c>
      <c r="B15" s="13" t="s">
        <v>105</v>
      </c>
      <c r="C15" s="7" t="s">
        <v>106</v>
      </c>
      <c r="D15" s="7" t="s">
        <v>1</v>
      </c>
      <c r="E15" s="7" t="s">
        <v>107</v>
      </c>
      <c r="F15" s="7" t="s">
        <v>62</v>
      </c>
      <c r="G15" s="7" t="s">
        <v>56</v>
      </c>
      <c r="H15" s="7" t="s">
        <v>32</v>
      </c>
      <c r="I15" s="7" t="s">
        <v>63</v>
      </c>
      <c r="J15" s="21">
        <v>16</v>
      </c>
      <c r="K15" s="21">
        <v>18</v>
      </c>
      <c r="L15" s="24">
        <v>20</v>
      </c>
      <c r="M15" s="21">
        <v>18</v>
      </c>
      <c r="N15" s="21">
        <v>18</v>
      </c>
      <c r="O15" s="13" t="s">
        <v>26</v>
      </c>
      <c r="P15" s="13" t="s">
        <v>58</v>
      </c>
      <c r="Q15" s="1">
        <v>1</v>
      </c>
      <c r="R15" s="13">
        <v>4</v>
      </c>
      <c r="S15" s="13">
        <v>4</v>
      </c>
      <c r="T15" s="13">
        <v>4</v>
      </c>
      <c r="U15" s="13">
        <v>2</v>
      </c>
      <c r="V15" s="13">
        <v>5</v>
      </c>
      <c r="W15" s="13">
        <v>2</v>
      </c>
      <c r="X15" s="13">
        <v>4</v>
      </c>
      <c r="Y15" s="13">
        <v>1</v>
      </c>
      <c r="Z15" s="13">
        <v>4</v>
      </c>
      <c r="AA15" s="13">
        <v>2</v>
      </c>
      <c r="AB15" s="13">
        <v>4</v>
      </c>
      <c r="AC15" s="13">
        <v>4</v>
      </c>
      <c r="AD15" s="13">
        <v>3</v>
      </c>
      <c r="AE15" s="13">
        <v>4</v>
      </c>
      <c r="AF15" s="13">
        <v>4</v>
      </c>
      <c r="AG15" s="13">
        <v>4</v>
      </c>
      <c r="AH15" s="13">
        <v>4</v>
      </c>
      <c r="AI15" s="13">
        <v>2</v>
      </c>
      <c r="AJ15" s="13">
        <v>4</v>
      </c>
      <c r="AK15" s="13">
        <v>3</v>
      </c>
      <c r="AL15" s="13">
        <v>4</v>
      </c>
      <c r="AM15" s="13">
        <v>4</v>
      </c>
      <c r="AN15" s="13">
        <v>4</v>
      </c>
      <c r="AO15" s="13">
        <v>4</v>
      </c>
      <c r="AP15" s="13">
        <v>3</v>
      </c>
      <c r="AQ15" s="35">
        <f t="shared" si="0"/>
        <v>18</v>
      </c>
      <c r="AR15" s="5">
        <f t="shared" si="1"/>
        <v>20</v>
      </c>
      <c r="AS15" s="35">
        <f t="shared" si="2"/>
        <v>14</v>
      </c>
      <c r="AT15" s="35">
        <f t="shared" si="3"/>
        <v>18</v>
      </c>
      <c r="AU15" s="35">
        <f t="shared" si="4"/>
        <v>17</v>
      </c>
      <c r="AV15" s="5" t="s">
        <v>25</v>
      </c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</row>
    <row r="16" spans="1:106" x14ac:dyDescent="0.25">
      <c r="A16" s="13" t="s">
        <v>108</v>
      </c>
      <c r="B16" s="13" t="s">
        <v>109</v>
      </c>
      <c r="C16" s="9" t="s">
        <v>110</v>
      </c>
      <c r="D16" s="9" t="s">
        <v>1</v>
      </c>
      <c r="E16" s="9" t="s">
        <v>111</v>
      </c>
      <c r="F16" s="9" t="s">
        <v>62</v>
      </c>
      <c r="G16" s="9" t="s">
        <v>56</v>
      </c>
      <c r="H16" s="9" t="s">
        <v>24</v>
      </c>
      <c r="I16" s="9" t="s">
        <v>68</v>
      </c>
      <c r="J16" s="21">
        <v>16</v>
      </c>
      <c r="K16" s="21">
        <v>19</v>
      </c>
      <c r="L16" s="21">
        <v>11</v>
      </c>
      <c r="M16" s="25">
        <v>21</v>
      </c>
      <c r="N16" s="21">
        <v>21</v>
      </c>
      <c r="O16" s="13" t="s">
        <v>27</v>
      </c>
      <c r="P16" s="13" t="s">
        <v>96</v>
      </c>
      <c r="Q16" s="1">
        <v>1</v>
      </c>
      <c r="R16" s="13">
        <v>2</v>
      </c>
      <c r="S16" s="13">
        <v>4</v>
      </c>
      <c r="T16" s="13">
        <v>2</v>
      </c>
      <c r="U16" s="13">
        <v>2</v>
      </c>
      <c r="V16" s="13">
        <v>4</v>
      </c>
      <c r="W16" s="13">
        <v>2</v>
      </c>
      <c r="X16" s="13">
        <v>5</v>
      </c>
      <c r="Y16" s="13">
        <v>2</v>
      </c>
      <c r="Z16" s="13">
        <v>4</v>
      </c>
      <c r="AA16" s="13">
        <v>4</v>
      </c>
      <c r="AB16" s="13">
        <v>2</v>
      </c>
      <c r="AC16" s="13">
        <v>4</v>
      </c>
      <c r="AD16" s="13">
        <v>2</v>
      </c>
      <c r="AE16" s="13">
        <v>4</v>
      </c>
      <c r="AF16" s="13">
        <v>2</v>
      </c>
      <c r="AG16" s="13">
        <v>2</v>
      </c>
      <c r="AH16" s="13">
        <v>4</v>
      </c>
      <c r="AI16" s="13">
        <v>2</v>
      </c>
      <c r="AJ16" s="13">
        <v>5</v>
      </c>
      <c r="AK16" s="13">
        <v>4</v>
      </c>
      <c r="AL16" s="13">
        <v>4</v>
      </c>
      <c r="AM16" s="13">
        <v>4</v>
      </c>
      <c r="AN16" s="13">
        <v>2</v>
      </c>
      <c r="AO16" s="13">
        <v>2</v>
      </c>
      <c r="AP16" s="13">
        <v>5</v>
      </c>
      <c r="AQ16" s="35">
        <f t="shared" si="0"/>
        <v>12</v>
      </c>
      <c r="AR16" s="5">
        <f t="shared" si="1"/>
        <v>21</v>
      </c>
      <c r="AS16" s="35">
        <f t="shared" si="2"/>
        <v>10</v>
      </c>
      <c r="AT16" s="35">
        <f t="shared" si="3"/>
        <v>17</v>
      </c>
      <c r="AU16" s="35">
        <f t="shared" si="4"/>
        <v>19</v>
      </c>
      <c r="AV16" s="5" t="s">
        <v>25</v>
      </c>
    </row>
    <row r="17" spans="1:106" x14ac:dyDescent="0.25">
      <c r="A17" s="13" t="s">
        <v>112</v>
      </c>
      <c r="B17" s="13" t="s">
        <v>113</v>
      </c>
      <c r="C17" s="9" t="s">
        <v>114</v>
      </c>
      <c r="D17" s="9" t="s">
        <v>1</v>
      </c>
      <c r="E17" s="9" t="s">
        <v>86</v>
      </c>
      <c r="F17" s="9" t="s">
        <v>62</v>
      </c>
      <c r="G17" s="9" t="s">
        <v>56</v>
      </c>
      <c r="H17" s="9" t="s">
        <v>32</v>
      </c>
      <c r="I17" s="9" t="s">
        <v>63</v>
      </c>
      <c r="J17" s="21">
        <v>15</v>
      </c>
      <c r="K17" s="21">
        <v>18</v>
      </c>
      <c r="L17" s="21">
        <v>12</v>
      </c>
      <c r="M17" s="25">
        <v>20</v>
      </c>
      <c r="N17" s="21">
        <v>20</v>
      </c>
      <c r="O17" s="13" t="s">
        <v>27</v>
      </c>
      <c r="P17" s="13" t="s">
        <v>96</v>
      </c>
      <c r="Q17" s="1">
        <v>1</v>
      </c>
      <c r="R17" s="13">
        <v>2</v>
      </c>
      <c r="S17" s="13">
        <v>4</v>
      </c>
      <c r="T17" s="13">
        <v>2</v>
      </c>
      <c r="U17" s="13">
        <v>4</v>
      </c>
      <c r="V17" s="13">
        <v>4</v>
      </c>
      <c r="W17" s="13">
        <v>2</v>
      </c>
      <c r="X17" s="13">
        <v>4</v>
      </c>
      <c r="Y17" s="13">
        <v>2</v>
      </c>
      <c r="Z17" s="13">
        <v>4</v>
      </c>
      <c r="AA17" s="13">
        <v>2</v>
      </c>
      <c r="AB17" s="13">
        <v>4</v>
      </c>
      <c r="AC17" s="13">
        <v>4</v>
      </c>
      <c r="AD17" s="13">
        <v>2</v>
      </c>
      <c r="AE17" s="13">
        <v>4</v>
      </c>
      <c r="AF17" s="13">
        <v>4</v>
      </c>
      <c r="AG17" s="13">
        <v>4</v>
      </c>
      <c r="AH17" s="13">
        <v>4</v>
      </c>
      <c r="AI17" s="13">
        <v>2</v>
      </c>
      <c r="AJ17" s="13">
        <v>4</v>
      </c>
      <c r="AK17" s="13">
        <v>4</v>
      </c>
      <c r="AL17" s="13">
        <v>4</v>
      </c>
      <c r="AM17" s="13">
        <v>4</v>
      </c>
      <c r="AN17" s="13">
        <v>2</v>
      </c>
      <c r="AO17" s="13">
        <v>4</v>
      </c>
      <c r="AP17" s="13">
        <v>4</v>
      </c>
      <c r="AQ17" s="35">
        <f t="shared" si="0"/>
        <v>16</v>
      </c>
      <c r="AR17" s="5">
        <f t="shared" si="1"/>
        <v>20</v>
      </c>
      <c r="AS17" s="35">
        <f t="shared" si="2"/>
        <v>10</v>
      </c>
      <c r="AT17" s="9">
        <f t="shared" si="3"/>
        <v>20</v>
      </c>
      <c r="AU17" s="35">
        <f t="shared" si="4"/>
        <v>18</v>
      </c>
      <c r="AV17" s="35" t="s">
        <v>115</v>
      </c>
    </row>
    <row r="18" spans="1:106" x14ac:dyDescent="0.25">
      <c r="A18" s="13" t="s">
        <v>116</v>
      </c>
      <c r="B18" s="13" t="s">
        <v>117</v>
      </c>
      <c r="C18" s="9" t="s">
        <v>118</v>
      </c>
      <c r="D18" s="9" t="s">
        <v>1</v>
      </c>
      <c r="E18" s="9" t="s">
        <v>86</v>
      </c>
      <c r="F18" s="9" t="s">
        <v>62</v>
      </c>
      <c r="G18" s="9" t="s">
        <v>56</v>
      </c>
      <c r="H18" s="9" t="s">
        <v>32</v>
      </c>
      <c r="I18" s="9" t="s">
        <v>63</v>
      </c>
      <c r="J18" s="21">
        <v>14</v>
      </c>
      <c r="K18" s="21">
        <v>18</v>
      </c>
      <c r="L18" s="21">
        <v>14</v>
      </c>
      <c r="M18" s="25">
        <v>19</v>
      </c>
      <c r="N18" s="21">
        <v>19</v>
      </c>
      <c r="O18" s="13" t="s">
        <v>27</v>
      </c>
      <c r="P18" s="13" t="s">
        <v>96</v>
      </c>
      <c r="Q18" s="1">
        <v>1</v>
      </c>
      <c r="R18" s="1">
        <v>3</v>
      </c>
      <c r="S18" s="1">
        <v>1</v>
      </c>
      <c r="T18" s="1">
        <v>2</v>
      </c>
      <c r="U18" s="1">
        <v>5</v>
      </c>
      <c r="V18" s="1">
        <v>5</v>
      </c>
      <c r="W18" s="1">
        <v>3</v>
      </c>
      <c r="X18" s="1">
        <v>3</v>
      </c>
      <c r="Y18" s="1">
        <v>2</v>
      </c>
      <c r="Z18" s="1">
        <v>5</v>
      </c>
      <c r="AA18" s="1">
        <v>2</v>
      </c>
      <c r="AB18" s="1">
        <v>4</v>
      </c>
      <c r="AC18" s="1">
        <v>4</v>
      </c>
      <c r="AD18" s="1">
        <v>2</v>
      </c>
      <c r="AE18" s="1">
        <v>4</v>
      </c>
      <c r="AF18" s="1">
        <v>4</v>
      </c>
      <c r="AG18" s="1">
        <v>4</v>
      </c>
      <c r="AH18" s="1">
        <v>4</v>
      </c>
      <c r="AI18" s="1">
        <v>2</v>
      </c>
      <c r="AJ18" s="1">
        <v>4</v>
      </c>
      <c r="AK18" s="1">
        <v>4</v>
      </c>
      <c r="AL18" s="1">
        <v>4</v>
      </c>
      <c r="AM18" s="1">
        <v>4</v>
      </c>
      <c r="AN18" s="1">
        <v>2</v>
      </c>
      <c r="AO18" s="1">
        <v>4</v>
      </c>
      <c r="AP18" s="1">
        <v>5</v>
      </c>
      <c r="AQ18" s="35">
        <f t="shared" si="0"/>
        <v>18</v>
      </c>
      <c r="AR18" s="35">
        <f t="shared" si="1"/>
        <v>16</v>
      </c>
      <c r="AS18" s="35">
        <f t="shared" si="2"/>
        <v>10</v>
      </c>
      <c r="AT18" s="9">
        <f t="shared" si="3"/>
        <v>22</v>
      </c>
      <c r="AU18" s="35">
        <f t="shared" si="4"/>
        <v>20</v>
      </c>
      <c r="AV18" s="9" t="s">
        <v>27</v>
      </c>
    </row>
    <row r="19" spans="1:106" x14ac:dyDescent="0.25">
      <c r="A19" s="13" t="s">
        <v>119</v>
      </c>
      <c r="B19" s="13" t="s">
        <v>120</v>
      </c>
      <c r="C19" s="9" t="s">
        <v>121</v>
      </c>
      <c r="D19" s="9" t="s">
        <v>1</v>
      </c>
      <c r="E19" s="9" t="s">
        <v>122</v>
      </c>
      <c r="F19" s="9" t="s">
        <v>55</v>
      </c>
      <c r="G19" s="9" t="s">
        <v>56</v>
      </c>
      <c r="H19" s="9" t="s">
        <v>32</v>
      </c>
      <c r="I19" s="9" t="s">
        <v>57</v>
      </c>
      <c r="J19" s="21">
        <v>16</v>
      </c>
      <c r="K19" s="21">
        <v>19</v>
      </c>
      <c r="L19" s="21">
        <v>11</v>
      </c>
      <c r="M19" s="51">
        <v>19</v>
      </c>
      <c r="N19" s="21">
        <v>19</v>
      </c>
      <c r="O19" s="13" t="s">
        <v>27</v>
      </c>
      <c r="P19" s="13" t="s">
        <v>96</v>
      </c>
      <c r="Q19" s="1">
        <v>1</v>
      </c>
      <c r="R19" s="13">
        <v>3</v>
      </c>
      <c r="S19" s="13">
        <v>5</v>
      </c>
      <c r="T19" s="13">
        <v>3</v>
      </c>
      <c r="U19" s="13">
        <v>4</v>
      </c>
      <c r="V19" s="13">
        <v>4</v>
      </c>
      <c r="W19" s="13">
        <v>3</v>
      </c>
      <c r="X19" s="13">
        <v>4</v>
      </c>
      <c r="Y19" s="13">
        <v>3</v>
      </c>
      <c r="Z19" s="13">
        <v>4</v>
      </c>
      <c r="AA19" s="13">
        <v>3</v>
      </c>
      <c r="AB19" s="13">
        <v>4</v>
      </c>
      <c r="AC19" s="13">
        <v>4</v>
      </c>
      <c r="AD19" s="13">
        <v>3</v>
      </c>
      <c r="AE19" s="13">
        <v>4</v>
      </c>
      <c r="AF19" s="13">
        <v>4</v>
      </c>
      <c r="AG19" s="13">
        <v>3</v>
      </c>
      <c r="AH19" s="13">
        <v>3</v>
      </c>
      <c r="AI19" s="13">
        <v>2</v>
      </c>
      <c r="AJ19" s="13">
        <v>4</v>
      </c>
      <c r="AK19" s="13">
        <v>3</v>
      </c>
      <c r="AL19" s="13">
        <v>4</v>
      </c>
      <c r="AM19" s="13">
        <v>4</v>
      </c>
      <c r="AN19" s="13">
        <v>2</v>
      </c>
      <c r="AO19" s="13">
        <v>4</v>
      </c>
      <c r="AP19" s="13">
        <v>4</v>
      </c>
      <c r="AQ19" s="35">
        <f t="shared" si="0"/>
        <v>17</v>
      </c>
      <c r="AR19" s="5">
        <f t="shared" si="1"/>
        <v>20</v>
      </c>
      <c r="AS19" s="35">
        <f t="shared" si="2"/>
        <v>13</v>
      </c>
      <c r="AT19" s="9">
        <f t="shared" si="3"/>
        <v>20</v>
      </c>
      <c r="AU19" s="35">
        <f t="shared" si="4"/>
        <v>18</v>
      </c>
      <c r="AV19" s="34" t="s">
        <v>115</v>
      </c>
    </row>
    <row r="20" spans="1:106" x14ac:dyDescent="0.25">
      <c r="A20" s="13">
        <v>20</v>
      </c>
      <c r="B20" s="13" t="s">
        <v>123</v>
      </c>
      <c r="C20" s="9" t="s">
        <v>124</v>
      </c>
      <c r="D20" s="9" t="s">
        <v>0</v>
      </c>
      <c r="E20" s="9" t="s">
        <v>125</v>
      </c>
      <c r="F20" s="9" t="s">
        <v>62</v>
      </c>
      <c r="G20" s="9" t="s">
        <v>56</v>
      </c>
      <c r="H20" s="9" t="s">
        <v>32</v>
      </c>
      <c r="I20" s="9" t="s">
        <v>63</v>
      </c>
      <c r="J20" s="21">
        <v>17</v>
      </c>
      <c r="K20" s="21">
        <v>17</v>
      </c>
      <c r="L20" s="21">
        <v>13</v>
      </c>
      <c r="M20" s="25">
        <v>22</v>
      </c>
      <c r="N20" s="21">
        <v>16</v>
      </c>
      <c r="O20" s="13" t="s">
        <v>27</v>
      </c>
      <c r="P20" s="13" t="s">
        <v>58</v>
      </c>
      <c r="Q20" s="1">
        <v>1</v>
      </c>
      <c r="R20" s="13">
        <v>4</v>
      </c>
      <c r="S20" s="13">
        <v>5</v>
      </c>
      <c r="T20" s="13">
        <v>4</v>
      </c>
      <c r="U20" s="13">
        <v>5</v>
      </c>
      <c r="V20" s="13">
        <v>5</v>
      </c>
      <c r="W20" s="13">
        <v>3</v>
      </c>
      <c r="X20" s="13">
        <v>5</v>
      </c>
      <c r="Y20" s="13">
        <v>2</v>
      </c>
      <c r="Z20" s="13">
        <v>4</v>
      </c>
      <c r="AA20" s="13">
        <v>3</v>
      </c>
      <c r="AB20" s="13">
        <v>5</v>
      </c>
      <c r="AC20" s="13">
        <v>3</v>
      </c>
      <c r="AD20" s="13">
        <v>2</v>
      </c>
      <c r="AE20" s="13">
        <v>4</v>
      </c>
      <c r="AF20" s="13">
        <v>3</v>
      </c>
      <c r="AG20" s="13">
        <v>3</v>
      </c>
      <c r="AH20" s="13">
        <v>4</v>
      </c>
      <c r="AI20" s="13">
        <v>3</v>
      </c>
      <c r="AJ20" s="13">
        <v>4</v>
      </c>
      <c r="AK20" s="13">
        <v>5</v>
      </c>
      <c r="AL20" s="13">
        <v>3</v>
      </c>
      <c r="AM20" s="13">
        <v>3</v>
      </c>
      <c r="AN20" s="13">
        <v>3</v>
      </c>
      <c r="AO20" s="13">
        <v>4</v>
      </c>
      <c r="AP20" s="13">
        <v>5</v>
      </c>
      <c r="AQ20" s="35">
        <f t="shared" si="0"/>
        <v>18</v>
      </c>
      <c r="AR20" s="35">
        <f t="shared" si="1"/>
        <v>20</v>
      </c>
      <c r="AS20" s="35">
        <f t="shared" si="2"/>
        <v>14</v>
      </c>
      <c r="AT20" s="9">
        <f t="shared" si="3"/>
        <v>21</v>
      </c>
      <c r="AU20" s="20">
        <f t="shared" si="4"/>
        <v>21</v>
      </c>
      <c r="AV20" s="34" t="s">
        <v>79</v>
      </c>
    </row>
    <row r="21" spans="1:106" x14ac:dyDescent="0.25">
      <c r="A21" s="13">
        <v>30</v>
      </c>
      <c r="B21" s="13" t="s">
        <v>126</v>
      </c>
      <c r="C21" s="9" t="s">
        <v>127</v>
      </c>
      <c r="D21" s="9" t="s">
        <v>1</v>
      </c>
      <c r="E21" s="9" t="s">
        <v>128</v>
      </c>
      <c r="F21" s="9" t="s">
        <v>62</v>
      </c>
      <c r="G21" s="9" t="s">
        <v>56</v>
      </c>
      <c r="H21" s="9" t="s">
        <v>32</v>
      </c>
      <c r="I21" s="9" t="s">
        <v>63</v>
      </c>
      <c r="J21" s="21">
        <v>13</v>
      </c>
      <c r="K21" s="21">
        <v>15</v>
      </c>
      <c r="L21" s="21">
        <v>11</v>
      </c>
      <c r="M21" s="25">
        <v>18</v>
      </c>
      <c r="N21" s="21">
        <v>15</v>
      </c>
      <c r="O21" s="13" t="s">
        <v>27</v>
      </c>
      <c r="P21" s="13" t="s">
        <v>58</v>
      </c>
      <c r="Q21" s="1">
        <v>1</v>
      </c>
      <c r="R21" s="13">
        <v>2</v>
      </c>
      <c r="S21" s="13">
        <v>4</v>
      </c>
      <c r="T21" s="13">
        <v>5</v>
      </c>
      <c r="U21" s="13">
        <v>5</v>
      </c>
      <c r="V21" s="13">
        <v>5</v>
      </c>
      <c r="W21" s="13">
        <v>3</v>
      </c>
      <c r="X21" s="13">
        <v>4</v>
      </c>
      <c r="Y21" s="13">
        <v>2</v>
      </c>
      <c r="Z21" s="13">
        <v>1</v>
      </c>
      <c r="AA21" s="13">
        <v>3</v>
      </c>
      <c r="AB21" s="13">
        <v>3</v>
      </c>
      <c r="AC21" s="13">
        <v>3</v>
      </c>
      <c r="AD21" s="13">
        <v>2</v>
      </c>
      <c r="AE21" s="13">
        <v>5</v>
      </c>
      <c r="AF21" s="13">
        <v>3</v>
      </c>
      <c r="AG21" s="13">
        <v>2</v>
      </c>
      <c r="AH21" s="13">
        <v>4</v>
      </c>
      <c r="AI21" s="13">
        <v>3</v>
      </c>
      <c r="AJ21" s="13">
        <v>5</v>
      </c>
      <c r="AK21" s="13">
        <v>4</v>
      </c>
      <c r="AL21" s="13">
        <v>2</v>
      </c>
      <c r="AM21" s="13">
        <v>3</v>
      </c>
      <c r="AN21" s="13">
        <v>1</v>
      </c>
      <c r="AO21" s="13">
        <v>3</v>
      </c>
      <c r="AP21" s="13">
        <v>5</v>
      </c>
      <c r="AQ21" s="35">
        <f t="shared" si="0"/>
        <v>12</v>
      </c>
      <c r="AR21" s="35">
        <f t="shared" si="1"/>
        <v>18</v>
      </c>
      <c r="AS21" s="35">
        <f t="shared" si="2"/>
        <v>13</v>
      </c>
      <c r="AT21" s="35">
        <f t="shared" si="3"/>
        <v>19</v>
      </c>
      <c r="AU21" s="20">
        <f t="shared" si="4"/>
        <v>20</v>
      </c>
      <c r="AV21" s="20" t="s">
        <v>28</v>
      </c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</row>
    <row r="22" spans="1:106" x14ac:dyDescent="0.25">
      <c r="A22" s="13">
        <v>22</v>
      </c>
      <c r="B22" s="13" t="s">
        <v>129</v>
      </c>
      <c r="C22" s="8" t="s">
        <v>130</v>
      </c>
      <c r="D22" s="8" t="s">
        <v>1</v>
      </c>
      <c r="E22" s="8" t="s">
        <v>86</v>
      </c>
      <c r="F22" s="8" t="s">
        <v>62</v>
      </c>
      <c r="G22" s="8" t="s">
        <v>56</v>
      </c>
      <c r="H22" s="8" t="s">
        <v>32</v>
      </c>
      <c r="I22" s="8" t="s">
        <v>63</v>
      </c>
      <c r="J22" s="23">
        <v>23</v>
      </c>
      <c r="K22" s="21">
        <v>10</v>
      </c>
      <c r="L22" s="21">
        <v>11</v>
      </c>
      <c r="M22" s="21">
        <v>21</v>
      </c>
      <c r="N22" s="21">
        <v>22</v>
      </c>
      <c r="O22" s="13" t="s">
        <v>23</v>
      </c>
      <c r="P22" s="13" t="s">
        <v>58</v>
      </c>
      <c r="Q22" s="1">
        <v>1</v>
      </c>
      <c r="R22" s="13">
        <v>5</v>
      </c>
      <c r="S22" s="13">
        <v>5</v>
      </c>
      <c r="T22" s="13">
        <v>2</v>
      </c>
      <c r="U22" s="13">
        <v>1</v>
      </c>
      <c r="V22" s="13">
        <v>2</v>
      </c>
      <c r="W22" s="13">
        <v>5</v>
      </c>
      <c r="X22" s="13">
        <v>5</v>
      </c>
      <c r="Y22" s="13">
        <v>1</v>
      </c>
      <c r="Z22" s="13">
        <v>1</v>
      </c>
      <c r="AA22" s="13">
        <v>5</v>
      </c>
      <c r="AB22" s="13">
        <v>5</v>
      </c>
      <c r="AC22" s="13">
        <v>5</v>
      </c>
      <c r="AD22" s="13">
        <v>1</v>
      </c>
      <c r="AE22" s="13">
        <v>1</v>
      </c>
      <c r="AF22" s="13">
        <v>4</v>
      </c>
      <c r="AG22" s="13">
        <v>4</v>
      </c>
      <c r="AH22" s="13">
        <v>4</v>
      </c>
      <c r="AI22" s="13">
        <v>1</v>
      </c>
      <c r="AJ22" s="13">
        <v>1</v>
      </c>
      <c r="AK22" s="13">
        <v>3</v>
      </c>
      <c r="AL22" s="13">
        <v>3</v>
      </c>
      <c r="AM22" s="13">
        <v>4</v>
      </c>
      <c r="AN22" s="13">
        <v>2</v>
      </c>
      <c r="AO22" s="13">
        <v>1</v>
      </c>
      <c r="AP22" s="13">
        <v>5</v>
      </c>
      <c r="AQ22" s="35">
        <f t="shared" si="0"/>
        <v>22</v>
      </c>
      <c r="AR22" s="5">
        <f t="shared" si="1"/>
        <v>23</v>
      </c>
      <c r="AS22" s="35">
        <f t="shared" si="2"/>
        <v>7</v>
      </c>
      <c r="AT22" s="35">
        <f t="shared" si="3"/>
        <v>5</v>
      </c>
      <c r="AU22" s="35">
        <f t="shared" si="4"/>
        <v>19</v>
      </c>
      <c r="AV22" s="5" t="s">
        <v>25</v>
      </c>
    </row>
    <row r="23" spans="1:106" x14ac:dyDescent="0.25">
      <c r="A23" s="13" t="s">
        <v>131</v>
      </c>
      <c r="B23" s="13" t="s">
        <v>132</v>
      </c>
      <c r="C23" s="8" t="s">
        <v>133</v>
      </c>
      <c r="D23" s="8" t="s">
        <v>1</v>
      </c>
      <c r="E23" s="8" t="s">
        <v>134</v>
      </c>
      <c r="F23" s="8" t="s">
        <v>55</v>
      </c>
      <c r="G23" s="8" t="s">
        <v>56</v>
      </c>
      <c r="H23" s="8" t="s">
        <v>32</v>
      </c>
      <c r="I23" s="8" t="s">
        <v>63</v>
      </c>
      <c r="J23" s="23">
        <v>18</v>
      </c>
      <c r="K23" s="21">
        <v>18</v>
      </c>
      <c r="L23" s="21">
        <v>12</v>
      </c>
      <c r="M23" s="49">
        <v>20</v>
      </c>
      <c r="N23" s="49">
        <v>20</v>
      </c>
      <c r="O23" s="13" t="s">
        <v>23</v>
      </c>
      <c r="P23" s="13" t="s">
        <v>96</v>
      </c>
      <c r="Q23" s="1">
        <v>1</v>
      </c>
      <c r="R23" s="13">
        <v>4</v>
      </c>
      <c r="S23" s="13">
        <v>4</v>
      </c>
      <c r="T23" s="13">
        <v>3</v>
      </c>
      <c r="U23" s="13">
        <v>4</v>
      </c>
      <c r="V23" s="13">
        <v>5</v>
      </c>
      <c r="W23" s="13">
        <v>3</v>
      </c>
      <c r="X23" s="13">
        <v>4</v>
      </c>
      <c r="Y23" s="13">
        <v>2</v>
      </c>
      <c r="Z23" s="13">
        <v>4</v>
      </c>
      <c r="AA23" s="13">
        <v>2</v>
      </c>
      <c r="AB23" s="13">
        <v>4</v>
      </c>
      <c r="AC23" s="13">
        <v>4</v>
      </c>
      <c r="AD23" s="13">
        <v>2</v>
      </c>
      <c r="AE23" s="13">
        <v>4</v>
      </c>
      <c r="AF23" s="13">
        <v>4</v>
      </c>
      <c r="AG23" s="13">
        <v>4</v>
      </c>
      <c r="AH23" s="13">
        <v>4</v>
      </c>
      <c r="AI23" s="13">
        <v>2</v>
      </c>
      <c r="AJ23" s="13">
        <v>4</v>
      </c>
      <c r="AK23" s="13">
        <v>4</v>
      </c>
      <c r="AL23" s="13">
        <v>2</v>
      </c>
      <c r="AM23" s="13">
        <v>4</v>
      </c>
      <c r="AN23" s="13">
        <v>2</v>
      </c>
      <c r="AO23" s="13">
        <v>4</v>
      </c>
      <c r="AP23" s="13">
        <v>4</v>
      </c>
      <c r="AQ23" s="35">
        <f t="shared" si="0"/>
        <v>17</v>
      </c>
      <c r="AR23" s="5">
        <f t="shared" si="1"/>
        <v>20</v>
      </c>
      <c r="AS23" s="35">
        <f t="shared" si="2"/>
        <v>11</v>
      </c>
      <c r="AT23" s="9">
        <f t="shared" si="3"/>
        <v>20</v>
      </c>
      <c r="AU23" s="35">
        <f t="shared" si="4"/>
        <v>19</v>
      </c>
      <c r="AV23" s="35" t="s">
        <v>115</v>
      </c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</row>
    <row r="24" spans="1:106" x14ac:dyDescent="0.25">
      <c r="A24" s="13" t="s">
        <v>135</v>
      </c>
      <c r="B24" s="13" t="s">
        <v>136</v>
      </c>
      <c r="C24" s="8" t="s">
        <v>137</v>
      </c>
      <c r="D24" s="8" t="s">
        <v>1</v>
      </c>
      <c r="E24" s="8" t="s">
        <v>107</v>
      </c>
      <c r="F24" s="8" t="s">
        <v>62</v>
      </c>
      <c r="G24" s="8" t="s">
        <v>56</v>
      </c>
      <c r="H24" s="8" t="s">
        <v>32</v>
      </c>
      <c r="I24" s="8" t="s">
        <v>63</v>
      </c>
      <c r="J24" s="23">
        <v>20</v>
      </c>
      <c r="K24" s="21">
        <v>18</v>
      </c>
      <c r="L24" s="21">
        <v>13</v>
      </c>
      <c r="M24" s="21">
        <v>19</v>
      </c>
      <c r="N24" s="21">
        <v>20</v>
      </c>
      <c r="O24" s="13" t="s">
        <v>23</v>
      </c>
      <c r="P24" s="13" t="s">
        <v>96</v>
      </c>
      <c r="Q24" s="1">
        <v>1</v>
      </c>
      <c r="R24" s="13">
        <v>4</v>
      </c>
      <c r="S24" s="13">
        <v>5</v>
      </c>
      <c r="T24" s="13">
        <v>4</v>
      </c>
      <c r="U24" s="13">
        <v>4</v>
      </c>
      <c r="V24" s="13">
        <v>5</v>
      </c>
      <c r="W24" s="13">
        <v>2</v>
      </c>
      <c r="X24" s="13">
        <v>5</v>
      </c>
      <c r="Y24" s="13">
        <v>2</v>
      </c>
      <c r="Z24" s="13">
        <v>5</v>
      </c>
      <c r="AA24" s="13">
        <v>3</v>
      </c>
      <c r="AB24" s="13">
        <v>4</v>
      </c>
      <c r="AC24" s="13">
        <v>4</v>
      </c>
      <c r="AD24" s="13">
        <v>3</v>
      </c>
      <c r="AE24" s="13">
        <v>4</v>
      </c>
      <c r="AF24" s="13">
        <v>4</v>
      </c>
      <c r="AG24" s="13">
        <v>4</v>
      </c>
      <c r="AH24" s="13">
        <v>4</v>
      </c>
      <c r="AI24" s="13">
        <v>3</v>
      </c>
      <c r="AJ24" s="13">
        <v>4</v>
      </c>
      <c r="AK24" s="13">
        <v>4</v>
      </c>
      <c r="AL24" s="13">
        <v>4</v>
      </c>
      <c r="AM24" s="13">
        <v>4</v>
      </c>
      <c r="AN24" s="13">
        <v>2</v>
      </c>
      <c r="AO24" s="13">
        <v>4</v>
      </c>
      <c r="AP24" s="13">
        <v>5</v>
      </c>
      <c r="AQ24" s="35">
        <f t="shared" si="0"/>
        <v>18</v>
      </c>
      <c r="AR24" s="5">
        <f t="shared" si="1"/>
        <v>22</v>
      </c>
      <c r="AS24" s="35">
        <f t="shared" si="2"/>
        <v>14</v>
      </c>
      <c r="AT24" s="35">
        <f t="shared" si="3"/>
        <v>21</v>
      </c>
      <c r="AU24" s="35">
        <f t="shared" si="4"/>
        <v>21</v>
      </c>
      <c r="AV24" s="5" t="s">
        <v>25</v>
      </c>
    </row>
    <row r="25" spans="1:106" x14ac:dyDescent="0.25">
      <c r="A25" s="13">
        <v>13</v>
      </c>
      <c r="B25" s="13" t="s">
        <v>138</v>
      </c>
      <c r="C25" s="8" t="s">
        <v>139</v>
      </c>
      <c r="D25" s="8" t="s">
        <v>1</v>
      </c>
      <c r="E25" s="8" t="s">
        <v>140</v>
      </c>
      <c r="F25" s="8" t="s">
        <v>62</v>
      </c>
      <c r="G25" s="8" t="s">
        <v>56</v>
      </c>
      <c r="H25" s="8" t="s">
        <v>32</v>
      </c>
      <c r="I25" s="8" t="s">
        <v>63</v>
      </c>
      <c r="J25" s="23">
        <v>20</v>
      </c>
      <c r="K25" s="21">
        <v>18</v>
      </c>
      <c r="L25" s="21">
        <v>12</v>
      </c>
      <c r="M25" s="21">
        <v>18</v>
      </c>
      <c r="N25" s="21">
        <v>19</v>
      </c>
      <c r="O25" s="13" t="s">
        <v>23</v>
      </c>
      <c r="P25" s="13" t="s">
        <v>58</v>
      </c>
      <c r="Q25" s="1">
        <v>0</v>
      </c>
      <c r="R25" s="1">
        <v>5</v>
      </c>
      <c r="S25" s="1">
        <v>4</v>
      </c>
      <c r="T25" s="1">
        <v>5</v>
      </c>
      <c r="U25" s="1">
        <v>5</v>
      </c>
      <c r="V25" s="1">
        <v>5</v>
      </c>
      <c r="W25" s="1">
        <v>2</v>
      </c>
      <c r="X25" s="1">
        <v>5</v>
      </c>
      <c r="Y25" s="1">
        <v>1</v>
      </c>
      <c r="Z25" s="1">
        <v>5</v>
      </c>
      <c r="AA25" s="1">
        <v>4</v>
      </c>
      <c r="AB25" s="1">
        <v>5</v>
      </c>
      <c r="AC25" s="1">
        <v>5</v>
      </c>
      <c r="AD25" s="1">
        <v>1</v>
      </c>
      <c r="AE25" s="1">
        <v>4</v>
      </c>
      <c r="AF25" s="1">
        <v>5</v>
      </c>
      <c r="AG25" s="1">
        <v>5</v>
      </c>
      <c r="AH25" s="1">
        <v>4</v>
      </c>
      <c r="AI25" s="1">
        <v>2</v>
      </c>
      <c r="AJ25" s="1">
        <v>4</v>
      </c>
      <c r="AK25" s="1">
        <v>2</v>
      </c>
      <c r="AL25" s="1">
        <v>5</v>
      </c>
      <c r="AM25" s="1">
        <v>5</v>
      </c>
      <c r="AN25" s="1">
        <v>5</v>
      </c>
      <c r="AO25" s="1">
        <v>2</v>
      </c>
      <c r="AP25" s="1">
        <v>5</v>
      </c>
      <c r="AQ25" s="35">
        <f t="shared" si="0"/>
        <v>22</v>
      </c>
      <c r="AR25" s="5">
        <f t="shared" si="1"/>
        <v>23</v>
      </c>
      <c r="AS25" s="35">
        <f t="shared" si="2"/>
        <v>14</v>
      </c>
      <c r="AT25" s="35">
        <f t="shared" si="3"/>
        <v>20</v>
      </c>
      <c r="AU25" s="35">
        <f t="shared" si="4"/>
        <v>21</v>
      </c>
      <c r="AV25" s="5" t="s">
        <v>25</v>
      </c>
    </row>
    <row r="26" spans="1:106" x14ac:dyDescent="0.25">
      <c r="A26" s="13" t="s">
        <v>141</v>
      </c>
      <c r="B26" s="13" t="s">
        <v>142</v>
      </c>
      <c r="C26" s="8" t="s">
        <v>143</v>
      </c>
      <c r="D26" s="8" t="s">
        <v>1</v>
      </c>
      <c r="E26" s="8" t="s">
        <v>144</v>
      </c>
      <c r="F26" s="8" t="s">
        <v>62</v>
      </c>
      <c r="G26" s="8" t="s">
        <v>56</v>
      </c>
      <c r="H26" s="8" t="s">
        <v>32</v>
      </c>
      <c r="I26" s="8" t="s">
        <v>63</v>
      </c>
      <c r="J26" s="23">
        <v>19</v>
      </c>
      <c r="K26" s="21">
        <v>15</v>
      </c>
      <c r="L26" s="21">
        <v>8</v>
      </c>
      <c r="M26" s="28">
        <v>20</v>
      </c>
      <c r="N26" s="21">
        <v>18</v>
      </c>
      <c r="O26" s="13" t="s">
        <v>23</v>
      </c>
      <c r="P26" s="13" t="s">
        <v>69</v>
      </c>
      <c r="Q26" s="1">
        <v>1</v>
      </c>
      <c r="R26" s="13">
        <v>3</v>
      </c>
      <c r="S26" s="13">
        <v>4</v>
      </c>
      <c r="T26" s="13">
        <v>3</v>
      </c>
      <c r="U26" s="13">
        <v>2</v>
      </c>
      <c r="V26" s="13">
        <v>5</v>
      </c>
      <c r="W26" s="13">
        <v>2</v>
      </c>
      <c r="X26" s="13">
        <v>4</v>
      </c>
      <c r="Y26" s="13">
        <v>2</v>
      </c>
      <c r="Z26" s="13">
        <v>4</v>
      </c>
      <c r="AA26" s="13">
        <v>2</v>
      </c>
      <c r="AB26" s="13">
        <v>5</v>
      </c>
      <c r="AC26" s="13">
        <v>4</v>
      </c>
      <c r="AD26" s="13">
        <v>2</v>
      </c>
      <c r="AE26" s="13">
        <v>4</v>
      </c>
      <c r="AF26" s="13">
        <v>3</v>
      </c>
      <c r="AG26" s="13">
        <v>4</v>
      </c>
      <c r="AH26" s="13">
        <v>3</v>
      </c>
      <c r="AI26" s="13">
        <v>2</v>
      </c>
      <c r="AJ26" s="13">
        <v>3</v>
      </c>
      <c r="AK26" s="13">
        <v>5</v>
      </c>
      <c r="AL26" s="13">
        <v>3</v>
      </c>
      <c r="AM26" s="13">
        <v>4</v>
      </c>
      <c r="AN26" s="13">
        <v>3</v>
      </c>
      <c r="AO26" s="13">
        <v>3</v>
      </c>
      <c r="AP26" s="13">
        <v>5</v>
      </c>
      <c r="AQ26" s="35">
        <f t="shared" si="0"/>
        <v>17</v>
      </c>
      <c r="AR26" s="35">
        <f t="shared" si="1"/>
        <v>19</v>
      </c>
      <c r="AS26" s="35">
        <f t="shared" si="2"/>
        <v>12</v>
      </c>
      <c r="AT26" s="35">
        <f t="shared" si="3"/>
        <v>16</v>
      </c>
      <c r="AU26" s="20">
        <f t="shared" si="4"/>
        <v>20</v>
      </c>
      <c r="AV26" s="20" t="s">
        <v>28</v>
      </c>
    </row>
    <row r="27" spans="1:106" x14ac:dyDescent="0.25">
      <c r="A27" s="13" t="s">
        <v>145</v>
      </c>
      <c r="B27" s="13" t="s">
        <v>146</v>
      </c>
      <c r="C27" s="8" t="s">
        <v>147</v>
      </c>
      <c r="D27" s="8" t="s">
        <v>1</v>
      </c>
      <c r="E27" s="8" t="s">
        <v>148</v>
      </c>
      <c r="F27" s="8" t="s">
        <v>62</v>
      </c>
      <c r="G27" s="8" t="s">
        <v>56</v>
      </c>
      <c r="H27" s="8" t="s">
        <v>32</v>
      </c>
      <c r="I27" s="8" t="s">
        <v>63</v>
      </c>
      <c r="J27" s="23">
        <v>18</v>
      </c>
      <c r="K27" s="21">
        <v>16</v>
      </c>
      <c r="L27" s="21">
        <v>12</v>
      </c>
      <c r="M27" s="21">
        <v>18</v>
      </c>
      <c r="N27" s="21">
        <v>18</v>
      </c>
      <c r="O27" s="13" t="s">
        <v>23</v>
      </c>
      <c r="P27" s="13" t="s">
        <v>96</v>
      </c>
      <c r="Q27" s="1">
        <v>0</v>
      </c>
      <c r="R27" s="13">
        <v>4</v>
      </c>
      <c r="S27" s="13">
        <v>5</v>
      </c>
      <c r="T27" s="13">
        <v>4</v>
      </c>
      <c r="U27" s="13">
        <v>5</v>
      </c>
      <c r="V27" s="13">
        <v>5</v>
      </c>
      <c r="W27" s="13">
        <v>3</v>
      </c>
      <c r="X27" s="13">
        <v>5</v>
      </c>
      <c r="Y27" s="13">
        <v>2</v>
      </c>
      <c r="Z27" s="13">
        <v>4</v>
      </c>
      <c r="AA27" s="13">
        <v>3</v>
      </c>
      <c r="AB27" s="13">
        <v>5</v>
      </c>
      <c r="AC27" s="13">
        <v>4</v>
      </c>
      <c r="AD27" s="13">
        <v>3</v>
      </c>
      <c r="AE27" s="13">
        <v>4</v>
      </c>
      <c r="AF27" s="13">
        <v>3</v>
      </c>
      <c r="AG27" s="13">
        <v>4</v>
      </c>
      <c r="AH27" s="13">
        <v>4</v>
      </c>
      <c r="AI27" s="13">
        <v>3</v>
      </c>
      <c r="AJ27" s="13">
        <v>4</v>
      </c>
      <c r="AK27" s="13">
        <v>4</v>
      </c>
      <c r="AL27" s="13">
        <v>4</v>
      </c>
      <c r="AM27" s="13">
        <v>3</v>
      </c>
      <c r="AN27" s="13">
        <v>3</v>
      </c>
      <c r="AO27" s="13">
        <v>2</v>
      </c>
      <c r="AP27" s="13">
        <v>5</v>
      </c>
      <c r="AQ27" s="35">
        <f t="shared" si="0"/>
        <v>20</v>
      </c>
      <c r="AR27" s="5">
        <f t="shared" si="1"/>
        <v>21</v>
      </c>
      <c r="AS27" s="35">
        <f t="shared" si="2"/>
        <v>15</v>
      </c>
      <c r="AT27" s="35">
        <f t="shared" si="3"/>
        <v>19</v>
      </c>
      <c r="AU27" s="35">
        <f t="shared" si="4"/>
        <v>20</v>
      </c>
      <c r="AV27" s="5" t="s">
        <v>25</v>
      </c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</row>
    <row r="28" spans="1:106" s="6" customFormat="1" x14ac:dyDescent="0.25">
      <c r="A28" s="13" t="s">
        <v>149</v>
      </c>
      <c r="B28" s="13" t="s">
        <v>150</v>
      </c>
      <c r="C28" s="5" t="s">
        <v>151</v>
      </c>
      <c r="D28" s="5" t="s">
        <v>0</v>
      </c>
      <c r="E28" s="5" t="s">
        <v>152</v>
      </c>
      <c r="F28" s="5" t="s">
        <v>62</v>
      </c>
      <c r="G28" s="5" t="s">
        <v>56</v>
      </c>
      <c r="H28" s="5" t="s">
        <v>32</v>
      </c>
      <c r="I28" s="5" t="s">
        <v>63</v>
      </c>
      <c r="J28" s="21">
        <v>19</v>
      </c>
      <c r="K28" s="26">
        <v>25</v>
      </c>
      <c r="L28" s="21">
        <v>23</v>
      </c>
      <c r="M28" s="21">
        <v>21</v>
      </c>
      <c r="N28" s="21">
        <v>23</v>
      </c>
      <c r="O28" s="13" t="s">
        <v>25</v>
      </c>
      <c r="P28" s="13" t="s">
        <v>69</v>
      </c>
      <c r="Q28" s="1">
        <v>1</v>
      </c>
      <c r="R28" s="13">
        <v>3</v>
      </c>
      <c r="S28" s="13">
        <v>5</v>
      </c>
      <c r="T28" s="13">
        <v>4</v>
      </c>
      <c r="U28" s="13">
        <v>3</v>
      </c>
      <c r="V28" s="13">
        <v>5</v>
      </c>
      <c r="W28" s="13">
        <v>4</v>
      </c>
      <c r="X28" s="13">
        <v>5</v>
      </c>
      <c r="Y28" s="13">
        <v>1</v>
      </c>
      <c r="Z28" s="13">
        <v>5</v>
      </c>
      <c r="AA28" s="13">
        <v>1</v>
      </c>
      <c r="AB28" s="13">
        <v>5</v>
      </c>
      <c r="AC28" s="13">
        <v>5</v>
      </c>
      <c r="AD28" s="13">
        <v>1</v>
      </c>
      <c r="AE28" s="13">
        <v>5</v>
      </c>
      <c r="AF28" s="13">
        <v>5</v>
      </c>
      <c r="AG28" s="13">
        <v>5</v>
      </c>
      <c r="AH28" s="13">
        <v>5</v>
      </c>
      <c r="AI28" s="13">
        <v>1</v>
      </c>
      <c r="AJ28" s="13">
        <v>5</v>
      </c>
      <c r="AK28" s="13">
        <v>5</v>
      </c>
      <c r="AL28" s="13">
        <v>5</v>
      </c>
      <c r="AM28" s="13">
        <v>5</v>
      </c>
      <c r="AN28" s="13">
        <v>1</v>
      </c>
      <c r="AO28" s="13">
        <v>1</v>
      </c>
      <c r="AP28" s="13">
        <v>5</v>
      </c>
      <c r="AQ28" s="35">
        <f t="shared" si="0"/>
        <v>22</v>
      </c>
      <c r="AR28" s="5">
        <f t="shared" si="1"/>
        <v>25</v>
      </c>
      <c r="AS28" s="35">
        <f t="shared" si="2"/>
        <v>8</v>
      </c>
      <c r="AT28" s="35">
        <f t="shared" si="3"/>
        <v>19</v>
      </c>
      <c r="AU28" s="35">
        <f t="shared" si="4"/>
        <v>21</v>
      </c>
      <c r="AV28" s="5" t="s">
        <v>25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</row>
    <row r="29" spans="1:106" s="6" customFormat="1" x14ac:dyDescent="0.25">
      <c r="A29" s="13">
        <v>18</v>
      </c>
      <c r="B29" s="13" t="s">
        <v>153</v>
      </c>
      <c r="C29" s="5" t="s">
        <v>154</v>
      </c>
      <c r="D29" s="5" t="s">
        <v>0</v>
      </c>
      <c r="E29" s="5" t="s">
        <v>155</v>
      </c>
      <c r="F29" s="5" t="s">
        <v>62</v>
      </c>
      <c r="G29" s="5" t="s">
        <v>56</v>
      </c>
      <c r="H29" s="5" t="s">
        <v>32</v>
      </c>
      <c r="I29" s="5" t="s">
        <v>63</v>
      </c>
      <c r="J29" s="21">
        <v>14</v>
      </c>
      <c r="K29" s="26">
        <v>24</v>
      </c>
      <c r="L29" s="21">
        <v>13</v>
      </c>
      <c r="M29" s="21">
        <v>19</v>
      </c>
      <c r="N29" s="21">
        <v>21</v>
      </c>
      <c r="O29" s="13" t="s">
        <v>25</v>
      </c>
      <c r="P29" s="13" t="s">
        <v>58</v>
      </c>
      <c r="Q29" s="1">
        <v>1</v>
      </c>
      <c r="R29" s="13">
        <v>2</v>
      </c>
      <c r="S29" s="13">
        <v>5</v>
      </c>
      <c r="T29" s="13">
        <v>2</v>
      </c>
      <c r="U29" s="13">
        <v>4</v>
      </c>
      <c r="V29" s="13">
        <v>4</v>
      </c>
      <c r="W29" s="13">
        <v>2</v>
      </c>
      <c r="X29" s="13">
        <v>4</v>
      </c>
      <c r="Y29" s="13">
        <v>2</v>
      </c>
      <c r="Z29" s="13">
        <v>4</v>
      </c>
      <c r="AA29" s="13">
        <v>2</v>
      </c>
      <c r="AB29" s="13">
        <v>2</v>
      </c>
      <c r="AC29" s="13">
        <v>4</v>
      </c>
      <c r="AD29" s="13">
        <v>2</v>
      </c>
      <c r="AE29" s="13">
        <v>4</v>
      </c>
      <c r="AF29" s="13">
        <v>4</v>
      </c>
      <c r="AG29" s="13">
        <v>3</v>
      </c>
      <c r="AH29" s="13">
        <v>4</v>
      </c>
      <c r="AI29" s="13">
        <v>2</v>
      </c>
      <c r="AJ29" s="13">
        <v>4</v>
      </c>
      <c r="AK29" s="13">
        <v>3</v>
      </c>
      <c r="AL29" s="13">
        <v>2</v>
      </c>
      <c r="AM29" s="13">
        <v>4</v>
      </c>
      <c r="AN29" s="13">
        <v>5</v>
      </c>
      <c r="AO29" s="13">
        <v>4</v>
      </c>
      <c r="AP29" s="13">
        <v>5</v>
      </c>
      <c r="AQ29" s="35">
        <f t="shared" si="0"/>
        <v>11</v>
      </c>
      <c r="AR29" s="5">
        <f t="shared" si="1"/>
        <v>21</v>
      </c>
      <c r="AS29" s="35">
        <f t="shared" si="2"/>
        <v>13</v>
      </c>
      <c r="AT29" s="35">
        <f t="shared" si="3"/>
        <v>20</v>
      </c>
      <c r="AU29" s="35">
        <f t="shared" si="4"/>
        <v>18</v>
      </c>
      <c r="AV29" s="5" t="s">
        <v>25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</row>
    <row r="30" spans="1:106" s="6" customFormat="1" x14ac:dyDescent="0.25">
      <c r="A30" s="13" t="s">
        <v>156</v>
      </c>
      <c r="B30" s="13" t="s">
        <v>157</v>
      </c>
      <c r="C30" s="5" t="s">
        <v>158</v>
      </c>
      <c r="D30" s="5" t="s">
        <v>0</v>
      </c>
      <c r="E30" s="5" t="s">
        <v>61</v>
      </c>
      <c r="F30" s="5" t="s">
        <v>78</v>
      </c>
      <c r="G30" s="5" t="s">
        <v>56</v>
      </c>
      <c r="H30" s="5" t="s">
        <v>32</v>
      </c>
      <c r="I30" s="5" t="s">
        <v>63</v>
      </c>
      <c r="J30" s="21">
        <v>17</v>
      </c>
      <c r="K30" s="26">
        <v>22</v>
      </c>
      <c r="L30" s="21">
        <v>12</v>
      </c>
      <c r="M30" s="21">
        <v>22</v>
      </c>
      <c r="N30" s="21">
        <v>20</v>
      </c>
      <c r="O30" s="13" t="s">
        <v>25</v>
      </c>
      <c r="P30" s="13" t="s">
        <v>96</v>
      </c>
      <c r="Q30" s="1">
        <v>1</v>
      </c>
      <c r="R30" s="13">
        <v>2</v>
      </c>
      <c r="S30" s="13">
        <v>5</v>
      </c>
      <c r="T30" s="13">
        <v>3</v>
      </c>
      <c r="U30" s="13">
        <v>5</v>
      </c>
      <c r="V30" s="13">
        <v>5</v>
      </c>
      <c r="W30" s="13">
        <v>2</v>
      </c>
      <c r="X30" s="13">
        <v>4</v>
      </c>
      <c r="Y30" s="13">
        <v>1</v>
      </c>
      <c r="Z30" s="13">
        <v>4</v>
      </c>
      <c r="AA30" s="13">
        <v>2</v>
      </c>
      <c r="AB30" s="13">
        <v>4</v>
      </c>
      <c r="AC30" s="13">
        <v>4</v>
      </c>
      <c r="AD30" s="13">
        <v>1</v>
      </c>
      <c r="AE30" s="13">
        <v>4</v>
      </c>
      <c r="AF30" s="13">
        <v>3</v>
      </c>
      <c r="AG30" s="13">
        <v>4</v>
      </c>
      <c r="AH30" s="13">
        <v>4</v>
      </c>
      <c r="AI30" s="13">
        <v>1</v>
      </c>
      <c r="AJ30" s="13">
        <v>4</v>
      </c>
      <c r="AK30" s="13">
        <v>5</v>
      </c>
      <c r="AL30" s="13">
        <v>4</v>
      </c>
      <c r="AM30" s="13">
        <v>4</v>
      </c>
      <c r="AN30" s="13">
        <v>2</v>
      </c>
      <c r="AO30" s="13">
        <v>3</v>
      </c>
      <c r="AP30" s="13">
        <v>5</v>
      </c>
      <c r="AQ30" s="35">
        <f t="shared" si="0"/>
        <v>16</v>
      </c>
      <c r="AR30" s="5">
        <f t="shared" si="1"/>
        <v>21</v>
      </c>
      <c r="AS30" s="35">
        <f t="shared" si="2"/>
        <v>8</v>
      </c>
      <c r="AT30" s="35">
        <f t="shared" si="3"/>
        <v>20</v>
      </c>
      <c r="AU30" s="35">
        <f t="shared" si="4"/>
        <v>20</v>
      </c>
      <c r="AV30" s="5" t="s">
        <v>25</v>
      </c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</row>
    <row r="31" spans="1:106" s="6" customFormat="1" x14ac:dyDescent="0.25">
      <c r="A31" s="13">
        <v>7</v>
      </c>
      <c r="B31" s="13" t="s">
        <v>159</v>
      </c>
      <c r="C31" s="5" t="s">
        <v>160</v>
      </c>
      <c r="D31" s="5" t="s">
        <v>1</v>
      </c>
      <c r="E31" s="5" t="s">
        <v>86</v>
      </c>
      <c r="F31" s="5" t="s">
        <v>62</v>
      </c>
      <c r="G31" s="5" t="s">
        <v>56</v>
      </c>
      <c r="H31" s="5" t="s">
        <v>32</v>
      </c>
      <c r="I31" s="5" t="s">
        <v>63</v>
      </c>
      <c r="J31" s="21">
        <v>15</v>
      </c>
      <c r="K31" s="26">
        <v>21</v>
      </c>
      <c r="L31" s="21">
        <v>17</v>
      </c>
      <c r="M31" s="21">
        <v>19</v>
      </c>
      <c r="N31" s="21">
        <v>19</v>
      </c>
      <c r="O31" s="13" t="s">
        <v>25</v>
      </c>
      <c r="P31" s="13" t="s">
        <v>58</v>
      </c>
      <c r="Q31" s="1">
        <v>1</v>
      </c>
      <c r="R31" s="13">
        <v>4</v>
      </c>
      <c r="S31" s="13">
        <v>4</v>
      </c>
      <c r="T31" s="13">
        <v>5</v>
      </c>
      <c r="U31" s="13">
        <v>4</v>
      </c>
      <c r="V31" s="13">
        <v>5</v>
      </c>
      <c r="W31" s="13">
        <v>4</v>
      </c>
      <c r="X31" s="13">
        <v>4</v>
      </c>
      <c r="Y31" s="13">
        <v>2</v>
      </c>
      <c r="Z31" s="13">
        <v>5</v>
      </c>
      <c r="AA31" s="13">
        <v>3</v>
      </c>
      <c r="AB31" s="13">
        <v>4</v>
      </c>
      <c r="AC31" s="13">
        <v>4</v>
      </c>
      <c r="AD31" s="13">
        <v>4</v>
      </c>
      <c r="AE31" s="13">
        <v>4</v>
      </c>
      <c r="AF31" s="13">
        <v>4</v>
      </c>
      <c r="AG31" s="13">
        <v>3</v>
      </c>
      <c r="AH31" s="13">
        <v>4</v>
      </c>
      <c r="AI31" s="13">
        <v>2</v>
      </c>
      <c r="AJ31" s="13">
        <v>4</v>
      </c>
      <c r="AK31" s="13">
        <v>3</v>
      </c>
      <c r="AL31" s="13">
        <v>4</v>
      </c>
      <c r="AM31" s="13">
        <v>4</v>
      </c>
      <c r="AN31" s="13">
        <v>4</v>
      </c>
      <c r="AO31" s="13">
        <v>4</v>
      </c>
      <c r="AP31" s="13">
        <v>3</v>
      </c>
      <c r="AQ31" s="35">
        <f t="shared" si="0"/>
        <v>19</v>
      </c>
      <c r="AR31" s="35">
        <f t="shared" si="1"/>
        <v>20</v>
      </c>
      <c r="AS31" s="35">
        <f t="shared" si="2"/>
        <v>17</v>
      </c>
      <c r="AT31" s="9">
        <f t="shared" si="3"/>
        <v>21</v>
      </c>
      <c r="AU31" s="35">
        <f t="shared" si="4"/>
        <v>18</v>
      </c>
      <c r="AV31" s="9" t="s">
        <v>27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</row>
    <row r="32" spans="1:106" s="6" customFormat="1" x14ac:dyDescent="0.25">
      <c r="A32" s="13" t="s">
        <v>161</v>
      </c>
      <c r="B32" s="13" t="s">
        <v>162</v>
      </c>
      <c r="C32" s="5" t="s">
        <v>163</v>
      </c>
      <c r="D32" s="5" t="s">
        <v>0</v>
      </c>
      <c r="E32" s="5" t="s">
        <v>164</v>
      </c>
      <c r="F32" s="5" t="s">
        <v>78</v>
      </c>
      <c r="G32" s="5" t="s">
        <v>56</v>
      </c>
      <c r="H32" s="5" t="s">
        <v>32</v>
      </c>
      <c r="I32" s="5" t="s">
        <v>63</v>
      </c>
      <c r="J32" s="21">
        <v>17</v>
      </c>
      <c r="K32" s="26">
        <v>19</v>
      </c>
      <c r="L32" s="21">
        <v>13</v>
      </c>
      <c r="M32" s="21">
        <v>17</v>
      </c>
      <c r="N32" s="21">
        <v>19</v>
      </c>
      <c r="O32" s="13" t="s">
        <v>25</v>
      </c>
      <c r="P32" s="13" t="s">
        <v>96</v>
      </c>
      <c r="Q32" s="1">
        <v>1</v>
      </c>
      <c r="R32" s="13">
        <v>3</v>
      </c>
      <c r="S32" s="13">
        <v>3</v>
      </c>
      <c r="T32" s="13">
        <v>4</v>
      </c>
      <c r="U32" s="13">
        <v>4</v>
      </c>
      <c r="V32" s="13">
        <v>3</v>
      </c>
      <c r="W32" s="13">
        <v>3</v>
      </c>
      <c r="X32" s="13">
        <v>4</v>
      </c>
      <c r="Y32" s="13">
        <v>2</v>
      </c>
      <c r="Z32" s="13">
        <v>4</v>
      </c>
      <c r="AA32" s="13">
        <v>3</v>
      </c>
      <c r="AB32" s="13">
        <v>3</v>
      </c>
      <c r="AC32" s="13">
        <v>3</v>
      </c>
      <c r="AD32" s="13">
        <v>2</v>
      </c>
      <c r="AE32" s="13">
        <v>3</v>
      </c>
      <c r="AF32" s="13">
        <v>3</v>
      </c>
      <c r="AG32" s="13">
        <v>4</v>
      </c>
      <c r="AH32" s="13">
        <v>3</v>
      </c>
      <c r="AI32" s="13">
        <v>2</v>
      </c>
      <c r="AJ32" s="13">
        <v>4</v>
      </c>
      <c r="AK32" s="13">
        <v>3</v>
      </c>
      <c r="AL32" s="13">
        <v>3</v>
      </c>
      <c r="AM32" s="13">
        <v>3</v>
      </c>
      <c r="AN32" s="13">
        <v>3</v>
      </c>
      <c r="AO32" s="13">
        <v>3</v>
      </c>
      <c r="AP32" s="13">
        <v>4</v>
      </c>
      <c r="AQ32" s="35">
        <f t="shared" si="0"/>
        <v>16</v>
      </c>
      <c r="AR32" s="35">
        <f t="shared" si="1"/>
        <v>16</v>
      </c>
      <c r="AS32" s="35">
        <f t="shared" si="2"/>
        <v>13</v>
      </c>
      <c r="AT32" s="9">
        <f t="shared" si="3"/>
        <v>18</v>
      </c>
      <c r="AU32" s="35">
        <f t="shared" si="4"/>
        <v>16</v>
      </c>
      <c r="AV32" s="9" t="s">
        <v>27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</row>
    <row r="33" spans="1:106" s="6" customFormat="1" x14ac:dyDescent="0.25">
      <c r="A33" s="13" t="s">
        <v>165</v>
      </c>
      <c r="B33" s="13" t="s">
        <v>166</v>
      </c>
      <c r="C33" s="5" t="s">
        <v>167</v>
      </c>
      <c r="D33" s="5" t="s">
        <v>1</v>
      </c>
      <c r="E33" s="5" t="s">
        <v>168</v>
      </c>
      <c r="F33" s="5" t="s">
        <v>62</v>
      </c>
      <c r="G33" s="5" t="s">
        <v>56</v>
      </c>
      <c r="H33" s="5" t="s">
        <v>32</v>
      </c>
      <c r="I33" s="5" t="s">
        <v>63</v>
      </c>
      <c r="J33" s="21">
        <v>18</v>
      </c>
      <c r="K33" s="26">
        <v>20</v>
      </c>
      <c r="L33" s="21">
        <v>16</v>
      </c>
      <c r="M33" s="21">
        <v>20</v>
      </c>
      <c r="N33" s="21">
        <v>19</v>
      </c>
      <c r="O33" s="13" t="s">
        <v>25</v>
      </c>
      <c r="P33" s="13" t="s">
        <v>96</v>
      </c>
      <c r="Q33" s="1">
        <v>1</v>
      </c>
      <c r="R33" s="13">
        <v>2</v>
      </c>
      <c r="S33" s="13">
        <v>4</v>
      </c>
      <c r="T33" s="13">
        <v>4</v>
      </c>
      <c r="U33" s="13">
        <v>2</v>
      </c>
      <c r="V33" s="13">
        <v>5</v>
      </c>
      <c r="W33" s="13">
        <v>3</v>
      </c>
      <c r="X33" s="13">
        <v>4</v>
      </c>
      <c r="Y33" s="13">
        <v>2</v>
      </c>
      <c r="Z33" s="13">
        <v>5</v>
      </c>
      <c r="AA33" s="13">
        <v>2</v>
      </c>
      <c r="AB33" s="13">
        <v>4</v>
      </c>
      <c r="AC33" s="13">
        <v>4</v>
      </c>
      <c r="AD33" s="13">
        <v>4</v>
      </c>
      <c r="AE33" s="13">
        <v>2</v>
      </c>
      <c r="AF33" s="13">
        <v>3</v>
      </c>
      <c r="AG33" s="13">
        <v>4</v>
      </c>
      <c r="AH33" s="13">
        <v>4</v>
      </c>
      <c r="AI33" s="13">
        <v>2</v>
      </c>
      <c r="AJ33" s="13">
        <v>4</v>
      </c>
      <c r="AK33" s="13">
        <v>4</v>
      </c>
      <c r="AL33" s="13">
        <v>4</v>
      </c>
      <c r="AM33" s="13">
        <v>4</v>
      </c>
      <c r="AN33" s="13">
        <v>2</v>
      </c>
      <c r="AO33" s="13">
        <v>4</v>
      </c>
      <c r="AP33" s="13">
        <v>4</v>
      </c>
      <c r="AQ33" s="35">
        <f t="shared" si="0"/>
        <v>17</v>
      </c>
      <c r="AR33" s="5">
        <f t="shared" si="1"/>
        <v>20</v>
      </c>
      <c r="AS33" s="35">
        <f t="shared" si="2"/>
        <v>14</v>
      </c>
      <c r="AT33" s="35">
        <f t="shared" si="3"/>
        <v>17</v>
      </c>
      <c r="AU33" s="35">
        <f t="shared" si="4"/>
        <v>18</v>
      </c>
      <c r="AV33" s="5" t="s">
        <v>25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</row>
    <row r="34" spans="1:106" x14ac:dyDescent="0.25">
      <c r="A34" s="53"/>
      <c r="B34" s="53"/>
      <c r="C34" s="53"/>
      <c r="D34" s="53"/>
      <c r="E34" s="53"/>
      <c r="F34" s="53"/>
      <c r="G34" s="53"/>
      <c r="H34" s="53"/>
      <c r="I34" s="53"/>
      <c r="J34" s="52">
        <f>AVERAGE(J15:J33)</f>
        <v>17.105263157894736</v>
      </c>
      <c r="K34" s="52">
        <f>AVERAGE(K15:K33)</f>
        <v>18.421052631578949</v>
      </c>
      <c r="L34" s="52">
        <f>AVERAGE(L15:L33)</f>
        <v>13.368421052631579</v>
      </c>
      <c r="M34" s="52">
        <f>AVERAGE(M15:M33)</f>
        <v>19.526315789473685</v>
      </c>
      <c r="N34" s="52">
        <f>AVERAGE(N15:N33)</f>
        <v>19.263157894736842</v>
      </c>
      <c r="O34" s="52"/>
      <c r="P34" s="52"/>
      <c r="Q34" s="52"/>
      <c r="R34" s="52">
        <f t="shared" ref="R34:AU34" si="5">AVERAGE(R15:R33)</f>
        <v>3.2105263157894739</v>
      </c>
      <c r="S34" s="52">
        <f t="shared" si="5"/>
        <v>4.2105263157894735</v>
      </c>
      <c r="T34" s="52">
        <f t="shared" si="5"/>
        <v>3.4210526315789473</v>
      </c>
      <c r="U34" s="52">
        <f t="shared" si="5"/>
        <v>3.6842105263157894</v>
      </c>
      <c r="V34" s="52">
        <f t="shared" si="5"/>
        <v>4.5263157894736841</v>
      </c>
      <c r="W34" s="52">
        <f t="shared" si="5"/>
        <v>2.7894736842105261</v>
      </c>
      <c r="X34" s="52">
        <f t="shared" si="5"/>
        <v>4.3157894736842106</v>
      </c>
      <c r="Y34" s="52">
        <f t="shared" si="5"/>
        <v>1.7894736842105263</v>
      </c>
      <c r="Z34" s="52">
        <f t="shared" si="5"/>
        <v>4</v>
      </c>
      <c r="AA34" s="52">
        <f t="shared" si="5"/>
        <v>2.6842105263157894</v>
      </c>
      <c r="AB34" s="52">
        <f t="shared" si="5"/>
        <v>4</v>
      </c>
      <c r="AC34" s="52">
        <f t="shared" si="5"/>
        <v>4</v>
      </c>
      <c r="AD34" s="52">
        <f t="shared" si="5"/>
        <v>2.2105263157894739</v>
      </c>
      <c r="AE34" s="52">
        <f t="shared" si="5"/>
        <v>3.7894736842105261</v>
      </c>
      <c r="AF34" s="52">
        <f t="shared" si="5"/>
        <v>3.6315789473684212</v>
      </c>
      <c r="AG34" s="52">
        <f t="shared" si="5"/>
        <v>3.6842105263157894</v>
      </c>
      <c r="AH34" s="52">
        <f t="shared" si="5"/>
        <v>3.8947368421052633</v>
      </c>
      <c r="AI34" s="52">
        <f t="shared" si="5"/>
        <v>2.0526315789473686</v>
      </c>
      <c r="AJ34" s="52">
        <f t="shared" si="5"/>
        <v>3.9473684210526314</v>
      </c>
      <c r="AK34" s="52">
        <f t="shared" si="5"/>
        <v>3.7894736842105261</v>
      </c>
      <c r="AL34" s="52">
        <f t="shared" si="5"/>
        <v>3.5789473684210527</v>
      </c>
      <c r="AM34" s="52">
        <f t="shared" si="5"/>
        <v>3.8947368421052633</v>
      </c>
      <c r="AN34" s="52">
        <f t="shared" si="5"/>
        <v>2.6315789473684212</v>
      </c>
      <c r="AO34" s="52">
        <f t="shared" si="5"/>
        <v>3.1578947368421053</v>
      </c>
      <c r="AP34" s="52">
        <f t="shared" si="5"/>
        <v>4.5263157894736841</v>
      </c>
      <c r="AQ34" s="52">
        <f t="shared" si="5"/>
        <v>17.263157894736842</v>
      </c>
      <c r="AR34" s="52">
        <f t="shared" si="5"/>
        <v>20.315789473684209</v>
      </c>
      <c r="AS34" s="52">
        <f t="shared" si="5"/>
        <v>12.105263157894736</v>
      </c>
      <c r="AT34" s="52">
        <f t="shared" si="5"/>
        <v>18.578947368421051</v>
      </c>
      <c r="AU34" s="52">
        <f t="shared" si="5"/>
        <v>19.157894736842106</v>
      </c>
      <c r="AV34" s="52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</row>
    <row r="35" spans="1:106" x14ac:dyDescent="0.25">
      <c r="C35" t="s">
        <v>169</v>
      </c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</row>
    <row r="36" spans="1:106" x14ac:dyDescent="0.25">
      <c r="B36" s="10"/>
      <c r="C36" t="s">
        <v>3</v>
      </c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</row>
    <row r="37" spans="1:106" x14ac:dyDescent="0.25">
      <c r="B37" s="3"/>
      <c r="C37" t="s">
        <v>4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</row>
    <row r="38" spans="1:106" x14ac:dyDescent="0.25">
      <c r="B38" s="11"/>
      <c r="C38" t="s">
        <v>5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</row>
    <row r="39" spans="1:106" x14ac:dyDescent="0.25">
      <c r="B39" s="12"/>
      <c r="C39" t="s">
        <v>170</v>
      </c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</row>
    <row r="40" spans="1:106" x14ac:dyDescent="0.25">
      <c r="B40" s="2"/>
      <c r="C40" t="s">
        <v>7</v>
      </c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</row>
    <row r="41" spans="1:106" x14ac:dyDescent="0.25">
      <c r="B41" s="30" t="s">
        <v>171</v>
      </c>
      <c r="C41" t="s">
        <v>172</v>
      </c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</row>
    <row r="42" spans="1:106" x14ac:dyDescent="0.25">
      <c r="B42" t="s">
        <v>173</v>
      </c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</row>
    <row r="43" spans="1:106" x14ac:dyDescent="0.25">
      <c r="C43" t="s">
        <v>174</v>
      </c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</row>
    <row r="44" spans="1:106" x14ac:dyDescent="0.25">
      <c r="C44" t="s">
        <v>175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</row>
    <row r="45" spans="1:106" x14ac:dyDescent="0.25">
      <c r="C45" t="s">
        <v>176</v>
      </c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</row>
    <row r="46" spans="1:106" x14ac:dyDescent="0.25">
      <c r="C46" t="s">
        <v>177</v>
      </c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</row>
  </sheetData>
  <autoFilter ref="A3:DB3" xr:uid="{0584AEB7-9542-4DA2-B083-5D7B98290541}">
    <sortState ref="A4:DB46">
      <sortCondition ref="O3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13BB-A527-4C60-BA38-A897A0AC9B5F}">
  <dimension ref="A1:CZ46"/>
  <sheetViews>
    <sheetView zoomScale="85" zoomScaleNormal="85" workbookViewId="0">
      <pane ySplit="2" topLeftCell="A3" activePane="bottomLeft" state="frozen"/>
      <selection activeCell="M4" sqref="M4"/>
      <selection pane="bottomLeft" activeCell="D17" sqref="D17"/>
    </sheetView>
  </sheetViews>
  <sheetFormatPr defaultRowHeight="15" x14ac:dyDescent="0.25"/>
  <cols>
    <col min="3" max="3" width="25.85546875" customWidth="1"/>
    <col min="4" max="4" width="31.7109375" bestFit="1" customWidth="1"/>
    <col min="5" max="5" width="17.42578125" bestFit="1" customWidth="1"/>
    <col min="6" max="6" width="9.140625" hidden="1" customWidth="1"/>
    <col min="7" max="7" width="19" customWidth="1"/>
    <col min="8" max="12" width="9.140625" style="4" customWidth="1"/>
    <col min="14" max="14" width="9.140625" customWidth="1"/>
    <col min="15" max="15" width="9.140625" style="4" customWidth="1"/>
    <col min="16" max="40" width="9.140625" style="4" hidden="1" customWidth="1"/>
    <col min="41" max="45" width="9.140625" customWidth="1"/>
  </cols>
  <sheetData>
    <row r="1" spans="1:104" ht="18.75" x14ac:dyDescent="0.25">
      <c r="A1" s="141" t="s">
        <v>37</v>
      </c>
      <c r="B1" s="141"/>
      <c r="C1" s="141"/>
      <c r="D1" s="141"/>
      <c r="E1" s="141"/>
      <c r="F1" s="32"/>
      <c r="G1" s="32"/>
      <c r="H1" s="33"/>
      <c r="I1" s="33"/>
      <c r="J1" s="33"/>
      <c r="K1" s="33"/>
      <c r="L1" s="33"/>
      <c r="M1" s="34"/>
      <c r="N1" s="3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34"/>
      <c r="AP1" s="34"/>
      <c r="AQ1" s="34"/>
      <c r="AR1" s="34"/>
      <c r="AS1" s="34"/>
      <c r="AT1" s="34"/>
    </row>
    <row r="2" spans="1:104" ht="18.75" x14ac:dyDescent="0.25">
      <c r="A2" s="132"/>
      <c r="B2" s="132"/>
      <c r="C2" s="132"/>
      <c r="D2" s="132"/>
      <c r="E2" s="132"/>
      <c r="F2" s="32"/>
      <c r="G2" s="32"/>
      <c r="H2" s="33"/>
      <c r="I2" s="33"/>
      <c r="J2" s="33"/>
      <c r="K2" s="33"/>
      <c r="L2" s="33"/>
      <c r="M2" s="34"/>
      <c r="N2" s="34"/>
      <c r="O2" s="1"/>
      <c r="P2" s="1" t="s">
        <v>38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34"/>
      <c r="AP2" s="34"/>
      <c r="AQ2" s="34"/>
      <c r="AR2" s="34"/>
      <c r="AS2" s="34"/>
      <c r="AT2" s="34"/>
    </row>
    <row r="3" spans="1:104" s="18" customFormat="1" ht="30" x14ac:dyDescent="0.2">
      <c r="A3" s="14" t="s">
        <v>39</v>
      </c>
      <c r="B3" s="14" t="s">
        <v>40</v>
      </c>
      <c r="C3" s="15" t="s">
        <v>41</v>
      </c>
      <c r="D3" s="16" t="s">
        <v>43</v>
      </c>
      <c r="E3" s="16" t="s">
        <v>44</v>
      </c>
      <c r="F3" s="17" t="s">
        <v>45</v>
      </c>
      <c r="G3" s="17" t="s">
        <v>47</v>
      </c>
      <c r="H3" s="17" t="s">
        <v>23</v>
      </c>
      <c r="I3" s="17" t="s">
        <v>25</v>
      </c>
      <c r="J3" s="17" t="s">
        <v>26</v>
      </c>
      <c r="K3" s="17" t="s">
        <v>27</v>
      </c>
      <c r="L3" s="17" t="s">
        <v>28</v>
      </c>
      <c r="M3" s="19" t="s">
        <v>48</v>
      </c>
      <c r="N3" s="19" t="s">
        <v>49</v>
      </c>
      <c r="O3" s="14" t="s">
        <v>50</v>
      </c>
      <c r="P3" s="37" t="s">
        <v>23</v>
      </c>
      <c r="Q3" s="37" t="s">
        <v>28</v>
      </c>
      <c r="R3" s="37" t="s">
        <v>26</v>
      </c>
      <c r="S3" s="37" t="s">
        <v>25</v>
      </c>
      <c r="T3" s="37" t="s">
        <v>27</v>
      </c>
      <c r="U3" s="37" t="s">
        <v>23</v>
      </c>
      <c r="V3" s="37" t="s">
        <v>28</v>
      </c>
      <c r="W3" s="37" t="s">
        <v>26</v>
      </c>
      <c r="X3" s="37" t="s">
        <v>25</v>
      </c>
      <c r="Y3" s="37" t="s">
        <v>27</v>
      </c>
      <c r="Z3" s="37" t="s">
        <v>23</v>
      </c>
      <c r="AA3" s="37" t="s">
        <v>28</v>
      </c>
      <c r="AB3" s="37" t="s">
        <v>26</v>
      </c>
      <c r="AC3" s="37" t="s">
        <v>25</v>
      </c>
      <c r="AD3" s="37" t="s">
        <v>27</v>
      </c>
      <c r="AE3" s="37" t="s">
        <v>23</v>
      </c>
      <c r="AF3" s="37" t="s">
        <v>28</v>
      </c>
      <c r="AG3" s="37" t="s">
        <v>26</v>
      </c>
      <c r="AH3" s="37" t="s">
        <v>25</v>
      </c>
      <c r="AI3" s="37" t="s">
        <v>27</v>
      </c>
      <c r="AJ3" s="37" t="s">
        <v>23</v>
      </c>
      <c r="AK3" s="37" t="s">
        <v>28</v>
      </c>
      <c r="AL3" s="37" t="s">
        <v>26</v>
      </c>
      <c r="AM3" s="37" t="s">
        <v>25</v>
      </c>
      <c r="AN3" s="37" t="s">
        <v>27</v>
      </c>
      <c r="AO3" s="17" t="s">
        <v>23</v>
      </c>
      <c r="AP3" s="17" t="s">
        <v>25</v>
      </c>
      <c r="AQ3" s="17" t="s">
        <v>26</v>
      </c>
      <c r="AR3" s="17" t="s">
        <v>27</v>
      </c>
      <c r="AS3" s="17" t="s">
        <v>28</v>
      </c>
      <c r="AT3" s="19" t="s">
        <v>51</v>
      </c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</row>
    <row r="4" spans="1:104" x14ac:dyDescent="0.25">
      <c r="A4" s="13">
        <v>1</v>
      </c>
      <c r="B4" s="13" t="s">
        <v>88</v>
      </c>
      <c r="C4" s="20" t="s">
        <v>89</v>
      </c>
      <c r="D4" s="20" t="s">
        <v>90</v>
      </c>
      <c r="E4" s="20" t="s">
        <v>62</v>
      </c>
      <c r="F4" s="20" t="s">
        <v>56</v>
      </c>
      <c r="G4" s="20" t="s">
        <v>63</v>
      </c>
      <c r="H4" s="21">
        <v>17</v>
      </c>
      <c r="I4" s="21">
        <v>18</v>
      </c>
      <c r="J4" s="21">
        <v>18</v>
      </c>
      <c r="K4" s="21">
        <v>18</v>
      </c>
      <c r="L4" s="22">
        <v>20</v>
      </c>
      <c r="M4" s="13" t="s">
        <v>28</v>
      </c>
      <c r="N4" s="13" t="s">
        <v>58</v>
      </c>
      <c r="O4" s="1">
        <v>1</v>
      </c>
      <c r="P4" s="13">
        <v>3</v>
      </c>
      <c r="Q4" s="13">
        <v>4</v>
      </c>
      <c r="R4" s="13">
        <v>3</v>
      </c>
      <c r="S4" s="13">
        <v>3</v>
      </c>
      <c r="T4" s="13">
        <v>4</v>
      </c>
      <c r="U4" s="13">
        <v>3</v>
      </c>
      <c r="V4" s="13">
        <v>5</v>
      </c>
      <c r="W4" s="13">
        <v>4</v>
      </c>
      <c r="X4" s="13">
        <v>4</v>
      </c>
      <c r="Y4" s="13">
        <v>2</v>
      </c>
      <c r="Z4" s="13">
        <v>4</v>
      </c>
      <c r="AA4" s="13">
        <v>3</v>
      </c>
      <c r="AB4" s="13">
        <v>4</v>
      </c>
      <c r="AC4" s="13">
        <v>3</v>
      </c>
      <c r="AD4" s="13">
        <v>3</v>
      </c>
      <c r="AE4" s="13">
        <v>3</v>
      </c>
      <c r="AF4" s="13">
        <v>3</v>
      </c>
      <c r="AG4" s="13">
        <v>3</v>
      </c>
      <c r="AH4" s="13">
        <v>3</v>
      </c>
      <c r="AI4" s="13">
        <v>3</v>
      </c>
      <c r="AJ4" s="13">
        <v>3</v>
      </c>
      <c r="AK4" s="13">
        <v>3</v>
      </c>
      <c r="AL4" s="13">
        <v>4</v>
      </c>
      <c r="AM4" s="13">
        <v>3</v>
      </c>
      <c r="AN4" s="13">
        <v>4</v>
      </c>
      <c r="AO4" s="35">
        <f t="shared" ref="AO4:AO33" si="0">P4+U4+Z4+AE4+AJ4</f>
        <v>16</v>
      </c>
      <c r="AP4" s="5">
        <f t="shared" ref="AP4:AP33" si="1">Q4+V4+AA4+AF4+AK4</f>
        <v>18</v>
      </c>
      <c r="AQ4" s="7">
        <f t="shared" ref="AQ4:AQ33" si="2">R4+W4+AB4+AG4+AL4</f>
        <v>18</v>
      </c>
      <c r="AR4" s="35">
        <f t="shared" ref="AR4:AR33" si="3">AC4+AH4+X4+S4+AM4</f>
        <v>16</v>
      </c>
      <c r="AS4" s="35">
        <f t="shared" ref="AS4:AS33" si="4">T4+Y4+AD4+AI4+AN4</f>
        <v>16</v>
      </c>
      <c r="AT4" s="34" t="s">
        <v>91</v>
      </c>
    </row>
    <row r="5" spans="1:104" x14ac:dyDescent="0.25">
      <c r="A5" s="13">
        <v>5</v>
      </c>
      <c r="B5" s="13" t="s">
        <v>71</v>
      </c>
      <c r="C5" s="20" t="s">
        <v>72</v>
      </c>
      <c r="D5" s="20" t="s">
        <v>73</v>
      </c>
      <c r="E5" s="20" t="s">
        <v>55</v>
      </c>
      <c r="F5" s="20" t="s">
        <v>56</v>
      </c>
      <c r="G5" s="20" t="s">
        <v>74</v>
      </c>
      <c r="H5" s="21">
        <v>16</v>
      </c>
      <c r="I5" s="21">
        <v>18</v>
      </c>
      <c r="J5" s="21">
        <v>11</v>
      </c>
      <c r="K5" s="21">
        <v>18</v>
      </c>
      <c r="L5" s="22">
        <v>21</v>
      </c>
      <c r="M5" s="13" t="s">
        <v>28</v>
      </c>
      <c r="N5" s="13" t="s">
        <v>58</v>
      </c>
      <c r="O5" s="1">
        <v>1</v>
      </c>
      <c r="P5" s="13">
        <v>3</v>
      </c>
      <c r="Q5" s="13">
        <v>5</v>
      </c>
      <c r="R5" s="13">
        <v>3</v>
      </c>
      <c r="S5" s="13">
        <v>4</v>
      </c>
      <c r="T5" s="13">
        <v>5</v>
      </c>
      <c r="U5" s="13">
        <v>3</v>
      </c>
      <c r="V5" s="13">
        <v>5</v>
      </c>
      <c r="W5" s="13">
        <v>2</v>
      </c>
      <c r="X5" s="13">
        <v>4</v>
      </c>
      <c r="Y5" s="13">
        <v>2</v>
      </c>
      <c r="Z5" s="13">
        <v>2</v>
      </c>
      <c r="AA5" s="13">
        <v>4</v>
      </c>
      <c r="AB5" s="13">
        <v>4</v>
      </c>
      <c r="AC5" s="13">
        <v>4</v>
      </c>
      <c r="AD5" s="13">
        <v>4</v>
      </c>
      <c r="AE5" s="13">
        <v>3</v>
      </c>
      <c r="AF5" s="13">
        <v>4</v>
      </c>
      <c r="AG5" s="13">
        <v>2</v>
      </c>
      <c r="AH5" s="13">
        <v>3</v>
      </c>
      <c r="AI5" s="13">
        <v>3</v>
      </c>
      <c r="AJ5" s="13">
        <v>3</v>
      </c>
      <c r="AK5" s="13">
        <v>4</v>
      </c>
      <c r="AL5" s="13">
        <v>2</v>
      </c>
      <c r="AM5" s="13">
        <v>4</v>
      </c>
      <c r="AN5" s="13">
        <v>5</v>
      </c>
      <c r="AO5" s="35">
        <f t="shared" si="0"/>
        <v>14</v>
      </c>
      <c r="AP5" s="5">
        <f t="shared" si="1"/>
        <v>22</v>
      </c>
      <c r="AQ5" s="35">
        <f t="shared" si="2"/>
        <v>13</v>
      </c>
      <c r="AR5" s="35">
        <f t="shared" si="3"/>
        <v>19</v>
      </c>
      <c r="AS5" s="35">
        <f t="shared" si="4"/>
        <v>19</v>
      </c>
      <c r="AT5" s="5" t="s">
        <v>25</v>
      </c>
    </row>
    <row r="6" spans="1:104" x14ac:dyDescent="0.25">
      <c r="A6" s="13">
        <v>9</v>
      </c>
      <c r="B6" s="13" t="s">
        <v>75</v>
      </c>
      <c r="C6" s="20" t="s">
        <v>76</v>
      </c>
      <c r="D6" s="20" t="s">
        <v>77</v>
      </c>
      <c r="E6" s="20" t="s">
        <v>78</v>
      </c>
      <c r="F6" s="20" t="s">
        <v>56</v>
      </c>
      <c r="G6" s="20" t="s">
        <v>68</v>
      </c>
      <c r="H6" s="21">
        <v>14</v>
      </c>
      <c r="I6" s="21">
        <v>19</v>
      </c>
      <c r="J6" s="21">
        <v>8</v>
      </c>
      <c r="K6" s="21">
        <v>18</v>
      </c>
      <c r="L6" s="22">
        <v>21</v>
      </c>
      <c r="M6" s="13" t="s">
        <v>28</v>
      </c>
      <c r="N6" s="13" t="s">
        <v>58</v>
      </c>
      <c r="O6" s="1">
        <v>0</v>
      </c>
      <c r="P6" s="1">
        <v>2</v>
      </c>
      <c r="Q6" s="1">
        <v>4</v>
      </c>
      <c r="R6" s="1">
        <v>3</v>
      </c>
      <c r="S6" s="1">
        <v>5</v>
      </c>
      <c r="T6" s="1">
        <v>5</v>
      </c>
      <c r="U6" s="1">
        <v>2</v>
      </c>
      <c r="V6" s="1">
        <v>4</v>
      </c>
      <c r="W6" s="1">
        <v>2</v>
      </c>
      <c r="X6" s="1">
        <v>5</v>
      </c>
      <c r="Y6" s="1">
        <v>5</v>
      </c>
      <c r="Z6" s="1">
        <v>3</v>
      </c>
      <c r="AA6" s="1">
        <v>3</v>
      </c>
      <c r="AB6" s="1">
        <v>3</v>
      </c>
      <c r="AC6" s="1">
        <v>4</v>
      </c>
      <c r="AD6" s="1">
        <v>4</v>
      </c>
      <c r="AE6" s="1">
        <v>4</v>
      </c>
      <c r="AF6" s="1">
        <v>4</v>
      </c>
      <c r="AG6" s="1">
        <v>2</v>
      </c>
      <c r="AH6" s="1">
        <v>4</v>
      </c>
      <c r="AI6" s="1">
        <v>4</v>
      </c>
      <c r="AJ6" s="1">
        <v>2</v>
      </c>
      <c r="AK6" s="1">
        <v>4</v>
      </c>
      <c r="AL6" s="1">
        <v>2</v>
      </c>
      <c r="AM6" s="1">
        <v>4</v>
      </c>
      <c r="AN6" s="1">
        <v>4</v>
      </c>
      <c r="AO6" s="35">
        <f t="shared" si="0"/>
        <v>13</v>
      </c>
      <c r="AP6" s="35">
        <f t="shared" si="1"/>
        <v>19</v>
      </c>
      <c r="AQ6" s="35">
        <f t="shared" si="2"/>
        <v>12</v>
      </c>
      <c r="AR6" s="9">
        <f t="shared" si="3"/>
        <v>22</v>
      </c>
      <c r="AS6" s="20">
        <f t="shared" si="4"/>
        <v>22</v>
      </c>
      <c r="AT6" s="34" t="s">
        <v>79</v>
      </c>
    </row>
    <row r="7" spans="1:104" x14ac:dyDescent="0.25">
      <c r="A7" s="13">
        <v>10</v>
      </c>
      <c r="B7" s="13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1">
        <v>14</v>
      </c>
      <c r="I7" s="21">
        <v>14</v>
      </c>
      <c r="J7" s="21">
        <v>8</v>
      </c>
      <c r="K7" s="21">
        <v>16</v>
      </c>
      <c r="L7" s="22">
        <v>24</v>
      </c>
      <c r="M7" s="13" t="s">
        <v>28</v>
      </c>
      <c r="N7" s="13" t="s">
        <v>58</v>
      </c>
      <c r="O7" s="1">
        <v>1</v>
      </c>
      <c r="P7" s="1">
        <v>1</v>
      </c>
      <c r="Q7" s="1">
        <v>4</v>
      </c>
      <c r="R7" s="1">
        <v>1</v>
      </c>
      <c r="S7" s="1">
        <v>3</v>
      </c>
      <c r="T7" s="1">
        <v>4</v>
      </c>
      <c r="U7" s="1">
        <v>3</v>
      </c>
      <c r="V7" s="1">
        <v>4</v>
      </c>
      <c r="W7" s="1">
        <v>1</v>
      </c>
      <c r="X7" s="1">
        <v>3</v>
      </c>
      <c r="Y7" s="1">
        <v>1</v>
      </c>
      <c r="Z7" s="1">
        <v>3</v>
      </c>
      <c r="AA7" s="1">
        <v>4</v>
      </c>
      <c r="AB7" s="1">
        <v>1</v>
      </c>
      <c r="AC7" s="1">
        <v>3</v>
      </c>
      <c r="AD7" s="1">
        <v>2</v>
      </c>
      <c r="AE7" s="1">
        <v>2</v>
      </c>
      <c r="AF7" s="1">
        <v>4</v>
      </c>
      <c r="AG7" s="1">
        <v>1</v>
      </c>
      <c r="AH7" s="1">
        <v>3</v>
      </c>
      <c r="AI7" s="1">
        <v>3</v>
      </c>
      <c r="AJ7" s="1">
        <v>1</v>
      </c>
      <c r="AK7" s="1">
        <v>4</v>
      </c>
      <c r="AL7" s="1">
        <v>1</v>
      </c>
      <c r="AM7" s="1">
        <v>2</v>
      </c>
      <c r="AN7" s="1">
        <v>4</v>
      </c>
      <c r="AO7" s="35">
        <f t="shared" si="0"/>
        <v>10</v>
      </c>
      <c r="AP7" s="5">
        <f t="shared" si="1"/>
        <v>20</v>
      </c>
      <c r="AQ7" s="35">
        <f t="shared" si="2"/>
        <v>5</v>
      </c>
      <c r="AR7" s="35">
        <f t="shared" si="3"/>
        <v>14</v>
      </c>
      <c r="AS7" s="35">
        <f t="shared" si="4"/>
        <v>14</v>
      </c>
      <c r="AT7" s="5" t="s">
        <v>25</v>
      </c>
    </row>
    <row r="8" spans="1:104" x14ac:dyDescent="0.25">
      <c r="A8" s="13">
        <v>14</v>
      </c>
      <c r="B8" s="13" t="s">
        <v>80</v>
      </c>
      <c r="C8" s="20" t="s">
        <v>81</v>
      </c>
      <c r="D8" s="20" t="s">
        <v>82</v>
      </c>
      <c r="E8" s="20" t="s">
        <v>62</v>
      </c>
      <c r="F8" s="20" t="s">
        <v>56</v>
      </c>
      <c r="G8" s="20" t="s">
        <v>63</v>
      </c>
      <c r="H8" s="21">
        <v>14</v>
      </c>
      <c r="I8" s="21">
        <v>18</v>
      </c>
      <c r="J8" s="21">
        <v>13</v>
      </c>
      <c r="K8" s="21">
        <v>18</v>
      </c>
      <c r="L8" s="22">
        <v>20</v>
      </c>
      <c r="M8" s="13" t="s">
        <v>28</v>
      </c>
      <c r="N8" s="13" t="s">
        <v>58</v>
      </c>
      <c r="O8" s="1">
        <v>1</v>
      </c>
      <c r="P8" s="13">
        <v>3</v>
      </c>
      <c r="Q8" s="13">
        <v>4</v>
      </c>
      <c r="R8" s="13">
        <v>4</v>
      </c>
      <c r="S8" s="13">
        <v>4</v>
      </c>
      <c r="T8" s="13">
        <v>5</v>
      </c>
      <c r="U8" s="13">
        <v>2</v>
      </c>
      <c r="V8" s="13">
        <v>5</v>
      </c>
      <c r="W8" s="13">
        <v>3</v>
      </c>
      <c r="X8" s="13">
        <v>3</v>
      </c>
      <c r="Y8" s="13">
        <v>3</v>
      </c>
      <c r="Z8" s="13">
        <v>4</v>
      </c>
      <c r="AA8" s="13">
        <v>3</v>
      </c>
      <c r="AB8" s="13">
        <v>3</v>
      </c>
      <c r="AC8" s="13">
        <v>4</v>
      </c>
      <c r="AD8" s="13">
        <v>3</v>
      </c>
      <c r="AE8" s="13">
        <v>3</v>
      </c>
      <c r="AF8" s="13">
        <v>4</v>
      </c>
      <c r="AG8" s="13">
        <v>3</v>
      </c>
      <c r="AH8" s="13">
        <v>4</v>
      </c>
      <c r="AI8" s="13">
        <v>4</v>
      </c>
      <c r="AJ8" s="13">
        <v>4</v>
      </c>
      <c r="AK8" s="13">
        <v>3</v>
      </c>
      <c r="AL8" s="13">
        <v>3</v>
      </c>
      <c r="AM8" s="13">
        <v>3</v>
      </c>
      <c r="AN8" s="13">
        <v>5</v>
      </c>
      <c r="AO8" s="35">
        <f t="shared" si="0"/>
        <v>16</v>
      </c>
      <c r="AP8" s="35">
        <f t="shared" si="1"/>
        <v>19</v>
      </c>
      <c r="AQ8" s="35">
        <f t="shared" si="2"/>
        <v>16</v>
      </c>
      <c r="AR8" s="35">
        <f t="shared" si="3"/>
        <v>18</v>
      </c>
      <c r="AS8" s="20">
        <f t="shared" si="4"/>
        <v>20</v>
      </c>
      <c r="AT8" s="20" t="s">
        <v>28</v>
      </c>
    </row>
    <row r="9" spans="1:104" x14ac:dyDescent="0.25">
      <c r="A9" s="13">
        <v>16</v>
      </c>
      <c r="B9" s="13" t="s">
        <v>59</v>
      </c>
      <c r="C9" s="20" t="s">
        <v>60</v>
      </c>
      <c r="D9" s="20" t="s">
        <v>61</v>
      </c>
      <c r="E9" s="20" t="s">
        <v>62</v>
      </c>
      <c r="F9" s="20" t="s">
        <v>56</v>
      </c>
      <c r="G9" s="20" t="s">
        <v>63</v>
      </c>
      <c r="H9" s="21">
        <v>16</v>
      </c>
      <c r="I9" s="21">
        <v>16</v>
      </c>
      <c r="J9" s="21">
        <v>12</v>
      </c>
      <c r="K9" s="21">
        <v>20</v>
      </c>
      <c r="L9" s="22">
        <v>23</v>
      </c>
      <c r="M9" s="13" t="s">
        <v>28</v>
      </c>
      <c r="N9" s="13" t="s">
        <v>58</v>
      </c>
      <c r="O9" s="1">
        <v>1</v>
      </c>
      <c r="P9" s="13">
        <v>3</v>
      </c>
      <c r="Q9" s="13">
        <v>5</v>
      </c>
      <c r="R9" s="13">
        <v>3</v>
      </c>
      <c r="S9" s="13">
        <v>4</v>
      </c>
      <c r="T9" s="13">
        <v>5</v>
      </c>
      <c r="U9" s="13">
        <v>2</v>
      </c>
      <c r="V9" s="13">
        <v>4</v>
      </c>
      <c r="W9" s="13">
        <v>2</v>
      </c>
      <c r="X9" s="13">
        <v>5</v>
      </c>
      <c r="Y9" s="13">
        <v>2</v>
      </c>
      <c r="Z9" s="13">
        <v>4</v>
      </c>
      <c r="AA9" s="13">
        <v>5</v>
      </c>
      <c r="AB9" s="13">
        <v>2</v>
      </c>
      <c r="AC9" s="13">
        <v>4</v>
      </c>
      <c r="AD9" s="13">
        <v>4</v>
      </c>
      <c r="AE9" s="13">
        <v>4</v>
      </c>
      <c r="AF9" s="13">
        <v>4</v>
      </c>
      <c r="AG9" s="13">
        <v>3</v>
      </c>
      <c r="AH9" s="13">
        <v>4</v>
      </c>
      <c r="AI9" s="13">
        <v>3</v>
      </c>
      <c r="AJ9" s="13">
        <v>3</v>
      </c>
      <c r="AK9" s="13">
        <v>4</v>
      </c>
      <c r="AL9" s="13">
        <v>4</v>
      </c>
      <c r="AM9" s="13">
        <v>3</v>
      </c>
      <c r="AN9" s="13">
        <v>5</v>
      </c>
      <c r="AO9" s="35">
        <f t="shared" si="0"/>
        <v>16</v>
      </c>
      <c r="AP9" s="5">
        <f t="shared" si="1"/>
        <v>22</v>
      </c>
      <c r="AQ9" s="35">
        <f t="shared" si="2"/>
        <v>14</v>
      </c>
      <c r="AR9" s="35">
        <f t="shared" si="3"/>
        <v>20</v>
      </c>
      <c r="AS9" s="35">
        <f t="shared" si="4"/>
        <v>19</v>
      </c>
      <c r="AT9" s="5" t="s">
        <v>25</v>
      </c>
    </row>
    <row r="10" spans="1:104" x14ac:dyDescent="0.25">
      <c r="A10" s="13" t="s">
        <v>149</v>
      </c>
      <c r="B10" s="13" t="s">
        <v>150</v>
      </c>
      <c r="C10" s="7" t="s">
        <v>151</v>
      </c>
      <c r="D10" s="7" t="s">
        <v>152</v>
      </c>
      <c r="E10" s="7" t="s">
        <v>62</v>
      </c>
      <c r="F10" s="7" t="s">
        <v>56</v>
      </c>
      <c r="G10" s="7" t="s">
        <v>63</v>
      </c>
      <c r="H10" s="21">
        <v>19</v>
      </c>
      <c r="I10" s="28">
        <v>25</v>
      </c>
      <c r="J10" s="24">
        <v>23</v>
      </c>
      <c r="K10" s="21">
        <v>21</v>
      </c>
      <c r="L10" s="21">
        <v>23</v>
      </c>
      <c r="M10" s="13" t="s">
        <v>26</v>
      </c>
      <c r="N10" s="13" t="s">
        <v>69</v>
      </c>
      <c r="O10" s="1">
        <v>1</v>
      </c>
      <c r="P10" s="13">
        <v>3</v>
      </c>
      <c r="Q10" s="13">
        <v>5</v>
      </c>
      <c r="R10" s="13">
        <v>4</v>
      </c>
      <c r="S10" s="13">
        <v>3</v>
      </c>
      <c r="T10" s="13">
        <v>5</v>
      </c>
      <c r="U10" s="13">
        <v>4</v>
      </c>
      <c r="V10" s="13">
        <v>5</v>
      </c>
      <c r="W10" s="13">
        <v>1</v>
      </c>
      <c r="X10" s="13">
        <v>5</v>
      </c>
      <c r="Y10" s="13">
        <v>1</v>
      </c>
      <c r="Z10" s="13">
        <v>5</v>
      </c>
      <c r="AA10" s="13">
        <v>5</v>
      </c>
      <c r="AB10" s="13">
        <v>1</v>
      </c>
      <c r="AC10" s="13">
        <v>5</v>
      </c>
      <c r="AD10" s="13">
        <v>5</v>
      </c>
      <c r="AE10" s="13">
        <v>5</v>
      </c>
      <c r="AF10" s="13">
        <v>5</v>
      </c>
      <c r="AG10" s="13">
        <v>1</v>
      </c>
      <c r="AH10" s="13">
        <v>5</v>
      </c>
      <c r="AI10" s="13">
        <v>5</v>
      </c>
      <c r="AJ10" s="13">
        <v>5</v>
      </c>
      <c r="AK10" s="13">
        <v>5</v>
      </c>
      <c r="AL10" s="13">
        <v>1</v>
      </c>
      <c r="AM10" s="13">
        <v>1</v>
      </c>
      <c r="AN10" s="13">
        <v>5</v>
      </c>
      <c r="AO10" s="35">
        <f t="shared" si="0"/>
        <v>22</v>
      </c>
      <c r="AP10" s="5">
        <f t="shared" si="1"/>
        <v>25</v>
      </c>
      <c r="AQ10" s="35">
        <f t="shared" si="2"/>
        <v>8</v>
      </c>
      <c r="AR10" s="35">
        <f t="shared" si="3"/>
        <v>19</v>
      </c>
      <c r="AS10" s="35">
        <f t="shared" si="4"/>
        <v>21</v>
      </c>
      <c r="AT10" s="5" t="s">
        <v>25</v>
      </c>
    </row>
    <row r="11" spans="1:104" x14ac:dyDescent="0.25">
      <c r="A11" s="13" t="s">
        <v>92</v>
      </c>
      <c r="B11" s="13" t="s">
        <v>93</v>
      </c>
      <c r="C11" s="7" t="s">
        <v>94</v>
      </c>
      <c r="D11" s="7" t="s">
        <v>95</v>
      </c>
      <c r="E11" s="7" t="s">
        <v>62</v>
      </c>
      <c r="F11" s="7" t="s">
        <v>56</v>
      </c>
      <c r="G11" s="7" t="s">
        <v>63</v>
      </c>
      <c r="H11" s="21">
        <v>17</v>
      </c>
      <c r="I11" s="28">
        <v>19</v>
      </c>
      <c r="J11" s="24">
        <v>19</v>
      </c>
      <c r="K11" s="28">
        <v>19</v>
      </c>
      <c r="L11" s="28">
        <v>19</v>
      </c>
      <c r="M11" s="13" t="s">
        <v>26</v>
      </c>
      <c r="N11" s="13" t="s">
        <v>96</v>
      </c>
      <c r="O11" s="1">
        <v>0</v>
      </c>
      <c r="P11" s="1">
        <v>3</v>
      </c>
      <c r="Q11" s="1">
        <v>4</v>
      </c>
      <c r="R11" s="1">
        <v>4</v>
      </c>
      <c r="S11" s="1">
        <v>4</v>
      </c>
      <c r="T11" s="1">
        <v>5</v>
      </c>
      <c r="U11" s="1">
        <v>3</v>
      </c>
      <c r="V11" s="1">
        <v>5</v>
      </c>
      <c r="W11" s="1">
        <v>5</v>
      </c>
      <c r="X11" s="1">
        <v>5</v>
      </c>
      <c r="Y11" s="1">
        <v>4</v>
      </c>
      <c r="Z11" s="1">
        <v>4</v>
      </c>
      <c r="AA11" s="1">
        <v>3</v>
      </c>
      <c r="AB11" s="1">
        <v>4</v>
      </c>
      <c r="AC11" s="1">
        <v>4</v>
      </c>
      <c r="AD11" s="1">
        <v>5</v>
      </c>
      <c r="AE11" s="1">
        <v>5</v>
      </c>
      <c r="AF11" s="1">
        <v>3</v>
      </c>
      <c r="AG11" s="1">
        <v>3</v>
      </c>
      <c r="AH11" s="1">
        <v>3</v>
      </c>
      <c r="AI11" s="1">
        <v>4</v>
      </c>
      <c r="AJ11" s="1">
        <v>3</v>
      </c>
      <c r="AK11" s="1">
        <v>4</v>
      </c>
      <c r="AL11" s="1">
        <v>4</v>
      </c>
      <c r="AM11" s="1">
        <v>5</v>
      </c>
      <c r="AN11" s="1">
        <v>5</v>
      </c>
      <c r="AO11" s="35">
        <f t="shared" si="0"/>
        <v>18</v>
      </c>
      <c r="AP11" s="35">
        <f t="shared" si="1"/>
        <v>19</v>
      </c>
      <c r="AQ11" s="35">
        <f t="shared" si="2"/>
        <v>20</v>
      </c>
      <c r="AR11" s="35">
        <f t="shared" si="3"/>
        <v>21</v>
      </c>
      <c r="AS11" s="20">
        <f t="shared" si="4"/>
        <v>23</v>
      </c>
      <c r="AT11" s="20" t="s">
        <v>28</v>
      </c>
    </row>
    <row r="12" spans="1:104" x14ac:dyDescent="0.25">
      <c r="A12" s="13" t="s">
        <v>100</v>
      </c>
      <c r="B12" s="13" t="s">
        <v>101</v>
      </c>
      <c r="C12" s="7" t="s">
        <v>102</v>
      </c>
      <c r="D12" s="7" t="s">
        <v>103</v>
      </c>
      <c r="E12" s="7" t="s">
        <v>62</v>
      </c>
      <c r="F12" s="7" t="s">
        <v>56</v>
      </c>
      <c r="G12" s="7" t="s">
        <v>63</v>
      </c>
      <c r="H12" s="21">
        <v>12</v>
      </c>
      <c r="I12" s="21">
        <v>18</v>
      </c>
      <c r="J12" s="27">
        <v>19</v>
      </c>
      <c r="K12" s="28">
        <v>20</v>
      </c>
      <c r="L12" s="21">
        <v>18</v>
      </c>
      <c r="M12" s="13" t="s">
        <v>26</v>
      </c>
      <c r="N12" s="13" t="s">
        <v>69</v>
      </c>
      <c r="O12" s="1">
        <v>1</v>
      </c>
      <c r="P12" s="13">
        <v>4</v>
      </c>
      <c r="Q12" s="13">
        <v>4</v>
      </c>
      <c r="R12" s="13">
        <v>5</v>
      </c>
      <c r="S12" s="13">
        <v>3</v>
      </c>
      <c r="T12" s="13">
        <v>5</v>
      </c>
      <c r="U12" s="13">
        <v>2</v>
      </c>
      <c r="V12" s="13">
        <v>5</v>
      </c>
      <c r="W12" s="13">
        <v>3</v>
      </c>
      <c r="X12" s="13">
        <v>5</v>
      </c>
      <c r="Y12" s="13">
        <v>4</v>
      </c>
      <c r="Z12" s="13">
        <v>4</v>
      </c>
      <c r="AA12" s="13">
        <v>5</v>
      </c>
      <c r="AB12" s="13">
        <v>4</v>
      </c>
      <c r="AC12" s="13">
        <v>4</v>
      </c>
      <c r="AD12" s="13">
        <v>5</v>
      </c>
      <c r="AE12" s="13">
        <v>4</v>
      </c>
      <c r="AF12" s="13">
        <v>5</v>
      </c>
      <c r="AG12" s="13">
        <v>2</v>
      </c>
      <c r="AH12" s="13">
        <v>3</v>
      </c>
      <c r="AI12" s="13">
        <v>4</v>
      </c>
      <c r="AJ12" s="13">
        <v>3</v>
      </c>
      <c r="AK12" s="13">
        <v>4</v>
      </c>
      <c r="AL12" s="13">
        <v>5</v>
      </c>
      <c r="AM12" s="13">
        <v>2</v>
      </c>
      <c r="AN12" s="13">
        <v>5</v>
      </c>
      <c r="AO12" s="35">
        <f t="shared" si="0"/>
        <v>17</v>
      </c>
      <c r="AP12" s="5">
        <f t="shared" si="1"/>
        <v>23</v>
      </c>
      <c r="AQ12" s="35">
        <f t="shared" si="2"/>
        <v>19</v>
      </c>
      <c r="AR12" s="35">
        <f t="shared" si="3"/>
        <v>17</v>
      </c>
      <c r="AS12" s="20">
        <f t="shared" si="4"/>
        <v>23</v>
      </c>
      <c r="AT12" s="34" t="s">
        <v>104</v>
      </c>
    </row>
    <row r="13" spans="1:104" x14ac:dyDescent="0.25">
      <c r="A13" s="13" t="s">
        <v>83</v>
      </c>
      <c r="B13" s="13" t="s">
        <v>84</v>
      </c>
      <c r="C13" s="7" t="s">
        <v>85</v>
      </c>
      <c r="D13" s="7" t="s">
        <v>86</v>
      </c>
      <c r="E13" s="7" t="s">
        <v>87</v>
      </c>
      <c r="F13" s="7" t="s">
        <v>56</v>
      </c>
      <c r="G13" s="7" t="s">
        <v>63</v>
      </c>
      <c r="H13" s="21">
        <v>14</v>
      </c>
      <c r="I13" s="21">
        <v>17</v>
      </c>
      <c r="J13" s="24">
        <v>18</v>
      </c>
      <c r="K13" s="21">
        <v>17</v>
      </c>
      <c r="L13" s="28">
        <v>22</v>
      </c>
      <c r="M13" s="13" t="s">
        <v>26</v>
      </c>
      <c r="N13" s="13" t="s">
        <v>69</v>
      </c>
      <c r="O13" s="1">
        <v>1</v>
      </c>
      <c r="P13" s="13">
        <v>2</v>
      </c>
      <c r="Q13" s="13">
        <v>5</v>
      </c>
      <c r="R13" s="13">
        <v>4</v>
      </c>
      <c r="S13" s="13">
        <v>4</v>
      </c>
      <c r="T13" s="13">
        <v>5</v>
      </c>
      <c r="U13" s="13">
        <v>3</v>
      </c>
      <c r="V13" s="36">
        <v>8</v>
      </c>
      <c r="W13" s="13">
        <v>4</v>
      </c>
      <c r="X13" s="13">
        <v>5</v>
      </c>
      <c r="Y13" s="13">
        <v>2</v>
      </c>
      <c r="Z13" s="13">
        <v>3</v>
      </c>
      <c r="AA13" s="13">
        <v>5</v>
      </c>
      <c r="AB13" s="13">
        <v>4</v>
      </c>
      <c r="AC13" s="13">
        <v>3</v>
      </c>
      <c r="AD13" s="13">
        <v>5</v>
      </c>
      <c r="AE13" s="13">
        <v>4</v>
      </c>
      <c r="AF13" s="13">
        <v>4</v>
      </c>
      <c r="AG13" s="13">
        <v>2</v>
      </c>
      <c r="AH13" s="13">
        <v>1</v>
      </c>
      <c r="AI13" s="13">
        <v>5</v>
      </c>
      <c r="AJ13" s="13">
        <v>4</v>
      </c>
      <c r="AK13" s="13">
        <v>1</v>
      </c>
      <c r="AL13" s="13">
        <v>5</v>
      </c>
      <c r="AM13" s="13">
        <v>3</v>
      </c>
      <c r="AN13" s="13">
        <v>4</v>
      </c>
      <c r="AO13" s="35">
        <f t="shared" si="0"/>
        <v>16</v>
      </c>
      <c r="AP13" s="5">
        <f t="shared" si="1"/>
        <v>23</v>
      </c>
      <c r="AQ13" s="35">
        <f t="shared" si="2"/>
        <v>19</v>
      </c>
      <c r="AR13" s="35">
        <f t="shared" si="3"/>
        <v>16</v>
      </c>
      <c r="AS13" s="35">
        <f t="shared" si="4"/>
        <v>21</v>
      </c>
      <c r="AT13" s="5" t="s">
        <v>25</v>
      </c>
    </row>
    <row r="14" spans="1:104" x14ac:dyDescent="0.25">
      <c r="A14" s="13" t="s">
        <v>97</v>
      </c>
      <c r="B14" s="13" t="s">
        <v>98</v>
      </c>
      <c r="C14" s="7" t="s">
        <v>99</v>
      </c>
      <c r="D14" s="7"/>
      <c r="E14" s="7"/>
      <c r="F14" s="7" t="s">
        <v>56</v>
      </c>
      <c r="G14" s="7" t="s">
        <v>63</v>
      </c>
      <c r="H14" s="21">
        <v>17</v>
      </c>
      <c r="I14" s="21">
        <v>18</v>
      </c>
      <c r="J14" s="24">
        <v>19</v>
      </c>
      <c r="K14" s="28">
        <v>19</v>
      </c>
      <c r="L14" s="28">
        <v>19</v>
      </c>
      <c r="M14" s="13" t="s">
        <v>26</v>
      </c>
      <c r="N14" s="13" t="s">
        <v>69</v>
      </c>
      <c r="O14" s="1">
        <v>0</v>
      </c>
      <c r="P14" s="13">
        <v>5</v>
      </c>
      <c r="Q14" s="13">
        <v>5</v>
      </c>
      <c r="R14" s="13">
        <v>3</v>
      </c>
      <c r="S14" s="13">
        <v>4</v>
      </c>
      <c r="T14" s="13">
        <v>4</v>
      </c>
      <c r="U14" s="13">
        <v>3</v>
      </c>
      <c r="V14" s="13">
        <v>5</v>
      </c>
      <c r="W14" s="13">
        <v>3</v>
      </c>
      <c r="X14" s="13">
        <v>3</v>
      </c>
      <c r="Y14" s="13">
        <v>2</v>
      </c>
      <c r="Z14" s="13">
        <v>4</v>
      </c>
      <c r="AA14" s="13">
        <v>4</v>
      </c>
      <c r="AB14" s="13">
        <v>1</v>
      </c>
      <c r="AC14" s="13">
        <v>4</v>
      </c>
      <c r="AD14" s="13">
        <v>5</v>
      </c>
      <c r="AE14" s="13">
        <v>2</v>
      </c>
      <c r="AF14" s="13">
        <v>5</v>
      </c>
      <c r="AG14" s="13">
        <v>1</v>
      </c>
      <c r="AH14" s="13">
        <v>3</v>
      </c>
      <c r="AI14" s="13">
        <v>3</v>
      </c>
      <c r="AJ14" s="13">
        <v>3</v>
      </c>
      <c r="AK14" s="13">
        <v>4</v>
      </c>
      <c r="AL14" s="13">
        <v>3</v>
      </c>
      <c r="AM14" s="13">
        <v>3</v>
      </c>
      <c r="AN14" s="13">
        <v>3</v>
      </c>
      <c r="AO14" s="35">
        <f t="shared" si="0"/>
        <v>17</v>
      </c>
      <c r="AP14" s="5">
        <f t="shared" si="1"/>
        <v>23</v>
      </c>
      <c r="AQ14" s="35">
        <f t="shared" si="2"/>
        <v>11</v>
      </c>
      <c r="AR14" s="35">
        <f t="shared" si="3"/>
        <v>17</v>
      </c>
      <c r="AS14" s="35">
        <f t="shared" si="4"/>
        <v>17</v>
      </c>
      <c r="AT14" s="5" t="s">
        <v>25</v>
      </c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</row>
    <row r="15" spans="1:104" x14ac:dyDescent="0.25">
      <c r="A15" s="13">
        <v>29</v>
      </c>
      <c r="B15" s="13" t="s">
        <v>105</v>
      </c>
      <c r="C15" s="7" t="s">
        <v>106</v>
      </c>
      <c r="D15" s="7" t="s">
        <v>107</v>
      </c>
      <c r="E15" s="7" t="s">
        <v>62</v>
      </c>
      <c r="F15" s="7" t="s">
        <v>56</v>
      </c>
      <c r="G15" s="7" t="s">
        <v>63</v>
      </c>
      <c r="H15" s="21">
        <v>16</v>
      </c>
      <c r="I15" s="21">
        <v>18</v>
      </c>
      <c r="J15" s="24">
        <v>20</v>
      </c>
      <c r="K15" s="21">
        <v>18</v>
      </c>
      <c r="L15" s="21">
        <v>18</v>
      </c>
      <c r="M15" s="13" t="s">
        <v>26</v>
      </c>
      <c r="N15" s="13" t="s">
        <v>58</v>
      </c>
      <c r="O15" s="1">
        <v>1</v>
      </c>
      <c r="P15" s="13">
        <v>4</v>
      </c>
      <c r="Q15" s="13">
        <v>4</v>
      </c>
      <c r="R15" s="13">
        <v>4</v>
      </c>
      <c r="S15" s="13">
        <v>2</v>
      </c>
      <c r="T15" s="13">
        <v>5</v>
      </c>
      <c r="U15" s="13">
        <v>2</v>
      </c>
      <c r="V15" s="13">
        <v>4</v>
      </c>
      <c r="W15" s="13">
        <v>1</v>
      </c>
      <c r="X15" s="13">
        <v>4</v>
      </c>
      <c r="Y15" s="13">
        <v>2</v>
      </c>
      <c r="Z15" s="13">
        <v>4</v>
      </c>
      <c r="AA15" s="13">
        <v>4</v>
      </c>
      <c r="AB15" s="13">
        <v>3</v>
      </c>
      <c r="AC15" s="13">
        <v>4</v>
      </c>
      <c r="AD15" s="13">
        <v>4</v>
      </c>
      <c r="AE15" s="13">
        <v>4</v>
      </c>
      <c r="AF15" s="13">
        <v>4</v>
      </c>
      <c r="AG15" s="13">
        <v>2</v>
      </c>
      <c r="AH15" s="13">
        <v>4</v>
      </c>
      <c r="AI15" s="13">
        <v>3</v>
      </c>
      <c r="AJ15" s="13">
        <v>4</v>
      </c>
      <c r="AK15" s="13">
        <v>4</v>
      </c>
      <c r="AL15" s="13">
        <v>4</v>
      </c>
      <c r="AM15" s="13">
        <v>4</v>
      </c>
      <c r="AN15" s="13">
        <v>3</v>
      </c>
      <c r="AO15" s="35">
        <f t="shared" si="0"/>
        <v>18</v>
      </c>
      <c r="AP15" s="5">
        <f t="shared" si="1"/>
        <v>20</v>
      </c>
      <c r="AQ15" s="35">
        <f t="shared" si="2"/>
        <v>14</v>
      </c>
      <c r="AR15" s="35">
        <f t="shared" si="3"/>
        <v>18</v>
      </c>
      <c r="AS15" s="35">
        <f t="shared" si="4"/>
        <v>17</v>
      </c>
      <c r="AT15" s="5" t="s">
        <v>25</v>
      </c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</row>
    <row r="16" spans="1:104" x14ac:dyDescent="0.25">
      <c r="A16" s="13" t="s">
        <v>108</v>
      </c>
      <c r="B16" s="13" t="s">
        <v>109</v>
      </c>
      <c r="C16" s="9" t="s">
        <v>110</v>
      </c>
      <c r="D16" s="9" t="s">
        <v>111</v>
      </c>
      <c r="E16" s="9" t="s">
        <v>62</v>
      </c>
      <c r="F16" s="9" t="s">
        <v>56</v>
      </c>
      <c r="G16" s="9" t="s">
        <v>68</v>
      </c>
      <c r="H16" s="21">
        <v>16</v>
      </c>
      <c r="I16" s="21">
        <v>19</v>
      </c>
      <c r="J16" s="21">
        <v>11</v>
      </c>
      <c r="K16" s="25">
        <v>21</v>
      </c>
      <c r="L16" s="28">
        <v>21</v>
      </c>
      <c r="M16" s="13" t="s">
        <v>27</v>
      </c>
      <c r="N16" s="13" t="s">
        <v>96</v>
      </c>
      <c r="O16" s="1">
        <v>1</v>
      </c>
      <c r="P16" s="13">
        <v>2</v>
      </c>
      <c r="Q16" s="13">
        <v>4</v>
      </c>
      <c r="R16" s="13">
        <v>2</v>
      </c>
      <c r="S16" s="13">
        <v>2</v>
      </c>
      <c r="T16" s="13">
        <v>4</v>
      </c>
      <c r="U16" s="13">
        <v>2</v>
      </c>
      <c r="V16" s="13">
        <v>5</v>
      </c>
      <c r="W16" s="13">
        <v>2</v>
      </c>
      <c r="X16" s="13">
        <v>4</v>
      </c>
      <c r="Y16" s="13">
        <v>4</v>
      </c>
      <c r="Z16" s="13">
        <v>2</v>
      </c>
      <c r="AA16" s="13">
        <v>4</v>
      </c>
      <c r="AB16" s="13">
        <v>2</v>
      </c>
      <c r="AC16" s="13">
        <v>4</v>
      </c>
      <c r="AD16" s="13">
        <v>2</v>
      </c>
      <c r="AE16" s="13">
        <v>2</v>
      </c>
      <c r="AF16" s="13">
        <v>4</v>
      </c>
      <c r="AG16" s="13">
        <v>2</v>
      </c>
      <c r="AH16" s="13">
        <v>5</v>
      </c>
      <c r="AI16" s="13">
        <v>4</v>
      </c>
      <c r="AJ16" s="13">
        <v>4</v>
      </c>
      <c r="AK16" s="13">
        <v>4</v>
      </c>
      <c r="AL16" s="13">
        <v>2</v>
      </c>
      <c r="AM16" s="13">
        <v>2</v>
      </c>
      <c r="AN16" s="13">
        <v>5</v>
      </c>
      <c r="AO16" s="35">
        <f t="shared" si="0"/>
        <v>12</v>
      </c>
      <c r="AP16" s="5">
        <f t="shared" si="1"/>
        <v>21</v>
      </c>
      <c r="AQ16" s="35">
        <f t="shared" si="2"/>
        <v>10</v>
      </c>
      <c r="AR16" s="35">
        <f t="shared" si="3"/>
        <v>17</v>
      </c>
      <c r="AS16" s="35">
        <f t="shared" si="4"/>
        <v>19</v>
      </c>
      <c r="AT16" s="5" t="s">
        <v>25</v>
      </c>
    </row>
    <row r="17" spans="1:104" x14ac:dyDescent="0.25">
      <c r="A17" s="13" t="s">
        <v>116</v>
      </c>
      <c r="B17" s="13" t="s">
        <v>117</v>
      </c>
      <c r="C17" s="9" t="s">
        <v>118</v>
      </c>
      <c r="D17" s="9" t="s">
        <v>86</v>
      </c>
      <c r="E17" s="9" t="s">
        <v>62</v>
      </c>
      <c r="F17" s="9" t="s">
        <v>56</v>
      </c>
      <c r="G17" s="9" t="s">
        <v>63</v>
      </c>
      <c r="H17" s="21">
        <v>14</v>
      </c>
      <c r="I17" s="21">
        <v>18</v>
      </c>
      <c r="J17" s="21">
        <v>14</v>
      </c>
      <c r="K17" s="25">
        <v>19</v>
      </c>
      <c r="L17" s="28">
        <v>19</v>
      </c>
      <c r="M17" s="13" t="s">
        <v>27</v>
      </c>
      <c r="N17" s="13" t="s">
        <v>96</v>
      </c>
      <c r="O17" s="1">
        <v>1</v>
      </c>
      <c r="P17" s="1">
        <v>3</v>
      </c>
      <c r="Q17" s="1">
        <v>1</v>
      </c>
      <c r="R17" s="1">
        <v>2</v>
      </c>
      <c r="S17" s="1">
        <v>5</v>
      </c>
      <c r="T17" s="1">
        <v>5</v>
      </c>
      <c r="U17" s="1">
        <v>3</v>
      </c>
      <c r="V17" s="1">
        <v>3</v>
      </c>
      <c r="W17" s="1">
        <v>2</v>
      </c>
      <c r="X17" s="1">
        <v>5</v>
      </c>
      <c r="Y17" s="1">
        <v>2</v>
      </c>
      <c r="Z17" s="1">
        <v>4</v>
      </c>
      <c r="AA17" s="1">
        <v>4</v>
      </c>
      <c r="AB17" s="1">
        <v>2</v>
      </c>
      <c r="AC17" s="1">
        <v>4</v>
      </c>
      <c r="AD17" s="1">
        <v>4</v>
      </c>
      <c r="AE17" s="1">
        <v>4</v>
      </c>
      <c r="AF17" s="1">
        <v>4</v>
      </c>
      <c r="AG17" s="1">
        <v>2</v>
      </c>
      <c r="AH17" s="1">
        <v>4</v>
      </c>
      <c r="AI17" s="1">
        <v>4</v>
      </c>
      <c r="AJ17" s="1">
        <v>4</v>
      </c>
      <c r="AK17" s="1">
        <v>4</v>
      </c>
      <c r="AL17" s="1">
        <v>2</v>
      </c>
      <c r="AM17" s="1">
        <v>4</v>
      </c>
      <c r="AN17" s="1">
        <v>5</v>
      </c>
      <c r="AO17" s="35">
        <f t="shared" si="0"/>
        <v>18</v>
      </c>
      <c r="AP17" s="35">
        <f t="shared" si="1"/>
        <v>16</v>
      </c>
      <c r="AQ17" s="35">
        <f t="shared" si="2"/>
        <v>10</v>
      </c>
      <c r="AR17" s="9">
        <f t="shared" si="3"/>
        <v>22</v>
      </c>
      <c r="AS17" s="35">
        <f t="shared" si="4"/>
        <v>20</v>
      </c>
      <c r="AT17" s="9" t="s">
        <v>27</v>
      </c>
    </row>
    <row r="18" spans="1:104" x14ac:dyDescent="0.25">
      <c r="A18" s="13">
        <v>20</v>
      </c>
      <c r="B18" s="13" t="s">
        <v>123</v>
      </c>
      <c r="C18" s="9" t="s">
        <v>124</v>
      </c>
      <c r="D18" s="9" t="s">
        <v>125</v>
      </c>
      <c r="E18" s="9" t="s">
        <v>62</v>
      </c>
      <c r="F18" s="9" t="s">
        <v>56</v>
      </c>
      <c r="G18" s="9" t="s">
        <v>63</v>
      </c>
      <c r="H18" s="21">
        <v>17</v>
      </c>
      <c r="I18" s="21">
        <v>17</v>
      </c>
      <c r="J18" s="21">
        <v>13</v>
      </c>
      <c r="K18" s="25">
        <v>22</v>
      </c>
      <c r="L18" s="21">
        <v>16</v>
      </c>
      <c r="M18" s="13" t="s">
        <v>27</v>
      </c>
      <c r="N18" s="13" t="s">
        <v>58</v>
      </c>
      <c r="O18" s="1">
        <v>1</v>
      </c>
      <c r="P18" s="13">
        <v>4</v>
      </c>
      <c r="Q18" s="13">
        <v>5</v>
      </c>
      <c r="R18" s="13">
        <v>4</v>
      </c>
      <c r="S18" s="13">
        <v>5</v>
      </c>
      <c r="T18" s="13">
        <v>5</v>
      </c>
      <c r="U18" s="13">
        <v>3</v>
      </c>
      <c r="V18" s="13">
        <v>5</v>
      </c>
      <c r="W18" s="13">
        <v>2</v>
      </c>
      <c r="X18" s="13">
        <v>4</v>
      </c>
      <c r="Y18" s="13">
        <v>3</v>
      </c>
      <c r="Z18" s="13">
        <v>5</v>
      </c>
      <c r="AA18" s="13">
        <v>3</v>
      </c>
      <c r="AB18" s="13">
        <v>2</v>
      </c>
      <c r="AC18" s="13">
        <v>4</v>
      </c>
      <c r="AD18" s="13">
        <v>3</v>
      </c>
      <c r="AE18" s="13">
        <v>3</v>
      </c>
      <c r="AF18" s="13">
        <v>4</v>
      </c>
      <c r="AG18" s="13">
        <v>3</v>
      </c>
      <c r="AH18" s="13">
        <v>4</v>
      </c>
      <c r="AI18" s="13">
        <v>5</v>
      </c>
      <c r="AJ18" s="13">
        <v>3</v>
      </c>
      <c r="AK18" s="13">
        <v>3</v>
      </c>
      <c r="AL18" s="13">
        <v>3</v>
      </c>
      <c r="AM18" s="13">
        <v>4</v>
      </c>
      <c r="AN18" s="13">
        <v>5</v>
      </c>
      <c r="AO18" s="35">
        <f t="shared" si="0"/>
        <v>18</v>
      </c>
      <c r="AP18" s="35">
        <f t="shared" si="1"/>
        <v>20</v>
      </c>
      <c r="AQ18" s="35">
        <f t="shared" si="2"/>
        <v>14</v>
      </c>
      <c r="AR18" s="9">
        <f t="shared" si="3"/>
        <v>21</v>
      </c>
      <c r="AS18" s="20">
        <f t="shared" si="4"/>
        <v>21</v>
      </c>
      <c r="AT18" s="34" t="s">
        <v>79</v>
      </c>
    </row>
    <row r="19" spans="1:104" x14ac:dyDescent="0.25">
      <c r="A19" s="13" t="s">
        <v>112</v>
      </c>
      <c r="B19" s="13" t="s">
        <v>113</v>
      </c>
      <c r="C19" s="9" t="s">
        <v>114</v>
      </c>
      <c r="D19" s="9" t="s">
        <v>86</v>
      </c>
      <c r="E19" s="9" t="s">
        <v>62</v>
      </c>
      <c r="F19" s="9" t="s">
        <v>56</v>
      </c>
      <c r="G19" s="9" t="s">
        <v>63</v>
      </c>
      <c r="H19" s="21">
        <v>15</v>
      </c>
      <c r="I19" s="21">
        <v>18</v>
      </c>
      <c r="J19" s="21">
        <v>12</v>
      </c>
      <c r="K19" s="25">
        <v>20</v>
      </c>
      <c r="L19" s="28">
        <v>20</v>
      </c>
      <c r="M19" s="13" t="s">
        <v>27</v>
      </c>
      <c r="N19" s="13" t="s">
        <v>96</v>
      </c>
      <c r="O19" s="1">
        <v>1</v>
      </c>
      <c r="P19" s="13">
        <v>2</v>
      </c>
      <c r="Q19" s="13">
        <v>4</v>
      </c>
      <c r="R19" s="13">
        <v>2</v>
      </c>
      <c r="S19" s="13">
        <v>4</v>
      </c>
      <c r="T19" s="13">
        <v>4</v>
      </c>
      <c r="U19" s="13">
        <v>2</v>
      </c>
      <c r="V19" s="13">
        <v>4</v>
      </c>
      <c r="W19" s="13">
        <v>2</v>
      </c>
      <c r="X19" s="13">
        <v>4</v>
      </c>
      <c r="Y19" s="13">
        <v>2</v>
      </c>
      <c r="Z19" s="13">
        <v>4</v>
      </c>
      <c r="AA19" s="13">
        <v>4</v>
      </c>
      <c r="AB19" s="13">
        <v>2</v>
      </c>
      <c r="AC19" s="13">
        <v>4</v>
      </c>
      <c r="AD19" s="13">
        <v>4</v>
      </c>
      <c r="AE19" s="13">
        <v>4</v>
      </c>
      <c r="AF19" s="13">
        <v>4</v>
      </c>
      <c r="AG19" s="13">
        <v>2</v>
      </c>
      <c r="AH19" s="13">
        <v>4</v>
      </c>
      <c r="AI19" s="13">
        <v>4</v>
      </c>
      <c r="AJ19" s="13">
        <v>4</v>
      </c>
      <c r="AK19" s="13">
        <v>4</v>
      </c>
      <c r="AL19" s="13">
        <v>2</v>
      </c>
      <c r="AM19" s="13">
        <v>4</v>
      </c>
      <c r="AN19" s="13">
        <v>4</v>
      </c>
      <c r="AO19" s="35">
        <f t="shared" si="0"/>
        <v>16</v>
      </c>
      <c r="AP19" s="5">
        <f t="shared" si="1"/>
        <v>20</v>
      </c>
      <c r="AQ19" s="35">
        <f t="shared" si="2"/>
        <v>10</v>
      </c>
      <c r="AR19" s="9">
        <f t="shared" si="3"/>
        <v>20</v>
      </c>
      <c r="AS19" s="35">
        <f t="shared" si="4"/>
        <v>18</v>
      </c>
      <c r="AT19" s="35" t="s">
        <v>115</v>
      </c>
    </row>
    <row r="20" spans="1:104" x14ac:dyDescent="0.25">
      <c r="A20" s="13" t="s">
        <v>131</v>
      </c>
      <c r="B20" s="13" t="s">
        <v>132</v>
      </c>
      <c r="C20" s="9" t="s">
        <v>133</v>
      </c>
      <c r="D20" s="9" t="s">
        <v>134</v>
      </c>
      <c r="E20" s="9" t="s">
        <v>55</v>
      </c>
      <c r="F20" s="9" t="s">
        <v>56</v>
      </c>
      <c r="G20" s="9" t="s">
        <v>63</v>
      </c>
      <c r="H20" s="21">
        <v>18</v>
      </c>
      <c r="I20" s="21">
        <v>18</v>
      </c>
      <c r="J20" s="21">
        <v>12</v>
      </c>
      <c r="K20" s="25">
        <v>20</v>
      </c>
      <c r="L20" s="28">
        <v>20</v>
      </c>
      <c r="M20" s="13" t="s">
        <v>27</v>
      </c>
      <c r="N20" s="13" t="s">
        <v>96</v>
      </c>
      <c r="O20" s="1">
        <v>1</v>
      </c>
      <c r="P20" s="13">
        <v>4</v>
      </c>
      <c r="Q20" s="13">
        <v>4</v>
      </c>
      <c r="R20" s="13">
        <v>3</v>
      </c>
      <c r="S20" s="13">
        <v>4</v>
      </c>
      <c r="T20" s="13">
        <v>5</v>
      </c>
      <c r="U20" s="13">
        <v>3</v>
      </c>
      <c r="V20" s="13">
        <v>4</v>
      </c>
      <c r="W20" s="13">
        <v>2</v>
      </c>
      <c r="X20" s="13">
        <v>4</v>
      </c>
      <c r="Y20" s="13">
        <v>2</v>
      </c>
      <c r="Z20" s="13">
        <v>4</v>
      </c>
      <c r="AA20" s="13">
        <v>4</v>
      </c>
      <c r="AB20" s="13">
        <v>2</v>
      </c>
      <c r="AC20" s="13">
        <v>4</v>
      </c>
      <c r="AD20" s="13">
        <v>4</v>
      </c>
      <c r="AE20" s="13">
        <v>4</v>
      </c>
      <c r="AF20" s="13">
        <v>4</v>
      </c>
      <c r="AG20" s="13">
        <v>2</v>
      </c>
      <c r="AH20" s="13">
        <v>4</v>
      </c>
      <c r="AI20" s="13">
        <v>4</v>
      </c>
      <c r="AJ20" s="13">
        <v>2</v>
      </c>
      <c r="AK20" s="13">
        <v>4</v>
      </c>
      <c r="AL20" s="13">
        <v>2</v>
      </c>
      <c r="AM20" s="13">
        <v>4</v>
      </c>
      <c r="AN20" s="13">
        <v>4</v>
      </c>
      <c r="AO20" s="35">
        <f t="shared" si="0"/>
        <v>17</v>
      </c>
      <c r="AP20" s="5">
        <f t="shared" si="1"/>
        <v>20</v>
      </c>
      <c r="AQ20" s="35">
        <f t="shared" si="2"/>
        <v>11</v>
      </c>
      <c r="AR20" s="9">
        <f t="shared" si="3"/>
        <v>20</v>
      </c>
      <c r="AS20" s="35">
        <f t="shared" si="4"/>
        <v>19</v>
      </c>
      <c r="AT20" s="35" t="s">
        <v>115</v>
      </c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</row>
    <row r="21" spans="1:104" x14ac:dyDescent="0.25">
      <c r="A21" s="13">
        <v>30</v>
      </c>
      <c r="B21" s="13" t="s">
        <v>126</v>
      </c>
      <c r="C21" s="9" t="s">
        <v>127</v>
      </c>
      <c r="D21" s="9" t="s">
        <v>128</v>
      </c>
      <c r="E21" s="9" t="s">
        <v>62</v>
      </c>
      <c r="F21" s="9" t="s">
        <v>56</v>
      </c>
      <c r="G21" s="9" t="s">
        <v>63</v>
      </c>
      <c r="H21" s="21">
        <v>13</v>
      </c>
      <c r="I21" s="21">
        <v>15</v>
      </c>
      <c r="J21" s="21">
        <v>11</v>
      </c>
      <c r="K21" s="25">
        <v>18</v>
      </c>
      <c r="L21" s="21">
        <v>15</v>
      </c>
      <c r="M21" s="13" t="s">
        <v>27</v>
      </c>
      <c r="N21" s="13" t="s">
        <v>58</v>
      </c>
      <c r="O21" s="1">
        <v>1</v>
      </c>
      <c r="P21" s="13">
        <v>2</v>
      </c>
      <c r="Q21" s="13">
        <v>4</v>
      </c>
      <c r="R21" s="13">
        <v>5</v>
      </c>
      <c r="S21" s="13">
        <v>5</v>
      </c>
      <c r="T21" s="13">
        <v>5</v>
      </c>
      <c r="U21" s="13">
        <v>3</v>
      </c>
      <c r="V21" s="13">
        <v>4</v>
      </c>
      <c r="W21" s="13">
        <v>2</v>
      </c>
      <c r="X21" s="13">
        <v>1</v>
      </c>
      <c r="Y21" s="13">
        <v>3</v>
      </c>
      <c r="Z21" s="13">
        <v>3</v>
      </c>
      <c r="AA21" s="13">
        <v>3</v>
      </c>
      <c r="AB21" s="13">
        <v>2</v>
      </c>
      <c r="AC21" s="13">
        <v>5</v>
      </c>
      <c r="AD21" s="13">
        <v>3</v>
      </c>
      <c r="AE21" s="13">
        <v>2</v>
      </c>
      <c r="AF21" s="13">
        <v>4</v>
      </c>
      <c r="AG21" s="13">
        <v>3</v>
      </c>
      <c r="AH21" s="13">
        <v>5</v>
      </c>
      <c r="AI21" s="13">
        <v>4</v>
      </c>
      <c r="AJ21" s="13">
        <v>2</v>
      </c>
      <c r="AK21" s="13">
        <v>3</v>
      </c>
      <c r="AL21" s="13">
        <v>1</v>
      </c>
      <c r="AM21" s="13">
        <v>3</v>
      </c>
      <c r="AN21" s="13">
        <v>5</v>
      </c>
      <c r="AO21" s="35">
        <f t="shared" si="0"/>
        <v>12</v>
      </c>
      <c r="AP21" s="35">
        <f t="shared" si="1"/>
        <v>18</v>
      </c>
      <c r="AQ21" s="35">
        <f t="shared" si="2"/>
        <v>13</v>
      </c>
      <c r="AR21" s="35">
        <f t="shared" si="3"/>
        <v>19</v>
      </c>
      <c r="AS21" s="20">
        <f t="shared" si="4"/>
        <v>20</v>
      </c>
      <c r="AT21" s="20" t="s">
        <v>28</v>
      </c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</row>
    <row r="22" spans="1:104" x14ac:dyDescent="0.25">
      <c r="A22" s="13" t="s">
        <v>64</v>
      </c>
      <c r="B22" s="13" t="s">
        <v>65</v>
      </c>
      <c r="C22" s="8" t="s">
        <v>66</v>
      </c>
      <c r="D22" s="8" t="s">
        <v>67</v>
      </c>
      <c r="E22" s="8" t="s">
        <v>62</v>
      </c>
      <c r="F22" s="8" t="s">
        <v>56</v>
      </c>
      <c r="G22" s="8" t="s">
        <v>68</v>
      </c>
      <c r="H22" s="23">
        <v>17</v>
      </c>
      <c r="I22" s="21">
        <v>16</v>
      </c>
      <c r="J22" s="21">
        <v>15</v>
      </c>
      <c r="K22" s="21">
        <v>17</v>
      </c>
      <c r="L22" s="28">
        <v>23</v>
      </c>
      <c r="M22" s="13" t="s">
        <v>23</v>
      </c>
      <c r="N22" s="13" t="s">
        <v>69</v>
      </c>
      <c r="O22" s="1">
        <v>1</v>
      </c>
      <c r="P22" s="13">
        <v>2</v>
      </c>
      <c r="Q22" s="13">
        <v>5</v>
      </c>
      <c r="R22" s="13">
        <v>3</v>
      </c>
      <c r="S22" s="13">
        <v>4</v>
      </c>
      <c r="T22" s="13">
        <v>5</v>
      </c>
      <c r="U22" s="13">
        <v>2</v>
      </c>
      <c r="V22" s="13">
        <v>5</v>
      </c>
      <c r="W22" s="13">
        <v>2</v>
      </c>
      <c r="X22" s="13">
        <v>3</v>
      </c>
      <c r="Y22" s="13">
        <v>1</v>
      </c>
      <c r="Z22" s="13">
        <v>4</v>
      </c>
      <c r="AA22" s="13">
        <v>5</v>
      </c>
      <c r="AB22" s="13">
        <v>1</v>
      </c>
      <c r="AC22" s="13">
        <v>4</v>
      </c>
      <c r="AD22" s="13">
        <v>3</v>
      </c>
      <c r="AE22" s="13">
        <v>4</v>
      </c>
      <c r="AF22" s="13">
        <v>4</v>
      </c>
      <c r="AG22" s="13">
        <v>2</v>
      </c>
      <c r="AH22" s="13">
        <v>3</v>
      </c>
      <c r="AI22" s="13">
        <v>3</v>
      </c>
      <c r="AJ22" s="13">
        <v>3</v>
      </c>
      <c r="AK22" s="13">
        <v>4</v>
      </c>
      <c r="AL22" s="13">
        <v>2</v>
      </c>
      <c r="AM22" s="13">
        <v>3</v>
      </c>
      <c r="AN22" s="13">
        <v>5</v>
      </c>
      <c r="AO22" s="35">
        <f t="shared" si="0"/>
        <v>15</v>
      </c>
      <c r="AP22" s="5">
        <f t="shared" si="1"/>
        <v>23</v>
      </c>
      <c r="AQ22" s="35">
        <f t="shared" si="2"/>
        <v>10</v>
      </c>
      <c r="AR22" s="35">
        <f t="shared" si="3"/>
        <v>17</v>
      </c>
      <c r="AS22" s="35">
        <f t="shared" si="4"/>
        <v>17</v>
      </c>
      <c r="AT22" s="5" t="s">
        <v>70</v>
      </c>
    </row>
    <row r="23" spans="1:104" x14ac:dyDescent="0.25">
      <c r="A23" s="13" t="s">
        <v>141</v>
      </c>
      <c r="B23" s="13" t="s">
        <v>142</v>
      </c>
      <c r="C23" s="8" t="s">
        <v>143</v>
      </c>
      <c r="D23" s="8" t="s">
        <v>144</v>
      </c>
      <c r="E23" s="8" t="s">
        <v>62</v>
      </c>
      <c r="F23" s="8" t="s">
        <v>56</v>
      </c>
      <c r="G23" s="8" t="s">
        <v>63</v>
      </c>
      <c r="H23" s="23">
        <v>19</v>
      </c>
      <c r="I23" s="21">
        <v>15</v>
      </c>
      <c r="J23" s="21">
        <v>8</v>
      </c>
      <c r="K23" s="28">
        <v>20</v>
      </c>
      <c r="L23" s="21">
        <v>18</v>
      </c>
      <c r="M23" s="13" t="s">
        <v>23</v>
      </c>
      <c r="N23" s="13" t="s">
        <v>69</v>
      </c>
      <c r="O23" s="1">
        <v>1</v>
      </c>
      <c r="P23" s="13">
        <v>3</v>
      </c>
      <c r="Q23" s="13">
        <v>4</v>
      </c>
      <c r="R23" s="13">
        <v>3</v>
      </c>
      <c r="S23" s="13">
        <v>2</v>
      </c>
      <c r="T23" s="13">
        <v>5</v>
      </c>
      <c r="U23" s="13">
        <v>2</v>
      </c>
      <c r="V23" s="13">
        <v>4</v>
      </c>
      <c r="W23" s="13">
        <v>2</v>
      </c>
      <c r="X23" s="13">
        <v>4</v>
      </c>
      <c r="Y23" s="13">
        <v>2</v>
      </c>
      <c r="Z23" s="13">
        <v>5</v>
      </c>
      <c r="AA23" s="13">
        <v>4</v>
      </c>
      <c r="AB23" s="13">
        <v>2</v>
      </c>
      <c r="AC23" s="13">
        <v>4</v>
      </c>
      <c r="AD23" s="13">
        <v>3</v>
      </c>
      <c r="AE23" s="13">
        <v>4</v>
      </c>
      <c r="AF23" s="13">
        <v>3</v>
      </c>
      <c r="AG23" s="13">
        <v>2</v>
      </c>
      <c r="AH23" s="13">
        <v>3</v>
      </c>
      <c r="AI23" s="13">
        <v>5</v>
      </c>
      <c r="AJ23" s="13">
        <v>3</v>
      </c>
      <c r="AK23" s="13">
        <v>4</v>
      </c>
      <c r="AL23" s="13">
        <v>3</v>
      </c>
      <c r="AM23" s="13">
        <v>3</v>
      </c>
      <c r="AN23" s="13">
        <v>5</v>
      </c>
      <c r="AO23" s="35">
        <f t="shared" si="0"/>
        <v>17</v>
      </c>
      <c r="AP23" s="35">
        <f t="shared" si="1"/>
        <v>19</v>
      </c>
      <c r="AQ23" s="35">
        <f t="shared" si="2"/>
        <v>12</v>
      </c>
      <c r="AR23" s="35">
        <f t="shared" si="3"/>
        <v>16</v>
      </c>
      <c r="AS23" s="20">
        <f t="shared" si="4"/>
        <v>20</v>
      </c>
      <c r="AT23" s="20" t="s">
        <v>28</v>
      </c>
    </row>
    <row r="24" spans="1:104" x14ac:dyDescent="0.25">
      <c r="A24" s="13">
        <v>13</v>
      </c>
      <c r="B24" s="13" t="s">
        <v>138</v>
      </c>
      <c r="C24" s="8" t="s">
        <v>139</v>
      </c>
      <c r="D24" s="8" t="s">
        <v>140</v>
      </c>
      <c r="E24" s="8" t="s">
        <v>62</v>
      </c>
      <c r="F24" s="8" t="s">
        <v>56</v>
      </c>
      <c r="G24" s="8" t="s">
        <v>63</v>
      </c>
      <c r="H24" s="23">
        <v>20</v>
      </c>
      <c r="I24" s="21">
        <v>18</v>
      </c>
      <c r="J24" s="21">
        <v>12</v>
      </c>
      <c r="K24" s="21">
        <v>18</v>
      </c>
      <c r="L24" s="21">
        <v>19</v>
      </c>
      <c r="M24" s="13" t="s">
        <v>23</v>
      </c>
      <c r="N24" s="13" t="s">
        <v>58</v>
      </c>
      <c r="O24" s="1">
        <v>0</v>
      </c>
      <c r="P24" s="1">
        <v>5</v>
      </c>
      <c r="Q24" s="1">
        <v>4</v>
      </c>
      <c r="R24" s="1">
        <v>5</v>
      </c>
      <c r="S24" s="1">
        <v>5</v>
      </c>
      <c r="T24" s="1">
        <v>5</v>
      </c>
      <c r="U24" s="1">
        <v>2</v>
      </c>
      <c r="V24" s="1">
        <v>5</v>
      </c>
      <c r="W24" s="1">
        <v>1</v>
      </c>
      <c r="X24" s="1">
        <v>5</v>
      </c>
      <c r="Y24" s="1">
        <v>4</v>
      </c>
      <c r="Z24" s="1">
        <v>5</v>
      </c>
      <c r="AA24" s="1">
        <v>5</v>
      </c>
      <c r="AB24" s="1">
        <v>1</v>
      </c>
      <c r="AC24" s="1">
        <v>4</v>
      </c>
      <c r="AD24" s="1">
        <v>5</v>
      </c>
      <c r="AE24" s="1">
        <v>5</v>
      </c>
      <c r="AF24" s="1">
        <v>4</v>
      </c>
      <c r="AG24" s="1">
        <v>2</v>
      </c>
      <c r="AH24" s="1">
        <v>4</v>
      </c>
      <c r="AI24" s="1">
        <v>2</v>
      </c>
      <c r="AJ24" s="1">
        <v>5</v>
      </c>
      <c r="AK24" s="1">
        <v>5</v>
      </c>
      <c r="AL24" s="1">
        <v>5</v>
      </c>
      <c r="AM24" s="1">
        <v>2</v>
      </c>
      <c r="AN24" s="1">
        <v>5</v>
      </c>
      <c r="AO24" s="35">
        <f t="shared" si="0"/>
        <v>22</v>
      </c>
      <c r="AP24" s="5">
        <f t="shared" si="1"/>
        <v>23</v>
      </c>
      <c r="AQ24" s="35">
        <f t="shared" si="2"/>
        <v>14</v>
      </c>
      <c r="AR24" s="35">
        <f t="shared" si="3"/>
        <v>20</v>
      </c>
      <c r="AS24" s="35">
        <f t="shared" si="4"/>
        <v>21</v>
      </c>
      <c r="AT24" s="5" t="s">
        <v>25</v>
      </c>
    </row>
    <row r="25" spans="1:104" x14ac:dyDescent="0.25">
      <c r="A25" s="13" t="s">
        <v>135</v>
      </c>
      <c r="B25" s="13" t="s">
        <v>136</v>
      </c>
      <c r="C25" s="8" t="s">
        <v>137</v>
      </c>
      <c r="D25" s="8" t="s">
        <v>107</v>
      </c>
      <c r="E25" s="8" t="s">
        <v>62</v>
      </c>
      <c r="F25" s="8" t="s">
        <v>56</v>
      </c>
      <c r="G25" s="8" t="s">
        <v>63</v>
      </c>
      <c r="H25" s="23">
        <v>20</v>
      </c>
      <c r="I25" s="21">
        <v>18</v>
      </c>
      <c r="J25" s="21">
        <v>13</v>
      </c>
      <c r="K25" s="21">
        <v>19</v>
      </c>
      <c r="L25" s="28">
        <v>20</v>
      </c>
      <c r="M25" s="13" t="s">
        <v>23</v>
      </c>
      <c r="N25" s="13" t="s">
        <v>96</v>
      </c>
      <c r="O25" s="1">
        <v>1</v>
      </c>
      <c r="P25" s="13">
        <v>4</v>
      </c>
      <c r="Q25" s="13">
        <v>5</v>
      </c>
      <c r="R25" s="13">
        <v>4</v>
      </c>
      <c r="S25" s="13">
        <v>4</v>
      </c>
      <c r="T25" s="13">
        <v>5</v>
      </c>
      <c r="U25" s="13">
        <v>2</v>
      </c>
      <c r="V25" s="13">
        <v>5</v>
      </c>
      <c r="W25" s="13">
        <v>2</v>
      </c>
      <c r="X25" s="13">
        <v>5</v>
      </c>
      <c r="Y25" s="13">
        <v>3</v>
      </c>
      <c r="Z25" s="13">
        <v>4</v>
      </c>
      <c r="AA25" s="13">
        <v>4</v>
      </c>
      <c r="AB25" s="13">
        <v>3</v>
      </c>
      <c r="AC25" s="13">
        <v>4</v>
      </c>
      <c r="AD25" s="13">
        <v>4</v>
      </c>
      <c r="AE25" s="13">
        <v>4</v>
      </c>
      <c r="AF25" s="13">
        <v>4</v>
      </c>
      <c r="AG25" s="13">
        <v>3</v>
      </c>
      <c r="AH25" s="13">
        <v>4</v>
      </c>
      <c r="AI25" s="13">
        <v>4</v>
      </c>
      <c r="AJ25" s="13">
        <v>4</v>
      </c>
      <c r="AK25" s="13">
        <v>4</v>
      </c>
      <c r="AL25" s="13">
        <v>2</v>
      </c>
      <c r="AM25" s="13">
        <v>4</v>
      </c>
      <c r="AN25" s="13">
        <v>5</v>
      </c>
      <c r="AO25" s="35">
        <f t="shared" si="0"/>
        <v>18</v>
      </c>
      <c r="AP25" s="5">
        <f t="shared" si="1"/>
        <v>22</v>
      </c>
      <c r="AQ25" s="35">
        <f t="shared" si="2"/>
        <v>14</v>
      </c>
      <c r="AR25" s="35">
        <f t="shared" si="3"/>
        <v>21</v>
      </c>
      <c r="AS25" s="35">
        <f t="shared" si="4"/>
        <v>21</v>
      </c>
      <c r="AT25" s="5" t="s">
        <v>25</v>
      </c>
    </row>
    <row r="26" spans="1:104" x14ac:dyDescent="0.25">
      <c r="A26" s="13">
        <v>22</v>
      </c>
      <c r="B26" s="13" t="s">
        <v>129</v>
      </c>
      <c r="C26" s="8" t="s">
        <v>130</v>
      </c>
      <c r="D26" s="8" t="s">
        <v>86</v>
      </c>
      <c r="E26" s="8" t="s">
        <v>62</v>
      </c>
      <c r="F26" s="8" t="s">
        <v>56</v>
      </c>
      <c r="G26" s="8" t="s">
        <v>63</v>
      </c>
      <c r="H26" s="23">
        <v>23</v>
      </c>
      <c r="I26" s="21">
        <v>10</v>
      </c>
      <c r="J26" s="21">
        <v>11</v>
      </c>
      <c r="K26" s="21">
        <v>21</v>
      </c>
      <c r="L26" s="21">
        <v>22</v>
      </c>
      <c r="M26" s="13" t="s">
        <v>23</v>
      </c>
      <c r="N26" s="13" t="s">
        <v>58</v>
      </c>
      <c r="O26" s="1">
        <v>1</v>
      </c>
      <c r="P26" s="13">
        <v>5</v>
      </c>
      <c r="Q26" s="13">
        <v>5</v>
      </c>
      <c r="R26" s="13">
        <v>2</v>
      </c>
      <c r="S26" s="13">
        <v>1</v>
      </c>
      <c r="T26" s="13">
        <v>2</v>
      </c>
      <c r="U26" s="13">
        <v>5</v>
      </c>
      <c r="V26" s="13">
        <v>5</v>
      </c>
      <c r="W26" s="13">
        <v>1</v>
      </c>
      <c r="X26" s="13">
        <v>1</v>
      </c>
      <c r="Y26" s="13">
        <v>5</v>
      </c>
      <c r="Z26" s="13">
        <v>5</v>
      </c>
      <c r="AA26" s="13">
        <v>5</v>
      </c>
      <c r="AB26" s="13">
        <v>1</v>
      </c>
      <c r="AC26" s="13">
        <v>1</v>
      </c>
      <c r="AD26" s="13">
        <v>4</v>
      </c>
      <c r="AE26" s="13">
        <v>4</v>
      </c>
      <c r="AF26" s="13">
        <v>4</v>
      </c>
      <c r="AG26" s="13">
        <v>1</v>
      </c>
      <c r="AH26" s="13">
        <v>1</v>
      </c>
      <c r="AI26" s="13">
        <v>3</v>
      </c>
      <c r="AJ26" s="13">
        <v>3</v>
      </c>
      <c r="AK26" s="13">
        <v>4</v>
      </c>
      <c r="AL26" s="13">
        <v>2</v>
      </c>
      <c r="AM26" s="13">
        <v>1</v>
      </c>
      <c r="AN26" s="13">
        <v>5</v>
      </c>
      <c r="AO26" s="35">
        <f t="shared" si="0"/>
        <v>22</v>
      </c>
      <c r="AP26" s="5">
        <f t="shared" si="1"/>
        <v>23</v>
      </c>
      <c r="AQ26" s="35">
        <f t="shared" si="2"/>
        <v>7</v>
      </c>
      <c r="AR26" s="35">
        <f t="shared" si="3"/>
        <v>5</v>
      </c>
      <c r="AS26" s="35">
        <f t="shared" si="4"/>
        <v>19</v>
      </c>
      <c r="AT26" s="5" t="s">
        <v>25</v>
      </c>
    </row>
    <row r="27" spans="1:104" x14ac:dyDescent="0.25">
      <c r="A27" s="13" t="s">
        <v>145</v>
      </c>
      <c r="B27" s="13" t="s">
        <v>146</v>
      </c>
      <c r="C27" s="8" t="s">
        <v>147</v>
      </c>
      <c r="D27" s="8" t="s">
        <v>148</v>
      </c>
      <c r="E27" s="8" t="s">
        <v>62</v>
      </c>
      <c r="F27" s="8" t="s">
        <v>56</v>
      </c>
      <c r="G27" s="8" t="s">
        <v>63</v>
      </c>
      <c r="H27" s="23">
        <v>18</v>
      </c>
      <c r="I27" s="21">
        <v>16</v>
      </c>
      <c r="J27" s="21">
        <v>12</v>
      </c>
      <c r="K27" s="28">
        <v>18</v>
      </c>
      <c r="L27" s="28">
        <v>18</v>
      </c>
      <c r="M27" s="13" t="s">
        <v>23</v>
      </c>
      <c r="N27" s="13" t="s">
        <v>96</v>
      </c>
      <c r="O27" s="1">
        <v>0</v>
      </c>
      <c r="P27" s="13">
        <v>4</v>
      </c>
      <c r="Q27" s="13">
        <v>5</v>
      </c>
      <c r="R27" s="13">
        <v>4</v>
      </c>
      <c r="S27" s="13">
        <v>5</v>
      </c>
      <c r="T27" s="13">
        <v>5</v>
      </c>
      <c r="U27" s="13">
        <v>3</v>
      </c>
      <c r="V27" s="13">
        <v>5</v>
      </c>
      <c r="W27" s="13">
        <v>2</v>
      </c>
      <c r="X27" s="13">
        <v>4</v>
      </c>
      <c r="Y27" s="13">
        <v>3</v>
      </c>
      <c r="Z27" s="13">
        <v>5</v>
      </c>
      <c r="AA27" s="13">
        <v>4</v>
      </c>
      <c r="AB27" s="13">
        <v>3</v>
      </c>
      <c r="AC27" s="13">
        <v>4</v>
      </c>
      <c r="AD27" s="13">
        <v>3</v>
      </c>
      <c r="AE27" s="13">
        <v>4</v>
      </c>
      <c r="AF27" s="13">
        <v>4</v>
      </c>
      <c r="AG27" s="13">
        <v>3</v>
      </c>
      <c r="AH27" s="13">
        <v>4</v>
      </c>
      <c r="AI27" s="13">
        <v>4</v>
      </c>
      <c r="AJ27" s="13">
        <v>4</v>
      </c>
      <c r="AK27" s="13">
        <v>3</v>
      </c>
      <c r="AL27" s="13">
        <v>3</v>
      </c>
      <c r="AM27" s="13">
        <v>2</v>
      </c>
      <c r="AN27" s="13">
        <v>5</v>
      </c>
      <c r="AO27" s="35">
        <f t="shared" si="0"/>
        <v>20</v>
      </c>
      <c r="AP27" s="5">
        <f t="shared" si="1"/>
        <v>21</v>
      </c>
      <c r="AQ27" s="35">
        <f t="shared" si="2"/>
        <v>15</v>
      </c>
      <c r="AR27" s="35">
        <f t="shared" si="3"/>
        <v>19</v>
      </c>
      <c r="AS27" s="35">
        <f t="shared" si="4"/>
        <v>20</v>
      </c>
      <c r="AT27" s="5" t="s">
        <v>25</v>
      </c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</row>
    <row r="28" spans="1:104" s="6" customFormat="1" x14ac:dyDescent="0.25">
      <c r="A28" s="13">
        <v>7</v>
      </c>
      <c r="B28" s="13" t="s">
        <v>159</v>
      </c>
      <c r="C28" s="5" t="s">
        <v>160</v>
      </c>
      <c r="D28" s="5" t="s">
        <v>86</v>
      </c>
      <c r="E28" s="5" t="s">
        <v>62</v>
      </c>
      <c r="F28" s="5" t="s">
        <v>56</v>
      </c>
      <c r="G28" s="5" t="s">
        <v>63</v>
      </c>
      <c r="H28" s="21">
        <v>15</v>
      </c>
      <c r="I28" s="26">
        <v>21</v>
      </c>
      <c r="J28" s="21">
        <v>17</v>
      </c>
      <c r="K28" s="21">
        <v>19</v>
      </c>
      <c r="L28" s="21">
        <v>19</v>
      </c>
      <c r="M28" s="13" t="s">
        <v>25</v>
      </c>
      <c r="N28" s="13" t="s">
        <v>58</v>
      </c>
      <c r="O28" s="1">
        <v>1</v>
      </c>
      <c r="P28" s="13">
        <v>4</v>
      </c>
      <c r="Q28" s="13">
        <v>4</v>
      </c>
      <c r="R28" s="13">
        <v>5</v>
      </c>
      <c r="S28" s="13">
        <v>4</v>
      </c>
      <c r="T28" s="13">
        <v>5</v>
      </c>
      <c r="U28" s="13">
        <v>4</v>
      </c>
      <c r="V28" s="13">
        <v>4</v>
      </c>
      <c r="W28" s="13">
        <v>2</v>
      </c>
      <c r="X28" s="13">
        <v>5</v>
      </c>
      <c r="Y28" s="13">
        <v>3</v>
      </c>
      <c r="Z28" s="13">
        <v>4</v>
      </c>
      <c r="AA28" s="13">
        <v>4</v>
      </c>
      <c r="AB28" s="13">
        <v>4</v>
      </c>
      <c r="AC28" s="13">
        <v>4</v>
      </c>
      <c r="AD28" s="13">
        <v>4</v>
      </c>
      <c r="AE28" s="13">
        <v>3</v>
      </c>
      <c r="AF28" s="13">
        <v>4</v>
      </c>
      <c r="AG28" s="13">
        <v>2</v>
      </c>
      <c r="AH28" s="13">
        <v>4</v>
      </c>
      <c r="AI28" s="13">
        <v>3</v>
      </c>
      <c r="AJ28" s="13">
        <v>4</v>
      </c>
      <c r="AK28" s="13">
        <v>4</v>
      </c>
      <c r="AL28" s="13">
        <v>4</v>
      </c>
      <c r="AM28" s="13">
        <v>4</v>
      </c>
      <c r="AN28" s="13">
        <v>3</v>
      </c>
      <c r="AO28" s="35">
        <f t="shared" si="0"/>
        <v>19</v>
      </c>
      <c r="AP28" s="35">
        <f t="shared" si="1"/>
        <v>20</v>
      </c>
      <c r="AQ28" s="35">
        <f t="shared" si="2"/>
        <v>17</v>
      </c>
      <c r="AR28" s="9">
        <f t="shared" si="3"/>
        <v>21</v>
      </c>
      <c r="AS28" s="35">
        <f t="shared" si="4"/>
        <v>18</v>
      </c>
      <c r="AT28" s="9" t="s">
        <v>27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</row>
    <row r="29" spans="1:104" s="6" customFormat="1" x14ac:dyDescent="0.25">
      <c r="A29" s="13" t="s">
        <v>161</v>
      </c>
      <c r="B29" s="13" t="s">
        <v>162</v>
      </c>
      <c r="C29" s="5" t="s">
        <v>163</v>
      </c>
      <c r="D29" s="5" t="s">
        <v>164</v>
      </c>
      <c r="E29" s="5" t="s">
        <v>78</v>
      </c>
      <c r="F29" s="5" t="s">
        <v>56</v>
      </c>
      <c r="G29" s="5" t="s">
        <v>63</v>
      </c>
      <c r="H29" s="21">
        <v>17</v>
      </c>
      <c r="I29" s="26">
        <v>19</v>
      </c>
      <c r="J29" s="21">
        <v>13</v>
      </c>
      <c r="K29" s="21">
        <v>17</v>
      </c>
      <c r="L29" s="28">
        <v>19</v>
      </c>
      <c r="M29" s="13" t="s">
        <v>25</v>
      </c>
      <c r="N29" s="13" t="s">
        <v>96</v>
      </c>
      <c r="O29" s="1">
        <v>1</v>
      </c>
      <c r="P29" s="13">
        <v>3</v>
      </c>
      <c r="Q29" s="13">
        <v>3</v>
      </c>
      <c r="R29" s="13">
        <v>4</v>
      </c>
      <c r="S29" s="13">
        <v>4</v>
      </c>
      <c r="T29" s="13">
        <v>3</v>
      </c>
      <c r="U29" s="13">
        <v>3</v>
      </c>
      <c r="V29" s="13">
        <v>4</v>
      </c>
      <c r="W29" s="13">
        <v>2</v>
      </c>
      <c r="X29" s="13">
        <v>4</v>
      </c>
      <c r="Y29" s="13">
        <v>3</v>
      </c>
      <c r="Z29" s="13">
        <v>3</v>
      </c>
      <c r="AA29" s="13">
        <v>3</v>
      </c>
      <c r="AB29" s="13">
        <v>2</v>
      </c>
      <c r="AC29" s="13">
        <v>3</v>
      </c>
      <c r="AD29" s="13">
        <v>3</v>
      </c>
      <c r="AE29" s="13">
        <v>4</v>
      </c>
      <c r="AF29" s="13">
        <v>3</v>
      </c>
      <c r="AG29" s="13">
        <v>2</v>
      </c>
      <c r="AH29" s="13">
        <v>4</v>
      </c>
      <c r="AI29" s="13">
        <v>3</v>
      </c>
      <c r="AJ29" s="13">
        <v>3</v>
      </c>
      <c r="AK29" s="13">
        <v>3</v>
      </c>
      <c r="AL29" s="13">
        <v>3</v>
      </c>
      <c r="AM29" s="13">
        <v>3</v>
      </c>
      <c r="AN29" s="13">
        <v>4</v>
      </c>
      <c r="AO29" s="35">
        <f t="shared" si="0"/>
        <v>16</v>
      </c>
      <c r="AP29" s="35">
        <f t="shared" si="1"/>
        <v>16</v>
      </c>
      <c r="AQ29" s="35">
        <f t="shared" si="2"/>
        <v>13</v>
      </c>
      <c r="AR29" s="9">
        <f t="shared" si="3"/>
        <v>18</v>
      </c>
      <c r="AS29" s="35">
        <f t="shared" si="4"/>
        <v>16</v>
      </c>
      <c r="AT29" s="9" t="s">
        <v>27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 spans="1:104" s="6" customFormat="1" x14ac:dyDescent="0.25">
      <c r="A30" s="13" t="s">
        <v>119</v>
      </c>
      <c r="B30" s="13" t="s">
        <v>120</v>
      </c>
      <c r="C30" s="5" t="s">
        <v>121</v>
      </c>
      <c r="D30" s="5" t="s">
        <v>122</v>
      </c>
      <c r="E30" s="5" t="s">
        <v>55</v>
      </c>
      <c r="F30" s="5" t="s">
        <v>56</v>
      </c>
      <c r="G30" s="5" t="s">
        <v>57</v>
      </c>
      <c r="H30" s="21">
        <v>16</v>
      </c>
      <c r="I30" s="26">
        <v>19</v>
      </c>
      <c r="J30" s="21">
        <v>11</v>
      </c>
      <c r="K30" s="29">
        <v>19</v>
      </c>
      <c r="L30" s="28">
        <v>19</v>
      </c>
      <c r="M30" s="13" t="s">
        <v>25</v>
      </c>
      <c r="N30" s="13" t="s">
        <v>96</v>
      </c>
      <c r="O30" s="1">
        <v>1</v>
      </c>
      <c r="P30" s="13">
        <v>3</v>
      </c>
      <c r="Q30" s="13">
        <v>5</v>
      </c>
      <c r="R30" s="13">
        <v>3</v>
      </c>
      <c r="S30" s="13">
        <v>4</v>
      </c>
      <c r="T30" s="13">
        <v>4</v>
      </c>
      <c r="U30" s="13">
        <v>3</v>
      </c>
      <c r="V30" s="13">
        <v>4</v>
      </c>
      <c r="W30" s="13">
        <v>3</v>
      </c>
      <c r="X30" s="13">
        <v>4</v>
      </c>
      <c r="Y30" s="13">
        <v>3</v>
      </c>
      <c r="Z30" s="13">
        <v>4</v>
      </c>
      <c r="AA30" s="13">
        <v>4</v>
      </c>
      <c r="AB30" s="13">
        <v>3</v>
      </c>
      <c r="AC30" s="13">
        <v>4</v>
      </c>
      <c r="AD30" s="13">
        <v>4</v>
      </c>
      <c r="AE30" s="13">
        <v>3</v>
      </c>
      <c r="AF30" s="13">
        <v>3</v>
      </c>
      <c r="AG30" s="13">
        <v>2</v>
      </c>
      <c r="AH30" s="13">
        <v>4</v>
      </c>
      <c r="AI30" s="13">
        <v>3</v>
      </c>
      <c r="AJ30" s="13">
        <v>4</v>
      </c>
      <c r="AK30" s="13">
        <v>4</v>
      </c>
      <c r="AL30" s="13">
        <v>2</v>
      </c>
      <c r="AM30" s="13">
        <v>4</v>
      </c>
      <c r="AN30" s="13">
        <v>4</v>
      </c>
      <c r="AO30" s="35">
        <f t="shared" si="0"/>
        <v>17</v>
      </c>
      <c r="AP30" s="5">
        <f t="shared" si="1"/>
        <v>20</v>
      </c>
      <c r="AQ30" s="35">
        <f t="shared" si="2"/>
        <v>13</v>
      </c>
      <c r="AR30" s="9">
        <f t="shared" si="3"/>
        <v>20</v>
      </c>
      <c r="AS30" s="35">
        <f t="shared" si="4"/>
        <v>18</v>
      </c>
      <c r="AT30" s="34" t="s">
        <v>115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 spans="1:104" s="6" customFormat="1" x14ac:dyDescent="0.25">
      <c r="A31" s="13">
        <v>18</v>
      </c>
      <c r="B31" s="13" t="s">
        <v>153</v>
      </c>
      <c r="C31" s="5" t="s">
        <v>154</v>
      </c>
      <c r="D31" s="5" t="s">
        <v>155</v>
      </c>
      <c r="E31" s="5" t="s">
        <v>62</v>
      </c>
      <c r="F31" s="5" t="s">
        <v>56</v>
      </c>
      <c r="G31" s="5" t="s">
        <v>63</v>
      </c>
      <c r="H31" s="21">
        <v>14</v>
      </c>
      <c r="I31" s="26">
        <v>24</v>
      </c>
      <c r="J31" s="21">
        <v>13</v>
      </c>
      <c r="K31" s="21">
        <v>19</v>
      </c>
      <c r="L31" s="21">
        <v>21</v>
      </c>
      <c r="M31" s="13" t="s">
        <v>25</v>
      </c>
      <c r="N31" s="13" t="s">
        <v>58</v>
      </c>
      <c r="O31" s="1">
        <v>1</v>
      </c>
      <c r="P31" s="13">
        <v>2</v>
      </c>
      <c r="Q31" s="13">
        <v>5</v>
      </c>
      <c r="R31" s="13">
        <v>2</v>
      </c>
      <c r="S31" s="13">
        <v>4</v>
      </c>
      <c r="T31" s="13">
        <v>4</v>
      </c>
      <c r="U31" s="13">
        <v>2</v>
      </c>
      <c r="V31" s="13">
        <v>4</v>
      </c>
      <c r="W31" s="13">
        <v>2</v>
      </c>
      <c r="X31" s="13">
        <v>4</v>
      </c>
      <c r="Y31" s="13">
        <v>2</v>
      </c>
      <c r="Z31" s="13">
        <v>2</v>
      </c>
      <c r="AA31" s="13">
        <v>4</v>
      </c>
      <c r="AB31" s="13">
        <v>2</v>
      </c>
      <c r="AC31" s="13">
        <v>4</v>
      </c>
      <c r="AD31" s="13">
        <v>4</v>
      </c>
      <c r="AE31" s="13">
        <v>3</v>
      </c>
      <c r="AF31" s="13">
        <v>4</v>
      </c>
      <c r="AG31" s="13">
        <v>2</v>
      </c>
      <c r="AH31" s="13">
        <v>4</v>
      </c>
      <c r="AI31" s="13">
        <v>3</v>
      </c>
      <c r="AJ31" s="13">
        <v>2</v>
      </c>
      <c r="AK31" s="13">
        <v>4</v>
      </c>
      <c r="AL31" s="13">
        <v>5</v>
      </c>
      <c r="AM31" s="13">
        <v>4</v>
      </c>
      <c r="AN31" s="13">
        <v>5</v>
      </c>
      <c r="AO31" s="35">
        <f t="shared" si="0"/>
        <v>11</v>
      </c>
      <c r="AP31" s="5">
        <f t="shared" si="1"/>
        <v>21</v>
      </c>
      <c r="AQ31" s="35">
        <f t="shared" si="2"/>
        <v>13</v>
      </c>
      <c r="AR31" s="35">
        <f t="shared" si="3"/>
        <v>20</v>
      </c>
      <c r="AS31" s="35">
        <f t="shared" si="4"/>
        <v>18</v>
      </c>
      <c r="AT31" s="5" t="s">
        <v>25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 spans="1:104" s="6" customFormat="1" x14ac:dyDescent="0.25">
      <c r="A32" s="13" t="s">
        <v>165</v>
      </c>
      <c r="B32" s="13" t="s">
        <v>166</v>
      </c>
      <c r="C32" s="5" t="s">
        <v>167</v>
      </c>
      <c r="D32" s="5" t="s">
        <v>168</v>
      </c>
      <c r="E32" s="5" t="s">
        <v>62</v>
      </c>
      <c r="F32" s="5" t="s">
        <v>56</v>
      </c>
      <c r="G32" s="5" t="s">
        <v>63</v>
      </c>
      <c r="H32" s="21">
        <v>18</v>
      </c>
      <c r="I32" s="26">
        <v>20</v>
      </c>
      <c r="J32" s="21">
        <v>16</v>
      </c>
      <c r="K32" s="28">
        <v>20</v>
      </c>
      <c r="L32" s="21">
        <v>19</v>
      </c>
      <c r="M32" s="13" t="s">
        <v>25</v>
      </c>
      <c r="N32" s="13" t="s">
        <v>96</v>
      </c>
      <c r="O32" s="1">
        <v>1</v>
      </c>
      <c r="P32" s="13">
        <v>2</v>
      </c>
      <c r="Q32" s="13">
        <v>4</v>
      </c>
      <c r="R32" s="13">
        <v>4</v>
      </c>
      <c r="S32" s="13">
        <v>2</v>
      </c>
      <c r="T32" s="13">
        <v>5</v>
      </c>
      <c r="U32" s="13">
        <v>3</v>
      </c>
      <c r="V32" s="13">
        <v>4</v>
      </c>
      <c r="W32" s="13">
        <v>2</v>
      </c>
      <c r="X32" s="13">
        <v>5</v>
      </c>
      <c r="Y32" s="13">
        <v>2</v>
      </c>
      <c r="Z32" s="13">
        <v>4</v>
      </c>
      <c r="AA32" s="13">
        <v>4</v>
      </c>
      <c r="AB32" s="13">
        <v>4</v>
      </c>
      <c r="AC32" s="13">
        <v>2</v>
      </c>
      <c r="AD32" s="13">
        <v>3</v>
      </c>
      <c r="AE32" s="13">
        <v>4</v>
      </c>
      <c r="AF32" s="13">
        <v>4</v>
      </c>
      <c r="AG32" s="13">
        <v>2</v>
      </c>
      <c r="AH32" s="13">
        <v>4</v>
      </c>
      <c r="AI32" s="13">
        <v>4</v>
      </c>
      <c r="AJ32" s="13">
        <v>4</v>
      </c>
      <c r="AK32" s="13">
        <v>4</v>
      </c>
      <c r="AL32" s="13">
        <v>2</v>
      </c>
      <c r="AM32" s="13">
        <v>4</v>
      </c>
      <c r="AN32" s="13">
        <v>4</v>
      </c>
      <c r="AO32" s="35">
        <f t="shared" si="0"/>
        <v>17</v>
      </c>
      <c r="AP32" s="5">
        <f t="shared" si="1"/>
        <v>20</v>
      </c>
      <c r="AQ32" s="35">
        <f t="shared" si="2"/>
        <v>14</v>
      </c>
      <c r="AR32" s="35">
        <f t="shared" si="3"/>
        <v>17</v>
      </c>
      <c r="AS32" s="35">
        <f t="shared" si="4"/>
        <v>18</v>
      </c>
      <c r="AT32" s="5" t="s">
        <v>25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</row>
    <row r="33" spans="1:104" s="6" customFormat="1" x14ac:dyDescent="0.25">
      <c r="A33" s="13" t="s">
        <v>156</v>
      </c>
      <c r="B33" s="13" t="s">
        <v>157</v>
      </c>
      <c r="C33" s="5" t="s">
        <v>158</v>
      </c>
      <c r="D33" s="5" t="s">
        <v>61</v>
      </c>
      <c r="E33" s="5" t="s">
        <v>78</v>
      </c>
      <c r="F33" s="5" t="s">
        <v>56</v>
      </c>
      <c r="G33" s="5" t="s">
        <v>63</v>
      </c>
      <c r="H33" s="21">
        <v>17</v>
      </c>
      <c r="I33" s="26">
        <v>22</v>
      </c>
      <c r="J33" s="21">
        <v>12</v>
      </c>
      <c r="K33" s="28">
        <v>22</v>
      </c>
      <c r="L33" s="21">
        <v>20</v>
      </c>
      <c r="M33" s="13" t="s">
        <v>25</v>
      </c>
      <c r="N33" s="13" t="s">
        <v>96</v>
      </c>
      <c r="O33" s="1">
        <v>1</v>
      </c>
      <c r="P33" s="13">
        <v>2</v>
      </c>
      <c r="Q33" s="13">
        <v>5</v>
      </c>
      <c r="R33" s="13">
        <v>3</v>
      </c>
      <c r="S33" s="13">
        <v>5</v>
      </c>
      <c r="T33" s="13">
        <v>5</v>
      </c>
      <c r="U33" s="13">
        <v>2</v>
      </c>
      <c r="V33" s="13">
        <v>4</v>
      </c>
      <c r="W33" s="13">
        <v>1</v>
      </c>
      <c r="X33" s="13">
        <v>4</v>
      </c>
      <c r="Y33" s="13">
        <v>2</v>
      </c>
      <c r="Z33" s="13">
        <v>4</v>
      </c>
      <c r="AA33" s="13">
        <v>4</v>
      </c>
      <c r="AB33" s="13">
        <v>1</v>
      </c>
      <c r="AC33" s="13">
        <v>4</v>
      </c>
      <c r="AD33" s="13">
        <v>3</v>
      </c>
      <c r="AE33" s="13">
        <v>4</v>
      </c>
      <c r="AF33" s="13">
        <v>4</v>
      </c>
      <c r="AG33" s="13">
        <v>1</v>
      </c>
      <c r="AH33" s="13">
        <v>4</v>
      </c>
      <c r="AI33" s="13">
        <v>5</v>
      </c>
      <c r="AJ33" s="13">
        <v>4</v>
      </c>
      <c r="AK33" s="13">
        <v>4</v>
      </c>
      <c r="AL33" s="13">
        <v>2</v>
      </c>
      <c r="AM33" s="13">
        <v>3</v>
      </c>
      <c r="AN33" s="13">
        <v>5</v>
      </c>
      <c r="AO33" s="35">
        <f t="shared" si="0"/>
        <v>16</v>
      </c>
      <c r="AP33" s="5">
        <f t="shared" si="1"/>
        <v>21</v>
      </c>
      <c r="AQ33" s="35">
        <f t="shared" si="2"/>
        <v>8</v>
      </c>
      <c r="AR33" s="35">
        <f t="shared" si="3"/>
        <v>20</v>
      </c>
      <c r="AS33" s="35">
        <f t="shared" si="4"/>
        <v>20</v>
      </c>
      <c r="AT33" s="5" t="s">
        <v>25</v>
      </c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</row>
    <row r="34" spans="1:104" x14ac:dyDescent="0.25">
      <c r="H34" s="39">
        <f>AVERAGE(H4:H33)</f>
        <v>16.433333333333334</v>
      </c>
      <c r="I34" s="39">
        <f>AVERAGE(I4:I33)</f>
        <v>18.033333333333335</v>
      </c>
      <c r="J34" s="39">
        <f>AVERAGE(J4:J33)</f>
        <v>13.8</v>
      </c>
      <c r="K34" s="39">
        <f>AVERAGE(K4:K33)</f>
        <v>19.033333333333335</v>
      </c>
      <c r="L34" s="39">
        <f>AVERAGE(L4:L33)</f>
        <v>19.866666666666667</v>
      </c>
      <c r="M34" s="39"/>
      <c r="N34" s="39"/>
      <c r="O34" s="39"/>
      <c r="P34" s="39">
        <f t="shared" ref="P34:AS34" si="5">AVERAGE(P4:P33)</f>
        <v>3.0666666666666669</v>
      </c>
      <c r="Q34" s="39">
        <f t="shared" si="5"/>
        <v>4.3</v>
      </c>
      <c r="R34" s="39">
        <f t="shared" si="5"/>
        <v>3.3666666666666667</v>
      </c>
      <c r="S34" s="39">
        <f t="shared" si="5"/>
        <v>3.7333333333333334</v>
      </c>
      <c r="T34" s="39">
        <f t="shared" si="5"/>
        <v>4.5999999999999996</v>
      </c>
      <c r="U34" s="39">
        <f t="shared" si="5"/>
        <v>2.7</v>
      </c>
      <c r="V34" s="39">
        <f t="shared" si="5"/>
        <v>4.5666666666666664</v>
      </c>
      <c r="W34" s="39">
        <f t="shared" si="5"/>
        <v>2.1666666666666665</v>
      </c>
      <c r="X34" s="39">
        <f t="shared" si="5"/>
        <v>4.0333333333333332</v>
      </c>
      <c r="Y34" s="39">
        <f t="shared" si="5"/>
        <v>2.6333333333333333</v>
      </c>
      <c r="Z34" s="39">
        <f t="shared" si="5"/>
        <v>3.8333333333333335</v>
      </c>
      <c r="AA34" s="39">
        <f t="shared" si="5"/>
        <v>4</v>
      </c>
      <c r="AB34" s="39">
        <f t="shared" si="5"/>
        <v>2.4333333333333331</v>
      </c>
      <c r="AC34" s="39">
        <f t="shared" si="5"/>
        <v>3.7666666666666666</v>
      </c>
      <c r="AD34" s="39">
        <f t="shared" si="5"/>
        <v>3.7333333333333334</v>
      </c>
      <c r="AE34" s="39">
        <f t="shared" si="5"/>
        <v>3.6</v>
      </c>
      <c r="AF34" s="39">
        <f t="shared" si="5"/>
        <v>3.9333333333333331</v>
      </c>
      <c r="AG34" s="39">
        <f t="shared" si="5"/>
        <v>2.1</v>
      </c>
      <c r="AH34" s="39">
        <f t="shared" si="5"/>
        <v>3.6333333333333333</v>
      </c>
      <c r="AI34" s="39">
        <f t="shared" si="5"/>
        <v>3.7</v>
      </c>
      <c r="AJ34" s="39">
        <f t="shared" si="5"/>
        <v>3.3333333333333335</v>
      </c>
      <c r="AK34" s="39">
        <f t="shared" si="5"/>
        <v>3.7666666666666666</v>
      </c>
      <c r="AL34" s="39">
        <f t="shared" si="5"/>
        <v>2.8333333333333335</v>
      </c>
      <c r="AM34" s="39">
        <f t="shared" si="5"/>
        <v>3.1666666666666665</v>
      </c>
      <c r="AN34" s="39">
        <f t="shared" si="5"/>
        <v>4.5</v>
      </c>
      <c r="AO34" s="39">
        <f t="shared" si="5"/>
        <v>16.533333333333335</v>
      </c>
      <c r="AP34" s="39">
        <f t="shared" si="5"/>
        <v>20.566666666666666</v>
      </c>
      <c r="AQ34" s="39">
        <f t="shared" si="5"/>
        <v>12.9</v>
      </c>
      <c r="AR34" s="39">
        <f t="shared" si="5"/>
        <v>18.333333333333332</v>
      </c>
      <c r="AS34" s="39">
        <f t="shared" si="5"/>
        <v>19.166666666666668</v>
      </c>
      <c r="AT34" s="39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</row>
    <row r="35" spans="1:104" x14ac:dyDescent="0.25">
      <c r="C35" t="s">
        <v>169</v>
      </c>
      <c r="H35" s="39"/>
      <c r="I35" s="39"/>
      <c r="J35" s="39"/>
      <c r="K35" s="39"/>
      <c r="L35" s="39"/>
      <c r="O35" s="39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</row>
    <row r="36" spans="1:104" x14ac:dyDescent="0.25">
      <c r="B36" s="10"/>
      <c r="C36" t="s">
        <v>3</v>
      </c>
      <c r="H36" s="39"/>
      <c r="I36" s="39"/>
      <c r="J36" s="39"/>
      <c r="K36" s="39"/>
      <c r="L36" s="39"/>
      <c r="O36" s="39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</row>
    <row r="37" spans="1:104" x14ac:dyDescent="0.25">
      <c r="B37" s="3"/>
      <c r="C37" t="s">
        <v>4</v>
      </c>
      <c r="H37" s="39"/>
      <c r="I37" s="39"/>
      <c r="J37" s="39"/>
      <c r="K37" s="39"/>
      <c r="L37" s="39"/>
      <c r="O37" s="39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</row>
    <row r="38" spans="1:104" x14ac:dyDescent="0.25">
      <c r="B38" s="11"/>
      <c r="C38" t="s">
        <v>5</v>
      </c>
      <c r="H38" s="39"/>
      <c r="I38" s="39"/>
      <c r="J38" s="39"/>
      <c r="K38" s="39"/>
      <c r="L38" s="39"/>
      <c r="O38" s="39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</row>
    <row r="39" spans="1:104" x14ac:dyDescent="0.25">
      <c r="B39" s="12"/>
      <c r="C39" t="s">
        <v>170</v>
      </c>
      <c r="H39" s="39"/>
      <c r="I39" s="39"/>
      <c r="J39" s="39"/>
      <c r="K39" s="39"/>
      <c r="L39" s="39"/>
      <c r="O39" s="39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</row>
    <row r="40" spans="1:104" x14ac:dyDescent="0.25">
      <c r="B40" s="2"/>
      <c r="C40" t="s">
        <v>7</v>
      </c>
      <c r="H40" s="39"/>
      <c r="I40" s="39"/>
      <c r="J40" s="39"/>
      <c r="K40" s="39"/>
      <c r="L40" s="39"/>
      <c r="O40" s="39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</row>
    <row r="41" spans="1:104" x14ac:dyDescent="0.25">
      <c r="B41" s="30" t="s">
        <v>171</v>
      </c>
      <c r="C41" t="s">
        <v>172</v>
      </c>
      <c r="H41" s="39"/>
      <c r="I41" s="39"/>
      <c r="J41" s="39"/>
      <c r="K41" s="39"/>
      <c r="L41" s="39"/>
      <c r="O41" s="39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</row>
    <row r="42" spans="1:104" x14ac:dyDescent="0.25">
      <c r="B42" t="s">
        <v>173</v>
      </c>
      <c r="H42" s="39"/>
      <c r="I42" s="39"/>
      <c r="J42" s="39"/>
      <c r="K42" s="39"/>
      <c r="L42" s="39"/>
      <c r="O42" s="39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</row>
    <row r="43" spans="1:104" x14ac:dyDescent="0.25">
      <c r="C43" t="s">
        <v>174</v>
      </c>
      <c r="H43" s="39"/>
      <c r="I43" s="39"/>
      <c r="J43" s="39"/>
      <c r="K43" s="39"/>
      <c r="L43" s="39"/>
      <c r="O43" s="39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</row>
    <row r="44" spans="1:104" x14ac:dyDescent="0.25">
      <c r="C44" t="s">
        <v>175</v>
      </c>
      <c r="H44" s="39"/>
      <c r="I44" s="39"/>
      <c r="J44" s="39"/>
      <c r="K44" s="39"/>
      <c r="L44" s="39"/>
      <c r="O44" s="39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</row>
    <row r="45" spans="1:104" x14ac:dyDescent="0.25">
      <c r="C45" t="s">
        <v>176</v>
      </c>
      <c r="H45" s="39"/>
      <c r="I45" s="39"/>
      <c r="J45" s="39"/>
      <c r="K45" s="39"/>
      <c r="L45" s="39"/>
      <c r="O45" s="39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</row>
    <row r="46" spans="1:104" x14ac:dyDescent="0.25">
      <c r="C46" t="s">
        <v>177</v>
      </c>
      <c r="H46" s="39"/>
      <c r="I46" s="39"/>
      <c r="J46" s="39"/>
      <c r="K46" s="39"/>
      <c r="L46" s="39"/>
      <c r="O46" s="39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</row>
  </sheetData>
  <autoFilter ref="A3:CZ3" xr:uid="{0584AEB7-9542-4DA2-B083-5D7B98290541}">
    <sortState ref="A4:CZ46">
      <sortCondition ref="M3"/>
    </sortState>
  </autoFilter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B139-B236-43FD-8A57-061326113061}">
  <dimension ref="A1:CZ46"/>
  <sheetViews>
    <sheetView zoomScaleNormal="100" workbookViewId="0">
      <pane ySplit="2" topLeftCell="A6" activePane="bottomLeft" state="frozen"/>
      <selection activeCell="M4" sqref="M4"/>
      <selection pane="bottomLeft" activeCell="M4" sqref="M4"/>
    </sheetView>
  </sheetViews>
  <sheetFormatPr defaultRowHeight="15" x14ac:dyDescent="0.25"/>
  <cols>
    <col min="3" max="3" width="25.85546875" customWidth="1"/>
    <col min="4" max="4" width="31.7109375" bestFit="1" customWidth="1"/>
    <col min="5" max="5" width="17.42578125" hidden="1" customWidth="1"/>
    <col min="6" max="6" width="9.140625" hidden="1" customWidth="1"/>
    <col min="7" max="7" width="19" hidden="1" customWidth="1"/>
    <col min="8" max="12" width="9.140625" style="39" customWidth="1"/>
    <col min="14" max="14" width="9.140625" customWidth="1"/>
    <col min="15" max="15" width="9.140625" style="39" customWidth="1"/>
    <col min="16" max="40" width="9.140625" style="39" hidden="1" customWidth="1"/>
    <col min="41" max="45" width="9.140625" customWidth="1"/>
  </cols>
  <sheetData>
    <row r="1" spans="1:104" ht="18.75" x14ac:dyDescent="0.25">
      <c r="A1" s="141" t="s">
        <v>37</v>
      </c>
      <c r="B1" s="141"/>
      <c r="C1" s="141"/>
      <c r="D1" s="141"/>
      <c r="E1" s="141"/>
      <c r="F1" s="32"/>
      <c r="G1" s="32"/>
      <c r="H1" s="33"/>
      <c r="I1" s="33"/>
      <c r="J1" s="33"/>
      <c r="K1" s="33"/>
      <c r="L1" s="33"/>
      <c r="M1" s="34"/>
      <c r="N1" s="3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34"/>
      <c r="AP1" s="34"/>
      <c r="AQ1" s="34"/>
      <c r="AR1" s="34"/>
      <c r="AS1" s="34"/>
      <c r="AT1" s="34"/>
    </row>
    <row r="2" spans="1:104" ht="18.75" x14ac:dyDescent="0.25">
      <c r="A2" s="132"/>
      <c r="B2" s="132"/>
      <c r="C2" s="132"/>
      <c r="D2" s="132"/>
      <c r="E2" s="132"/>
      <c r="F2" s="32"/>
      <c r="G2" s="32"/>
      <c r="H2" s="33"/>
      <c r="I2" s="33"/>
      <c r="J2" s="33"/>
      <c r="K2" s="33"/>
      <c r="L2" s="33"/>
      <c r="M2" s="34"/>
      <c r="N2" s="34"/>
      <c r="O2" s="1"/>
      <c r="P2" s="1" t="s">
        <v>38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34"/>
      <c r="AP2" s="34"/>
      <c r="AQ2" s="34"/>
      <c r="AR2" s="34"/>
      <c r="AS2" s="34"/>
      <c r="AT2" s="34"/>
    </row>
    <row r="3" spans="1:104" s="18" customFormat="1" ht="30" x14ac:dyDescent="0.2">
      <c r="A3" s="14" t="s">
        <v>39</v>
      </c>
      <c r="B3" s="14" t="s">
        <v>40</v>
      </c>
      <c r="C3" s="15" t="s">
        <v>41</v>
      </c>
      <c r="D3" s="16" t="s">
        <v>43</v>
      </c>
      <c r="E3" s="16" t="s">
        <v>44</v>
      </c>
      <c r="F3" s="17" t="s">
        <v>45</v>
      </c>
      <c r="G3" s="17" t="s">
        <v>47</v>
      </c>
      <c r="H3" s="17" t="s">
        <v>23</v>
      </c>
      <c r="I3" s="17" t="s">
        <v>25</v>
      </c>
      <c r="J3" s="17" t="s">
        <v>26</v>
      </c>
      <c r="K3" s="17" t="s">
        <v>27</v>
      </c>
      <c r="L3" s="17" t="s">
        <v>28</v>
      </c>
      <c r="M3" s="19" t="s">
        <v>48</v>
      </c>
      <c r="N3" s="19" t="s">
        <v>49</v>
      </c>
      <c r="O3" s="14" t="s">
        <v>50</v>
      </c>
      <c r="P3" s="37" t="s">
        <v>23</v>
      </c>
      <c r="Q3" s="37" t="s">
        <v>28</v>
      </c>
      <c r="R3" s="37" t="s">
        <v>26</v>
      </c>
      <c r="S3" s="37" t="s">
        <v>25</v>
      </c>
      <c r="T3" s="37" t="s">
        <v>27</v>
      </c>
      <c r="U3" s="37" t="s">
        <v>23</v>
      </c>
      <c r="V3" s="37" t="s">
        <v>28</v>
      </c>
      <c r="W3" s="37" t="s">
        <v>26</v>
      </c>
      <c r="X3" s="37" t="s">
        <v>25</v>
      </c>
      <c r="Y3" s="37" t="s">
        <v>27</v>
      </c>
      <c r="Z3" s="37" t="s">
        <v>23</v>
      </c>
      <c r="AA3" s="37" t="s">
        <v>28</v>
      </c>
      <c r="AB3" s="37" t="s">
        <v>26</v>
      </c>
      <c r="AC3" s="37" t="s">
        <v>25</v>
      </c>
      <c r="AD3" s="37" t="s">
        <v>27</v>
      </c>
      <c r="AE3" s="37" t="s">
        <v>23</v>
      </c>
      <c r="AF3" s="37" t="s">
        <v>28</v>
      </c>
      <c r="AG3" s="37" t="s">
        <v>26</v>
      </c>
      <c r="AH3" s="37" t="s">
        <v>25</v>
      </c>
      <c r="AI3" s="37" t="s">
        <v>27</v>
      </c>
      <c r="AJ3" s="37" t="s">
        <v>23</v>
      </c>
      <c r="AK3" s="37" t="s">
        <v>28</v>
      </c>
      <c r="AL3" s="37" t="s">
        <v>26</v>
      </c>
      <c r="AM3" s="37" t="s">
        <v>25</v>
      </c>
      <c r="AN3" s="37" t="s">
        <v>27</v>
      </c>
      <c r="AO3" s="17" t="s">
        <v>23</v>
      </c>
      <c r="AP3" s="17" t="s">
        <v>25</v>
      </c>
      <c r="AQ3" s="17" t="s">
        <v>26</v>
      </c>
      <c r="AR3" s="17" t="s">
        <v>27</v>
      </c>
      <c r="AS3" s="17" t="s">
        <v>28</v>
      </c>
      <c r="AT3" s="19" t="s">
        <v>51</v>
      </c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</row>
    <row r="4" spans="1:104" x14ac:dyDescent="0.25">
      <c r="A4" s="13">
        <v>1</v>
      </c>
      <c r="B4" s="13" t="s">
        <v>88</v>
      </c>
      <c r="C4" s="40" t="s">
        <v>89</v>
      </c>
      <c r="D4" s="40" t="s">
        <v>90</v>
      </c>
      <c r="E4" s="40" t="s">
        <v>62</v>
      </c>
      <c r="F4" s="40" t="s">
        <v>56</v>
      </c>
      <c r="G4" s="40" t="s">
        <v>63</v>
      </c>
      <c r="H4" s="41">
        <v>17</v>
      </c>
      <c r="I4" s="41">
        <v>18</v>
      </c>
      <c r="J4" s="41">
        <v>18</v>
      </c>
      <c r="K4" s="41">
        <v>18</v>
      </c>
      <c r="L4" s="41">
        <v>20</v>
      </c>
      <c r="M4" s="41" t="s">
        <v>28</v>
      </c>
      <c r="N4" s="41" t="s">
        <v>58</v>
      </c>
      <c r="O4" s="41">
        <v>1</v>
      </c>
      <c r="P4" s="41">
        <v>3</v>
      </c>
      <c r="Q4" s="41">
        <v>4</v>
      </c>
      <c r="R4" s="41">
        <v>3</v>
      </c>
      <c r="S4" s="41">
        <v>3</v>
      </c>
      <c r="T4" s="41">
        <v>4</v>
      </c>
      <c r="U4" s="41">
        <v>3</v>
      </c>
      <c r="V4" s="41">
        <v>5</v>
      </c>
      <c r="W4" s="41">
        <v>4</v>
      </c>
      <c r="X4" s="41">
        <v>4</v>
      </c>
      <c r="Y4" s="41">
        <v>2</v>
      </c>
      <c r="Z4" s="41">
        <v>4</v>
      </c>
      <c r="AA4" s="41">
        <v>3</v>
      </c>
      <c r="AB4" s="41">
        <v>4</v>
      </c>
      <c r="AC4" s="41">
        <v>3</v>
      </c>
      <c r="AD4" s="41">
        <v>3</v>
      </c>
      <c r="AE4" s="41">
        <v>3</v>
      </c>
      <c r="AF4" s="41">
        <v>3</v>
      </c>
      <c r="AG4" s="41">
        <v>3</v>
      </c>
      <c r="AH4" s="41">
        <v>3</v>
      </c>
      <c r="AI4" s="41">
        <v>3</v>
      </c>
      <c r="AJ4" s="41">
        <v>3</v>
      </c>
      <c r="AK4" s="41">
        <v>3</v>
      </c>
      <c r="AL4" s="41">
        <v>4</v>
      </c>
      <c r="AM4" s="41">
        <v>3</v>
      </c>
      <c r="AN4" s="41">
        <v>4</v>
      </c>
      <c r="AO4" s="40">
        <f t="shared" ref="AO4:AQ33" si="0">P4+U4+Z4+AE4+AJ4</f>
        <v>16</v>
      </c>
      <c r="AP4" s="40">
        <f t="shared" si="0"/>
        <v>18</v>
      </c>
      <c r="AQ4" s="40">
        <f t="shared" si="0"/>
        <v>18</v>
      </c>
      <c r="AR4" s="40">
        <f t="shared" ref="AR4:AR33" si="1">AC4+AH4+X4+S4+AM4</f>
        <v>16</v>
      </c>
      <c r="AS4" s="40">
        <f t="shared" ref="AS4:AS33" si="2">T4+Y4+AD4+AI4+AN4</f>
        <v>16</v>
      </c>
      <c r="AT4" s="40" t="s">
        <v>91</v>
      </c>
    </row>
    <row r="5" spans="1:104" x14ac:dyDescent="0.25">
      <c r="A5" s="13">
        <v>5</v>
      </c>
      <c r="B5" s="13" t="s">
        <v>71</v>
      </c>
      <c r="C5" s="40" t="s">
        <v>72</v>
      </c>
      <c r="D5" s="40" t="s">
        <v>73</v>
      </c>
      <c r="E5" s="40" t="s">
        <v>55</v>
      </c>
      <c r="F5" s="40" t="s">
        <v>56</v>
      </c>
      <c r="G5" s="40" t="s">
        <v>74</v>
      </c>
      <c r="H5" s="41">
        <v>16</v>
      </c>
      <c r="I5" s="41">
        <v>18</v>
      </c>
      <c r="J5" s="41">
        <v>11</v>
      </c>
      <c r="K5" s="41">
        <v>18</v>
      </c>
      <c r="L5" s="41">
        <v>21</v>
      </c>
      <c r="M5" s="41" t="s">
        <v>28</v>
      </c>
      <c r="N5" s="41" t="s">
        <v>58</v>
      </c>
      <c r="O5" s="41">
        <v>1</v>
      </c>
      <c r="P5" s="41">
        <v>3</v>
      </c>
      <c r="Q5" s="41">
        <v>5</v>
      </c>
      <c r="R5" s="41">
        <v>3</v>
      </c>
      <c r="S5" s="41">
        <v>4</v>
      </c>
      <c r="T5" s="41">
        <v>5</v>
      </c>
      <c r="U5" s="41">
        <v>3</v>
      </c>
      <c r="V5" s="41">
        <v>5</v>
      </c>
      <c r="W5" s="41">
        <v>2</v>
      </c>
      <c r="X5" s="41">
        <v>4</v>
      </c>
      <c r="Y5" s="41">
        <v>2</v>
      </c>
      <c r="Z5" s="41">
        <v>2</v>
      </c>
      <c r="AA5" s="41">
        <v>4</v>
      </c>
      <c r="AB5" s="41">
        <v>4</v>
      </c>
      <c r="AC5" s="41">
        <v>4</v>
      </c>
      <c r="AD5" s="41">
        <v>4</v>
      </c>
      <c r="AE5" s="41">
        <v>3</v>
      </c>
      <c r="AF5" s="41">
        <v>4</v>
      </c>
      <c r="AG5" s="41">
        <v>2</v>
      </c>
      <c r="AH5" s="41">
        <v>3</v>
      </c>
      <c r="AI5" s="41">
        <v>3</v>
      </c>
      <c r="AJ5" s="41">
        <v>3</v>
      </c>
      <c r="AK5" s="41">
        <v>4</v>
      </c>
      <c r="AL5" s="41">
        <v>2</v>
      </c>
      <c r="AM5" s="41">
        <v>4</v>
      </c>
      <c r="AN5" s="41">
        <v>5</v>
      </c>
      <c r="AO5" s="40">
        <f t="shared" si="0"/>
        <v>14</v>
      </c>
      <c r="AP5" s="40">
        <f t="shared" si="0"/>
        <v>22</v>
      </c>
      <c r="AQ5" s="40">
        <f t="shared" si="0"/>
        <v>13</v>
      </c>
      <c r="AR5" s="40">
        <f t="shared" si="1"/>
        <v>19</v>
      </c>
      <c r="AS5" s="40">
        <f t="shared" si="2"/>
        <v>19</v>
      </c>
      <c r="AT5" s="40" t="s">
        <v>25</v>
      </c>
    </row>
    <row r="6" spans="1:104" x14ac:dyDescent="0.25">
      <c r="A6" s="13">
        <v>9</v>
      </c>
      <c r="B6" s="13" t="s">
        <v>75</v>
      </c>
      <c r="C6" s="40" t="s">
        <v>76</v>
      </c>
      <c r="D6" s="40" t="s">
        <v>77</v>
      </c>
      <c r="E6" s="40" t="s">
        <v>78</v>
      </c>
      <c r="F6" s="40" t="s">
        <v>56</v>
      </c>
      <c r="G6" s="40" t="s">
        <v>68</v>
      </c>
      <c r="H6" s="41">
        <v>14</v>
      </c>
      <c r="I6" s="41">
        <v>19</v>
      </c>
      <c r="J6" s="41">
        <v>8</v>
      </c>
      <c r="K6" s="41">
        <v>18</v>
      </c>
      <c r="L6" s="41">
        <v>21</v>
      </c>
      <c r="M6" s="41" t="s">
        <v>28</v>
      </c>
      <c r="N6" s="41" t="s">
        <v>58</v>
      </c>
      <c r="O6" s="41">
        <v>0</v>
      </c>
      <c r="P6" s="41">
        <v>2</v>
      </c>
      <c r="Q6" s="41">
        <v>4</v>
      </c>
      <c r="R6" s="41">
        <v>3</v>
      </c>
      <c r="S6" s="41">
        <v>5</v>
      </c>
      <c r="T6" s="41">
        <v>5</v>
      </c>
      <c r="U6" s="41">
        <v>2</v>
      </c>
      <c r="V6" s="41">
        <v>4</v>
      </c>
      <c r="W6" s="41">
        <v>2</v>
      </c>
      <c r="X6" s="41">
        <v>5</v>
      </c>
      <c r="Y6" s="41">
        <v>5</v>
      </c>
      <c r="Z6" s="41">
        <v>3</v>
      </c>
      <c r="AA6" s="41">
        <v>3</v>
      </c>
      <c r="AB6" s="41">
        <v>3</v>
      </c>
      <c r="AC6" s="41">
        <v>4</v>
      </c>
      <c r="AD6" s="41">
        <v>4</v>
      </c>
      <c r="AE6" s="41">
        <v>4</v>
      </c>
      <c r="AF6" s="41">
        <v>4</v>
      </c>
      <c r="AG6" s="41">
        <v>2</v>
      </c>
      <c r="AH6" s="41">
        <v>4</v>
      </c>
      <c r="AI6" s="41">
        <v>4</v>
      </c>
      <c r="AJ6" s="41">
        <v>2</v>
      </c>
      <c r="AK6" s="41">
        <v>4</v>
      </c>
      <c r="AL6" s="41">
        <v>2</v>
      </c>
      <c r="AM6" s="41">
        <v>4</v>
      </c>
      <c r="AN6" s="41">
        <v>4</v>
      </c>
      <c r="AO6" s="40">
        <f t="shared" si="0"/>
        <v>13</v>
      </c>
      <c r="AP6" s="40">
        <f t="shared" si="0"/>
        <v>19</v>
      </c>
      <c r="AQ6" s="40">
        <f t="shared" si="0"/>
        <v>12</v>
      </c>
      <c r="AR6" s="40">
        <f t="shared" si="1"/>
        <v>22</v>
      </c>
      <c r="AS6" s="40">
        <f t="shared" si="2"/>
        <v>22</v>
      </c>
      <c r="AT6" s="40" t="s">
        <v>79</v>
      </c>
    </row>
    <row r="7" spans="1:104" x14ac:dyDescent="0.25">
      <c r="A7" s="13">
        <v>10</v>
      </c>
      <c r="B7" s="13" t="s">
        <v>52</v>
      </c>
      <c r="C7" s="40" t="s">
        <v>53</v>
      </c>
      <c r="D7" s="40" t="s">
        <v>54</v>
      </c>
      <c r="E7" s="40" t="s">
        <v>55</v>
      </c>
      <c r="F7" s="40" t="s">
        <v>56</v>
      </c>
      <c r="G7" s="40" t="s">
        <v>57</v>
      </c>
      <c r="H7" s="41">
        <v>14</v>
      </c>
      <c r="I7" s="41">
        <v>14</v>
      </c>
      <c r="J7" s="41">
        <v>8</v>
      </c>
      <c r="K7" s="41">
        <v>16</v>
      </c>
      <c r="L7" s="41">
        <v>24</v>
      </c>
      <c r="M7" s="41" t="s">
        <v>28</v>
      </c>
      <c r="N7" s="41" t="s">
        <v>58</v>
      </c>
      <c r="O7" s="41">
        <v>1</v>
      </c>
      <c r="P7" s="41">
        <v>1</v>
      </c>
      <c r="Q7" s="41">
        <v>4</v>
      </c>
      <c r="R7" s="41">
        <v>1</v>
      </c>
      <c r="S7" s="41">
        <v>3</v>
      </c>
      <c r="T7" s="41">
        <v>4</v>
      </c>
      <c r="U7" s="41">
        <v>3</v>
      </c>
      <c r="V7" s="41">
        <v>4</v>
      </c>
      <c r="W7" s="41">
        <v>1</v>
      </c>
      <c r="X7" s="41">
        <v>3</v>
      </c>
      <c r="Y7" s="41">
        <v>1</v>
      </c>
      <c r="Z7" s="41">
        <v>3</v>
      </c>
      <c r="AA7" s="41">
        <v>4</v>
      </c>
      <c r="AB7" s="41">
        <v>1</v>
      </c>
      <c r="AC7" s="41">
        <v>3</v>
      </c>
      <c r="AD7" s="41">
        <v>2</v>
      </c>
      <c r="AE7" s="41">
        <v>2</v>
      </c>
      <c r="AF7" s="41">
        <v>4</v>
      </c>
      <c r="AG7" s="41">
        <v>1</v>
      </c>
      <c r="AH7" s="41">
        <v>3</v>
      </c>
      <c r="AI7" s="41">
        <v>3</v>
      </c>
      <c r="AJ7" s="41">
        <v>1</v>
      </c>
      <c r="AK7" s="41">
        <v>4</v>
      </c>
      <c r="AL7" s="41">
        <v>1</v>
      </c>
      <c r="AM7" s="41">
        <v>2</v>
      </c>
      <c r="AN7" s="41">
        <v>4</v>
      </c>
      <c r="AO7" s="40">
        <f t="shared" si="0"/>
        <v>10</v>
      </c>
      <c r="AP7" s="40">
        <f t="shared" si="0"/>
        <v>20</v>
      </c>
      <c r="AQ7" s="40">
        <f t="shared" si="0"/>
        <v>5</v>
      </c>
      <c r="AR7" s="40">
        <f t="shared" si="1"/>
        <v>14</v>
      </c>
      <c r="AS7" s="40">
        <f t="shared" si="2"/>
        <v>14</v>
      </c>
      <c r="AT7" s="40" t="s">
        <v>25</v>
      </c>
    </row>
    <row r="8" spans="1:104" x14ac:dyDescent="0.25">
      <c r="A8" s="13">
        <v>14</v>
      </c>
      <c r="B8" s="13" t="s">
        <v>80</v>
      </c>
      <c r="C8" s="40" t="s">
        <v>81</v>
      </c>
      <c r="D8" s="40" t="s">
        <v>82</v>
      </c>
      <c r="E8" s="40" t="s">
        <v>62</v>
      </c>
      <c r="F8" s="40" t="s">
        <v>56</v>
      </c>
      <c r="G8" s="40" t="s">
        <v>63</v>
      </c>
      <c r="H8" s="41">
        <v>14</v>
      </c>
      <c r="I8" s="41">
        <v>18</v>
      </c>
      <c r="J8" s="41">
        <v>13</v>
      </c>
      <c r="K8" s="41">
        <v>18</v>
      </c>
      <c r="L8" s="41">
        <v>20</v>
      </c>
      <c r="M8" s="41" t="s">
        <v>28</v>
      </c>
      <c r="N8" s="41" t="s">
        <v>58</v>
      </c>
      <c r="O8" s="41">
        <v>1</v>
      </c>
      <c r="P8" s="41">
        <v>3</v>
      </c>
      <c r="Q8" s="41">
        <v>4</v>
      </c>
      <c r="R8" s="41">
        <v>4</v>
      </c>
      <c r="S8" s="41">
        <v>4</v>
      </c>
      <c r="T8" s="41">
        <v>5</v>
      </c>
      <c r="U8" s="41">
        <v>2</v>
      </c>
      <c r="V8" s="41">
        <v>5</v>
      </c>
      <c r="W8" s="41">
        <v>3</v>
      </c>
      <c r="X8" s="41">
        <v>3</v>
      </c>
      <c r="Y8" s="41">
        <v>3</v>
      </c>
      <c r="Z8" s="41">
        <v>4</v>
      </c>
      <c r="AA8" s="41">
        <v>3</v>
      </c>
      <c r="AB8" s="41">
        <v>3</v>
      </c>
      <c r="AC8" s="41">
        <v>4</v>
      </c>
      <c r="AD8" s="41">
        <v>3</v>
      </c>
      <c r="AE8" s="41">
        <v>3</v>
      </c>
      <c r="AF8" s="41">
        <v>4</v>
      </c>
      <c r="AG8" s="41">
        <v>3</v>
      </c>
      <c r="AH8" s="41">
        <v>4</v>
      </c>
      <c r="AI8" s="41">
        <v>4</v>
      </c>
      <c r="AJ8" s="41">
        <v>4</v>
      </c>
      <c r="AK8" s="41">
        <v>3</v>
      </c>
      <c r="AL8" s="41">
        <v>3</v>
      </c>
      <c r="AM8" s="41">
        <v>3</v>
      </c>
      <c r="AN8" s="41">
        <v>5</v>
      </c>
      <c r="AO8" s="40">
        <f t="shared" si="0"/>
        <v>16</v>
      </c>
      <c r="AP8" s="40">
        <f t="shared" si="0"/>
        <v>19</v>
      </c>
      <c r="AQ8" s="40">
        <f t="shared" si="0"/>
        <v>16</v>
      </c>
      <c r="AR8" s="40">
        <f t="shared" si="1"/>
        <v>18</v>
      </c>
      <c r="AS8" s="40">
        <f t="shared" si="2"/>
        <v>20</v>
      </c>
      <c r="AT8" s="40" t="s">
        <v>28</v>
      </c>
    </row>
    <row r="9" spans="1:104" x14ac:dyDescent="0.25">
      <c r="A9" s="13">
        <v>16</v>
      </c>
      <c r="B9" s="13" t="s">
        <v>59</v>
      </c>
      <c r="C9" s="40" t="s">
        <v>60</v>
      </c>
      <c r="D9" s="40" t="s">
        <v>61</v>
      </c>
      <c r="E9" s="40" t="s">
        <v>62</v>
      </c>
      <c r="F9" s="40" t="s">
        <v>56</v>
      </c>
      <c r="G9" s="40" t="s">
        <v>63</v>
      </c>
      <c r="H9" s="41">
        <v>16</v>
      </c>
      <c r="I9" s="41">
        <v>16</v>
      </c>
      <c r="J9" s="41">
        <v>12</v>
      </c>
      <c r="K9" s="41">
        <v>20</v>
      </c>
      <c r="L9" s="41">
        <v>23</v>
      </c>
      <c r="M9" s="41" t="s">
        <v>28</v>
      </c>
      <c r="N9" s="41" t="s">
        <v>58</v>
      </c>
      <c r="O9" s="41">
        <v>1</v>
      </c>
      <c r="P9" s="41">
        <v>3</v>
      </c>
      <c r="Q9" s="41">
        <v>5</v>
      </c>
      <c r="R9" s="41">
        <v>3</v>
      </c>
      <c r="S9" s="41">
        <v>4</v>
      </c>
      <c r="T9" s="41">
        <v>5</v>
      </c>
      <c r="U9" s="41">
        <v>2</v>
      </c>
      <c r="V9" s="41">
        <v>4</v>
      </c>
      <c r="W9" s="41">
        <v>2</v>
      </c>
      <c r="X9" s="41">
        <v>5</v>
      </c>
      <c r="Y9" s="41">
        <v>2</v>
      </c>
      <c r="Z9" s="41">
        <v>4</v>
      </c>
      <c r="AA9" s="41">
        <v>5</v>
      </c>
      <c r="AB9" s="41">
        <v>2</v>
      </c>
      <c r="AC9" s="41">
        <v>4</v>
      </c>
      <c r="AD9" s="41">
        <v>4</v>
      </c>
      <c r="AE9" s="41">
        <v>4</v>
      </c>
      <c r="AF9" s="41">
        <v>4</v>
      </c>
      <c r="AG9" s="41">
        <v>3</v>
      </c>
      <c r="AH9" s="41">
        <v>4</v>
      </c>
      <c r="AI9" s="41">
        <v>3</v>
      </c>
      <c r="AJ9" s="41">
        <v>3</v>
      </c>
      <c r="AK9" s="41">
        <v>4</v>
      </c>
      <c r="AL9" s="41">
        <v>4</v>
      </c>
      <c r="AM9" s="41">
        <v>3</v>
      </c>
      <c r="AN9" s="41">
        <v>5</v>
      </c>
      <c r="AO9" s="40">
        <f t="shared" si="0"/>
        <v>16</v>
      </c>
      <c r="AP9" s="40">
        <f t="shared" si="0"/>
        <v>22</v>
      </c>
      <c r="AQ9" s="40">
        <f t="shared" si="0"/>
        <v>14</v>
      </c>
      <c r="AR9" s="40">
        <f t="shared" si="1"/>
        <v>20</v>
      </c>
      <c r="AS9" s="40">
        <f t="shared" si="2"/>
        <v>19</v>
      </c>
      <c r="AT9" s="40" t="s">
        <v>25</v>
      </c>
    </row>
    <row r="10" spans="1:104" x14ac:dyDescent="0.25">
      <c r="A10" s="13" t="s">
        <v>149</v>
      </c>
      <c r="B10" s="13" t="s">
        <v>150</v>
      </c>
      <c r="C10" s="40" t="s">
        <v>151</v>
      </c>
      <c r="D10" s="40" t="s">
        <v>152</v>
      </c>
      <c r="E10" s="40" t="s">
        <v>62</v>
      </c>
      <c r="F10" s="40" t="s">
        <v>56</v>
      </c>
      <c r="G10" s="40" t="s">
        <v>63</v>
      </c>
      <c r="H10" s="41">
        <v>19</v>
      </c>
      <c r="I10" s="41">
        <v>25</v>
      </c>
      <c r="J10" s="41">
        <v>23</v>
      </c>
      <c r="K10" s="41">
        <v>21</v>
      </c>
      <c r="L10" s="41">
        <v>23</v>
      </c>
      <c r="M10" s="41" t="s">
        <v>26</v>
      </c>
      <c r="N10" s="41" t="s">
        <v>69</v>
      </c>
      <c r="O10" s="41">
        <v>1</v>
      </c>
      <c r="P10" s="41">
        <v>3</v>
      </c>
      <c r="Q10" s="41">
        <v>5</v>
      </c>
      <c r="R10" s="41">
        <v>4</v>
      </c>
      <c r="S10" s="41">
        <v>3</v>
      </c>
      <c r="T10" s="41">
        <v>5</v>
      </c>
      <c r="U10" s="41">
        <v>4</v>
      </c>
      <c r="V10" s="41">
        <v>5</v>
      </c>
      <c r="W10" s="41">
        <v>1</v>
      </c>
      <c r="X10" s="41">
        <v>5</v>
      </c>
      <c r="Y10" s="41">
        <v>1</v>
      </c>
      <c r="Z10" s="41">
        <v>5</v>
      </c>
      <c r="AA10" s="41">
        <v>5</v>
      </c>
      <c r="AB10" s="41">
        <v>1</v>
      </c>
      <c r="AC10" s="41">
        <v>5</v>
      </c>
      <c r="AD10" s="41">
        <v>5</v>
      </c>
      <c r="AE10" s="41">
        <v>5</v>
      </c>
      <c r="AF10" s="41">
        <v>5</v>
      </c>
      <c r="AG10" s="41">
        <v>1</v>
      </c>
      <c r="AH10" s="41">
        <v>5</v>
      </c>
      <c r="AI10" s="41">
        <v>5</v>
      </c>
      <c r="AJ10" s="41">
        <v>5</v>
      </c>
      <c r="AK10" s="41">
        <v>5</v>
      </c>
      <c r="AL10" s="41">
        <v>1</v>
      </c>
      <c r="AM10" s="41">
        <v>1</v>
      </c>
      <c r="AN10" s="41">
        <v>5</v>
      </c>
      <c r="AO10" s="40">
        <f t="shared" si="0"/>
        <v>22</v>
      </c>
      <c r="AP10" s="40">
        <f t="shared" si="0"/>
        <v>25</v>
      </c>
      <c r="AQ10" s="40">
        <f t="shared" si="0"/>
        <v>8</v>
      </c>
      <c r="AR10" s="40">
        <f t="shared" si="1"/>
        <v>19</v>
      </c>
      <c r="AS10" s="40">
        <f t="shared" si="2"/>
        <v>21</v>
      </c>
      <c r="AT10" s="40" t="s">
        <v>25</v>
      </c>
    </row>
    <row r="11" spans="1:104" x14ac:dyDescent="0.25">
      <c r="A11" s="13" t="s">
        <v>92</v>
      </c>
      <c r="B11" s="13" t="s">
        <v>93</v>
      </c>
      <c r="C11" s="40" t="s">
        <v>94</v>
      </c>
      <c r="D11" s="40" t="s">
        <v>95</v>
      </c>
      <c r="E11" s="40" t="s">
        <v>62</v>
      </c>
      <c r="F11" s="40" t="s">
        <v>56</v>
      </c>
      <c r="G11" s="40" t="s">
        <v>63</v>
      </c>
      <c r="H11" s="41">
        <v>17</v>
      </c>
      <c r="I11" s="41">
        <v>19</v>
      </c>
      <c r="J11" s="41">
        <v>19</v>
      </c>
      <c r="K11" s="41">
        <v>19</v>
      </c>
      <c r="L11" s="41">
        <v>19</v>
      </c>
      <c r="M11" s="41" t="s">
        <v>26</v>
      </c>
      <c r="N11" s="41" t="s">
        <v>96</v>
      </c>
      <c r="O11" s="41">
        <v>0</v>
      </c>
      <c r="P11" s="41">
        <v>3</v>
      </c>
      <c r="Q11" s="41">
        <v>4</v>
      </c>
      <c r="R11" s="41">
        <v>4</v>
      </c>
      <c r="S11" s="41">
        <v>4</v>
      </c>
      <c r="T11" s="41">
        <v>5</v>
      </c>
      <c r="U11" s="41">
        <v>3</v>
      </c>
      <c r="V11" s="41">
        <v>5</v>
      </c>
      <c r="W11" s="41">
        <v>5</v>
      </c>
      <c r="X11" s="41">
        <v>5</v>
      </c>
      <c r="Y11" s="41">
        <v>4</v>
      </c>
      <c r="Z11" s="41">
        <v>4</v>
      </c>
      <c r="AA11" s="41">
        <v>3</v>
      </c>
      <c r="AB11" s="41">
        <v>4</v>
      </c>
      <c r="AC11" s="41">
        <v>4</v>
      </c>
      <c r="AD11" s="41">
        <v>5</v>
      </c>
      <c r="AE11" s="41">
        <v>5</v>
      </c>
      <c r="AF11" s="41">
        <v>3</v>
      </c>
      <c r="AG11" s="41">
        <v>3</v>
      </c>
      <c r="AH11" s="41">
        <v>3</v>
      </c>
      <c r="AI11" s="41">
        <v>4</v>
      </c>
      <c r="AJ11" s="41">
        <v>3</v>
      </c>
      <c r="AK11" s="41">
        <v>4</v>
      </c>
      <c r="AL11" s="41">
        <v>4</v>
      </c>
      <c r="AM11" s="41">
        <v>5</v>
      </c>
      <c r="AN11" s="41">
        <v>5</v>
      </c>
      <c r="AO11" s="40">
        <f t="shared" si="0"/>
        <v>18</v>
      </c>
      <c r="AP11" s="40">
        <f t="shared" si="0"/>
        <v>19</v>
      </c>
      <c r="AQ11" s="40">
        <f t="shared" si="0"/>
        <v>20</v>
      </c>
      <c r="AR11" s="40">
        <f t="shared" si="1"/>
        <v>21</v>
      </c>
      <c r="AS11" s="40">
        <f t="shared" si="2"/>
        <v>23</v>
      </c>
      <c r="AT11" s="40" t="s">
        <v>28</v>
      </c>
    </row>
    <row r="12" spans="1:104" x14ac:dyDescent="0.25">
      <c r="A12" s="13" t="s">
        <v>100</v>
      </c>
      <c r="B12" s="13" t="s">
        <v>101</v>
      </c>
      <c r="C12" s="40" t="s">
        <v>102</v>
      </c>
      <c r="D12" s="40" t="s">
        <v>103</v>
      </c>
      <c r="E12" s="40" t="s">
        <v>62</v>
      </c>
      <c r="F12" s="40" t="s">
        <v>56</v>
      </c>
      <c r="G12" s="40" t="s">
        <v>63</v>
      </c>
      <c r="H12" s="41">
        <v>12</v>
      </c>
      <c r="I12" s="41">
        <v>18</v>
      </c>
      <c r="J12" s="42">
        <v>19</v>
      </c>
      <c r="K12" s="41">
        <v>20</v>
      </c>
      <c r="L12" s="41">
        <v>18</v>
      </c>
      <c r="M12" s="41" t="s">
        <v>26</v>
      </c>
      <c r="N12" s="41" t="s">
        <v>69</v>
      </c>
      <c r="O12" s="41">
        <v>1</v>
      </c>
      <c r="P12" s="41">
        <v>4</v>
      </c>
      <c r="Q12" s="41">
        <v>4</v>
      </c>
      <c r="R12" s="41">
        <v>5</v>
      </c>
      <c r="S12" s="41">
        <v>3</v>
      </c>
      <c r="T12" s="41">
        <v>5</v>
      </c>
      <c r="U12" s="41">
        <v>2</v>
      </c>
      <c r="V12" s="41">
        <v>5</v>
      </c>
      <c r="W12" s="41">
        <v>3</v>
      </c>
      <c r="X12" s="41">
        <v>5</v>
      </c>
      <c r="Y12" s="41">
        <v>4</v>
      </c>
      <c r="Z12" s="41">
        <v>4</v>
      </c>
      <c r="AA12" s="41">
        <v>5</v>
      </c>
      <c r="AB12" s="41">
        <v>4</v>
      </c>
      <c r="AC12" s="41">
        <v>4</v>
      </c>
      <c r="AD12" s="41">
        <v>5</v>
      </c>
      <c r="AE12" s="41">
        <v>4</v>
      </c>
      <c r="AF12" s="41">
        <v>5</v>
      </c>
      <c r="AG12" s="41">
        <v>2</v>
      </c>
      <c r="AH12" s="41">
        <v>3</v>
      </c>
      <c r="AI12" s="41">
        <v>4</v>
      </c>
      <c r="AJ12" s="41">
        <v>3</v>
      </c>
      <c r="AK12" s="41">
        <v>4</v>
      </c>
      <c r="AL12" s="41">
        <v>5</v>
      </c>
      <c r="AM12" s="41">
        <v>2</v>
      </c>
      <c r="AN12" s="41">
        <v>5</v>
      </c>
      <c r="AO12" s="40">
        <f t="shared" si="0"/>
        <v>17</v>
      </c>
      <c r="AP12" s="40">
        <f t="shared" si="0"/>
        <v>23</v>
      </c>
      <c r="AQ12" s="40">
        <f t="shared" si="0"/>
        <v>19</v>
      </c>
      <c r="AR12" s="40">
        <f t="shared" si="1"/>
        <v>17</v>
      </c>
      <c r="AS12" s="40">
        <f t="shared" si="2"/>
        <v>23</v>
      </c>
      <c r="AT12" s="40" t="s">
        <v>104</v>
      </c>
    </row>
    <row r="13" spans="1:104" x14ac:dyDescent="0.25">
      <c r="A13" s="13" t="s">
        <v>83</v>
      </c>
      <c r="B13" s="13" t="s">
        <v>84</v>
      </c>
      <c r="C13" s="40" t="s">
        <v>85</v>
      </c>
      <c r="D13" s="40" t="s">
        <v>86</v>
      </c>
      <c r="E13" s="40" t="s">
        <v>87</v>
      </c>
      <c r="F13" s="40" t="s">
        <v>56</v>
      </c>
      <c r="G13" s="40" t="s">
        <v>63</v>
      </c>
      <c r="H13" s="41">
        <v>14</v>
      </c>
      <c r="I13" s="41">
        <v>17</v>
      </c>
      <c r="J13" s="41">
        <v>18</v>
      </c>
      <c r="K13" s="41">
        <v>17</v>
      </c>
      <c r="L13" s="41">
        <v>22</v>
      </c>
      <c r="M13" s="41" t="s">
        <v>26</v>
      </c>
      <c r="N13" s="41" t="s">
        <v>69</v>
      </c>
      <c r="O13" s="41">
        <v>1</v>
      </c>
      <c r="P13" s="41">
        <v>2</v>
      </c>
      <c r="Q13" s="41">
        <v>5</v>
      </c>
      <c r="R13" s="41">
        <v>4</v>
      </c>
      <c r="S13" s="41">
        <v>4</v>
      </c>
      <c r="T13" s="41">
        <v>5</v>
      </c>
      <c r="U13" s="41">
        <v>3</v>
      </c>
      <c r="V13" s="41">
        <v>8</v>
      </c>
      <c r="W13" s="41">
        <v>4</v>
      </c>
      <c r="X13" s="41">
        <v>5</v>
      </c>
      <c r="Y13" s="41">
        <v>2</v>
      </c>
      <c r="Z13" s="41">
        <v>3</v>
      </c>
      <c r="AA13" s="41">
        <v>5</v>
      </c>
      <c r="AB13" s="41">
        <v>4</v>
      </c>
      <c r="AC13" s="41">
        <v>3</v>
      </c>
      <c r="AD13" s="41">
        <v>5</v>
      </c>
      <c r="AE13" s="41">
        <v>4</v>
      </c>
      <c r="AF13" s="41">
        <v>4</v>
      </c>
      <c r="AG13" s="41">
        <v>2</v>
      </c>
      <c r="AH13" s="41">
        <v>1</v>
      </c>
      <c r="AI13" s="41">
        <v>5</v>
      </c>
      <c r="AJ13" s="41">
        <v>4</v>
      </c>
      <c r="AK13" s="41">
        <v>1</v>
      </c>
      <c r="AL13" s="41">
        <v>5</v>
      </c>
      <c r="AM13" s="41">
        <v>3</v>
      </c>
      <c r="AN13" s="41">
        <v>4</v>
      </c>
      <c r="AO13" s="40">
        <f t="shared" si="0"/>
        <v>16</v>
      </c>
      <c r="AP13" s="40">
        <f t="shared" si="0"/>
        <v>23</v>
      </c>
      <c r="AQ13" s="40">
        <f t="shared" si="0"/>
        <v>19</v>
      </c>
      <c r="AR13" s="40">
        <f t="shared" si="1"/>
        <v>16</v>
      </c>
      <c r="AS13" s="40">
        <f t="shared" si="2"/>
        <v>21</v>
      </c>
      <c r="AT13" s="40" t="s">
        <v>25</v>
      </c>
    </row>
    <row r="14" spans="1:104" x14ac:dyDescent="0.25">
      <c r="A14" s="13" t="s">
        <v>97</v>
      </c>
      <c r="B14" s="13" t="s">
        <v>98</v>
      </c>
      <c r="C14" s="40" t="s">
        <v>99</v>
      </c>
      <c r="D14" s="40"/>
      <c r="E14" s="40"/>
      <c r="F14" s="40" t="s">
        <v>56</v>
      </c>
      <c r="G14" s="40" t="s">
        <v>63</v>
      </c>
      <c r="H14" s="41">
        <v>17</v>
      </c>
      <c r="I14" s="41">
        <v>18</v>
      </c>
      <c r="J14" s="41">
        <v>19</v>
      </c>
      <c r="K14" s="41">
        <v>19</v>
      </c>
      <c r="L14" s="41">
        <v>19</v>
      </c>
      <c r="M14" s="41" t="s">
        <v>26</v>
      </c>
      <c r="N14" s="41" t="s">
        <v>69</v>
      </c>
      <c r="O14" s="41">
        <v>0</v>
      </c>
      <c r="P14" s="41">
        <v>5</v>
      </c>
      <c r="Q14" s="41">
        <v>5</v>
      </c>
      <c r="R14" s="41">
        <v>3</v>
      </c>
      <c r="S14" s="41">
        <v>4</v>
      </c>
      <c r="T14" s="41">
        <v>4</v>
      </c>
      <c r="U14" s="41">
        <v>3</v>
      </c>
      <c r="V14" s="41">
        <v>5</v>
      </c>
      <c r="W14" s="41">
        <v>3</v>
      </c>
      <c r="X14" s="41">
        <v>3</v>
      </c>
      <c r="Y14" s="41">
        <v>2</v>
      </c>
      <c r="Z14" s="41">
        <v>4</v>
      </c>
      <c r="AA14" s="41">
        <v>4</v>
      </c>
      <c r="AB14" s="41">
        <v>1</v>
      </c>
      <c r="AC14" s="41">
        <v>4</v>
      </c>
      <c r="AD14" s="41">
        <v>5</v>
      </c>
      <c r="AE14" s="41">
        <v>2</v>
      </c>
      <c r="AF14" s="41">
        <v>5</v>
      </c>
      <c r="AG14" s="41">
        <v>1</v>
      </c>
      <c r="AH14" s="41">
        <v>3</v>
      </c>
      <c r="AI14" s="41">
        <v>3</v>
      </c>
      <c r="AJ14" s="41">
        <v>3</v>
      </c>
      <c r="AK14" s="41">
        <v>4</v>
      </c>
      <c r="AL14" s="41">
        <v>3</v>
      </c>
      <c r="AM14" s="41">
        <v>3</v>
      </c>
      <c r="AN14" s="41">
        <v>3</v>
      </c>
      <c r="AO14" s="40">
        <f t="shared" si="0"/>
        <v>17</v>
      </c>
      <c r="AP14" s="40">
        <f t="shared" si="0"/>
        <v>23</v>
      </c>
      <c r="AQ14" s="40">
        <f t="shared" si="0"/>
        <v>11</v>
      </c>
      <c r="AR14" s="40">
        <f t="shared" si="1"/>
        <v>17</v>
      </c>
      <c r="AS14" s="40">
        <f t="shared" si="2"/>
        <v>17</v>
      </c>
      <c r="AT14" s="40" t="s">
        <v>25</v>
      </c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</row>
    <row r="15" spans="1:104" x14ac:dyDescent="0.25">
      <c r="A15" s="13">
        <v>29</v>
      </c>
      <c r="B15" s="13" t="s">
        <v>105</v>
      </c>
      <c r="C15" s="40" t="s">
        <v>106</v>
      </c>
      <c r="D15" s="40" t="s">
        <v>107</v>
      </c>
      <c r="E15" s="40" t="s">
        <v>62</v>
      </c>
      <c r="F15" s="40" t="s">
        <v>56</v>
      </c>
      <c r="G15" s="40" t="s">
        <v>63</v>
      </c>
      <c r="H15" s="41">
        <v>16</v>
      </c>
      <c r="I15" s="41">
        <v>18</v>
      </c>
      <c r="J15" s="41">
        <v>20</v>
      </c>
      <c r="K15" s="41">
        <v>18</v>
      </c>
      <c r="L15" s="41">
        <v>18</v>
      </c>
      <c r="M15" s="41" t="s">
        <v>26</v>
      </c>
      <c r="N15" s="41" t="s">
        <v>58</v>
      </c>
      <c r="O15" s="41">
        <v>1</v>
      </c>
      <c r="P15" s="41">
        <v>4</v>
      </c>
      <c r="Q15" s="41">
        <v>4</v>
      </c>
      <c r="R15" s="41">
        <v>4</v>
      </c>
      <c r="S15" s="41">
        <v>2</v>
      </c>
      <c r="T15" s="41">
        <v>5</v>
      </c>
      <c r="U15" s="41">
        <v>2</v>
      </c>
      <c r="V15" s="41">
        <v>4</v>
      </c>
      <c r="W15" s="41">
        <v>1</v>
      </c>
      <c r="X15" s="41">
        <v>4</v>
      </c>
      <c r="Y15" s="41">
        <v>2</v>
      </c>
      <c r="Z15" s="41">
        <v>4</v>
      </c>
      <c r="AA15" s="41">
        <v>4</v>
      </c>
      <c r="AB15" s="41">
        <v>3</v>
      </c>
      <c r="AC15" s="41">
        <v>4</v>
      </c>
      <c r="AD15" s="41">
        <v>4</v>
      </c>
      <c r="AE15" s="41">
        <v>4</v>
      </c>
      <c r="AF15" s="41">
        <v>4</v>
      </c>
      <c r="AG15" s="41">
        <v>2</v>
      </c>
      <c r="AH15" s="41">
        <v>4</v>
      </c>
      <c r="AI15" s="41">
        <v>3</v>
      </c>
      <c r="AJ15" s="41">
        <v>4</v>
      </c>
      <c r="AK15" s="41">
        <v>4</v>
      </c>
      <c r="AL15" s="41">
        <v>4</v>
      </c>
      <c r="AM15" s="41">
        <v>4</v>
      </c>
      <c r="AN15" s="41">
        <v>3</v>
      </c>
      <c r="AO15" s="40">
        <f t="shared" si="0"/>
        <v>18</v>
      </c>
      <c r="AP15" s="40">
        <f t="shared" si="0"/>
        <v>20</v>
      </c>
      <c r="AQ15" s="40">
        <f t="shared" si="0"/>
        <v>14</v>
      </c>
      <c r="AR15" s="40">
        <f t="shared" si="1"/>
        <v>18</v>
      </c>
      <c r="AS15" s="40">
        <f t="shared" si="2"/>
        <v>17</v>
      </c>
      <c r="AT15" s="40" t="s">
        <v>25</v>
      </c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</row>
    <row r="16" spans="1:104" x14ac:dyDescent="0.25">
      <c r="A16" s="13" t="s">
        <v>108</v>
      </c>
      <c r="B16" s="13" t="s">
        <v>109</v>
      </c>
      <c r="C16" s="40" t="s">
        <v>110</v>
      </c>
      <c r="D16" s="40" t="s">
        <v>111</v>
      </c>
      <c r="E16" s="40" t="s">
        <v>62</v>
      </c>
      <c r="F16" s="40" t="s">
        <v>56</v>
      </c>
      <c r="G16" s="40" t="s">
        <v>68</v>
      </c>
      <c r="H16" s="41">
        <v>16</v>
      </c>
      <c r="I16" s="41">
        <v>19</v>
      </c>
      <c r="J16" s="41">
        <v>11</v>
      </c>
      <c r="K16" s="41">
        <v>21</v>
      </c>
      <c r="L16" s="41">
        <v>21</v>
      </c>
      <c r="M16" s="41" t="s">
        <v>27</v>
      </c>
      <c r="N16" s="41" t="s">
        <v>96</v>
      </c>
      <c r="O16" s="41">
        <v>1</v>
      </c>
      <c r="P16" s="41">
        <v>2</v>
      </c>
      <c r="Q16" s="41">
        <v>4</v>
      </c>
      <c r="R16" s="41">
        <v>2</v>
      </c>
      <c r="S16" s="41">
        <v>2</v>
      </c>
      <c r="T16" s="41">
        <v>4</v>
      </c>
      <c r="U16" s="41">
        <v>2</v>
      </c>
      <c r="V16" s="41">
        <v>5</v>
      </c>
      <c r="W16" s="41">
        <v>2</v>
      </c>
      <c r="X16" s="41">
        <v>4</v>
      </c>
      <c r="Y16" s="41">
        <v>4</v>
      </c>
      <c r="Z16" s="41">
        <v>2</v>
      </c>
      <c r="AA16" s="41">
        <v>4</v>
      </c>
      <c r="AB16" s="41">
        <v>2</v>
      </c>
      <c r="AC16" s="41">
        <v>4</v>
      </c>
      <c r="AD16" s="41">
        <v>2</v>
      </c>
      <c r="AE16" s="41">
        <v>2</v>
      </c>
      <c r="AF16" s="41">
        <v>4</v>
      </c>
      <c r="AG16" s="41">
        <v>2</v>
      </c>
      <c r="AH16" s="41">
        <v>5</v>
      </c>
      <c r="AI16" s="41">
        <v>4</v>
      </c>
      <c r="AJ16" s="41">
        <v>4</v>
      </c>
      <c r="AK16" s="41">
        <v>4</v>
      </c>
      <c r="AL16" s="41">
        <v>2</v>
      </c>
      <c r="AM16" s="41">
        <v>2</v>
      </c>
      <c r="AN16" s="41">
        <v>5</v>
      </c>
      <c r="AO16" s="40">
        <f t="shared" si="0"/>
        <v>12</v>
      </c>
      <c r="AP16" s="40">
        <f t="shared" si="0"/>
        <v>21</v>
      </c>
      <c r="AQ16" s="40">
        <f t="shared" si="0"/>
        <v>10</v>
      </c>
      <c r="AR16" s="40">
        <f t="shared" si="1"/>
        <v>17</v>
      </c>
      <c r="AS16" s="40">
        <f t="shared" si="2"/>
        <v>19</v>
      </c>
      <c r="AT16" s="40" t="s">
        <v>25</v>
      </c>
    </row>
    <row r="17" spans="1:104" x14ac:dyDescent="0.25">
      <c r="A17" s="13" t="s">
        <v>116</v>
      </c>
      <c r="B17" s="13" t="s">
        <v>117</v>
      </c>
      <c r="C17" s="40" t="s">
        <v>118</v>
      </c>
      <c r="D17" s="40" t="s">
        <v>86</v>
      </c>
      <c r="E17" s="40" t="s">
        <v>62</v>
      </c>
      <c r="F17" s="40" t="s">
        <v>56</v>
      </c>
      <c r="G17" s="40" t="s">
        <v>63</v>
      </c>
      <c r="H17" s="41">
        <v>14</v>
      </c>
      <c r="I17" s="41">
        <v>18</v>
      </c>
      <c r="J17" s="41">
        <v>14</v>
      </c>
      <c r="K17" s="41">
        <v>19</v>
      </c>
      <c r="L17" s="41">
        <v>19</v>
      </c>
      <c r="M17" s="41" t="s">
        <v>27</v>
      </c>
      <c r="N17" s="41" t="s">
        <v>96</v>
      </c>
      <c r="O17" s="41">
        <v>1</v>
      </c>
      <c r="P17" s="41">
        <v>3</v>
      </c>
      <c r="Q17" s="41">
        <v>1</v>
      </c>
      <c r="R17" s="41">
        <v>2</v>
      </c>
      <c r="S17" s="41">
        <v>5</v>
      </c>
      <c r="T17" s="41">
        <v>5</v>
      </c>
      <c r="U17" s="41">
        <v>3</v>
      </c>
      <c r="V17" s="41">
        <v>3</v>
      </c>
      <c r="W17" s="41">
        <v>2</v>
      </c>
      <c r="X17" s="41">
        <v>5</v>
      </c>
      <c r="Y17" s="41">
        <v>2</v>
      </c>
      <c r="Z17" s="41">
        <v>4</v>
      </c>
      <c r="AA17" s="41">
        <v>4</v>
      </c>
      <c r="AB17" s="41">
        <v>2</v>
      </c>
      <c r="AC17" s="41">
        <v>4</v>
      </c>
      <c r="AD17" s="41">
        <v>4</v>
      </c>
      <c r="AE17" s="41">
        <v>4</v>
      </c>
      <c r="AF17" s="41">
        <v>4</v>
      </c>
      <c r="AG17" s="41">
        <v>2</v>
      </c>
      <c r="AH17" s="41">
        <v>4</v>
      </c>
      <c r="AI17" s="41">
        <v>4</v>
      </c>
      <c r="AJ17" s="41">
        <v>4</v>
      </c>
      <c r="AK17" s="41">
        <v>4</v>
      </c>
      <c r="AL17" s="41">
        <v>2</v>
      </c>
      <c r="AM17" s="41">
        <v>4</v>
      </c>
      <c r="AN17" s="41">
        <v>5</v>
      </c>
      <c r="AO17" s="40">
        <f t="shared" si="0"/>
        <v>18</v>
      </c>
      <c r="AP17" s="40">
        <f t="shared" si="0"/>
        <v>16</v>
      </c>
      <c r="AQ17" s="40">
        <f t="shared" si="0"/>
        <v>10</v>
      </c>
      <c r="AR17" s="40">
        <f t="shared" si="1"/>
        <v>22</v>
      </c>
      <c r="AS17" s="40">
        <f t="shared" si="2"/>
        <v>20</v>
      </c>
      <c r="AT17" s="40" t="s">
        <v>27</v>
      </c>
    </row>
    <row r="18" spans="1:104" x14ac:dyDescent="0.25">
      <c r="A18" s="13">
        <v>20</v>
      </c>
      <c r="B18" s="13" t="s">
        <v>123</v>
      </c>
      <c r="C18" s="40" t="s">
        <v>124</v>
      </c>
      <c r="D18" s="40" t="s">
        <v>125</v>
      </c>
      <c r="E18" s="40" t="s">
        <v>62</v>
      </c>
      <c r="F18" s="40" t="s">
        <v>56</v>
      </c>
      <c r="G18" s="40" t="s">
        <v>63</v>
      </c>
      <c r="H18" s="41">
        <v>17</v>
      </c>
      <c r="I18" s="41">
        <v>17</v>
      </c>
      <c r="J18" s="41">
        <v>13</v>
      </c>
      <c r="K18" s="41">
        <v>22</v>
      </c>
      <c r="L18" s="41">
        <v>16</v>
      </c>
      <c r="M18" s="41" t="s">
        <v>27</v>
      </c>
      <c r="N18" s="41" t="s">
        <v>58</v>
      </c>
      <c r="O18" s="41">
        <v>1</v>
      </c>
      <c r="P18" s="41">
        <v>4</v>
      </c>
      <c r="Q18" s="41">
        <v>5</v>
      </c>
      <c r="R18" s="41">
        <v>4</v>
      </c>
      <c r="S18" s="41">
        <v>5</v>
      </c>
      <c r="T18" s="41">
        <v>5</v>
      </c>
      <c r="U18" s="41">
        <v>3</v>
      </c>
      <c r="V18" s="41">
        <v>5</v>
      </c>
      <c r="W18" s="41">
        <v>2</v>
      </c>
      <c r="X18" s="41">
        <v>4</v>
      </c>
      <c r="Y18" s="41">
        <v>3</v>
      </c>
      <c r="Z18" s="41">
        <v>5</v>
      </c>
      <c r="AA18" s="41">
        <v>3</v>
      </c>
      <c r="AB18" s="41">
        <v>2</v>
      </c>
      <c r="AC18" s="41">
        <v>4</v>
      </c>
      <c r="AD18" s="41">
        <v>3</v>
      </c>
      <c r="AE18" s="41">
        <v>3</v>
      </c>
      <c r="AF18" s="41">
        <v>4</v>
      </c>
      <c r="AG18" s="41">
        <v>3</v>
      </c>
      <c r="AH18" s="41">
        <v>4</v>
      </c>
      <c r="AI18" s="41">
        <v>5</v>
      </c>
      <c r="AJ18" s="41">
        <v>3</v>
      </c>
      <c r="AK18" s="41">
        <v>3</v>
      </c>
      <c r="AL18" s="41">
        <v>3</v>
      </c>
      <c r="AM18" s="41">
        <v>4</v>
      </c>
      <c r="AN18" s="41">
        <v>5</v>
      </c>
      <c r="AO18" s="40">
        <f t="shared" si="0"/>
        <v>18</v>
      </c>
      <c r="AP18" s="40">
        <f t="shared" si="0"/>
        <v>20</v>
      </c>
      <c r="AQ18" s="40">
        <f t="shared" si="0"/>
        <v>14</v>
      </c>
      <c r="AR18" s="40">
        <f t="shared" si="1"/>
        <v>21</v>
      </c>
      <c r="AS18" s="40">
        <f t="shared" si="2"/>
        <v>21</v>
      </c>
      <c r="AT18" s="40" t="s">
        <v>79</v>
      </c>
    </row>
    <row r="19" spans="1:104" x14ac:dyDescent="0.25">
      <c r="A19" s="13" t="s">
        <v>112</v>
      </c>
      <c r="B19" s="13" t="s">
        <v>113</v>
      </c>
      <c r="C19" s="40" t="s">
        <v>114</v>
      </c>
      <c r="D19" s="40" t="s">
        <v>86</v>
      </c>
      <c r="E19" s="40" t="s">
        <v>62</v>
      </c>
      <c r="F19" s="40" t="s">
        <v>56</v>
      </c>
      <c r="G19" s="40" t="s">
        <v>63</v>
      </c>
      <c r="H19" s="41">
        <v>15</v>
      </c>
      <c r="I19" s="41">
        <v>18</v>
      </c>
      <c r="J19" s="41">
        <v>12</v>
      </c>
      <c r="K19" s="41">
        <v>20</v>
      </c>
      <c r="L19" s="41">
        <v>20</v>
      </c>
      <c r="M19" s="41" t="s">
        <v>27</v>
      </c>
      <c r="N19" s="41" t="s">
        <v>96</v>
      </c>
      <c r="O19" s="41">
        <v>1</v>
      </c>
      <c r="P19" s="41">
        <v>2</v>
      </c>
      <c r="Q19" s="41">
        <v>4</v>
      </c>
      <c r="R19" s="41">
        <v>2</v>
      </c>
      <c r="S19" s="41">
        <v>4</v>
      </c>
      <c r="T19" s="41">
        <v>4</v>
      </c>
      <c r="U19" s="41">
        <v>2</v>
      </c>
      <c r="V19" s="41">
        <v>4</v>
      </c>
      <c r="W19" s="41">
        <v>2</v>
      </c>
      <c r="X19" s="41">
        <v>4</v>
      </c>
      <c r="Y19" s="41">
        <v>2</v>
      </c>
      <c r="Z19" s="41">
        <v>4</v>
      </c>
      <c r="AA19" s="41">
        <v>4</v>
      </c>
      <c r="AB19" s="41">
        <v>2</v>
      </c>
      <c r="AC19" s="41">
        <v>4</v>
      </c>
      <c r="AD19" s="41">
        <v>4</v>
      </c>
      <c r="AE19" s="41">
        <v>4</v>
      </c>
      <c r="AF19" s="41">
        <v>4</v>
      </c>
      <c r="AG19" s="41">
        <v>2</v>
      </c>
      <c r="AH19" s="41">
        <v>4</v>
      </c>
      <c r="AI19" s="41">
        <v>4</v>
      </c>
      <c r="AJ19" s="41">
        <v>4</v>
      </c>
      <c r="AK19" s="41">
        <v>4</v>
      </c>
      <c r="AL19" s="41">
        <v>2</v>
      </c>
      <c r="AM19" s="41">
        <v>4</v>
      </c>
      <c r="AN19" s="41">
        <v>4</v>
      </c>
      <c r="AO19" s="40">
        <f t="shared" si="0"/>
        <v>16</v>
      </c>
      <c r="AP19" s="40">
        <f t="shared" si="0"/>
        <v>20</v>
      </c>
      <c r="AQ19" s="40">
        <f t="shared" si="0"/>
        <v>10</v>
      </c>
      <c r="AR19" s="40">
        <f t="shared" si="1"/>
        <v>20</v>
      </c>
      <c r="AS19" s="40">
        <f t="shared" si="2"/>
        <v>18</v>
      </c>
      <c r="AT19" s="40" t="s">
        <v>115</v>
      </c>
    </row>
    <row r="20" spans="1:104" x14ac:dyDescent="0.25">
      <c r="A20" s="13" t="s">
        <v>131</v>
      </c>
      <c r="B20" s="13" t="s">
        <v>132</v>
      </c>
      <c r="C20" s="40" t="s">
        <v>133</v>
      </c>
      <c r="D20" s="40" t="s">
        <v>134</v>
      </c>
      <c r="E20" s="40" t="s">
        <v>55</v>
      </c>
      <c r="F20" s="40" t="s">
        <v>56</v>
      </c>
      <c r="G20" s="40" t="s">
        <v>63</v>
      </c>
      <c r="H20" s="41">
        <v>18</v>
      </c>
      <c r="I20" s="41">
        <v>18</v>
      </c>
      <c r="J20" s="41">
        <v>12</v>
      </c>
      <c r="K20" s="41">
        <v>20</v>
      </c>
      <c r="L20" s="41">
        <v>20</v>
      </c>
      <c r="M20" s="41" t="s">
        <v>27</v>
      </c>
      <c r="N20" s="41" t="s">
        <v>96</v>
      </c>
      <c r="O20" s="41">
        <v>1</v>
      </c>
      <c r="P20" s="41">
        <v>4</v>
      </c>
      <c r="Q20" s="41">
        <v>4</v>
      </c>
      <c r="R20" s="41">
        <v>3</v>
      </c>
      <c r="S20" s="41">
        <v>4</v>
      </c>
      <c r="T20" s="41">
        <v>5</v>
      </c>
      <c r="U20" s="41">
        <v>3</v>
      </c>
      <c r="V20" s="41">
        <v>4</v>
      </c>
      <c r="W20" s="41">
        <v>2</v>
      </c>
      <c r="X20" s="41">
        <v>4</v>
      </c>
      <c r="Y20" s="41">
        <v>2</v>
      </c>
      <c r="Z20" s="41">
        <v>4</v>
      </c>
      <c r="AA20" s="41">
        <v>4</v>
      </c>
      <c r="AB20" s="41">
        <v>2</v>
      </c>
      <c r="AC20" s="41">
        <v>4</v>
      </c>
      <c r="AD20" s="41">
        <v>4</v>
      </c>
      <c r="AE20" s="41">
        <v>4</v>
      </c>
      <c r="AF20" s="41">
        <v>4</v>
      </c>
      <c r="AG20" s="41">
        <v>2</v>
      </c>
      <c r="AH20" s="41">
        <v>4</v>
      </c>
      <c r="AI20" s="41">
        <v>4</v>
      </c>
      <c r="AJ20" s="41">
        <v>2</v>
      </c>
      <c r="AK20" s="41">
        <v>4</v>
      </c>
      <c r="AL20" s="41">
        <v>2</v>
      </c>
      <c r="AM20" s="41">
        <v>4</v>
      </c>
      <c r="AN20" s="41">
        <v>4</v>
      </c>
      <c r="AO20" s="40">
        <f t="shared" si="0"/>
        <v>17</v>
      </c>
      <c r="AP20" s="40">
        <f t="shared" si="0"/>
        <v>20</v>
      </c>
      <c r="AQ20" s="40">
        <f t="shared" si="0"/>
        <v>11</v>
      </c>
      <c r="AR20" s="40">
        <f t="shared" si="1"/>
        <v>20</v>
      </c>
      <c r="AS20" s="40">
        <f t="shared" si="2"/>
        <v>19</v>
      </c>
      <c r="AT20" s="40" t="s">
        <v>115</v>
      </c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</row>
    <row r="21" spans="1:104" x14ac:dyDescent="0.25">
      <c r="A21" s="13">
        <v>30</v>
      </c>
      <c r="B21" s="13" t="s">
        <v>126</v>
      </c>
      <c r="C21" s="40" t="s">
        <v>127</v>
      </c>
      <c r="D21" s="40" t="s">
        <v>128</v>
      </c>
      <c r="E21" s="40" t="s">
        <v>62</v>
      </c>
      <c r="F21" s="40" t="s">
        <v>56</v>
      </c>
      <c r="G21" s="40" t="s">
        <v>63</v>
      </c>
      <c r="H21" s="41">
        <v>13</v>
      </c>
      <c r="I21" s="41">
        <v>15</v>
      </c>
      <c r="J21" s="41">
        <v>11</v>
      </c>
      <c r="K21" s="41">
        <v>18</v>
      </c>
      <c r="L21" s="41">
        <v>15</v>
      </c>
      <c r="M21" s="41" t="s">
        <v>27</v>
      </c>
      <c r="N21" s="41" t="s">
        <v>58</v>
      </c>
      <c r="O21" s="41">
        <v>1</v>
      </c>
      <c r="P21" s="41">
        <v>2</v>
      </c>
      <c r="Q21" s="41">
        <v>4</v>
      </c>
      <c r="R21" s="41">
        <v>5</v>
      </c>
      <c r="S21" s="41">
        <v>5</v>
      </c>
      <c r="T21" s="41">
        <v>5</v>
      </c>
      <c r="U21" s="41">
        <v>3</v>
      </c>
      <c r="V21" s="41">
        <v>4</v>
      </c>
      <c r="W21" s="41">
        <v>2</v>
      </c>
      <c r="X21" s="41">
        <v>1</v>
      </c>
      <c r="Y21" s="41">
        <v>3</v>
      </c>
      <c r="Z21" s="41">
        <v>3</v>
      </c>
      <c r="AA21" s="41">
        <v>3</v>
      </c>
      <c r="AB21" s="41">
        <v>2</v>
      </c>
      <c r="AC21" s="41">
        <v>5</v>
      </c>
      <c r="AD21" s="41">
        <v>3</v>
      </c>
      <c r="AE21" s="41">
        <v>2</v>
      </c>
      <c r="AF21" s="41">
        <v>4</v>
      </c>
      <c r="AG21" s="41">
        <v>3</v>
      </c>
      <c r="AH21" s="41">
        <v>5</v>
      </c>
      <c r="AI21" s="41">
        <v>4</v>
      </c>
      <c r="AJ21" s="41">
        <v>2</v>
      </c>
      <c r="AK21" s="41">
        <v>3</v>
      </c>
      <c r="AL21" s="41">
        <v>1</v>
      </c>
      <c r="AM21" s="41">
        <v>3</v>
      </c>
      <c r="AN21" s="41">
        <v>5</v>
      </c>
      <c r="AO21" s="40">
        <f t="shared" si="0"/>
        <v>12</v>
      </c>
      <c r="AP21" s="40">
        <f t="shared" si="0"/>
        <v>18</v>
      </c>
      <c r="AQ21" s="40">
        <f t="shared" si="0"/>
        <v>13</v>
      </c>
      <c r="AR21" s="40">
        <f t="shared" si="1"/>
        <v>19</v>
      </c>
      <c r="AS21" s="40">
        <f t="shared" si="2"/>
        <v>20</v>
      </c>
      <c r="AT21" s="40" t="s">
        <v>28</v>
      </c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</row>
    <row r="22" spans="1:104" x14ac:dyDescent="0.25">
      <c r="A22" s="13" t="s">
        <v>64</v>
      </c>
      <c r="B22" s="13" t="s">
        <v>65</v>
      </c>
      <c r="C22" s="40" t="s">
        <v>66</v>
      </c>
      <c r="D22" s="40" t="s">
        <v>67</v>
      </c>
      <c r="E22" s="40" t="s">
        <v>62</v>
      </c>
      <c r="F22" s="40" t="s">
        <v>56</v>
      </c>
      <c r="G22" s="40" t="s">
        <v>68</v>
      </c>
      <c r="H22" s="41">
        <v>17</v>
      </c>
      <c r="I22" s="41">
        <v>16</v>
      </c>
      <c r="J22" s="41">
        <v>15</v>
      </c>
      <c r="K22" s="41">
        <v>17</v>
      </c>
      <c r="L22" s="41">
        <v>23</v>
      </c>
      <c r="M22" s="41" t="s">
        <v>23</v>
      </c>
      <c r="N22" s="41" t="s">
        <v>69</v>
      </c>
      <c r="O22" s="41">
        <v>1</v>
      </c>
      <c r="P22" s="41">
        <v>2</v>
      </c>
      <c r="Q22" s="41">
        <v>5</v>
      </c>
      <c r="R22" s="41">
        <v>3</v>
      </c>
      <c r="S22" s="41">
        <v>4</v>
      </c>
      <c r="T22" s="41">
        <v>5</v>
      </c>
      <c r="U22" s="41">
        <v>2</v>
      </c>
      <c r="V22" s="41">
        <v>5</v>
      </c>
      <c r="W22" s="41">
        <v>2</v>
      </c>
      <c r="X22" s="41">
        <v>3</v>
      </c>
      <c r="Y22" s="41">
        <v>1</v>
      </c>
      <c r="Z22" s="41">
        <v>4</v>
      </c>
      <c r="AA22" s="41">
        <v>5</v>
      </c>
      <c r="AB22" s="41">
        <v>1</v>
      </c>
      <c r="AC22" s="41">
        <v>4</v>
      </c>
      <c r="AD22" s="41">
        <v>3</v>
      </c>
      <c r="AE22" s="41">
        <v>4</v>
      </c>
      <c r="AF22" s="41">
        <v>4</v>
      </c>
      <c r="AG22" s="41">
        <v>2</v>
      </c>
      <c r="AH22" s="41">
        <v>3</v>
      </c>
      <c r="AI22" s="41">
        <v>3</v>
      </c>
      <c r="AJ22" s="41">
        <v>3</v>
      </c>
      <c r="AK22" s="41">
        <v>4</v>
      </c>
      <c r="AL22" s="41">
        <v>2</v>
      </c>
      <c r="AM22" s="41">
        <v>3</v>
      </c>
      <c r="AN22" s="41">
        <v>5</v>
      </c>
      <c r="AO22" s="40">
        <f t="shared" si="0"/>
        <v>15</v>
      </c>
      <c r="AP22" s="40">
        <f t="shared" si="0"/>
        <v>23</v>
      </c>
      <c r="AQ22" s="40">
        <f t="shared" si="0"/>
        <v>10</v>
      </c>
      <c r="AR22" s="40">
        <f t="shared" si="1"/>
        <v>17</v>
      </c>
      <c r="AS22" s="40">
        <f t="shared" si="2"/>
        <v>17</v>
      </c>
      <c r="AT22" s="40" t="s">
        <v>70</v>
      </c>
    </row>
    <row r="23" spans="1:104" x14ac:dyDescent="0.25">
      <c r="A23" s="13" t="s">
        <v>141</v>
      </c>
      <c r="B23" s="13" t="s">
        <v>142</v>
      </c>
      <c r="C23" s="40" t="s">
        <v>143</v>
      </c>
      <c r="D23" s="40" t="s">
        <v>144</v>
      </c>
      <c r="E23" s="40" t="s">
        <v>62</v>
      </c>
      <c r="F23" s="40" t="s">
        <v>56</v>
      </c>
      <c r="G23" s="40" t="s">
        <v>63</v>
      </c>
      <c r="H23" s="41">
        <v>19</v>
      </c>
      <c r="I23" s="41">
        <v>15</v>
      </c>
      <c r="J23" s="41">
        <v>8</v>
      </c>
      <c r="K23" s="41">
        <v>20</v>
      </c>
      <c r="L23" s="41">
        <v>18</v>
      </c>
      <c r="M23" s="41" t="s">
        <v>23</v>
      </c>
      <c r="N23" s="41" t="s">
        <v>69</v>
      </c>
      <c r="O23" s="41">
        <v>1</v>
      </c>
      <c r="P23" s="41">
        <v>3</v>
      </c>
      <c r="Q23" s="41">
        <v>4</v>
      </c>
      <c r="R23" s="41">
        <v>3</v>
      </c>
      <c r="S23" s="41">
        <v>2</v>
      </c>
      <c r="T23" s="41">
        <v>5</v>
      </c>
      <c r="U23" s="41">
        <v>2</v>
      </c>
      <c r="V23" s="41">
        <v>4</v>
      </c>
      <c r="W23" s="41">
        <v>2</v>
      </c>
      <c r="X23" s="41">
        <v>4</v>
      </c>
      <c r="Y23" s="41">
        <v>2</v>
      </c>
      <c r="Z23" s="41">
        <v>5</v>
      </c>
      <c r="AA23" s="41">
        <v>4</v>
      </c>
      <c r="AB23" s="41">
        <v>2</v>
      </c>
      <c r="AC23" s="41">
        <v>4</v>
      </c>
      <c r="AD23" s="41">
        <v>3</v>
      </c>
      <c r="AE23" s="41">
        <v>4</v>
      </c>
      <c r="AF23" s="41">
        <v>3</v>
      </c>
      <c r="AG23" s="41">
        <v>2</v>
      </c>
      <c r="AH23" s="41">
        <v>3</v>
      </c>
      <c r="AI23" s="41">
        <v>5</v>
      </c>
      <c r="AJ23" s="41">
        <v>3</v>
      </c>
      <c r="AK23" s="41">
        <v>4</v>
      </c>
      <c r="AL23" s="41">
        <v>3</v>
      </c>
      <c r="AM23" s="41">
        <v>3</v>
      </c>
      <c r="AN23" s="41">
        <v>5</v>
      </c>
      <c r="AO23" s="40">
        <f t="shared" si="0"/>
        <v>17</v>
      </c>
      <c r="AP23" s="40">
        <f t="shared" si="0"/>
        <v>19</v>
      </c>
      <c r="AQ23" s="40">
        <f t="shared" si="0"/>
        <v>12</v>
      </c>
      <c r="AR23" s="40">
        <f t="shared" si="1"/>
        <v>16</v>
      </c>
      <c r="AS23" s="40">
        <f t="shared" si="2"/>
        <v>20</v>
      </c>
      <c r="AT23" s="40" t="s">
        <v>28</v>
      </c>
    </row>
    <row r="24" spans="1:104" x14ac:dyDescent="0.25">
      <c r="A24" s="13">
        <v>13</v>
      </c>
      <c r="B24" s="13" t="s">
        <v>138</v>
      </c>
      <c r="C24" s="40" t="s">
        <v>139</v>
      </c>
      <c r="D24" s="40" t="s">
        <v>140</v>
      </c>
      <c r="E24" s="40" t="s">
        <v>62</v>
      </c>
      <c r="F24" s="40" t="s">
        <v>56</v>
      </c>
      <c r="G24" s="40" t="s">
        <v>63</v>
      </c>
      <c r="H24" s="41">
        <v>20</v>
      </c>
      <c r="I24" s="41">
        <v>18</v>
      </c>
      <c r="J24" s="41">
        <v>12</v>
      </c>
      <c r="K24" s="41">
        <v>18</v>
      </c>
      <c r="L24" s="41">
        <v>19</v>
      </c>
      <c r="M24" s="41" t="s">
        <v>23</v>
      </c>
      <c r="N24" s="41" t="s">
        <v>58</v>
      </c>
      <c r="O24" s="41">
        <v>0</v>
      </c>
      <c r="P24" s="41">
        <v>5</v>
      </c>
      <c r="Q24" s="41">
        <v>4</v>
      </c>
      <c r="R24" s="41">
        <v>5</v>
      </c>
      <c r="S24" s="41">
        <v>5</v>
      </c>
      <c r="T24" s="41">
        <v>5</v>
      </c>
      <c r="U24" s="41">
        <v>2</v>
      </c>
      <c r="V24" s="41">
        <v>5</v>
      </c>
      <c r="W24" s="41">
        <v>1</v>
      </c>
      <c r="X24" s="41">
        <v>5</v>
      </c>
      <c r="Y24" s="41">
        <v>4</v>
      </c>
      <c r="Z24" s="41">
        <v>5</v>
      </c>
      <c r="AA24" s="41">
        <v>5</v>
      </c>
      <c r="AB24" s="41">
        <v>1</v>
      </c>
      <c r="AC24" s="41">
        <v>4</v>
      </c>
      <c r="AD24" s="41">
        <v>5</v>
      </c>
      <c r="AE24" s="41">
        <v>5</v>
      </c>
      <c r="AF24" s="41">
        <v>4</v>
      </c>
      <c r="AG24" s="41">
        <v>2</v>
      </c>
      <c r="AH24" s="41">
        <v>4</v>
      </c>
      <c r="AI24" s="41">
        <v>2</v>
      </c>
      <c r="AJ24" s="41">
        <v>5</v>
      </c>
      <c r="AK24" s="41">
        <v>5</v>
      </c>
      <c r="AL24" s="41">
        <v>5</v>
      </c>
      <c r="AM24" s="41">
        <v>2</v>
      </c>
      <c r="AN24" s="41">
        <v>5</v>
      </c>
      <c r="AO24" s="40">
        <f t="shared" si="0"/>
        <v>22</v>
      </c>
      <c r="AP24" s="40">
        <f t="shared" si="0"/>
        <v>23</v>
      </c>
      <c r="AQ24" s="40">
        <f t="shared" si="0"/>
        <v>14</v>
      </c>
      <c r="AR24" s="40">
        <f t="shared" si="1"/>
        <v>20</v>
      </c>
      <c r="AS24" s="40">
        <f t="shared" si="2"/>
        <v>21</v>
      </c>
      <c r="AT24" s="40" t="s">
        <v>25</v>
      </c>
    </row>
    <row r="25" spans="1:104" x14ac:dyDescent="0.25">
      <c r="A25" s="13" t="s">
        <v>135</v>
      </c>
      <c r="B25" s="13" t="s">
        <v>136</v>
      </c>
      <c r="C25" s="40" t="s">
        <v>137</v>
      </c>
      <c r="D25" s="40" t="s">
        <v>107</v>
      </c>
      <c r="E25" s="40" t="s">
        <v>62</v>
      </c>
      <c r="F25" s="40" t="s">
        <v>56</v>
      </c>
      <c r="G25" s="40" t="s">
        <v>63</v>
      </c>
      <c r="H25" s="41">
        <v>20</v>
      </c>
      <c r="I25" s="41">
        <v>18</v>
      </c>
      <c r="J25" s="41">
        <v>13</v>
      </c>
      <c r="K25" s="41">
        <v>19</v>
      </c>
      <c r="L25" s="41">
        <v>20</v>
      </c>
      <c r="M25" s="41" t="s">
        <v>23</v>
      </c>
      <c r="N25" s="41" t="s">
        <v>96</v>
      </c>
      <c r="O25" s="41">
        <v>1</v>
      </c>
      <c r="P25" s="41">
        <v>4</v>
      </c>
      <c r="Q25" s="41">
        <v>5</v>
      </c>
      <c r="R25" s="41">
        <v>4</v>
      </c>
      <c r="S25" s="41">
        <v>4</v>
      </c>
      <c r="T25" s="41">
        <v>5</v>
      </c>
      <c r="U25" s="41">
        <v>2</v>
      </c>
      <c r="V25" s="41">
        <v>5</v>
      </c>
      <c r="W25" s="41">
        <v>2</v>
      </c>
      <c r="X25" s="41">
        <v>5</v>
      </c>
      <c r="Y25" s="41">
        <v>3</v>
      </c>
      <c r="Z25" s="41">
        <v>4</v>
      </c>
      <c r="AA25" s="41">
        <v>4</v>
      </c>
      <c r="AB25" s="41">
        <v>3</v>
      </c>
      <c r="AC25" s="41">
        <v>4</v>
      </c>
      <c r="AD25" s="41">
        <v>4</v>
      </c>
      <c r="AE25" s="41">
        <v>4</v>
      </c>
      <c r="AF25" s="41">
        <v>4</v>
      </c>
      <c r="AG25" s="41">
        <v>3</v>
      </c>
      <c r="AH25" s="41">
        <v>4</v>
      </c>
      <c r="AI25" s="41">
        <v>4</v>
      </c>
      <c r="AJ25" s="41">
        <v>4</v>
      </c>
      <c r="AK25" s="41">
        <v>4</v>
      </c>
      <c r="AL25" s="41">
        <v>2</v>
      </c>
      <c r="AM25" s="41">
        <v>4</v>
      </c>
      <c r="AN25" s="41">
        <v>5</v>
      </c>
      <c r="AO25" s="40">
        <f t="shared" si="0"/>
        <v>18</v>
      </c>
      <c r="AP25" s="40">
        <f t="shared" si="0"/>
        <v>22</v>
      </c>
      <c r="AQ25" s="40">
        <f t="shared" si="0"/>
        <v>14</v>
      </c>
      <c r="AR25" s="40">
        <f t="shared" si="1"/>
        <v>21</v>
      </c>
      <c r="AS25" s="40">
        <f t="shared" si="2"/>
        <v>21</v>
      </c>
      <c r="AT25" s="40" t="s">
        <v>25</v>
      </c>
    </row>
    <row r="26" spans="1:104" x14ac:dyDescent="0.25">
      <c r="A26" s="13">
        <v>22</v>
      </c>
      <c r="B26" s="13" t="s">
        <v>129</v>
      </c>
      <c r="C26" s="40" t="s">
        <v>130</v>
      </c>
      <c r="D26" s="40" t="s">
        <v>86</v>
      </c>
      <c r="E26" s="40" t="s">
        <v>62</v>
      </c>
      <c r="F26" s="40" t="s">
        <v>56</v>
      </c>
      <c r="G26" s="40" t="s">
        <v>63</v>
      </c>
      <c r="H26" s="41">
        <v>23</v>
      </c>
      <c r="I26" s="41">
        <v>10</v>
      </c>
      <c r="J26" s="41">
        <v>11</v>
      </c>
      <c r="K26" s="41">
        <v>21</v>
      </c>
      <c r="L26" s="41">
        <v>22</v>
      </c>
      <c r="M26" s="41" t="s">
        <v>23</v>
      </c>
      <c r="N26" s="41" t="s">
        <v>58</v>
      </c>
      <c r="O26" s="41">
        <v>1</v>
      </c>
      <c r="P26" s="41">
        <v>5</v>
      </c>
      <c r="Q26" s="41">
        <v>5</v>
      </c>
      <c r="R26" s="41">
        <v>2</v>
      </c>
      <c r="S26" s="41">
        <v>1</v>
      </c>
      <c r="T26" s="41">
        <v>2</v>
      </c>
      <c r="U26" s="41">
        <v>5</v>
      </c>
      <c r="V26" s="41">
        <v>5</v>
      </c>
      <c r="W26" s="41">
        <v>1</v>
      </c>
      <c r="X26" s="41">
        <v>1</v>
      </c>
      <c r="Y26" s="41">
        <v>5</v>
      </c>
      <c r="Z26" s="41">
        <v>5</v>
      </c>
      <c r="AA26" s="41">
        <v>5</v>
      </c>
      <c r="AB26" s="41">
        <v>1</v>
      </c>
      <c r="AC26" s="41">
        <v>1</v>
      </c>
      <c r="AD26" s="41">
        <v>4</v>
      </c>
      <c r="AE26" s="41">
        <v>4</v>
      </c>
      <c r="AF26" s="41">
        <v>4</v>
      </c>
      <c r="AG26" s="41">
        <v>1</v>
      </c>
      <c r="AH26" s="41">
        <v>1</v>
      </c>
      <c r="AI26" s="41">
        <v>3</v>
      </c>
      <c r="AJ26" s="41">
        <v>3</v>
      </c>
      <c r="AK26" s="41">
        <v>4</v>
      </c>
      <c r="AL26" s="41">
        <v>2</v>
      </c>
      <c r="AM26" s="41">
        <v>1</v>
      </c>
      <c r="AN26" s="41">
        <v>5</v>
      </c>
      <c r="AO26" s="40">
        <f t="shared" si="0"/>
        <v>22</v>
      </c>
      <c r="AP26" s="40">
        <f t="shared" si="0"/>
        <v>23</v>
      </c>
      <c r="AQ26" s="40">
        <f t="shared" si="0"/>
        <v>7</v>
      </c>
      <c r="AR26" s="40">
        <f t="shared" si="1"/>
        <v>5</v>
      </c>
      <c r="AS26" s="40">
        <f t="shared" si="2"/>
        <v>19</v>
      </c>
      <c r="AT26" s="40" t="s">
        <v>25</v>
      </c>
    </row>
    <row r="27" spans="1:104" x14ac:dyDescent="0.25">
      <c r="A27" s="13" t="s">
        <v>145</v>
      </c>
      <c r="B27" s="13" t="s">
        <v>146</v>
      </c>
      <c r="C27" s="40" t="s">
        <v>147</v>
      </c>
      <c r="D27" s="40" t="s">
        <v>148</v>
      </c>
      <c r="E27" s="40" t="s">
        <v>62</v>
      </c>
      <c r="F27" s="40" t="s">
        <v>56</v>
      </c>
      <c r="G27" s="40" t="s">
        <v>63</v>
      </c>
      <c r="H27" s="41">
        <v>18</v>
      </c>
      <c r="I27" s="41">
        <v>16</v>
      </c>
      <c r="J27" s="41">
        <v>12</v>
      </c>
      <c r="K27" s="41">
        <v>18</v>
      </c>
      <c r="L27" s="41">
        <v>18</v>
      </c>
      <c r="M27" s="41" t="s">
        <v>23</v>
      </c>
      <c r="N27" s="41" t="s">
        <v>96</v>
      </c>
      <c r="O27" s="41">
        <v>0</v>
      </c>
      <c r="P27" s="41">
        <v>4</v>
      </c>
      <c r="Q27" s="41">
        <v>5</v>
      </c>
      <c r="R27" s="41">
        <v>4</v>
      </c>
      <c r="S27" s="41">
        <v>5</v>
      </c>
      <c r="T27" s="41">
        <v>5</v>
      </c>
      <c r="U27" s="41">
        <v>3</v>
      </c>
      <c r="V27" s="41">
        <v>5</v>
      </c>
      <c r="W27" s="41">
        <v>2</v>
      </c>
      <c r="X27" s="41">
        <v>4</v>
      </c>
      <c r="Y27" s="41">
        <v>3</v>
      </c>
      <c r="Z27" s="41">
        <v>5</v>
      </c>
      <c r="AA27" s="41">
        <v>4</v>
      </c>
      <c r="AB27" s="41">
        <v>3</v>
      </c>
      <c r="AC27" s="41">
        <v>4</v>
      </c>
      <c r="AD27" s="41">
        <v>3</v>
      </c>
      <c r="AE27" s="41">
        <v>4</v>
      </c>
      <c r="AF27" s="41">
        <v>4</v>
      </c>
      <c r="AG27" s="41">
        <v>3</v>
      </c>
      <c r="AH27" s="41">
        <v>4</v>
      </c>
      <c r="AI27" s="41">
        <v>4</v>
      </c>
      <c r="AJ27" s="41">
        <v>4</v>
      </c>
      <c r="AK27" s="41">
        <v>3</v>
      </c>
      <c r="AL27" s="41">
        <v>3</v>
      </c>
      <c r="AM27" s="41">
        <v>2</v>
      </c>
      <c r="AN27" s="41">
        <v>5</v>
      </c>
      <c r="AO27" s="40">
        <f t="shared" si="0"/>
        <v>20</v>
      </c>
      <c r="AP27" s="40">
        <f t="shared" si="0"/>
        <v>21</v>
      </c>
      <c r="AQ27" s="40">
        <f t="shared" si="0"/>
        <v>15</v>
      </c>
      <c r="AR27" s="40">
        <f t="shared" si="1"/>
        <v>19</v>
      </c>
      <c r="AS27" s="40">
        <f t="shared" si="2"/>
        <v>20</v>
      </c>
      <c r="AT27" s="40" t="s">
        <v>25</v>
      </c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</row>
    <row r="28" spans="1:104" s="6" customFormat="1" x14ac:dyDescent="0.25">
      <c r="A28" s="13">
        <v>7</v>
      </c>
      <c r="B28" s="13" t="s">
        <v>159</v>
      </c>
      <c r="C28" s="40" t="s">
        <v>160</v>
      </c>
      <c r="D28" s="40" t="s">
        <v>86</v>
      </c>
      <c r="E28" s="40" t="s">
        <v>62</v>
      </c>
      <c r="F28" s="40" t="s">
        <v>56</v>
      </c>
      <c r="G28" s="40" t="s">
        <v>63</v>
      </c>
      <c r="H28" s="41">
        <v>15</v>
      </c>
      <c r="I28" s="41">
        <v>21</v>
      </c>
      <c r="J28" s="41">
        <v>17</v>
      </c>
      <c r="K28" s="41">
        <v>19</v>
      </c>
      <c r="L28" s="41">
        <v>19</v>
      </c>
      <c r="M28" s="41" t="s">
        <v>25</v>
      </c>
      <c r="N28" s="41" t="s">
        <v>58</v>
      </c>
      <c r="O28" s="41">
        <v>1</v>
      </c>
      <c r="P28" s="41">
        <v>4</v>
      </c>
      <c r="Q28" s="41">
        <v>4</v>
      </c>
      <c r="R28" s="41">
        <v>5</v>
      </c>
      <c r="S28" s="41">
        <v>4</v>
      </c>
      <c r="T28" s="41">
        <v>5</v>
      </c>
      <c r="U28" s="41">
        <v>4</v>
      </c>
      <c r="V28" s="41">
        <v>4</v>
      </c>
      <c r="W28" s="41">
        <v>2</v>
      </c>
      <c r="X28" s="41">
        <v>5</v>
      </c>
      <c r="Y28" s="41">
        <v>3</v>
      </c>
      <c r="Z28" s="41">
        <v>4</v>
      </c>
      <c r="AA28" s="41">
        <v>4</v>
      </c>
      <c r="AB28" s="41">
        <v>4</v>
      </c>
      <c r="AC28" s="41">
        <v>4</v>
      </c>
      <c r="AD28" s="41">
        <v>4</v>
      </c>
      <c r="AE28" s="41">
        <v>3</v>
      </c>
      <c r="AF28" s="41">
        <v>4</v>
      </c>
      <c r="AG28" s="41">
        <v>2</v>
      </c>
      <c r="AH28" s="41">
        <v>4</v>
      </c>
      <c r="AI28" s="41">
        <v>3</v>
      </c>
      <c r="AJ28" s="41">
        <v>4</v>
      </c>
      <c r="AK28" s="41">
        <v>4</v>
      </c>
      <c r="AL28" s="41">
        <v>4</v>
      </c>
      <c r="AM28" s="41">
        <v>4</v>
      </c>
      <c r="AN28" s="41">
        <v>3</v>
      </c>
      <c r="AO28" s="40">
        <f t="shared" si="0"/>
        <v>19</v>
      </c>
      <c r="AP28" s="40">
        <f t="shared" si="0"/>
        <v>20</v>
      </c>
      <c r="AQ28" s="40">
        <f t="shared" si="0"/>
        <v>17</v>
      </c>
      <c r="AR28" s="40">
        <f t="shared" si="1"/>
        <v>21</v>
      </c>
      <c r="AS28" s="40">
        <f t="shared" si="2"/>
        <v>18</v>
      </c>
      <c r="AT28" s="40" t="s">
        <v>27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</row>
    <row r="29" spans="1:104" s="6" customFormat="1" x14ac:dyDescent="0.25">
      <c r="A29" s="13" t="s">
        <v>161</v>
      </c>
      <c r="B29" s="13" t="s">
        <v>162</v>
      </c>
      <c r="C29" s="40" t="s">
        <v>163</v>
      </c>
      <c r="D29" s="40" t="s">
        <v>164</v>
      </c>
      <c r="E29" s="40" t="s">
        <v>78</v>
      </c>
      <c r="F29" s="40" t="s">
        <v>56</v>
      </c>
      <c r="G29" s="40" t="s">
        <v>63</v>
      </c>
      <c r="H29" s="41">
        <v>17</v>
      </c>
      <c r="I29" s="41">
        <v>19</v>
      </c>
      <c r="J29" s="41">
        <v>13</v>
      </c>
      <c r="K29" s="41">
        <v>17</v>
      </c>
      <c r="L29" s="41">
        <v>19</v>
      </c>
      <c r="M29" s="41" t="s">
        <v>25</v>
      </c>
      <c r="N29" s="41" t="s">
        <v>96</v>
      </c>
      <c r="O29" s="41">
        <v>1</v>
      </c>
      <c r="P29" s="41">
        <v>3</v>
      </c>
      <c r="Q29" s="41">
        <v>3</v>
      </c>
      <c r="R29" s="41">
        <v>4</v>
      </c>
      <c r="S29" s="41">
        <v>4</v>
      </c>
      <c r="T29" s="41">
        <v>3</v>
      </c>
      <c r="U29" s="41">
        <v>3</v>
      </c>
      <c r="V29" s="41">
        <v>4</v>
      </c>
      <c r="W29" s="41">
        <v>2</v>
      </c>
      <c r="X29" s="41">
        <v>4</v>
      </c>
      <c r="Y29" s="41">
        <v>3</v>
      </c>
      <c r="Z29" s="41">
        <v>3</v>
      </c>
      <c r="AA29" s="41">
        <v>3</v>
      </c>
      <c r="AB29" s="41">
        <v>2</v>
      </c>
      <c r="AC29" s="41">
        <v>3</v>
      </c>
      <c r="AD29" s="41">
        <v>3</v>
      </c>
      <c r="AE29" s="41">
        <v>4</v>
      </c>
      <c r="AF29" s="41">
        <v>3</v>
      </c>
      <c r="AG29" s="41">
        <v>2</v>
      </c>
      <c r="AH29" s="41">
        <v>4</v>
      </c>
      <c r="AI29" s="41">
        <v>3</v>
      </c>
      <c r="AJ29" s="41">
        <v>3</v>
      </c>
      <c r="AK29" s="41">
        <v>3</v>
      </c>
      <c r="AL29" s="41">
        <v>3</v>
      </c>
      <c r="AM29" s="41">
        <v>3</v>
      </c>
      <c r="AN29" s="41">
        <v>4</v>
      </c>
      <c r="AO29" s="40">
        <f t="shared" si="0"/>
        <v>16</v>
      </c>
      <c r="AP29" s="40">
        <f t="shared" si="0"/>
        <v>16</v>
      </c>
      <c r="AQ29" s="40">
        <f t="shared" si="0"/>
        <v>13</v>
      </c>
      <c r="AR29" s="40">
        <f t="shared" si="1"/>
        <v>18</v>
      </c>
      <c r="AS29" s="40">
        <f t="shared" si="2"/>
        <v>16</v>
      </c>
      <c r="AT29" s="40" t="s">
        <v>27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 spans="1:104" s="6" customFormat="1" x14ac:dyDescent="0.25">
      <c r="A30" s="13" t="s">
        <v>119</v>
      </c>
      <c r="B30" s="13" t="s">
        <v>120</v>
      </c>
      <c r="C30" s="40" t="s">
        <v>121</v>
      </c>
      <c r="D30" s="40" t="s">
        <v>122</v>
      </c>
      <c r="E30" s="40" t="s">
        <v>55</v>
      </c>
      <c r="F30" s="40" t="s">
        <v>56</v>
      </c>
      <c r="G30" s="40" t="s">
        <v>57</v>
      </c>
      <c r="H30" s="41">
        <v>16</v>
      </c>
      <c r="I30" s="41">
        <v>19</v>
      </c>
      <c r="J30" s="41">
        <v>11</v>
      </c>
      <c r="K30" s="42">
        <v>19</v>
      </c>
      <c r="L30" s="41">
        <v>19</v>
      </c>
      <c r="M30" s="41" t="s">
        <v>25</v>
      </c>
      <c r="N30" s="41" t="s">
        <v>96</v>
      </c>
      <c r="O30" s="41">
        <v>1</v>
      </c>
      <c r="P30" s="41">
        <v>3</v>
      </c>
      <c r="Q30" s="41">
        <v>5</v>
      </c>
      <c r="R30" s="41">
        <v>3</v>
      </c>
      <c r="S30" s="41">
        <v>4</v>
      </c>
      <c r="T30" s="41">
        <v>4</v>
      </c>
      <c r="U30" s="41">
        <v>3</v>
      </c>
      <c r="V30" s="41">
        <v>4</v>
      </c>
      <c r="W30" s="41">
        <v>3</v>
      </c>
      <c r="X30" s="41">
        <v>4</v>
      </c>
      <c r="Y30" s="41">
        <v>3</v>
      </c>
      <c r="Z30" s="41">
        <v>4</v>
      </c>
      <c r="AA30" s="41">
        <v>4</v>
      </c>
      <c r="AB30" s="41">
        <v>3</v>
      </c>
      <c r="AC30" s="41">
        <v>4</v>
      </c>
      <c r="AD30" s="41">
        <v>4</v>
      </c>
      <c r="AE30" s="41">
        <v>3</v>
      </c>
      <c r="AF30" s="41">
        <v>3</v>
      </c>
      <c r="AG30" s="41">
        <v>2</v>
      </c>
      <c r="AH30" s="41">
        <v>4</v>
      </c>
      <c r="AI30" s="41">
        <v>3</v>
      </c>
      <c r="AJ30" s="41">
        <v>4</v>
      </c>
      <c r="AK30" s="41">
        <v>4</v>
      </c>
      <c r="AL30" s="41">
        <v>2</v>
      </c>
      <c r="AM30" s="41">
        <v>4</v>
      </c>
      <c r="AN30" s="41">
        <v>4</v>
      </c>
      <c r="AO30" s="40">
        <f t="shared" si="0"/>
        <v>17</v>
      </c>
      <c r="AP30" s="40">
        <f t="shared" si="0"/>
        <v>20</v>
      </c>
      <c r="AQ30" s="40">
        <f t="shared" si="0"/>
        <v>13</v>
      </c>
      <c r="AR30" s="40">
        <f t="shared" si="1"/>
        <v>20</v>
      </c>
      <c r="AS30" s="40">
        <f t="shared" si="2"/>
        <v>18</v>
      </c>
      <c r="AT30" s="40" t="s">
        <v>115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 spans="1:104" s="6" customFormat="1" x14ac:dyDescent="0.25">
      <c r="A31" s="13">
        <v>18</v>
      </c>
      <c r="B31" s="13" t="s">
        <v>153</v>
      </c>
      <c r="C31" s="40" t="s">
        <v>154</v>
      </c>
      <c r="D31" s="40" t="s">
        <v>155</v>
      </c>
      <c r="E31" s="40" t="s">
        <v>62</v>
      </c>
      <c r="F31" s="40" t="s">
        <v>56</v>
      </c>
      <c r="G31" s="40" t="s">
        <v>63</v>
      </c>
      <c r="H31" s="41">
        <v>14</v>
      </c>
      <c r="I31" s="41">
        <v>24</v>
      </c>
      <c r="J31" s="41">
        <v>13</v>
      </c>
      <c r="K31" s="41">
        <v>19</v>
      </c>
      <c r="L31" s="41">
        <v>21</v>
      </c>
      <c r="M31" s="41" t="s">
        <v>25</v>
      </c>
      <c r="N31" s="41" t="s">
        <v>58</v>
      </c>
      <c r="O31" s="41">
        <v>1</v>
      </c>
      <c r="P31" s="41">
        <v>2</v>
      </c>
      <c r="Q31" s="41">
        <v>5</v>
      </c>
      <c r="R31" s="41">
        <v>2</v>
      </c>
      <c r="S31" s="41">
        <v>4</v>
      </c>
      <c r="T31" s="41">
        <v>4</v>
      </c>
      <c r="U31" s="41">
        <v>2</v>
      </c>
      <c r="V31" s="41">
        <v>4</v>
      </c>
      <c r="W31" s="41">
        <v>2</v>
      </c>
      <c r="X31" s="41">
        <v>4</v>
      </c>
      <c r="Y31" s="41">
        <v>2</v>
      </c>
      <c r="Z31" s="41">
        <v>2</v>
      </c>
      <c r="AA31" s="41">
        <v>4</v>
      </c>
      <c r="AB31" s="41">
        <v>2</v>
      </c>
      <c r="AC31" s="41">
        <v>4</v>
      </c>
      <c r="AD31" s="41">
        <v>4</v>
      </c>
      <c r="AE31" s="41">
        <v>3</v>
      </c>
      <c r="AF31" s="41">
        <v>4</v>
      </c>
      <c r="AG31" s="41">
        <v>2</v>
      </c>
      <c r="AH31" s="41">
        <v>4</v>
      </c>
      <c r="AI31" s="41">
        <v>3</v>
      </c>
      <c r="AJ31" s="41">
        <v>2</v>
      </c>
      <c r="AK31" s="41">
        <v>4</v>
      </c>
      <c r="AL31" s="41">
        <v>5</v>
      </c>
      <c r="AM31" s="41">
        <v>4</v>
      </c>
      <c r="AN31" s="41">
        <v>5</v>
      </c>
      <c r="AO31" s="40">
        <f t="shared" si="0"/>
        <v>11</v>
      </c>
      <c r="AP31" s="40">
        <f t="shared" si="0"/>
        <v>21</v>
      </c>
      <c r="AQ31" s="40">
        <f t="shared" si="0"/>
        <v>13</v>
      </c>
      <c r="AR31" s="40">
        <f t="shared" si="1"/>
        <v>20</v>
      </c>
      <c r="AS31" s="40">
        <f t="shared" si="2"/>
        <v>18</v>
      </c>
      <c r="AT31" s="40" t="s">
        <v>25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 spans="1:104" s="6" customFormat="1" x14ac:dyDescent="0.25">
      <c r="A32" s="13" t="s">
        <v>165</v>
      </c>
      <c r="B32" s="13" t="s">
        <v>166</v>
      </c>
      <c r="C32" s="40" t="s">
        <v>167</v>
      </c>
      <c r="D32" s="40" t="s">
        <v>168</v>
      </c>
      <c r="E32" s="40" t="s">
        <v>62</v>
      </c>
      <c r="F32" s="40" t="s">
        <v>56</v>
      </c>
      <c r="G32" s="40" t="s">
        <v>63</v>
      </c>
      <c r="H32" s="41">
        <v>18</v>
      </c>
      <c r="I32" s="41">
        <v>20</v>
      </c>
      <c r="J32" s="41">
        <v>16</v>
      </c>
      <c r="K32" s="41">
        <v>20</v>
      </c>
      <c r="L32" s="41">
        <v>19</v>
      </c>
      <c r="M32" s="41" t="s">
        <v>25</v>
      </c>
      <c r="N32" s="41" t="s">
        <v>96</v>
      </c>
      <c r="O32" s="41">
        <v>1</v>
      </c>
      <c r="P32" s="41">
        <v>2</v>
      </c>
      <c r="Q32" s="41">
        <v>4</v>
      </c>
      <c r="R32" s="41">
        <v>4</v>
      </c>
      <c r="S32" s="41">
        <v>2</v>
      </c>
      <c r="T32" s="41">
        <v>5</v>
      </c>
      <c r="U32" s="41">
        <v>3</v>
      </c>
      <c r="V32" s="41">
        <v>4</v>
      </c>
      <c r="W32" s="41">
        <v>2</v>
      </c>
      <c r="X32" s="41">
        <v>5</v>
      </c>
      <c r="Y32" s="41">
        <v>2</v>
      </c>
      <c r="Z32" s="41">
        <v>4</v>
      </c>
      <c r="AA32" s="41">
        <v>4</v>
      </c>
      <c r="AB32" s="41">
        <v>4</v>
      </c>
      <c r="AC32" s="41">
        <v>2</v>
      </c>
      <c r="AD32" s="41">
        <v>3</v>
      </c>
      <c r="AE32" s="41">
        <v>4</v>
      </c>
      <c r="AF32" s="41">
        <v>4</v>
      </c>
      <c r="AG32" s="41">
        <v>2</v>
      </c>
      <c r="AH32" s="41">
        <v>4</v>
      </c>
      <c r="AI32" s="41">
        <v>4</v>
      </c>
      <c r="AJ32" s="41">
        <v>4</v>
      </c>
      <c r="AK32" s="41">
        <v>4</v>
      </c>
      <c r="AL32" s="41">
        <v>2</v>
      </c>
      <c r="AM32" s="41">
        <v>4</v>
      </c>
      <c r="AN32" s="41">
        <v>4</v>
      </c>
      <c r="AO32" s="40">
        <f t="shared" si="0"/>
        <v>17</v>
      </c>
      <c r="AP32" s="40">
        <f t="shared" si="0"/>
        <v>20</v>
      </c>
      <c r="AQ32" s="40">
        <f t="shared" si="0"/>
        <v>14</v>
      </c>
      <c r="AR32" s="40">
        <f t="shared" si="1"/>
        <v>17</v>
      </c>
      <c r="AS32" s="40">
        <f t="shared" si="2"/>
        <v>18</v>
      </c>
      <c r="AT32" s="40" t="s">
        <v>25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</row>
    <row r="33" spans="1:104" s="6" customFormat="1" x14ac:dyDescent="0.25">
      <c r="A33" s="13" t="s">
        <v>156</v>
      </c>
      <c r="B33" s="13" t="s">
        <v>157</v>
      </c>
      <c r="C33" s="40" t="s">
        <v>158</v>
      </c>
      <c r="D33" s="40" t="s">
        <v>61</v>
      </c>
      <c r="E33" s="40" t="s">
        <v>78</v>
      </c>
      <c r="F33" s="40" t="s">
        <v>56</v>
      </c>
      <c r="G33" s="40" t="s">
        <v>63</v>
      </c>
      <c r="H33" s="41">
        <v>17</v>
      </c>
      <c r="I33" s="41">
        <v>22</v>
      </c>
      <c r="J33" s="41">
        <v>12</v>
      </c>
      <c r="K33" s="41">
        <v>22</v>
      </c>
      <c r="L33" s="41">
        <v>20</v>
      </c>
      <c r="M33" s="41" t="s">
        <v>25</v>
      </c>
      <c r="N33" s="41" t="s">
        <v>96</v>
      </c>
      <c r="O33" s="41">
        <v>1</v>
      </c>
      <c r="P33" s="41">
        <v>2</v>
      </c>
      <c r="Q33" s="41">
        <v>5</v>
      </c>
      <c r="R33" s="41">
        <v>3</v>
      </c>
      <c r="S33" s="41">
        <v>5</v>
      </c>
      <c r="T33" s="41">
        <v>5</v>
      </c>
      <c r="U33" s="41">
        <v>2</v>
      </c>
      <c r="V33" s="41">
        <v>4</v>
      </c>
      <c r="W33" s="41">
        <v>1</v>
      </c>
      <c r="X33" s="41">
        <v>4</v>
      </c>
      <c r="Y33" s="41">
        <v>2</v>
      </c>
      <c r="Z33" s="41">
        <v>4</v>
      </c>
      <c r="AA33" s="41">
        <v>4</v>
      </c>
      <c r="AB33" s="41">
        <v>1</v>
      </c>
      <c r="AC33" s="41">
        <v>4</v>
      </c>
      <c r="AD33" s="41">
        <v>3</v>
      </c>
      <c r="AE33" s="41">
        <v>4</v>
      </c>
      <c r="AF33" s="41">
        <v>4</v>
      </c>
      <c r="AG33" s="41">
        <v>1</v>
      </c>
      <c r="AH33" s="41">
        <v>4</v>
      </c>
      <c r="AI33" s="41">
        <v>5</v>
      </c>
      <c r="AJ33" s="41">
        <v>4</v>
      </c>
      <c r="AK33" s="41">
        <v>4</v>
      </c>
      <c r="AL33" s="41">
        <v>2</v>
      </c>
      <c r="AM33" s="41">
        <v>3</v>
      </c>
      <c r="AN33" s="41">
        <v>5</v>
      </c>
      <c r="AO33" s="40">
        <f t="shared" si="0"/>
        <v>16</v>
      </c>
      <c r="AP33" s="40">
        <f t="shared" si="0"/>
        <v>21</v>
      </c>
      <c r="AQ33" s="40">
        <f t="shared" si="0"/>
        <v>8</v>
      </c>
      <c r="AR33" s="40">
        <f t="shared" si="1"/>
        <v>20</v>
      </c>
      <c r="AS33" s="40">
        <f t="shared" si="2"/>
        <v>20</v>
      </c>
      <c r="AT33" s="40" t="s">
        <v>25</v>
      </c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</row>
    <row r="34" spans="1:104" x14ac:dyDescent="0.25">
      <c r="H34" s="47">
        <f>AVERAGE(H4:H33)</f>
        <v>16.433333333333334</v>
      </c>
      <c r="I34" s="48">
        <f>AVERAGE(I4:I33)</f>
        <v>18.033333333333335</v>
      </c>
      <c r="J34" s="47">
        <f>AVERAGE(J4:J33)</f>
        <v>13.8</v>
      </c>
      <c r="K34" s="48">
        <f>AVERAGE(K4:K33)</f>
        <v>19.033333333333335</v>
      </c>
      <c r="L34" s="48">
        <f>AVERAGE(L4:L33)</f>
        <v>19.866666666666667</v>
      </c>
      <c r="M34" s="39"/>
      <c r="N34" s="39"/>
      <c r="P34" s="39">
        <f t="shared" ref="P34:AS34" si="3">AVERAGE(P4:P33)</f>
        <v>3.0666666666666669</v>
      </c>
      <c r="Q34" s="39">
        <f t="shared" si="3"/>
        <v>4.3</v>
      </c>
      <c r="R34" s="39">
        <f t="shared" si="3"/>
        <v>3.3666666666666667</v>
      </c>
      <c r="S34" s="39">
        <f t="shared" si="3"/>
        <v>3.7333333333333334</v>
      </c>
      <c r="T34" s="39">
        <f t="shared" si="3"/>
        <v>4.5999999999999996</v>
      </c>
      <c r="U34" s="39">
        <f t="shared" si="3"/>
        <v>2.7</v>
      </c>
      <c r="V34" s="39">
        <f t="shared" si="3"/>
        <v>4.5666666666666664</v>
      </c>
      <c r="W34" s="39">
        <f t="shared" si="3"/>
        <v>2.1666666666666665</v>
      </c>
      <c r="X34" s="39">
        <f t="shared" si="3"/>
        <v>4.0333333333333332</v>
      </c>
      <c r="Y34" s="39">
        <f t="shared" si="3"/>
        <v>2.6333333333333333</v>
      </c>
      <c r="Z34" s="39">
        <f t="shared" si="3"/>
        <v>3.8333333333333335</v>
      </c>
      <c r="AA34" s="39">
        <f t="shared" si="3"/>
        <v>4</v>
      </c>
      <c r="AB34" s="39">
        <f t="shared" si="3"/>
        <v>2.4333333333333331</v>
      </c>
      <c r="AC34" s="39">
        <f t="shared" si="3"/>
        <v>3.7666666666666666</v>
      </c>
      <c r="AD34" s="39">
        <f t="shared" si="3"/>
        <v>3.7333333333333334</v>
      </c>
      <c r="AE34" s="39">
        <f t="shared" si="3"/>
        <v>3.6</v>
      </c>
      <c r="AF34" s="39">
        <f t="shared" si="3"/>
        <v>3.9333333333333331</v>
      </c>
      <c r="AG34" s="39">
        <f t="shared" si="3"/>
        <v>2.1</v>
      </c>
      <c r="AH34" s="39">
        <f t="shared" si="3"/>
        <v>3.6333333333333333</v>
      </c>
      <c r="AI34" s="39">
        <f t="shared" si="3"/>
        <v>3.7</v>
      </c>
      <c r="AJ34" s="39">
        <f t="shared" si="3"/>
        <v>3.3333333333333335</v>
      </c>
      <c r="AK34" s="39">
        <f t="shared" si="3"/>
        <v>3.7666666666666666</v>
      </c>
      <c r="AL34" s="39">
        <f t="shared" si="3"/>
        <v>2.8333333333333335</v>
      </c>
      <c r="AM34" s="39">
        <f t="shared" si="3"/>
        <v>3.1666666666666665</v>
      </c>
      <c r="AN34" s="39">
        <f t="shared" si="3"/>
        <v>4.5</v>
      </c>
      <c r="AO34" s="47">
        <f>AVERAGE(AO4:AO33)</f>
        <v>16.533333333333335</v>
      </c>
      <c r="AP34" s="48">
        <f t="shared" si="3"/>
        <v>20.566666666666666</v>
      </c>
      <c r="AQ34" s="47">
        <f t="shared" si="3"/>
        <v>12.9</v>
      </c>
      <c r="AR34" s="48">
        <f t="shared" si="3"/>
        <v>18.333333333333332</v>
      </c>
      <c r="AS34" s="48">
        <f t="shared" si="3"/>
        <v>19.166666666666668</v>
      </c>
      <c r="AT34" s="39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</row>
    <row r="35" spans="1:104" x14ac:dyDescent="0.25">
      <c r="C35" t="s">
        <v>169</v>
      </c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</row>
    <row r="36" spans="1:104" x14ac:dyDescent="0.25">
      <c r="B36" s="2"/>
      <c r="C36" s="44" t="s">
        <v>178</v>
      </c>
      <c r="D36" s="44" t="s">
        <v>179</v>
      </c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</row>
    <row r="37" spans="1:104" x14ac:dyDescent="0.25">
      <c r="B37" s="12"/>
      <c r="C37" s="44" t="s">
        <v>33</v>
      </c>
      <c r="D37" s="44" t="s">
        <v>180</v>
      </c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</row>
    <row r="38" spans="1:104" x14ac:dyDescent="0.25">
      <c r="B38" s="43"/>
      <c r="C38" s="44" t="s">
        <v>181</v>
      </c>
      <c r="D38" s="45" t="s">
        <v>182</v>
      </c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</row>
    <row r="39" spans="1:104" x14ac:dyDescent="0.25">
      <c r="B39" s="10"/>
      <c r="C39" s="44" t="s">
        <v>36</v>
      </c>
      <c r="D39" s="46" t="s">
        <v>183</v>
      </c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</row>
    <row r="40" spans="1:104" x14ac:dyDescent="0.25">
      <c r="B40" s="31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</row>
    <row r="41" spans="1:104" x14ac:dyDescent="0.25">
      <c r="B41" s="31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</row>
    <row r="42" spans="1:104" x14ac:dyDescent="0.25"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</row>
    <row r="43" spans="1:104" x14ac:dyDescent="0.25">
      <c r="C43" t="s">
        <v>174</v>
      </c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</row>
    <row r="44" spans="1:104" x14ac:dyDescent="0.25">
      <c r="C44" t="s">
        <v>175</v>
      </c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</row>
    <row r="45" spans="1:104" x14ac:dyDescent="0.25">
      <c r="C45" t="s">
        <v>176</v>
      </c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</row>
    <row r="46" spans="1:104" x14ac:dyDescent="0.25">
      <c r="C46" t="s">
        <v>177</v>
      </c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</row>
  </sheetData>
  <autoFilter ref="A3:CZ3" xr:uid="{0584AEB7-9542-4DA2-B083-5D7B98290541}">
    <sortState ref="A4:CZ46">
      <sortCondition ref="M3"/>
    </sortState>
  </autoFilter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D3BB-326D-450E-A8B8-48D33289A102}">
  <dimension ref="A1:DM45"/>
  <sheetViews>
    <sheetView zoomScale="85" zoomScaleNormal="85" workbookViewId="0">
      <selection activeCell="K43" sqref="K43"/>
    </sheetView>
  </sheetViews>
  <sheetFormatPr defaultRowHeight="15" x14ac:dyDescent="0.25"/>
  <cols>
    <col min="3" max="3" width="25.85546875" hidden="1" customWidth="1"/>
    <col min="4" max="4" width="31.7109375" hidden="1" customWidth="1"/>
    <col min="5" max="5" width="17.42578125" hidden="1" customWidth="1"/>
    <col min="6" max="6" width="9.140625" hidden="1" customWidth="1"/>
    <col min="7" max="8" width="19" hidden="1" customWidth="1"/>
    <col min="9" max="9" width="19.42578125" hidden="1" customWidth="1"/>
    <col min="10" max="10" width="19.28515625" hidden="1" customWidth="1"/>
    <col min="11" max="11" width="12" customWidth="1"/>
    <col min="23" max="27" width="9.140625" style="39" customWidth="1"/>
    <col min="28" max="28" width="9.140625" customWidth="1"/>
    <col min="29" max="29" width="9.140625" style="39" customWidth="1"/>
    <col min="30" max="54" width="9.140625" style="39" hidden="1" customWidth="1"/>
    <col min="55" max="59" width="9.140625" customWidth="1"/>
  </cols>
  <sheetData>
    <row r="1" spans="1:117" ht="19.5" thickBot="1" x14ac:dyDescent="0.3">
      <c r="A1" s="142" t="s">
        <v>37</v>
      </c>
      <c r="B1" s="143"/>
      <c r="C1" s="143"/>
      <c r="D1" s="143"/>
      <c r="E1" s="143"/>
      <c r="F1" s="143"/>
      <c r="G1" s="143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5"/>
    </row>
    <row r="2" spans="1:117" ht="19.5" thickBot="1" x14ac:dyDescent="0.3">
      <c r="A2" s="132"/>
      <c r="B2" s="132"/>
      <c r="C2" s="132"/>
      <c r="D2" s="132"/>
      <c r="E2" s="132"/>
      <c r="F2" s="32"/>
      <c r="G2" s="80"/>
      <c r="H2" s="146" t="s">
        <v>184</v>
      </c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8"/>
      <c r="W2" s="78"/>
      <c r="X2" s="33"/>
      <c r="Y2" s="33"/>
      <c r="Z2" s="33"/>
      <c r="AA2" s="33"/>
      <c r="AB2" s="34"/>
      <c r="AC2" s="1"/>
      <c r="AD2" s="1" t="s">
        <v>38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34"/>
      <c r="BD2" s="34"/>
      <c r="BE2" s="34"/>
      <c r="BF2" s="34"/>
      <c r="BG2" s="34"/>
    </row>
    <row r="3" spans="1:117" s="18" customFormat="1" ht="30" x14ac:dyDescent="0.2">
      <c r="A3" s="14" t="s">
        <v>39</v>
      </c>
      <c r="B3" s="14" t="s">
        <v>40</v>
      </c>
      <c r="C3" s="15" t="s">
        <v>41</v>
      </c>
      <c r="D3" s="16" t="s">
        <v>43</v>
      </c>
      <c r="E3" s="16" t="s">
        <v>44</v>
      </c>
      <c r="F3" s="17" t="s">
        <v>45</v>
      </c>
      <c r="G3" s="81" t="s">
        <v>47</v>
      </c>
      <c r="H3" s="100" t="s">
        <v>185</v>
      </c>
      <c r="I3" s="101" t="s">
        <v>186</v>
      </c>
      <c r="J3" s="102" t="s">
        <v>187</v>
      </c>
      <c r="K3" s="103" t="s">
        <v>11</v>
      </c>
      <c r="L3" s="104" t="s">
        <v>13</v>
      </c>
      <c r="M3" s="104" t="s">
        <v>14</v>
      </c>
      <c r="N3" s="104" t="s">
        <v>15</v>
      </c>
      <c r="O3" s="104" t="s">
        <v>16</v>
      </c>
      <c r="P3" s="105" t="s">
        <v>17</v>
      </c>
      <c r="Q3" s="104" t="s">
        <v>188</v>
      </c>
      <c r="R3" s="104" t="s">
        <v>189</v>
      </c>
      <c r="S3" s="104" t="s">
        <v>190</v>
      </c>
      <c r="T3" s="104" t="s">
        <v>191</v>
      </c>
      <c r="U3" s="105" t="s">
        <v>192</v>
      </c>
      <c r="V3" s="106" t="s">
        <v>51</v>
      </c>
      <c r="W3" s="82" t="s">
        <v>193</v>
      </c>
      <c r="X3" s="17" t="s">
        <v>194</v>
      </c>
      <c r="Y3" s="17" t="s">
        <v>195</v>
      </c>
      <c r="Z3" s="17" t="s">
        <v>196</v>
      </c>
      <c r="AA3" s="17" t="s">
        <v>197</v>
      </c>
      <c r="AB3" s="19" t="s">
        <v>49</v>
      </c>
      <c r="AC3" s="14" t="s">
        <v>50</v>
      </c>
      <c r="AD3" s="37" t="s">
        <v>23</v>
      </c>
      <c r="AE3" s="37" t="s">
        <v>28</v>
      </c>
      <c r="AF3" s="37" t="s">
        <v>26</v>
      </c>
      <c r="AG3" s="37" t="s">
        <v>25</v>
      </c>
      <c r="AH3" s="37" t="s">
        <v>27</v>
      </c>
      <c r="AI3" s="37" t="s">
        <v>23</v>
      </c>
      <c r="AJ3" s="37" t="s">
        <v>28</v>
      </c>
      <c r="AK3" s="37" t="s">
        <v>26</v>
      </c>
      <c r="AL3" s="37" t="s">
        <v>25</v>
      </c>
      <c r="AM3" s="37" t="s">
        <v>27</v>
      </c>
      <c r="AN3" s="37" t="s">
        <v>23</v>
      </c>
      <c r="AO3" s="37" t="s">
        <v>28</v>
      </c>
      <c r="AP3" s="37" t="s">
        <v>26</v>
      </c>
      <c r="AQ3" s="37" t="s">
        <v>25</v>
      </c>
      <c r="AR3" s="37" t="s">
        <v>27</v>
      </c>
      <c r="AS3" s="37" t="s">
        <v>23</v>
      </c>
      <c r="AT3" s="37" t="s">
        <v>28</v>
      </c>
      <c r="AU3" s="37" t="s">
        <v>26</v>
      </c>
      <c r="AV3" s="37" t="s">
        <v>25</v>
      </c>
      <c r="AW3" s="37" t="s">
        <v>27</v>
      </c>
      <c r="AX3" s="37" t="s">
        <v>23</v>
      </c>
      <c r="AY3" s="37" t="s">
        <v>28</v>
      </c>
      <c r="AZ3" s="37" t="s">
        <v>26</v>
      </c>
      <c r="BA3" s="37" t="s">
        <v>25</v>
      </c>
      <c r="BB3" s="37" t="s">
        <v>27</v>
      </c>
      <c r="BC3" s="17" t="s">
        <v>198</v>
      </c>
      <c r="BD3" s="17" t="s">
        <v>199</v>
      </c>
      <c r="BE3" s="17" t="s">
        <v>200</v>
      </c>
      <c r="BF3" s="17" t="s">
        <v>201</v>
      </c>
      <c r="BG3" s="17" t="s">
        <v>202</v>
      </c>
      <c r="BH3" s="133"/>
      <c r="BI3" s="133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  <c r="CT3" s="133"/>
      <c r="CU3" s="133"/>
      <c r="CV3" s="133"/>
      <c r="CW3" s="133"/>
      <c r="CX3" s="133"/>
      <c r="CY3" s="133"/>
      <c r="CZ3" s="133"/>
      <c r="DA3" s="133"/>
      <c r="DB3" s="133"/>
      <c r="DC3" s="133"/>
      <c r="DD3" s="133"/>
      <c r="DE3" s="133"/>
      <c r="DF3" s="133"/>
      <c r="DG3" s="133"/>
      <c r="DH3" s="133"/>
      <c r="DI3" s="133"/>
      <c r="DJ3" s="133"/>
      <c r="DK3" s="133"/>
      <c r="DL3" s="133"/>
      <c r="DM3" s="133"/>
    </row>
    <row r="4" spans="1:117" x14ac:dyDescent="0.25">
      <c r="A4" s="13" t="s">
        <v>64</v>
      </c>
      <c r="B4" s="13" t="s">
        <v>65</v>
      </c>
      <c r="C4" s="35" t="s">
        <v>66</v>
      </c>
      <c r="D4" s="35" t="s">
        <v>67</v>
      </c>
      <c r="E4" s="35" t="s">
        <v>62</v>
      </c>
      <c r="F4" s="35" t="s">
        <v>56</v>
      </c>
      <c r="G4" s="79" t="s">
        <v>68</v>
      </c>
      <c r="H4" s="86" t="s">
        <v>10</v>
      </c>
      <c r="I4" s="87" t="s">
        <v>24</v>
      </c>
      <c r="J4" s="88" t="s">
        <v>0</v>
      </c>
      <c r="K4" s="89" t="s">
        <v>28</v>
      </c>
      <c r="L4" s="90" t="b">
        <f t="shared" ref="L4:L33" si="0">IF(W4=MAX($W4:$AA4),"PN")</f>
        <v>0</v>
      </c>
      <c r="M4" s="90" t="b">
        <f t="shared" ref="M4:M33" si="1">IF(X4=MAX($W4:$AA4),"PP")</f>
        <v>0</v>
      </c>
      <c r="N4" s="90" t="b">
        <f t="shared" ref="N4:N33" si="2">IF(Y4=MAX($W4:$AA4),"PF")</f>
        <v>0</v>
      </c>
      <c r="O4" s="90" t="b">
        <f t="shared" ref="O4:O33" si="3">IF(Z4=MAX($W4:$AA4),"PH")</f>
        <v>0</v>
      </c>
      <c r="P4" s="91" t="str">
        <f t="shared" ref="P4:P33" si="4">IF(AA4=MAX($W4:$AA4),"F")</f>
        <v>F</v>
      </c>
      <c r="Q4" s="90" t="b">
        <f t="shared" ref="Q4:Q33" si="5">IF(BC4=MAX($BC4:$BG4),"PN")</f>
        <v>0</v>
      </c>
      <c r="R4" s="90" t="str">
        <f t="shared" ref="R4:R33" si="6">IF(BD4=MAX($BC4:$BG4),"PP")</f>
        <v>PP</v>
      </c>
      <c r="S4" s="90" t="b">
        <f t="shared" ref="S4:S33" si="7">IF(BE4=MAX($BC4:$BG4),"PF")</f>
        <v>0</v>
      </c>
      <c r="T4" s="90" t="b">
        <f t="shared" ref="T4:T33" si="8">IF(BF4=MAX($BC4:$BG4),"PH")</f>
        <v>0</v>
      </c>
      <c r="U4" s="90" t="b">
        <f t="shared" ref="U4:U33" si="9">IF(BG4=MAX($BC4:$BG4),"PF")</f>
        <v>0</v>
      </c>
      <c r="V4" s="92" t="s">
        <v>70</v>
      </c>
      <c r="W4" s="83">
        <v>17</v>
      </c>
      <c r="X4" s="36">
        <v>16</v>
      </c>
      <c r="Y4" s="36">
        <v>15</v>
      </c>
      <c r="Z4" s="36">
        <v>17</v>
      </c>
      <c r="AA4" s="22">
        <v>23</v>
      </c>
      <c r="AB4" s="13" t="s">
        <v>69</v>
      </c>
      <c r="AC4" s="13">
        <v>1</v>
      </c>
      <c r="AD4" s="13">
        <v>2</v>
      </c>
      <c r="AE4" s="13">
        <v>5</v>
      </c>
      <c r="AF4" s="13">
        <v>3</v>
      </c>
      <c r="AG4" s="13">
        <v>4</v>
      </c>
      <c r="AH4" s="13">
        <v>5</v>
      </c>
      <c r="AI4" s="13">
        <v>2</v>
      </c>
      <c r="AJ4" s="13">
        <v>5</v>
      </c>
      <c r="AK4" s="13">
        <v>2</v>
      </c>
      <c r="AL4" s="13">
        <v>3</v>
      </c>
      <c r="AM4" s="13">
        <v>1</v>
      </c>
      <c r="AN4" s="13">
        <v>4</v>
      </c>
      <c r="AO4" s="13">
        <v>5</v>
      </c>
      <c r="AP4" s="13">
        <v>1</v>
      </c>
      <c r="AQ4" s="13">
        <v>4</v>
      </c>
      <c r="AR4" s="13">
        <v>3</v>
      </c>
      <c r="AS4" s="13">
        <v>4</v>
      </c>
      <c r="AT4" s="13">
        <v>4</v>
      </c>
      <c r="AU4" s="13">
        <v>2</v>
      </c>
      <c r="AV4" s="13">
        <v>3</v>
      </c>
      <c r="AW4" s="13">
        <v>3</v>
      </c>
      <c r="AX4" s="13">
        <v>3</v>
      </c>
      <c r="AY4" s="13">
        <v>4</v>
      </c>
      <c r="AZ4" s="13">
        <v>2</v>
      </c>
      <c r="BA4" s="13">
        <v>3</v>
      </c>
      <c r="BB4" s="13">
        <v>5</v>
      </c>
      <c r="BC4" s="54">
        <f t="shared" ref="BC4:BC33" si="10">AD4+AI4+AN4+AS4+AX4</f>
        <v>15</v>
      </c>
      <c r="BD4" s="20">
        <f t="shared" ref="BD4:BD33" si="11">AE4+AJ4+AO4+AT4+AY4</f>
        <v>23</v>
      </c>
      <c r="BE4" s="8">
        <f t="shared" ref="BE4:BE33" si="12">AF4+AK4+AP4+AU4+AZ4</f>
        <v>10</v>
      </c>
      <c r="BF4" s="54">
        <f t="shared" ref="BF4:BF33" si="13">AQ4+AV4+AL4+AG4+BA4</f>
        <v>17</v>
      </c>
      <c r="BG4" s="54">
        <f t="shared" ref="BG4:BG33" si="14">AH4+AM4+AR4+AW4+BB4</f>
        <v>17</v>
      </c>
    </row>
    <row r="5" spans="1:117" x14ac:dyDescent="0.25">
      <c r="A5" s="13">
        <v>5</v>
      </c>
      <c r="B5" s="13" t="s">
        <v>71</v>
      </c>
      <c r="C5" s="35" t="s">
        <v>72</v>
      </c>
      <c r="D5" s="35" t="s">
        <v>73</v>
      </c>
      <c r="E5" s="35" t="s">
        <v>55</v>
      </c>
      <c r="F5" s="35" t="s">
        <v>56</v>
      </c>
      <c r="G5" s="79" t="s">
        <v>74</v>
      </c>
      <c r="H5" s="86" t="s">
        <v>10</v>
      </c>
      <c r="I5" s="87" t="s">
        <v>24</v>
      </c>
      <c r="J5" s="88" t="s">
        <v>0</v>
      </c>
      <c r="K5" s="89" t="s">
        <v>28</v>
      </c>
      <c r="L5" s="90" t="b">
        <f t="shared" si="0"/>
        <v>0</v>
      </c>
      <c r="M5" s="90" t="b">
        <f t="shared" si="1"/>
        <v>0</v>
      </c>
      <c r="N5" s="90" t="b">
        <f t="shared" si="2"/>
        <v>0</v>
      </c>
      <c r="O5" s="90" t="b">
        <f t="shared" si="3"/>
        <v>0</v>
      </c>
      <c r="P5" s="91" t="str">
        <f t="shared" si="4"/>
        <v>F</v>
      </c>
      <c r="Q5" s="90" t="b">
        <f t="shared" si="5"/>
        <v>0</v>
      </c>
      <c r="R5" s="90" t="str">
        <f t="shared" si="6"/>
        <v>PP</v>
      </c>
      <c r="S5" s="90" t="b">
        <f t="shared" si="7"/>
        <v>0</v>
      </c>
      <c r="T5" s="90" t="b">
        <f t="shared" si="8"/>
        <v>0</v>
      </c>
      <c r="U5" s="90" t="b">
        <f t="shared" si="9"/>
        <v>0</v>
      </c>
      <c r="V5" s="92" t="s">
        <v>25</v>
      </c>
      <c r="W5" s="83">
        <v>16</v>
      </c>
      <c r="X5" s="25">
        <v>18</v>
      </c>
      <c r="Y5" s="23">
        <v>11</v>
      </c>
      <c r="Z5" s="25">
        <v>18</v>
      </c>
      <c r="AA5" s="25">
        <v>21</v>
      </c>
      <c r="AB5" s="13" t="s">
        <v>58</v>
      </c>
      <c r="AC5" s="13">
        <v>1</v>
      </c>
      <c r="AD5" s="13">
        <v>3</v>
      </c>
      <c r="AE5" s="13">
        <v>5</v>
      </c>
      <c r="AF5" s="13">
        <v>3</v>
      </c>
      <c r="AG5" s="13">
        <v>4</v>
      </c>
      <c r="AH5" s="13">
        <v>5</v>
      </c>
      <c r="AI5" s="13">
        <v>3</v>
      </c>
      <c r="AJ5" s="13">
        <v>5</v>
      </c>
      <c r="AK5" s="13">
        <v>2</v>
      </c>
      <c r="AL5" s="13">
        <v>4</v>
      </c>
      <c r="AM5" s="13">
        <v>2</v>
      </c>
      <c r="AN5" s="13">
        <v>2</v>
      </c>
      <c r="AO5" s="13">
        <v>4</v>
      </c>
      <c r="AP5" s="13">
        <v>4</v>
      </c>
      <c r="AQ5" s="13">
        <v>4</v>
      </c>
      <c r="AR5" s="13">
        <v>4</v>
      </c>
      <c r="AS5" s="13">
        <v>3</v>
      </c>
      <c r="AT5" s="13">
        <v>4</v>
      </c>
      <c r="AU5" s="13">
        <v>2</v>
      </c>
      <c r="AV5" s="13">
        <v>3</v>
      </c>
      <c r="AW5" s="13">
        <v>3</v>
      </c>
      <c r="AX5" s="13">
        <v>3</v>
      </c>
      <c r="AY5" s="13">
        <v>4</v>
      </c>
      <c r="AZ5" s="13">
        <v>2</v>
      </c>
      <c r="BA5" s="13">
        <v>4</v>
      </c>
      <c r="BB5" s="13">
        <v>5</v>
      </c>
      <c r="BC5" s="54">
        <f t="shared" si="10"/>
        <v>14</v>
      </c>
      <c r="BD5" s="20">
        <f t="shared" si="11"/>
        <v>22</v>
      </c>
      <c r="BE5" s="54">
        <f t="shared" si="12"/>
        <v>13</v>
      </c>
      <c r="BF5" s="9">
        <f t="shared" si="13"/>
        <v>19</v>
      </c>
      <c r="BG5" s="9">
        <f t="shared" si="14"/>
        <v>19</v>
      </c>
    </row>
    <row r="6" spans="1:117" x14ac:dyDescent="0.25">
      <c r="A6" s="13">
        <v>9</v>
      </c>
      <c r="B6" s="13" t="s">
        <v>75</v>
      </c>
      <c r="C6" s="35" t="s">
        <v>76</v>
      </c>
      <c r="D6" s="35" t="s">
        <v>77</v>
      </c>
      <c r="E6" s="35" t="s">
        <v>78</v>
      </c>
      <c r="F6" s="35" t="s">
        <v>56</v>
      </c>
      <c r="G6" s="79" t="s">
        <v>68</v>
      </c>
      <c r="H6" s="86" t="s">
        <v>10</v>
      </c>
      <c r="I6" s="87" t="s">
        <v>24</v>
      </c>
      <c r="J6" s="88" t="s">
        <v>0</v>
      </c>
      <c r="K6" s="89" t="s">
        <v>28</v>
      </c>
      <c r="L6" s="90" t="b">
        <f t="shared" si="0"/>
        <v>0</v>
      </c>
      <c r="M6" s="90" t="b">
        <f t="shared" si="1"/>
        <v>0</v>
      </c>
      <c r="N6" s="90" t="b">
        <f t="shared" si="2"/>
        <v>0</v>
      </c>
      <c r="O6" s="90" t="b">
        <f t="shared" si="3"/>
        <v>0</v>
      </c>
      <c r="P6" s="91" t="str">
        <f t="shared" si="4"/>
        <v>F</v>
      </c>
      <c r="Q6" s="90" t="b">
        <f t="shared" si="5"/>
        <v>0</v>
      </c>
      <c r="R6" s="90" t="b">
        <f t="shared" si="6"/>
        <v>0</v>
      </c>
      <c r="S6" s="90" t="b">
        <f t="shared" si="7"/>
        <v>0</v>
      </c>
      <c r="T6" s="90" t="str">
        <f t="shared" si="8"/>
        <v>PH</v>
      </c>
      <c r="U6" s="90" t="str">
        <f t="shared" si="9"/>
        <v>PF</v>
      </c>
      <c r="V6" s="92" t="s">
        <v>79</v>
      </c>
      <c r="W6" s="83">
        <v>14</v>
      </c>
      <c r="X6" s="25">
        <v>19</v>
      </c>
      <c r="Y6" s="23">
        <v>8</v>
      </c>
      <c r="Z6" s="25">
        <v>18</v>
      </c>
      <c r="AA6" s="25">
        <v>21</v>
      </c>
      <c r="AB6" s="13" t="s">
        <v>58</v>
      </c>
      <c r="AC6" s="13">
        <v>0</v>
      </c>
      <c r="AD6" s="13">
        <v>2</v>
      </c>
      <c r="AE6" s="13">
        <v>4</v>
      </c>
      <c r="AF6" s="13">
        <v>3</v>
      </c>
      <c r="AG6" s="13">
        <v>5</v>
      </c>
      <c r="AH6" s="13">
        <v>5</v>
      </c>
      <c r="AI6" s="13">
        <v>2</v>
      </c>
      <c r="AJ6" s="13">
        <v>4</v>
      </c>
      <c r="AK6" s="13">
        <v>2</v>
      </c>
      <c r="AL6" s="13">
        <v>5</v>
      </c>
      <c r="AM6" s="13">
        <v>5</v>
      </c>
      <c r="AN6" s="13">
        <v>3</v>
      </c>
      <c r="AO6" s="13">
        <v>3</v>
      </c>
      <c r="AP6" s="13">
        <v>3</v>
      </c>
      <c r="AQ6" s="13">
        <v>4</v>
      </c>
      <c r="AR6" s="13">
        <v>4</v>
      </c>
      <c r="AS6" s="13">
        <v>4</v>
      </c>
      <c r="AT6" s="13">
        <v>4</v>
      </c>
      <c r="AU6" s="13">
        <v>2</v>
      </c>
      <c r="AV6" s="13">
        <v>4</v>
      </c>
      <c r="AW6" s="13">
        <v>4</v>
      </c>
      <c r="AX6" s="13">
        <v>2</v>
      </c>
      <c r="AY6" s="13">
        <v>4</v>
      </c>
      <c r="AZ6" s="13">
        <v>2</v>
      </c>
      <c r="BA6" s="13">
        <v>4</v>
      </c>
      <c r="BB6" s="13">
        <v>4</v>
      </c>
      <c r="BC6" s="54">
        <f t="shared" si="10"/>
        <v>13</v>
      </c>
      <c r="BD6" s="9">
        <f t="shared" si="11"/>
        <v>19</v>
      </c>
      <c r="BE6" s="54">
        <f t="shared" si="12"/>
        <v>12</v>
      </c>
      <c r="BF6" s="20">
        <f t="shared" si="13"/>
        <v>22</v>
      </c>
      <c r="BG6" s="20">
        <f t="shared" si="14"/>
        <v>22</v>
      </c>
    </row>
    <row r="7" spans="1:117" x14ac:dyDescent="0.25">
      <c r="A7" s="13">
        <v>10</v>
      </c>
      <c r="B7" s="13" t="s">
        <v>52</v>
      </c>
      <c r="C7" s="35" t="s">
        <v>53</v>
      </c>
      <c r="D7" s="35" t="s">
        <v>54</v>
      </c>
      <c r="E7" s="35" t="s">
        <v>55</v>
      </c>
      <c r="F7" s="35" t="s">
        <v>56</v>
      </c>
      <c r="G7" s="79" t="s">
        <v>57</v>
      </c>
      <c r="H7" s="86" t="s">
        <v>10</v>
      </c>
      <c r="I7" s="87" t="s">
        <v>24</v>
      </c>
      <c r="J7" s="88" t="s">
        <v>1</v>
      </c>
      <c r="K7" s="89" t="s">
        <v>28</v>
      </c>
      <c r="L7" s="90" t="b">
        <f t="shared" si="0"/>
        <v>0</v>
      </c>
      <c r="M7" s="90" t="b">
        <f t="shared" si="1"/>
        <v>0</v>
      </c>
      <c r="N7" s="90" t="b">
        <f t="shared" si="2"/>
        <v>0</v>
      </c>
      <c r="O7" s="90" t="b">
        <f t="shared" si="3"/>
        <v>0</v>
      </c>
      <c r="P7" s="91" t="str">
        <f t="shared" si="4"/>
        <v>F</v>
      </c>
      <c r="Q7" s="90" t="b">
        <f t="shared" si="5"/>
        <v>0</v>
      </c>
      <c r="R7" s="90" t="str">
        <f t="shared" si="6"/>
        <v>PP</v>
      </c>
      <c r="S7" s="90" t="b">
        <f t="shared" si="7"/>
        <v>0</v>
      </c>
      <c r="T7" s="90" t="b">
        <f t="shared" si="8"/>
        <v>0</v>
      </c>
      <c r="U7" s="90" t="b">
        <f t="shared" si="9"/>
        <v>0</v>
      </c>
      <c r="V7" s="92" t="s">
        <v>25</v>
      </c>
      <c r="W7" s="83">
        <v>14</v>
      </c>
      <c r="X7" s="36">
        <v>14</v>
      </c>
      <c r="Y7" s="23">
        <v>8</v>
      </c>
      <c r="Z7" s="36">
        <v>16</v>
      </c>
      <c r="AA7" s="22">
        <v>24</v>
      </c>
      <c r="AB7" s="13" t="s">
        <v>58</v>
      </c>
      <c r="AC7" s="13">
        <v>1</v>
      </c>
      <c r="AD7" s="13">
        <v>1</v>
      </c>
      <c r="AE7" s="13">
        <v>4</v>
      </c>
      <c r="AF7" s="13">
        <v>1</v>
      </c>
      <c r="AG7" s="13">
        <v>3</v>
      </c>
      <c r="AH7" s="13">
        <v>4</v>
      </c>
      <c r="AI7" s="13">
        <v>3</v>
      </c>
      <c r="AJ7" s="13">
        <v>4</v>
      </c>
      <c r="AK7" s="13">
        <v>1</v>
      </c>
      <c r="AL7" s="13">
        <v>3</v>
      </c>
      <c r="AM7" s="13">
        <v>1</v>
      </c>
      <c r="AN7" s="13">
        <v>3</v>
      </c>
      <c r="AO7" s="13">
        <v>4</v>
      </c>
      <c r="AP7" s="13">
        <v>1</v>
      </c>
      <c r="AQ7" s="13">
        <v>3</v>
      </c>
      <c r="AR7" s="13">
        <v>2</v>
      </c>
      <c r="AS7" s="13">
        <v>2</v>
      </c>
      <c r="AT7" s="13">
        <v>4</v>
      </c>
      <c r="AU7" s="13">
        <v>1</v>
      </c>
      <c r="AV7" s="13">
        <v>3</v>
      </c>
      <c r="AW7" s="13">
        <v>3</v>
      </c>
      <c r="AX7" s="13">
        <v>1</v>
      </c>
      <c r="AY7" s="13">
        <v>4</v>
      </c>
      <c r="AZ7" s="13">
        <v>1</v>
      </c>
      <c r="BA7" s="13">
        <v>2</v>
      </c>
      <c r="BB7" s="13">
        <v>4</v>
      </c>
      <c r="BC7" s="8">
        <f t="shared" si="10"/>
        <v>10</v>
      </c>
      <c r="BD7" s="9">
        <f t="shared" si="11"/>
        <v>20</v>
      </c>
      <c r="BE7" s="8">
        <f t="shared" si="12"/>
        <v>5</v>
      </c>
      <c r="BF7" s="54">
        <f t="shared" si="13"/>
        <v>14</v>
      </c>
      <c r="BG7" s="54">
        <f t="shared" si="14"/>
        <v>14</v>
      </c>
    </row>
    <row r="8" spans="1:117" x14ac:dyDescent="0.25">
      <c r="A8" s="13">
        <v>14</v>
      </c>
      <c r="B8" s="13" t="s">
        <v>80</v>
      </c>
      <c r="C8" s="35" t="s">
        <v>81</v>
      </c>
      <c r="D8" s="35" t="s">
        <v>82</v>
      </c>
      <c r="E8" s="35" t="s">
        <v>62</v>
      </c>
      <c r="F8" s="35" t="s">
        <v>56</v>
      </c>
      <c r="G8" s="79" t="s">
        <v>63</v>
      </c>
      <c r="H8" s="86" t="s">
        <v>10</v>
      </c>
      <c r="I8" s="87" t="s">
        <v>32</v>
      </c>
      <c r="J8" s="88" t="s">
        <v>0</v>
      </c>
      <c r="K8" s="89" t="s">
        <v>28</v>
      </c>
      <c r="L8" s="90" t="b">
        <f t="shared" si="0"/>
        <v>0</v>
      </c>
      <c r="M8" s="90" t="b">
        <f t="shared" si="1"/>
        <v>0</v>
      </c>
      <c r="N8" s="90" t="b">
        <f t="shared" si="2"/>
        <v>0</v>
      </c>
      <c r="O8" s="90" t="b">
        <f t="shared" si="3"/>
        <v>0</v>
      </c>
      <c r="P8" s="91" t="str">
        <f t="shared" si="4"/>
        <v>F</v>
      </c>
      <c r="Q8" s="90" t="b">
        <f t="shared" si="5"/>
        <v>0</v>
      </c>
      <c r="R8" s="90" t="b">
        <f t="shared" si="6"/>
        <v>0</v>
      </c>
      <c r="S8" s="90" t="b">
        <f t="shared" si="7"/>
        <v>0</v>
      </c>
      <c r="T8" s="90" t="b">
        <f t="shared" si="8"/>
        <v>0</v>
      </c>
      <c r="U8" s="90" t="str">
        <f t="shared" si="9"/>
        <v>PF</v>
      </c>
      <c r="V8" s="92" t="s">
        <v>28</v>
      </c>
      <c r="W8" s="83">
        <v>14</v>
      </c>
      <c r="X8" s="25">
        <v>18</v>
      </c>
      <c r="Y8" s="36">
        <v>13</v>
      </c>
      <c r="Z8" s="25">
        <v>18</v>
      </c>
      <c r="AA8" s="25">
        <v>20</v>
      </c>
      <c r="AB8" s="13" t="s">
        <v>58</v>
      </c>
      <c r="AC8" s="13">
        <v>1</v>
      </c>
      <c r="AD8" s="13">
        <v>3</v>
      </c>
      <c r="AE8" s="13">
        <v>4</v>
      </c>
      <c r="AF8" s="13">
        <v>4</v>
      </c>
      <c r="AG8" s="13">
        <v>4</v>
      </c>
      <c r="AH8" s="13">
        <v>5</v>
      </c>
      <c r="AI8" s="13">
        <v>2</v>
      </c>
      <c r="AJ8" s="13">
        <v>5</v>
      </c>
      <c r="AK8" s="13">
        <v>3</v>
      </c>
      <c r="AL8" s="13">
        <v>3</v>
      </c>
      <c r="AM8" s="13">
        <v>3</v>
      </c>
      <c r="AN8" s="13">
        <v>4</v>
      </c>
      <c r="AO8" s="13">
        <v>3</v>
      </c>
      <c r="AP8" s="13">
        <v>3</v>
      </c>
      <c r="AQ8" s="13">
        <v>4</v>
      </c>
      <c r="AR8" s="13">
        <v>3</v>
      </c>
      <c r="AS8" s="13">
        <v>3</v>
      </c>
      <c r="AT8" s="13">
        <v>4</v>
      </c>
      <c r="AU8" s="13">
        <v>3</v>
      </c>
      <c r="AV8" s="13">
        <v>4</v>
      </c>
      <c r="AW8" s="13">
        <v>4</v>
      </c>
      <c r="AX8" s="13">
        <v>4</v>
      </c>
      <c r="AY8" s="13">
        <v>3</v>
      </c>
      <c r="AZ8" s="13">
        <v>3</v>
      </c>
      <c r="BA8" s="13">
        <v>3</v>
      </c>
      <c r="BB8" s="13">
        <v>5</v>
      </c>
      <c r="BC8" s="54">
        <f t="shared" si="10"/>
        <v>16</v>
      </c>
      <c r="BD8" s="9">
        <f t="shared" si="11"/>
        <v>19</v>
      </c>
      <c r="BE8" s="54">
        <f t="shared" si="12"/>
        <v>16</v>
      </c>
      <c r="BF8" s="9">
        <f t="shared" si="13"/>
        <v>18</v>
      </c>
      <c r="BG8" s="9">
        <f t="shared" si="14"/>
        <v>20</v>
      </c>
    </row>
    <row r="9" spans="1:117" x14ac:dyDescent="0.25">
      <c r="A9" s="13">
        <v>16</v>
      </c>
      <c r="B9" s="13" t="s">
        <v>59</v>
      </c>
      <c r="C9" s="35" t="s">
        <v>60</v>
      </c>
      <c r="D9" s="35" t="s">
        <v>61</v>
      </c>
      <c r="E9" s="35" t="s">
        <v>62</v>
      </c>
      <c r="F9" s="35" t="s">
        <v>56</v>
      </c>
      <c r="G9" s="79" t="s">
        <v>63</v>
      </c>
      <c r="H9" s="86" t="s">
        <v>10</v>
      </c>
      <c r="I9" s="87" t="s">
        <v>32</v>
      </c>
      <c r="J9" s="88" t="s">
        <v>0</v>
      </c>
      <c r="K9" s="89" t="s">
        <v>28</v>
      </c>
      <c r="L9" s="90" t="b">
        <f t="shared" si="0"/>
        <v>0</v>
      </c>
      <c r="M9" s="90" t="b">
        <f t="shared" si="1"/>
        <v>0</v>
      </c>
      <c r="N9" s="90" t="b">
        <f t="shared" si="2"/>
        <v>0</v>
      </c>
      <c r="O9" s="90" t="b">
        <f t="shared" si="3"/>
        <v>0</v>
      </c>
      <c r="P9" s="91" t="str">
        <f t="shared" si="4"/>
        <v>F</v>
      </c>
      <c r="Q9" s="90" t="b">
        <f t="shared" si="5"/>
        <v>0</v>
      </c>
      <c r="R9" s="90" t="str">
        <f t="shared" si="6"/>
        <v>PP</v>
      </c>
      <c r="S9" s="90" t="b">
        <f t="shared" si="7"/>
        <v>0</v>
      </c>
      <c r="T9" s="90" t="b">
        <f t="shared" si="8"/>
        <v>0</v>
      </c>
      <c r="U9" s="90" t="b">
        <f t="shared" si="9"/>
        <v>0</v>
      </c>
      <c r="V9" s="92" t="s">
        <v>25</v>
      </c>
      <c r="W9" s="83">
        <v>16</v>
      </c>
      <c r="X9" s="36">
        <v>16</v>
      </c>
      <c r="Y9" s="36">
        <v>12</v>
      </c>
      <c r="Z9" s="25">
        <v>20</v>
      </c>
      <c r="AA9" s="22">
        <v>23</v>
      </c>
      <c r="AB9" s="13" t="s">
        <v>58</v>
      </c>
      <c r="AC9" s="13">
        <v>1</v>
      </c>
      <c r="AD9" s="13">
        <v>3</v>
      </c>
      <c r="AE9" s="13">
        <v>5</v>
      </c>
      <c r="AF9" s="13">
        <v>3</v>
      </c>
      <c r="AG9" s="13">
        <v>4</v>
      </c>
      <c r="AH9" s="13">
        <v>5</v>
      </c>
      <c r="AI9" s="13">
        <v>2</v>
      </c>
      <c r="AJ9" s="13">
        <v>4</v>
      </c>
      <c r="AK9" s="13">
        <v>2</v>
      </c>
      <c r="AL9" s="13">
        <v>5</v>
      </c>
      <c r="AM9" s="13">
        <v>2</v>
      </c>
      <c r="AN9" s="13">
        <v>4</v>
      </c>
      <c r="AO9" s="13">
        <v>5</v>
      </c>
      <c r="AP9" s="13">
        <v>2</v>
      </c>
      <c r="AQ9" s="13">
        <v>4</v>
      </c>
      <c r="AR9" s="13">
        <v>4</v>
      </c>
      <c r="AS9" s="13">
        <v>4</v>
      </c>
      <c r="AT9" s="13">
        <v>4</v>
      </c>
      <c r="AU9" s="13">
        <v>3</v>
      </c>
      <c r="AV9" s="13">
        <v>4</v>
      </c>
      <c r="AW9" s="13">
        <v>3</v>
      </c>
      <c r="AX9" s="13">
        <v>3</v>
      </c>
      <c r="AY9" s="13">
        <v>4</v>
      </c>
      <c r="AZ9" s="13">
        <v>4</v>
      </c>
      <c r="BA9" s="13">
        <v>3</v>
      </c>
      <c r="BB9" s="13">
        <v>5</v>
      </c>
      <c r="BC9" s="54">
        <f t="shared" si="10"/>
        <v>16</v>
      </c>
      <c r="BD9" s="20">
        <f t="shared" si="11"/>
        <v>22</v>
      </c>
      <c r="BE9" s="54">
        <f t="shared" si="12"/>
        <v>14</v>
      </c>
      <c r="BF9" s="9">
        <f t="shared" si="13"/>
        <v>20</v>
      </c>
      <c r="BG9" s="9">
        <f t="shared" si="14"/>
        <v>19</v>
      </c>
    </row>
    <row r="10" spans="1:117" x14ac:dyDescent="0.25">
      <c r="A10" s="13">
        <v>1</v>
      </c>
      <c r="B10" s="13" t="s">
        <v>88</v>
      </c>
      <c r="C10" s="35" t="s">
        <v>89</v>
      </c>
      <c r="D10" s="35" t="s">
        <v>90</v>
      </c>
      <c r="E10" s="35" t="s">
        <v>62</v>
      </c>
      <c r="F10" s="35" t="s">
        <v>56</v>
      </c>
      <c r="G10" s="79" t="s">
        <v>63</v>
      </c>
      <c r="H10" s="86" t="s">
        <v>10</v>
      </c>
      <c r="I10" s="87" t="s">
        <v>32</v>
      </c>
      <c r="J10" s="88" t="s">
        <v>1</v>
      </c>
      <c r="K10" s="89" t="s">
        <v>26</v>
      </c>
      <c r="L10" s="90" t="b">
        <f t="shared" si="0"/>
        <v>0</v>
      </c>
      <c r="M10" s="90" t="b">
        <f t="shared" si="1"/>
        <v>0</v>
      </c>
      <c r="N10" s="90" t="b">
        <f t="shared" si="2"/>
        <v>0</v>
      </c>
      <c r="O10" s="90" t="b">
        <f t="shared" si="3"/>
        <v>0</v>
      </c>
      <c r="P10" s="91" t="str">
        <f t="shared" si="4"/>
        <v>F</v>
      </c>
      <c r="Q10" s="90" t="b">
        <f t="shared" si="5"/>
        <v>0</v>
      </c>
      <c r="R10" s="90" t="str">
        <f t="shared" si="6"/>
        <v>PP</v>
      </c>
      <c r="S10" s="90" t="str">
        <f t="shared" si="7"/>
        <v>PF</v>
      </c>
      <c r="T10" s="90" t="b">
        <f t="shared" si="8"/>
        <v>0</v>
      </c>
      <c r="U10" s="90" t="b">
        <f t="shared" si="9"/>
        <v>0</v>
      </c>
      <c r="V10" s="92" t="s">
        <v>91</v>
      </c>
      <c r="W10" s="83">
        <v>17</v>
      </c>
      <c r="X10" s="25">
        <v>18</v>
      </c>
      <c r="Y10" s="25">
        <v>18</v>
      </c>
      <c r="Z10" s="25">
        <v>18</v>
      </c>
      <c r="AA10" s="25">
        <v>20</v>
      </c>
      <c r="AB10" s="13" t="s">
        <v>58</v>
      </c>
      <c r="AC10" s="13">
        <v>1</v>
      </c>
      <c r="AD10" s="13">
        <v>3</v>
      </c>
      <c r="AE10" s="13">
        <v>4</v>
      </c>
      <c r="AF10" s="13">
        <v>3</v>
      </c>
      <c r="AG10" s="13">
        <v>3</v>
      </c>
      <c r="AH10" s="13">
        <v>4</v>
      </c>
      <c r="AI10" s="13">
        <v>3</v>
      </c>
      <c r="AJ10" s="13">
        <v>5</v>
      </c>
      <c r="AK10" s="13">
        <v>4</v>
      </c>
      <c r="AL10" s="13">
        <v>4</v>
      </c>
      <c r="AM10" s="13">
        <v>2</v>
      </c>
      <c r="AN10" s="13">
        <v>4</v>
      </c>
      <c r="AO10" s="13">
        <v>3</v>
      </c>
      <c r="AP10" s="13">
        <v>4</v>
      </c>
      <c r="AQ10" s="13">
        <v>3</v>
      </c>
      <c r="AR10" s="13">
        <v>3</v>
      </c>
      <c r="AS10" s="13">
        <v>3</v>
      </c>
      <c r="AT10" s="13">
        <v>3</v>
      </c>
      <c r="AU10" s="13">
        <v>3</v>
      </c>
      <c r="AV10" s="13">
        <v>3</v>
      </c>
      <c r="AW10" s="13">
        <v>3</v>
      </c>
      <c r="AX10" s="13">
        <v>3</v>
      </c>
      <c r="AY10" s="13">
        <v>3</v>
      </c>
      <c r="AZ10" s="13">
        <v>4</v>
      </c>
      <c r="BA10" s="13">
        <v>3</v>
      </c>
      <c r="BB10" s="13">
        <v>4</v>
      </c>
      <c r="BC10" s="54">
        <f t="shared" si="10"/>
        <v>16</v>
      </c>
      <c r="BD10" s="9">
        <f t="shared" si="11"/>
        <v>18</v>
      </c>
      <c r="BE10" s="9">
        <f t="shared" si="12"/>
        <v>18</v>
      </c>
      <c r="BF10" s="54">
        <f t="shared" si="13"/>
        <v>16</v>
      </c>
      <c r="BG10" s="54">
        <f t="shared" si="14"/>
        <v>16</v>
      </c>
    </row>
    <row r="11" spans="1:117" x14ac:dyDescent="0.25">
      <c r="A11" s="13" t="s">
        <v>92</v>
      </c>
      <c r="B11" s="13" t="s">
        <v>93</v>
      </c>
      <c r="C11" s="35" t="s">
        <v>94</v>
      </c>
      <c r="D11" s="35" t="s">
        <v>95</v>
      </c>
      <c r="E11" s="35" t="s">
        <v>62</v>
      </c>
      <c r="F11" s="35" t="s">
        <v>56</v>
      </c>
      <c r="G11" s="79" t="s">
        <v>63</v>
      </c>
      <c r="H11" s="86" t="s">
        <v>10</v>
      </c>
      <c r="I11" s="87" t="s">
        <v>32</v>
      </c>
      <c r="J11" s="88" t="s">
        <v>0</v>
      </c>
      <c r="K11" s="89" t="s">
        <v>26</v>
      </c>
      <c r="L11" s="90" t="b">
        <f t="shared" si="0"/>
        <v>0</v>
      </c>
      <c r="M11" s="90" t="str">
        <f t="shared" si="1"/>
        <v>PP</v>
      </c>
      <c r="N11" s="90" t="str">
        <f t="shared" si="2"/>
        <v>PF</v>
      </c>
      <c r="O11" s="90" t="str">
        <f t="shared" si="3"/>
        <v>PH</v>
      </c>
      <c r="P11" s="91" t="str">
        <f t="shared" si="4"/>
        <v>F</v>
      </c>
      <c r="Q11" s="90" t="b">
        <f t="shared" si="5"/>
        <v>0</v>
      </c>
      <c r="R11" s="90" t="b">
        <f t="shared" si="6"/>
        <v>0</v>
      </c>
      <c r="S11" s="90" t="b">
        <f t="shared" si="7"/>
        <v>0</v>
      </c>
      <c r="T11" s="90" t="b">
        <f t="shared" si="8"/>
        <v>0</v>
      </c>
      <c r="U11" s="90" t="str">
        <f t="shared" si="9"/>
        <v>PF</v>
      </c>
      <c r="V11" s="92" t="s">
        <v>28</v>
      </c>
      <c r="W11" s="83">
        <v>17</v>
      </c>
      <c r="X11" s="25">
        <v>19</v>
      </c>
      <c r="Y11" s="25">
        <v>19</v>
      </c>
      <c r="Z11" s="25">
        <v>19</v>
      </c>
      <c r="AA11" s="25">
        <v>19</v>
      </c>
      <c r="AB11" s="13" t="s">
        <v>96</v>
      </c>
      <c r="AC11" s="13">
        <v>0</v>
      </c>
      <c r="AD11" s="13">
        <v>3</v>
      </c>
      <c r="AE11" s="13">
        <v>4</v>
      </c>
      <c r="AF11" s="13">
        <v>4</v>
      </c>
      <c r="AG11" s="13">
        <v>4</v>
      </c>
      <c r="AH11" s="13">
        <v>5</v>
      </c>
      <c r="AI11" s="13">
        <v>3</v>
      </c>
      <c r="AJ11" s="13">
        <v>5</v>
      </c>
      <c r="AK11" s="13">
        <v>5</v>
      </c>
      <c r="AL11" s="13">
        <v>5</v>
      </c>
      <c r="AM11" s="13">
        <v>4</v>
      </c>
      <c r="AN11" s="13">
        <v>4</v>
      </c>
      <c r="AO11" s="13">
        <v>3</v>
      </c>
      <c r="AP11" s="13">
        <v>4</v>
      </c>
      <c r="AQ11" s="13">
        <v>4</v>
      </c>
      <c r="AR11" s="13">
        <v>5</v>
      </c>
      <c r="AS11" s="13">
        <v>5</v>
      </c>
      <c r="AT11" s="13">
        <v>3</v>
      </c>
      <c r="AU11" s="13">
        <v>3</v>
      </c>
      <c r="AV11" s="13">
        <v>3</v>
      </c>
      <c r="AW11" s="13">
        <v>4</v>
      </c>
      <c r="AX11" s="13">
        <v>3</v>
      </c>
      <c r="AY11" s="13">
        <v>4</v>
      </c>
      <c r="AZ11" s="13">
        <v>4</v>
      </c>
      <c r="BA11" s="13">
        <v>5</v>
      </c>
      <c r="BB11" s="13">
        <v>5</v>
      </c>
      <c r="BC11" s="9">
        <f t="shared" si="10"/>
        <v>18</v>
      </c>
      <c r="BD11" s="9">
        <f t="shared" si="11"/>
        <v>19</v>
      </c>
      <c r="BE11" s="9">
        <f t="shared" si="12"/>
        <v>20</v>
      </c>
      <c r="BF11" s="9">
        <f t="shared" si="13"/>
        <v>21</v>
      </c>
      <c r="BG11" s="20">
        <f t="shared" si="14"/>
        <v>23</v>
      </c>
    </row>
    <row r="12" spans="1:117" x14ac:dyDescent="0.25">
      <c r="A12" s="13" t="s">
        <v>100</v>
      </c>
      <c r="B12" s="13" t="s">
        <v>101</v>
      </c>
      <c r="C12" s="35" t="s">
        <v>102</v>
      </c>
      <c r="D12" s="35" t="s">
        <v>103</v>
      </c>
      <c r="E12" s="35" t="s">
        <v>62</v>
      </c>
      <c r="F12" s="35" t="s">
        <v>56</v>
      </c>
      <c r="G12" s="79" t="s">
        <v>63</v>
      </c>
      <c r="H12" s="86" t="s">
        <v>10</v>
      </c>
      <c r="I12" s="87" t="s">
        <v>32</v>
      </c>
      <c r="J12" s="88" t="s">
        <v>0</v>
      </c>
      <c r="K12" s="89" t="s">
        <v>26</v>
      </c>
      <c r="L12" s="90" t="b">
        <f t="shared" si="0"/>
        <v>0</v>
      </c>
      <c r="M12" s="90" t="b">
        <f t="shared" si="1"/>
        <v>0</v>
      </c>
      <c r="N12" s="90" t="b">
        <f t="shared" si="2"/>
        <v>0</v>
      </c>
      <c r="O12" s="90" t="str">
        <f t="shared" si="3"/>
        <v>PH</v>
      </c>
      <c r="P12" s="91" t="b">
        <f t="shared" si="4"/>
        <v>0</v>
      </c>
      <c r="Q12" s="90" t="b">
        <f t="shared" si="5"/>
        <v>0</v>
      </c>
      <c r="R12" s="90" t="str">
        <f t="shared" si="6"/>
        <v>PP</v>
      </c>
      <c r="S12" s="90" t="b">
        <f t="shared" si="7"/>
        <v>0</v>
      </c>
      <c r="T12" s="90" t="b">
        <f t="shared" si="8"/>
        <v>0</v>
      </c>
      <c r="U12" s="90" t="str">
        <f t="shared" si="9"/>
        <v>PF</v>
      </c>
      <c r="V12" s="92" t="s">
        <v>104</v>
      </c>
      <c r="W12" s="83">
        <v>12</v>
      </c>
      <c r="X12" s="25">
        <v>18</v>
      </c>
      <c r="Y12" s="51">
        <v>19</v>
      </c>
      <c r="Z12" s="25">
        <v>20</v>
      </c>
      <c r="AA12" s="25">
        <v>18</v>
      </c>
      <c r="AB12" s="13" t="s">
        <v>69</v>
      </c>
      <c r="AC12" s="13">
        <v>1</v>
      </c>
      <c r="AD12" s="13">
        <v>4</v>
      </c>
      <c r="AE12" s="13">
        <v>4</v>
      </c>
      <c r="AF12" s="13">
        <v>5</v>
      </c>
      <c r="AG12" s="13">
        <v>3</v>
      </c>
      <c r="AH12" s="13">
        <v>5</v>
      </c>
      <c r="AI12" s="13">
        <v>2</v>
      </c>
      <c r="AJ12" s="13">
        <v>5</v>
      </c>
      <c r="AK12" s="13">
        <v>3</v>
      </c>
      <c r="AL12" s="13">
        <v>5</v>
      </c>
      <c r="AM12" s="13">
        <v>4</v>
      </c>
      <c r="AN12" s="13">
        <v>4</v>
      </c>
      <c r="AO12" s="13">
        <v>5</v>
      </c>
      <c r="AP12" s="13">
        <v>4</v>
      </c>
      <c r="AQ12" s="13">
        <v>4</v>
      </c>
      <c r="AR12" s="13">
        <v>5</v>
      </c>
      <c r="AS12" s="13">
        <v>4</v>
      </c>
      <c r="AT12" s="13">
        <v>5</v>
      </c>
      <c r="AU12" s="13">
        <v>2</v>
      </c>
      <c r="AV12" s="13">
        <v>3</v>
      </c>
      <c r="AW12" s="13">
        <v>4</v>
      </c>
      <c r="AX12" s="13">
        <v>3</v>
      </c>
      <c r="AY12" s="13">
        <v>4</v>
      </c>
      <c r="AZ12" s="13">
        <v>5</v>
      </c>
      <c r="BA12" s="13">
        <v>2</v>
      </c>
      <c r="BB12" s="13">
        <v>5</v>
      </c>
      <c r="BC12" s="54">
        <f t="shared" si="10"/>
        <v>17</v>
      </c>
      <c r="BD12" s="20">
        <f t="shared" si="11"/>
        <v>23</v>
      </c>
      <c r="BE12" s="9">
        <f t="shared" si="12"/>
        <v>19</v>
      </c>
      <c r="BF12" s="54">
        <f t="shared" si="13"/>
        <v>17</v>
      </c>
      <c r="BG12" s="20">
        <f t="shared" si="14"/>
        <v>23</v>
      </c>
    </row>
    <row r="13" spans="1:117" x14ac:dyDescent="0.25">
      <c r="A13" s="13" t="s">
        <v>83</v>
      </c>
      <c r="B13" s="13" t="s">
        <v>84</v>
      </c>
      <c r="C13" s="35" t="s">
        <v>85</v>
      </c>
      <c r="D13" s="35" t="s">
        <v>86</v>
      </c>
      <c r="E13" s="35" t="s">
        <v>87</v>
      </c>
      <c r="F13" s="35" t="s">
        <v>56</v>
      </c>
      <c r="G13" s="79" t="s">
        <v>63</v>
      </c>
      <c r="H13" s="86" t="s">
        <v>10</v>
      </c>
      <c r="I13" s="87" t="s">
        <v>32</v>
      </c>
      <c r="J13" s="88" t="s">
        <v>1</v>
      </c>
      <c r="K13" s="89" t="s">
        <v>26</v>
      </c>
      <c r="L13" s="90" t="b">
        <f t="shared" si="0"/>
        <v>0</v>
      </c>
      <c r="M13" s="90" t="b">
        <f t="shared" si="1"/>
        <v>0</v>
      </c>
      <c r="N13" s="90" t="b">
        <f t="shared" si="2"/>
        <v>0</v>
      </c>
      <c r="O13" s="90" t="b">
        <f t="shared" si="3"/>
        <v>0</v>
      </c>
      <c r="P13" s="91" t="str">
        <f t="shared" si="4"/>
        <v>F</v>
      </c>
      <c r="Q13" s="90" t="b">
        <f t="shared" si="5"/>
        <v>0</v>
      </c>
      <c r="R13" s="90" t="str">
        <f t="shared" si="6"/>
        <v>PP</v>
      </c>
      <c r="S13" s="90" t="b">
        <f t="shared" si="7"/>
        <v>0</v>
      </c>
      <c r="T13" s="90" t="b">
        <f t="shared" si="8"/>
        <v>0</v>
      </c>
      <c r="U13" s="90" t="b">
        <f t="shared" si="9"/>
        <v>0</v>
      </c>
      <c r="V13" s="92" t="s">
        <v>25</v>
      </c>
      <c r="W13" s="83">
        <v>14</v>
      </c>
      <c r="X13" s="36">
        <v>17</v>
      </c>
      <c r="Y13" s="25">
        <v>18</v>
      </c>
      <c r="Z13" s="36">
        <v>17</v>
      </c>
      <c r="AA13" s="22">
        <v>22</v>
      </c>
      <c r="AB13" s="13" t="s">
        <v>69</v>
      </c>
      <c r="AC13" s="13">
        <v>1</v>
      </c>
      <c r="AD13" s="13">
        <v>2</v>
      </c>
      <c r="AE13" s="13">
        <v>5</v>
      </c>
      <c r="AF13" s="13">
        <v>4</v>
      </c>
      <c r="AG13" s="13">
        <v>4</v>
      </c>
      <c r="AH13" s="13">
        <v>5</v>
      </c>
      <c r="AI13" s="13">
        <v>3</v>
      </c>
      <c r="AJ13" s="13">
        <v>8</v>
      </c>
      <c r="AK13" s="13">
        <v>4</v>
      </c>
      <c r="AL13" s="13">
        <v>5</v>
      </c>
      <c r="AM13" s="13">
        <v>2</v>
      </c>
      <c r="AN13" s="13">
        <v>3</v>
      </c>
      <c r="AO13" s="13">
        <v>5</v>
      </c>
      <c r="AP13" s="13">
        <v>4</v>
      </c>
      <c r="AQ13" s="13">
        <v>3</v>
      </c>
      <c r="AR13" s="13">
        <v>5</v>
      </c>
      <c r="AS13" s="13">
        <v>4</v>
      </c>
      <c r="AT13" s="13">
        <v>4</v>
      </c>
      <c r="AU13" s="13">
        <v>2</v>
      </c>
      <c r="AV13" s="13">
        <v>1</v>
      </c>
      <c r="AW13" s="13">
        <v>5</v>
      </c>
      <c r="AX13" s="13">
        <v>4</v>
      </c>
      <c r="AY13" s="13">
        <v>1</v>
      </c>
      <c r="AZ13" s="13">
        <v>5</v>
      </c>
      <c r="BA13" s="13">
        <v>3</v>
      </c>
      <c r="BB13" s="13">
        <v>4</v>
      </c>
      <c r="BC13" s="54">
        <f t="shared" si="10"/>
        <v>16</v>
      </c>
      <c r="BD13" s="20">
        <f t="shared" si="11"/>
        <v>23</v>
      </c>
      <c r="BE13" s="9">
        <f t="shared" si="12"/>
        <v>19</v>
      </c>
      <c r="BF13" s="54">
        <f t="shared" si="13"/>
        <v>16</v>
      </c>
      <c r="BG13" s="9">
        <f t="shared" si="14"/>
        <v>21</v>
      </c>
    </row>
    <row r="14" spans="1:117" x14ac:dyDescent="0.25">
      <c r="A14" s="13" t="s">
        <v>97</v>
      </c>
      <c r="B14" s="13" t="s">
        <v>98</v>
      </c>
      <c r="C14" s="35" t="s">
        <v>99</v>
      </c>
      <c r="D14" s="35"/>
      <c r="E14" s="35" t="s">
        <v>55</v>
      </c>
      <c r="F14" s="35" t="s">
        <v>56</v>
      </c>
      <c r="G14" s="79" t="s">
        <v>63</v>
      </c>
      <c r="H14" s="86" t="s">
        <v>10</v>
      </c>
      <c r="I14" s="87" t="s">
        <v>32</v>
      </c>
      <c r="J14" s="88" t="s">
        <v>0</v>
      </c>
      <c r="K14" s="89" t="s">
        <v>26</v>
      </c>
      <c r="L14" s="90" t="b">
        <f t="shared" si="0"/>
        <v>0</v>
      </c>
      <c r="M14" s="90" t="b">
        <f t="shared" si="1"/>
        <v>0</v>
      </c>
      <c r="N14" s="90" t="str">
        <f t="shared" si="2"/>
        <v>PF</v>
      </c>
      <c r="O14" s="90" t="str">
        <f t="shared" si="3"/>
        <v>PH</v>
      </c>
      <c r="P14" s="91" t="str">
        <f t="shared" si="4"/>
        <v>F</v>
      </c>
      <c r="Q14" s="90" t="b">
        <f t="shared" si="5"/>
        <v>0</v>
      </c>
      <c r="R14" s="90" t="str">
        <f t="shared" si="6"/>
        <v>PP</v>
      </c>
      <c r="S14" s="90" t="b">
        <f t="shared" si="7"/>
        <v>0</v>
      </c>
      <c r="T14" s="90" t="b">
        <f t="shared" si="8"/>
        <v>0</v>
      </c>
      <c r="U14" s="90" t="b">
        <f t="shared" si="9"/>
        <v>0</v>
      </c>
      <c r="V14" s="92" t="s">
        <v>25</v>
      </c>
      <c r="W14" s="83">
        <v>17</v>
      </c>
      <c r="X14" s="25">
        <v>18</v>
      </c>
      <c r="Y14" s="25">
        <v>19</v>
      </c>
      <c r="Z14" s="25">
        <v>19</v>
      </c>
      <c r="AA14" s="25">
        <v>19</v>
      </c>
      <c r="AB14" s="13" t="s">
        <v>69</v>
      </c>
      <c r="AC14" s="13">
        <v>0</v>
      </c>
      <c r="AD14" s="13">
        <v>5</v>
      </c>
      <c r="AE14" s="13">
        <v>5</v>
      </c>
      <c r="AF14" s="13">
        <v>3</v>
      </c>
      <c r="AG14" s="13">
        <v>4</v>
      </c>
      <c r="AH14" s="13">
        <v>4</v>
      </c>
      <c r="AI14" s="13">
        <v>3</v>
      </c>
      <c r="AJ14" s="13">
        <v>5</v>
      </c>
      <c r="AK14" s="13">
        <v>3</v>
      </c>
      <c r="AL14" s="13">
        <v>3</v>
      </c>
      <c r="AM14" s="13">
        <v>2</v>
      </c>
      <c r="AN14" s="13">
        <v>4</v>
      </c>
      <c r="AO14" s="13">
        <v>4</v>
      </c>
      <c r="AP14" s="13">
        <v>1</v>
      </c>
      <c r="AQ14" s="13">
        <v>4</v>
      </c>
      <c r="AR14" s="13">
        <v>5</v>
      </c>
      <c r="AS14" s="13">
        <v>2</v>
      </c>
      <c r="AT14" s="13">
        <v>5</v>
      </c>
      <c r="AU14" s="13">
        <v>1</v>
      </c>
      <c r="AV14" s="13">
        <v>3</v>
      </c>
      <c r="AW14" s="13">
        <v>3</v>
      </c>
      <c r="AX14" s="13">
        <v>3</v>
      </c>
      <c r="AY14" s="13">
        <v>4</v>
      </c>
      <c r="AZ14" s="13">
        <v>3</v>
      </c>
      <c r="BA14" s="13">
        <v>3</v>
      </c>
      <c r="BB14" s="13">
        <v>3</v>
      </c>
      <c r="BC14" s="54">
        <f t="shared" si="10"/>
        <v>17</v>
      </c>
      <c r="BD14" s="20">
        <f t="shared" si="11"/>
        <v>23</v>
      </c>
      <c r="BE14" s="8">
        <f t="shared" si="12"/>
        <v>11</v>
      </c>
      <c r="BF14" s="54">
        <f t="shared" si="13"/>
        <v>17</v>
      </c>
      <c r="BG14" s="54">
        <f t="shared" si="14"/>
        <v>17</v>
      </c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</row>
    <row r="15" spans="1:117" x14ac:dyDescent="0.25">
      <c r="A15" s="13">
        <v>29</v>
      </c>
      <c r="B15" s="13" t="s">
        <v>105</v>
      </c>
      <c r="C15" s="35" t="s">
        <v>106</v>
      </c>
      <c r="D15" s="35" t="s">
        <v>107</v>
      </c>
      <c r="E15" s="35" t="s">
        <v>62</v>
      </c>
      <c r="F15" s="35" t="s">
        <v>56</v>
      </c>
      <c r="G15" s="79" t="s">
        <v>63</v>
      </c>
      <c r="H15" s="86" t="s">
        <v>10</v>
      </c>
      <c r="I15" s="87" t="s">
        <v>32</v>
      </c>
      <c r="J15" s="88" t="s">
        <v>1</v>
      </c>
      <c r="K15" s="89" t="s">
        <v>26</v>
      </c>
      <c r="L15" s="90" t="b">
        <f t="shared" si="0"/>
        <v>0</v>
      </c>
      <c r="M15" s="90" t="b">
        <f t="shared" si="1"/>
        <v>0</v>
      </c>
      <c r="N15" s="90" t="str">
        <f t="shared" si="2"/>
        <v>PF</v>
      </c>
      <c r="O15" s="90" t="b">
        <f t="shared" si="3"/>
        <v>0</v>
      </c>
      <c r="P15" s="91" t="b">
        <f t="shared" si="4"/>
        <v>0</v>
      </c>
      <c r="Q15" s="90" t="b">
        <f t="shared" si="5"/>
        <v>0</v>
      </c>
      <c r="R15" s="90" t="str">
        <f t="shared" si="6"/>
        <v>PP</v>
      </c>
      <c r="S15" s="90" t="b">
        <f t="shared" si="7"/>
        <v>0</v>
      </c>
      <c r="T15" s="90" t="b">
        <f t="shared" si="8"/>
        <v>0</v>
      </c>
      <c r="U15" s="90" t="b">
        <f t="shared" si="9"/>
        <v>0</v>
      </c>
      <c r="V15" s="92" t="s">
        <v>25</v>
      </c>
      <c r="W15" s="83">
        <v>16</v>
      </c>
      <c r="X15" s="25">
        <v>18</v>
      </c>
      <c r="Y15" s="25">
        <v>20</v>
      </c>
      <c r="Z15" s="25">
        <v>18</v>
      </c>
      <c r="AA15" s="25">
        <v>18</v>
      </c>
      <c r="AB15" s="13" t="s">
        <v>58</v>
      </c>
      <c r="AC15" s="13">
        <v>1</v>
      </c>
      <c r="AD15" s="13">
        <v>4</v>
      </c>
      <c r="AE15" s="13">
        <v>4</v>
      </c>
      <c r="AF15" s="13">
        <v>4</v>
      </c>
      <c r="AG15" s="13">
        <v>2</v>
      </c>
      <c r="AH15" s="13">
        <v>5</v>
      </c>
      <c r="AI15" s="13">
        <v>2</v>
      </c>
      <c r="AJ15" s="13">
        <v>4</v>
      </c>
      <c r="AK15" s="13">
        <v>1</v>
      </c>
      <c r="AL15" s="13">
        <v>4</v>
      </c>
      <c r="AM15" s="13">
        <v>2</v>
      </c>
      <c r="AN15" s="13">
        <v>4</v>
      </c>
      <c r="AO15" s="13">
        <v>4</v>
      </c>
      <c r="AP15" s="13">
        <v>3</v>
      </c>
      <c r="AQ15" s="13">
        <v>4</v>
      </c>
      <c r="AR15" s="13">
        <v>4</v>
      </c>
      <c r="AS15" s="13">
        <v>4</v>
      </c>
      <c r="AT15" s="13">
        <v>4</v>
      </c>
      <c r="AU15" s="13">
        <v>2</v>
      </c>
      <c r="AV15" s="13">
        <v>4</v>
      </c>
      <c r="AW15" s="13">
        <v>3</v>
      </c>
      <c r="AX15" s="13">
        <v>4</v>
      </c>
      <c r="AY15" s="13">
        <v>4</v>
      </c>
      <c r="AZ15" s="13">
        <v>4</v>
      </c>
      <c r="BA15" s="13">
        <v>4</v>
      </c>
      <c r="BB15" s="13">
        <v>3</v>
      </c>
      <c r="BC15" s="9">
        <f t="shared" si="10"/>
        <v>18</v>
      </c>
      <c r="BD15" s="9">
        <f t="shared" si="11"/>
        <v>20</v>
      </c>
      <c r="BE15" s="54">
        <f t="shared" si="12"/>
        <v>14</v>
      </c>
      <c r="BF15" s="9">
        <f t="shared" si="13"/>
        <v>18</v>
      </c>
      <c r="BG15" s="9">
        <f t="shared" si="14"/>
        <v>17</v>
      </c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</row>
    <row r="16" spans="1:117" x14ac:dyDescent="0.25">
      <c r="A16" s="13" t="s">
        <v>108</v>
      </c>
      <c r="B16" s="13" t="s">
        <v>109</v>
      </c>
      <c r="C16" s="35" t="s">
        <v>110</v>
      </c>
      <c r="D16" s="35" t="s">
        <v>111</v>
      </c>
      <c r="E16" s="35" t="s">
        <v>62</v>
      </c>
      <c r="F16" s="35" t="s">
        <v>56</v>
      </c>
      <c r="G16" s="79" t="s">
        <v>68</v>
      </c>
      <c r="H16" s="86" t="s">
        <v>10</v>
      </c>
      <c r="I16" s="87" t="s">
        <v>24</v>
      </c>
      <c r="J16" s="88" t="s">
        <v>1</v>
      </c>
      <c r="K16" s="89" t="s">
        <v>27</v>
      </c>
      <c r="L16" s="90" t="b">
        <f t="shared" si="0"/>
        <v>0</v>
      </c>
      <c r="M16" s="90" t="b">
        <f t="shared" si="1"/>
        <v>0</v>
      </c>
      <c r="N16" s="90" t="b">
        <f t="shared" si="2"/>
        <v>0</v>
      </c>
      <c r="O16" s="90" t="str">
        <f t="shared" si="3"/>
        <v>PH</v>
      </c>
      <c r="P16" s="91" t="str">
        <f t="shared" si="4"/>
        <v>F</v>
      </c>
      <c r="Q16" s="90" t="b">
        <f t="shared" si="5"/>
        <v>0</v>
      </c>
      <c r="R16" s="90" t="str">
        <f t="shared" si="6"/>
        <v>PP</v>
      </c>
      <c r="S16" s="90" t="b">
        <f t="shared" si="7"/>
        <v>0</v>
      </c>
      <c r="T16" s="90" t="b">
        <f t="shared" si="8"/>
        <v>0</v>
      </c>
      <c r="U16" s="90" t="b">
        <f t="shared" si="9"/>
        <v>0</v>
      </c>
      <c r="V16" s="92" t="s">
        <v>25</v>
      </c>
      <c r="W16" s="83">
        <v>16</v>
      </c>
      <c r="X16" s="25">
        <v>19</v>
      </c>
      <c r="Y16" s="23">
        <v>11</v>
      </c>
      <c r="Z16" s="25">
        <v>21</v>
      </c>
      <c r="AA16" s="25">
        <v>21</v>
      </c>
      <c r="AB16" s="13" t="s">
        <v>96</v>
      </c>
      <c r="AC16" s="13">
        <v>1</v>
      </c>
      <c r="AD16" s="13">
        <v>2</v>
      </c>
      <c r="AE16" s="13">
        <v>4</v>
      </c>
      <c r="AF16" s="13">
        <v>2</v>
      </c>
      <c r="AG16" s="13">
        <v>2</v>
      </c>
      <c r="AH16" s="13">
        <v>4</v>
      </c>
      <c r="AI16" s="13">
        <v>2</v>
      </c>
      <c r="AJ16" s="13">
        <v>5</v>
      </c>
      <c r="AK16" s="13">
        <v>2</v>
      </c>
      <c r="AL16" s="13">
        <v>4</v>
      </c>
      <c r="AM16" s="13">
        <v>4</v>
      </c>
      <c r="AN16" s="13">
        <v>2</v>
      </c>
      <c r="AO16" s="13">
        <v>4</v>
      </c>
      <c r="AP16" s="13">
        <v>2</v>
      </c>
      <c r="AQ16" s="13">
        <v>4</v>
      </c>
      <c r="AR16" s="13">
        <v>2</v>
      </c>
      <c r="AS16" s="13">
        <v>2</v>
      </c>
      <c r="AT16" s="13">
        <v>4</v>
      </c>
      <c r="AU16" s="13">
        <v>2</v>
      </c>
      <c r="AV16" s="13">
        <v>5</v>
      </c>
      <c r="AW16" s="13">
        <v>4</v>
      </c>
      <c r="AX16" s="13">
        <v>4</v>
      </c>
      <c r="AY16" s="13">
        <v>4</v>
      </c>
      <c r="AZ16" s="13">
        <v>2</v>
      </c>
      <c r="BA16" s="13">
        <v>2</v>
      </c>
      <c r="BB16" s="13">
        <v>5</v>
      </c>
      <c r="BC16" s="54">
        <f t="shared" si="10"/>
        <v>12</v>
      </c>
      <c r="BD16" s="9">
        <f t="shared" si="11"/>
        <v>21</v>
      </c>
      <c r="BE16" s="8">
        <f t="shared" si="12"/>
        <v>10</v>
      </c>
      <c r="BF16" s="54">
        <f t="shared" si="13"/>
        <v>17</v>
      </c>
      <c r="BG16" s="9">
        <f t="shared" si="14"/>
        <v>19</v>
      </c>
    </row>
    <row r="17" spans="1:117" x14ac:dyDescent="0.25">
      <c r="A17" s="13" t="s">
        <v>116</v>
      </c>
      <c r="B17" s="13" t="s">
        <v>117</v>
      </c>
      <c r="C17" s="35" t="s">
        <v>118</v>
      </c>
      <c r="D17" s="35" t="s">
        <v>86</v>
      </c>
      <c r="E17" s="35" t="s">
        <v>62</v>
      </c>
      <c r="F17" s="35" t="s">
        <v>56</v>
      </c>
      <c r="G17" s="79" t="s">
        <v>63</v>
      </c>
      <c r="H17" s="86" t="s">
        <v>10</v>
      </c>
      <c r="I17" s="87" t="s">
        <v>32</v>
      </c>
      <c r="J17" s="88" t="s">
        <v>1</v>
      </c>
      <c r="K17" s="89" t="s">
        <v>27</v>
      </c>
      <c r="L17" s="90" t="b">
        <f t="shared" si="0"/>
        <v>0</v>
      </c>
      <c r="M17" s="90" t="b">
        <f t="shared" si="1"/>
        <v>0</v>
      </c>
      <c r="N17" s="90" t="b">
        <f t="shared" si="2"/>
        <v>0</v>
      </c>
      <c r="O17" s="90" t="str">
        <f t="shared" si="3"/>
        <v>PH</v>
      </c>
      <c r="P17" s="91" t="str">
        <f t="shared" si="4"/>
        <v>F</v>
      </c>
      <c r="Q17" s="90" t="b">
        <f t="shared" si="5"/>
        <v>0</v>
      </c>
      <c r="R17" s="90" t="b">
        <f t="shared" si="6"/>
        <v>0</v>
      </c>
      <c r="S17" s="90" t="b">
        <f t="shared" si="7"/>
        <v>0</v>
      </c>
      <c r="T17" s="90" t="str">
        <f t="shared" si="8"/>
        <v>PH</v>
      </c>
      <c r="U17" s="90" t="b">
        <f t="shared" si="9"/>
        <v>0</v>
      </c>
      <c r="V17" s="92" t="s">
        <v>27</v>
      </c>
      <c r="W17" s="83">
        <v>14</v>
      </c>
      <c r="X17" s="25">
        <v>18</v>
      </c>
      <c r="Y17" s="36">
        <v>14</v>
      </c>
      <c r="Z17" s="25">
        <v>19</v>
      </c>
      <c r="AA17" s="25">
        <v>19</v>
      </c>
      <c r="AB17" s="13" t="s">
        <v>96</v>
      </c>
      <c r="AC17" s="13">
        <v>1</v>
      </c>
      <c r="AD17" s="13">
        <v>3</v>
      </c>
      <c r="AE17" s="13">
        <v>1</v>
      </c>
      <c r="AF17" s="13">
        <v>2</v>
      </c>
      <c r="AG17" s="13">
        <v>5</v>
      </c>
      <c r="AH17" s="13">
        <v>5</v>
      </c>
      <c r="AI17" s="13">
        <v>3</v>
      </c>
      <c r="AJ17" s="13">
        <v>3</v>
      </c>
      <c r="AK17" s="13">
        <v>2</v>
      </c>
      <c r="AL17" s="13">
        <v>5</v>
      </c>
      <c r="AM17" s="13">
        <v>2</v>
      </c>
      <c r="AN17" s="13">
        <v>4</v>
      </c>
      <c r="AO17" s="13">
        <v>4</v>
      </c>
      <c r="AP17" s="13">
        <v>2</v>
      </c>
      <c r="AQ17" s="13">
        <v>4</v>
      </c>
      <c r="AR17" s="13">
        <v>4</v>
      </c>
      <c r="AS17" s="13">
        <v>4</v>
      </c>
      <c r="AT17" s="13">
        <v>4</v>
      </c>
      <c r="AU17" s="13">
        <v>2</v>
      </c>
      <c r="AV17" s="13">
        <v>4</v>
      </c>
      <c r="AW17" s="13">
        <v>4</v>
      </c>
      <c r="AX17" s="13">
        <v>4</v>
      </c>
      <c r="AY17" s="13">
        <v>4</v>
      </c>
      <c r="AZ17" s="13">
        <v>2</v>
      </c>
      <c r="BA17" s="13">
        <v>4</v>
      </c>
      <c r="BB17" s="13">
        <v>5</v>
      </c>
      <c r="BC17" s="9">
        <f t="shared" si="10"/>
        <v>18</v>
      </c>
      <c r="BD17" s="54">
        <f t="shared" si="11"/>
        <v>16</v>
      </c>
      <c r="BE17" s="8">
        <f t="shared" si="12"/>
        <v>10</v>
      </c>
      <c r="BF17" s="20">
        <f t="shared" si="13"/>
        <v>22</v>
      </c>
      <c r="BG17" s="9">
        <f t="shared" si="14"/>
        <v>20</v>
      </c>
    </row>
    <row r="18" spans="1:117" x14ac:dyDescent="0.25">
      <c r="A18" s="13" t="s">
        <v>119</v>
      </c>
      <c r="B18" s="13" t="s">
        <v>120</v>
      </c>
      <c r="C18" s="35" t="s">
        <v>121</v>
      </c>
      <c r="D18" s="35" t="s">
        <v>122</v>
      </c>
      <c r="E18" s="35" t="s">
        <v>55</v>
      </c>
      <c r="F18" s="35" t="s">
        <v>56</v>
      </c>
      <c r="G18" s="79" t="s">
        <v>57</v>
      </c>
      <c r="H18" s="86" t="s">
        <v>10</v>
      </c>
      <c r="I18" s="87" t="s">
        <v>24</v>
      </c>
      <c r="J18" s="88" t="s">
        <v>1</v>
      </c>
      <c r="K18" s="89" t="s">
        <v>27</v>
      </c>
      <c r="L18" s="90" t="b">
        <f t="shared" si="0"/>
        <v>0</v>
      </c>
      <c r="M18" s="90" t="str">
        <f t="shared" si="1"/>
        <v>PP</v>
      </c>
      <c r="N18" s="90" t="b">
        <f t="shared" si="2"/>
        <v>0</v>
      </c>
      <c r="O18" s="90" t="str">
        <f t="shared" si="3"/>
        <v>PH</v>
      </c>
      <c r="P18" s="91" t="str">
        <f t="shared" si="4"/>
        <v>F</v>
      </c>
      <c r="Q18" s="90" t="b">
        <f t="shared" si="5"/>
        <v>0</v>
      </c>
      <c r="R18" s="90" t="str">
        <f t="shared" si="6"/>
        <v>PP</v>
      </c>
      <c r="S18" s="90" t="b">
        <f t="shared" si="7"/>
        <v>0</v>
      </c>
      <c r="T18" s="90" t="str">
        <f t="shared" si="8"/>
        <v>PH</v>
      </c>
      <c r="U18" s="90" t="b">
        <f t="shared" si="9"/>
        <v>0</v>
      </c>
      <c r="V18" s="92" t="s">
        <v>115</v>
      </c>
      <c r="W18" s="83">
        <v>16</v>
      </c>
      <c r="X18" s="25">
        <v>19</v>
      </c>
      <c r="Y18" s="23">
        <v>11</v>
      </c>
      <c r="Z18" s="51">
        <v>19</v>
      </c>
      <c r="AA18" s="25">
        <v>19</v>
      </c>
      <c r="AB18" s="13" t="s">
        <v>96</v>
      </c>
      <c r="AC18" s="13">
        <v>1</v>
      </c>
      <c r="AD18" s="13">
        <v>3</v>
      </c>
      <c r="AE18" s="13">
        <v>5</v>
      </c>
      <c r="AF18" s="13">
        <v>3</v>
      </c>
      <c r="AG18" s="13">
        <v>4</v>
      </c>
      <c r="AH18" s="13">
        <v>4</v>
      </c>
      <c r="AI18" s="13">
        <v>3</v>
      </c>
      <c r="AJ18" s="13">
        <v>4</v>
      </c>
      <c r="AK18" s="13">
        <v>3</v>
      </c>
      <c r="AL18" s="13">
        <v>4</v>
      </c>
      <c r="AM18" s="13">
        <v>3</v>
      </c>
      <c r="AN18" s="13">
        <v>4</v>
      </c>
      <c r="AO18" s="13">
        <v>4</v>
      </c>
      <c r="AP18" s="13">
        <v>3</v>
      </c>
      <c r="AQ18" s="13">
        <v>4</v>
      </c>
      <c r="AR18" s="13">
        <v>4</v>
      </c>
      <c r="AS18" s="13">
        <v>3</v>
      </c>
      <c r="AT18" s="13">
        <v>3</v>
      </c>
      <c r="AU18" s="13">
        <v>2</v>
      </c>
      <c r="AV18" s="13">
        <v>4</v>
      </c>
      <c r="AW18" s="13">
        <v>3</v>
      </c>
      <c r="AX18" s="13">
        <v>4</v>
      </c>
      <c r="AY18" s="13">
        <v>4</v>
      </c>
      <c r="AZ18" s="13">
        <v>2</v>
      </c>
      <c r="BA18" s="13">
        <v>4</v>
      </c>
      <c r="BB18" s="13">
        <v>4</v>
      </c>
      <c r="BC18" s="54">
        <f t="shared" si="10"/>
        <v>17</v>
      </c>
      <c r="BD18" s="9">
        <f t="shared" si="11"/>
        <v>20</v>
      </c>
      <c r="BE18" s="54">
        <f t="shared" si="12"/>
        <v>13</v>
      </c>
      <c r="BF18" s="9">
        <f t="shared" si="13"/>
        <v>20</v>
      </c>
      <c r="BG18" s="9">
        <f t="shared" si="14"/>
        <v>18</v>
      </c>
    </row>
    <row r="19" spans="1:117" x14ac:dyDescent="0.25">
      <c r="A19" s="13">
        <v>20</v>
      </c>
      <c r="B19" s="13" t="s">
        <v>123</v>
      </c>
      <c r="C19" s="35" t="s">
        <v>124</v>
      </c>
      <c r="D19" s="35" t="s">
        <v>125</v>
      </c>
      <c r="E19" s="35" t="s">
        <v>62</v>
      </c>
      <c r="F19" s="35" t="s">
        <v>56</v>
      </c>
      <c r="G19" s="79" t="s">
        <v>63</v>
      </c>
      <c r="H19" s="86" t="s">
        <v>10</v>
      </c>
      <c r="I19" s="87" t="s">
        <v>32</v>
      </c>
      <c r="J19" s="88" t="s">
        <v>0</v>
      </c>
      <c r="K19" s="89" t="s">
        <v>27</v>
      </c>
      <c r="L19" s="90" t="b">
        <f t="shared" si="0"/>
        <v>0</v>
      </c>
      <c r="M19" s="90" t="b">
        <f t="shared" si="1"/>
        <v>0</v>
      </c>
      <c r="N19" s="90" t="b">
        <f t="shared" si="2"/>
        <v>0</v>
      </c>
      <c r="O19" s="90" t="str">
        <f t="shared" si="3"/>
        <v>PH</v>
      </c>
      <c r="P19" s="91" t="b">
        <f t="shared" si="4"/>
        <v>0</v>
      </c>
      <c r="Q19" s="90" t="b">
        <f t="shared" si="5"/>
        <v>0</v>
      </c>
      <c r="R19" s="90" t="b">
        <f t="shared" si="6"/>
        <v>0</v>
      </c>
      <c r="S19" s="90" t="b">
        <f t="shared" si="7"/>
        <v>0</v>
      </c>
      <c r="T19" s="90" t="str">
        <f t="shared" si="8"/>
        <v>PH</v>
      </c>
      <c r="U19" s="90" t="str">
        <f t="shared" si="9"/>
        <v>PF</v>
      </c>
      <c r="V19" s="92" t="s">
        <v>79</v>
      </c>
      <c r="W19" s="83">
        <v>17</v>
      </c>
      <c r="X19" s="36">
        <v>17</v>
      </c>
      <c r="Y19" s="36">
        <v>13</v>
      </c>
      <c r="Z19" s="22">
        <v>22</v>
      </c>
      <c r="AA19" s="36">
        <v>16</v>
      </c>
      <c r="AB19" s="13" t="s">
        <v>58</v>
      </c>
      <c r="AC19" s="13">
        <v>1</v>
      </c>
      <c r="AD19" s="13">
        <v>4</v>
      </c>
      <c r="AE19" s="13">
        <v>5</v>
      </c>
      <c r="AF19" s="13">
        <v>4</v>
      </c>
      <c r="AG19" s="13">
        <v>5</v>
      </c>
      <c r="AH19" s="13">
        <v>5</v>
      </c>
      <c r="AI19" s="13">
        <v>3</v>
      </c>
      <c r="AJ19" s="13">
        <v>5</v>
      </c>
      <c r="AK19" s="13">
        <v>2</v>
      </c>
      <c r="AL19" s="13">
        <v>4</v>
      </c>
      <c r="AM19" s="13">
        <v>3</v>
      </c>
      <c r="AN19" s="13">
        <v>5</v>
      </c>
      <c r="AO19" s="13">
        <v>3</v>
      </c>
      <c r="AP19" s="13">
        <v>2</v>
      </c>
      <c r="AQ19" s="13">
        <v>4</v>
      </c>
      <c r="AR19" s="13">
        <v>3</v>
      </c>
      <c r="AS19" s="13">
        <v>3</v>
      </c>
      <c r="AT19" s="13">
        <v>4</v>
      </c>
      <c r="AU19" s="13">
        <v>3</v>
      </c>
      <c r="AV19" s="13">
        <v>4</v>
      </c>
      <c r="AW19" s="13">
        <v>5</v>
      </c>
      <c r="AX19" s="13">
        <v>3</v>
      </c>
      <c r="AY19" s="13">
        <v>3</v>
      </c>
      <c r="AZ19" s="13">
        <v>3</v>
      </c>
      <c r="BA19" s="13">
        <v>4</v>
      </c>
      <c r="BB19" s="13">
        <v>5</v>
      </c>
      <c r="BC19" s="9">
        <f t="shared" si="10"/>
        <v>18</v>
      </c>
      <c r="BD19" s="9">
        <f t="shared" si="11"/>
        <v>20</v>
      </c>
      <c r="BE19" s="54">
        <f t="shared" si="12"/>
        <v>14</v>
      </c>
      <c r="BF19" s="9">
        <f t="shared" si="13"/>
        <v>21</v>
      </c>
      <c r="BG19" s="9">
        <f t="shared" si="14"/>
        <v>21</v>
      </c>
    </row>
    <row r="20" spans="1:117" x14ac:dyDescent="0.25">
      <c r="A20" s="13" t="s">
        <v>112</v>
      </c>
      <c r="B20" s="13" t="s">
        <v>113</v>
      </c>
      <c r="C20" s="35" t="s">
        <v>114</v>
      </c>
      <c r="D20" s="35" t="s">
        <v>86</v>
      </c>
      <c r="E20" s="35" t="s">
        <v>62</v>
      </c>
      <c r="F20" s="35" t="s">
        <v>56</v>
      </c>
      <c r="G20" s="79" t="s">
        <v>63</v>
      </c>
      <c r="H20" s="86" t="s">
        <v>10</v>
      </c>
      <c r="I20" s="87" t="s">
        <v>32</v>
      </c>
      <c r="J20" s="88" t="s">
        <v>1</v>
      </c>
      <c r="K20" s="89" t="s">
        <v>27</v>
      </c>
      <c r="L20" s="90" t="b">
        <f t="shared" si="0"/>
        <v>0</v>
      </c>
      <c r="M20" s="90" t="b">
        <f t="shared" si="1"/>
        <v>0</v>
      </c>
      <c r="N20" s="90" t="b">
        <f t="shared" si="2"/>
        <v>0</v>
      </c>
      <c r="O20" s="90" t="str">
        <f t="shared" si="3"/>
        <v>PH</v>
      </c>
      <c r="P20" s="91" t="str">
        <f t="shared" si="4"/>
        <v>F</v>
      </c>
      <c r="Q20" s="90" t="b">
        <f t="shared" si="5"/>
        <v>0</v>
      </c>
      <c r="R20" s="90" t="str">
        <f t="shared" si="6"/>
        <v>PP</v>
      </c>
      <c r="S20" s="90" t="b">
        <f t="shared" si="7"/>
        <v>0</v>
      </c>
      <c r="T20" s="90" t="str">
        <f t="shared" si="8"/>
        <v>PH</v>
      </c>
      <c r="U20" s="90" t="b">
        <f t="shared" si="9"/>
        <v>0</v>
      </c>
      <c r="V20" s="92" t="s">
        <v>115</v>
      </c>
      <c r="W20" s="83">
        <v>15</v>
      </c>
      <c r="X20" s="25">
        <v>18</v>
      </c>
      <c r="Y20" s="36">
        <v>12</v>
      </c>
      <c r="Z20" s="25">
        <v>20</v>
      </c>
      <c r="AA20" s="25">
        <v>20</v>
      </c>
      <c r="AB20" s="13" t="s">
        <v>96</v>
      </c>
      <c r="AC20" s="13">
        <v>1</v>
      </c>
      <c r="AD20" s="13">
        <v>2</v>
      </c>
      <c r="AE20" s="13">
        <v>4</v>
      </c>
      <c r="AF20" s="13">
        <v>2</v>
      </c>
      <c r="AG20" s="13">
        <v>4</v>
      </c>
      <c r="AH20" s="13">
        <v>4</v>
      </c>
      <c r="AI20" s="13">
        <v>2</v>
      </c>
      <c r="AJ20" s="13">
        <v>4</v>
      </c>
      <c r="AK20" s="13">
        <v>2</v>
      </c>
      <c r="AL20" s="13">
        <v>4</v>
      </c>
      <c r="AM20" s="13">
        <v>2</v>
      </c>
      <c r="AN20" s="13">
        <v>4</v>
      </c>
      <c r="AO20" s="13">
        <v>4</v>
      </c>
      <c r="AP20" s="13">
        <v>2</v>
      </c>
      <c r="AQ20" s="13">
        <v>4</v>
      </c>
      <c r="AR20" s="13">
        <v>4</v>
      </c>
      <c r="AS20" s="13">
        <v>4</v>
      </c>
      <c r="AT20" s="13">
        <v>4</v>
      </c>
      <c r="AU20" s="13">
        <v>2</v>
      </c>
      <c r="AV20" s="13">
        <v>4</v>
      </c>
      <c r="AW20" s="13">
        <v>4</v>
      </c>
      <c r="AX20" s="13">
        <v>4</v>
      </c>
      <c r="AY20" s="13">
        <v>4</v>
      </c>
      <c r="AZ20" s="13">
        <v>2</v>
      </c>
      <c r="BA20" s="13">
        <v>4</v>
      </c>
      <c r="BB20" s="13">
        <v>4</v>
      </c>
      <c r="BC20" s="54">
        <f t="shared" si="10"/>
        <v>16</v>
      </c>
      <c r="BD20" s="9">
        <f t="shared" si="11"/>
        <v>20</v>
      </c>
      <c r="BE20" s="8">
        <f t="shared" si="12"/>
        <v>10</v>
      </c>
      <c r="BF20" s="9">
        <f t="shared" si="13"/>
        <v>20</v>
      </c>
      <c r="BG20" s="9">
        <f t="shared" si="14"/>
        <v>18</v>
      </c>
    </row>
    <row r="21" spans="1:117" x14ac:dyDescent="0.25">
      <c r="A21" s="13">
        <v>30</v>
      </c>
      <c r="B21" s="13" t="s">
        <v>126</v>
      </c>
      <c r="C21" s="35" t="s">
        <v>127</v>
      </c>
      <c r="D21" s="35" t="s">
        <v>128</v>
      </c>
      <c r="E21" s="35" t="s">
        <v>62</v>
      </c>
      <c r="F21" s="35" t="s">
        <v>56</v>
      </c>
      <c r="G21" s="79" t="s">
        <v>63</v>
      </c>
      <c r="H21" s="86" t="s">
        <v>10</v>
      </c>
      <c r="I21" s="87" t="s">
        <v>32</v>
      </c>
      <c r="J21" s="88" t="s">
        <v>1</v>
      </c>
      <c r="K21" s="89" t="s">
        <v>27</v>
      </c>
      <c r="L21" s="90" t="b">
        <f t="shared" si="0"/>
        <v>0</v>
      </c>
      <c r="M21" s="90" t="b">
        <f t="shared" si="1"/>
        <v>0</v>
      </c>
      <c r="N21" s="90" t="b">
        <f t="shared" si="2"/>
        <v>0</v>
      </c>
      <c r="O21" s="90" t="str">
        <f t="shared" si="3"/>
        <v>PH</v>
      </c>
      <c r="P21" s="91" t="b">
        <f t="shared" si="4"/>
        <v>0</v>
      </c>
      <c r="Q21" s="90" t="b">
        <f t="shared" si="5"/>
        <v>0</v>
      </c>
      <c r="R21" s="90" t="b">
        <f t="shared" si="6"/>
        <v>0</v>
      </c>
      <c r="S21" s="90" t="b">
        <f t="shared" si="7"/>
        <v>0</v>
      </c>
      <c r="T21" s="90" t="b">
        <f t="shared" si="8"/>
        <v>0</v>
      </c>
      <c r="U21" s="90" t="str">
        <f t="shared" si="9"/>
        <v>PF</v>
      </c>
      <c r="V21" s="92" t="s">
        <v>28</v>
      </c>
      <c r="W21" s="83">
        <v>13</v>
      </c>
      <c r="X21" s="36">
        <v>15</v>
      </c>
      <c r="Y21" s="23">
        <v>11</v>
      </c>
      <c r="Z21" s="25">
        <v>18</v>
      </c>
      <c r="AA21" s="36">
        <v>15</v>
      </c>
      <c r="AB21" s="13" t="s">
        <v>58</v>
      </c>
      <c r="AC21" s="13">
        <v>1</v>
      </c>
      <c r="AD21" s="13">
        <v>2</v>
      </c>
      <c r="AE21" s="13">
        <v>4</v>
      </c>
      <c r="AF21" s="13">
        <v>5</v>
      </c>
      <c r="AG21" s="13">
        <v>5</v>
      </c>
      <c r="AH21" s="13">
        <v>5</v>
      </c>
      <c r="AI21" s="13">
        <v>3</v>
      </c>
      <c r="AJ21" s="13">
        <v>4</v>
      </c>
      <c r="AK21" s="13">
        <v>2</v>
      </c>
      <c r="AL21" s="13">
        <v>1</v>
      </c>
      <c r="AM21" s="13">
        <v>3</v>
      </c>
      <c r="AN21" s="13">
        <v>3</v>
      </c>
      <c r="AO21" s="13">
        <v>3</v>
      </c>
      <c r="AP21" s="13">
        <v>2</v>
      </c>
      <c r="AQ21" s="13">
        <v>5</v>
      </c>
      <c r="AR21" s="13">
        <v>3</v>
      </c>
      <c r="AS21" s="13">
        <v>2</v>
      </c>
      <c r="AT21" s="13">
        <v>4</v>
      </c>
      <c r="AU21" s="13">
        <v>3</v>
      </c>
      <c r="AV21" s="13">
        <v>5</v>
      </c>
      <c r="AW21" s="13">
        <v>4</v>
      </c>
      <c r="AX21" s="13">
        <v>2</v>
      </c>
      <c r="AY21" s="13">
        <v>3</v>
      </c>
      <c r="AZ21" s="13">
        <v>1</v>
      </c>
      <c r="BA21" s="13">
        <v>3</v>
      </c>
      <c r="BB21" s="13">
        <v>5</v>
      </c>
      <c r="BC21" s="54">
        <f t="shared" si="10"/>
        <v>12</v>
      </c>
      <c r="BD21" s="9">
        <f t="shared" si="11"/>
        <v>18</v>
      </c>
      <c r="BE21" s="54">
        <f t="shared" si="12"/>
        <v>13</v>
      </c>
      <c r="BF21" s="9">
        <f t="shared" si="13"/>
        <v>19</v>
      </c>
      <c r="BG21" s="9">
        <f t="shared" si="14"/>
        <v>20</v>
      </c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</row>
    <row r="22" spans="1:117" x14ac:dyDescent="0.25">
      <c r="A22" s="13" t="s">
        <v>141</v>
      </c>
      <c r="B22" s="13" t="s">
        <v>142</v>
      </c>
      <c r="C22" s="35" t="s">
        <v>143</v>
      </c>
      <c r="D22" s="35" t="s">
        <v>144</v>
      </c>
      <c r="E22" s="35" t="s">
        <v>62</v>
      </c>
      <c r="F22" s="35" t="s">
        <v>56</v>
      </c>
      <c r="G22" s="79" t="s">
        <v>63</v>
      </c>
      <c r="H22" s="86" t="s">
        <v>10</v>
      </c>
      <c r="I22" s="87" t="s">
        <v>32</v>
      </c>
      <c r="J22" s="88" t="s">
        <v>1</v>
      </c>
      <c r="K22" s="89" t="s">
        <v>23</v>
      </c>
      <c r="L22" s="90" t="b">
        <f t="shared" si="0"/>
        <v>0</v>
      </c>
      <c r="M22" s="90" t="b">
        <f t="shared" si="1"/>
        <v>0</v>
      </c>
      <c r="N22" s="90" t="b">
        <f t="shared" si="2"/>
        <v>0</v>
      </c>
      <c r="O22" s="90" t="str">
        <f t="shared" si="3"/>
        <v>PH</v>
      </c>
      <c r="P22" s="91" t="b">
        <f t="shared" si="4"/>
        <v>0</v>
      </c>
      <c r="Q22" s="90" t="b">
        <f t="shared" si="5"/>
        <v>0</v>
      </c>
      <c r="R22" s="90" t="b">
        <f t="shared" si="6"/>
        <v>0</v>
      </c>
      <c r="S22" s="90" t="b">
        <f t="shared" si="7"/>
        <v>0</v>
      </c>
      <c r="T22" s="90" t="b">
        <f t="shared" si="8"/>
        <v>0</v>
      </c>
      <c r="U22" s="90" t="str">
        <f t="shared" si="9"/>
        <v>PF</v>
      </c>
      <c r="V22" s="92" t="s">
        <v>28</v>
      </c>
      <c r="W22" s="85">
        <v>19</v>
      </c>
      <c r="X22" s="36">
        <v>15</v>
      </c>
      <c r="Y22" s="23">
        <v>8</v>
      </c>
      <c r="Z22" s="25">
        <v>20</v>
      </c>
      <c r="AA22" s="25">
        <v>18</v>
      </c>
      <c r="AB22" s="13" t="s">
        <v>69</v>
      </c>
      <c r="AC22" s="13">
        <v>1</v>
      </c>
      <c r="AD22" s="13">
        <v>3</v>
      </c>
      <c r="AE22" s="13">
        <v>4</v>
      </c>
      <c r="AF22" s="13">
        <v>3</v>
      </c>
      <c r="AG22" s="13">
        <v>2</v>
      </c>
      <c r="AH22" s="13">
        <v>5</v>
      </c>
      <c r="AI22" s="13">
        <v>2</v>
      </c>
      <c r="AJ22" s="13">
        <v>4</v>
      </c>
      <c r="AK22" s="13">
        <v>2</v>
      </c>
      <c r="AL22" s="13">
        <v>4</v>
      </c>
      <c r="AM22" s="13">
        <v>2</v>
      </c>
      <c r="AN22" s="13">
        <v>5</v>
      </c>
      <c r="AO22" s="13">
        <v>4</v>
      </c>
      <c r="AP22" s="13">
        <v>2</v>
      </c>
      <c r="AQ22" s="13">
        <v>4</v>
      </c>
      <c r="AR22" s="13">
        <v>3</v>
      </c>
      <c r="AS22" s="13">
        <v>4</v>
      </c>
      <c r="AT22" s="13">
        <v>3</v>
      </c>
      <c r="AU22" s="13">
        <v>2</v>
      </c>
      <c r="AV22" s="13">
        <v>3</v>
      </c>
      <c r="AW22" s="13">
        <v>5</v>
      </c>
      <c r="AX22" s="13">
        <v>3</v>
      </c>
      <c r="AY22" s="13">
        <v>4</v>
      </c>
      <c r="AZ22" s="13">
        <v>3</v>
      </c>
      <c r="BA22" s="13">
        <v>3</v>
      </c>
      <c r="BB22" s="13">
        <v>5</v>
      </c>
      <c r="BC22" s="54">
        <f t="shared" si="10"/>
        <v>17</v>
      </c>
      <c r="BD22" s="9">
        <f t="shared" si="11"/>
        <v>19</v>
      </c>
      <c r="BE22" s="54">
        <f t="shared" si="12"/>
        <v>12</v>
      </c>
      <c r="BF22" s="54">
        <f t="shared" si="13"/>
        <v>16</v>
      </c>
      <c r="BG22" s="9">
        <f t="shared" si="14"/>
        <v>20</v>
      </c>
    </row>
    <row r="23" spans="1:117" x14ac:dyDescent="0.25">
      <c r="A23" s="13">
        <v>13</v>
      </c>
      <c r="B23" s="13" t="s">
        <v>138</v>
      </c>
      <c r="C23" s="35" t="s">
        <v>139</v>
      </c>
      <c r="D23" s="35" t="s">
        <v>140</v>
      </c>
      <c r="E23" s="35" t="s">
        <v>62</v>
      </c>
      <c r="F23" s="35" t="s">
        <v>56</v>
      </c>
      <c r="G23" s="79" t="s">
        <v>63</v>
      </c>
      <c r="H23" s="86" t="s">
        <v>10</v>
      </c>
      <c r="I23" s="87" t="s">
        <v>32</v>
      </c>
      <c r="J23" s="88" t="s">
        <v>1</v>
      </c>
      <c r="K23" s="89" t="s">
        <v>23</v>
      </c>
      <c r="L23" s="90" t="str">
        <f t="shared" si="0"/>
        <v>PN</v>
      </c>
      <c r="M23" s="90" t="b">
        <f t="shared" si="1"/>
        <v>0</v>
      </c>
      <c r="N23" s="90" t="b">
        <f t="shared" si="2"/>
        <v>0</v>
      </c>
      <c r="O23" s="90" t="b">
        <f t="shared" si="3"/>
        <v>0</v>
      </c>
      <c r="P23" s="91" t="b">
        <f t="shared" si="4"/>
        <v>0</v>
      </c>
      <c r="Q23" s="90" t="b">
        <f t="shared" si="5"/>
        <v>0</v>
      </c>
      <c r="R23" s="90" t="str">
        <f t="shared" si="6"/>
        <v>PP</v>
      </c>
      <c r="S23" s="90" t="b">
        <f t="shared" si="7"/>
        <v>0</v>
      </c>
      <c r="T23" s="90" t="b">
        <f t="shared" si="8"/>
        <v>0</v>
      </c>
      <c r="U23" s="90" t="b">
        <f t="shared" si="9"/>
        <v>0</v>
      </c>
      <c r="V23" s="92" t="s">
        <v>25</v>
      </c>
      <c r="W23" s="85">
        <v>20</v>
      </c>
      <c r="X23" s="25">
        <v>18</v>
      </c>
      <c r="Y23" s="36">
        <v>12</v>
      </c>
      <c r="Z23" s="25">
        <v>18</v>
      </c>
      <c r="AA23" s="25">
        <v>19</v>
      </c>
      <c r="AB23" s="13" t="s">
        <v>58</v>
      </c>
      <c r="AC23" s="13">
        <v>0</v>
      </c>
      <c r="AD23" s="13">
        <v>5</v>
      </c>
      <c r="AE23" s="13">
        <v>4</v>
      </c>
      <c r="AF23" s="13">
        <v>5</v>
      </c>
      <c r="AG23" s="13">
        <v>5</v>
      </c>
      <c r="AH23" s="13">
        <v>5</v>
      </c>
      <c r="AI23" s="13">
        <v>2</v>
      </c>
      <c r="AJ23" s="13">
        <v>5</v>
      </c>
      <c r="AK23" s="13">
        <v>1</v>
      </c>
      <c r="AL23" s="13">
        <v>5</v>
      </c>
      <c r="AM23" s="13">
        <v>4</v>
      </c>
      <c r="AN23" s="13">
        <v>5</v>
      </c>
      <c r="AO23" s="13">
        <v>5</v>
      </c>
      <c r="AP23" s="13">
        <v>1</v>
      </c>
      <c r="AQ23" s="13">
        <v>4</v>
      </c>
      <c r="AR23" s="13">
        <v>5</v>
      </c>
      <c r="AS23" s="13">
        <v>5</v>
      </c>
      <c r="AT23" s="13">
        <v>4</v>
      </c>
      <c r="AU23" s="13">
        <v>2</v>
      </c>
      <c r="AV23" s="13">
        <v>4</v>
      </c>
      <c r="AW23" s="13">
        <v>2</v>
      </c>
      <c r="AX23" s="13">
        <v>5</v>
      </c>
      <c r="AY23" s="13">
        <v>5</v>
      </c>
      <c r="AZ23" s="13">
        <v>5</v>
      </c>
      <c r="BA23" s="13">
        <v>2</v>
      </c>
      <c r="BB23" s="13">
        <v>5</v>
      </c>
      <c r="BC23" s="20">
        <f t="shared" si="10"/>
        <v>22</v>
      </c>
      <c r="BD23" s="20">
        <f t="shared" si="11"/>
        <v>23</v>
      </c>
      <c r="BE23" s="54">
        <f t="shared" si="12"/>
        <v>14</v>
      </c>
      <c r="BF23" s="9">
        <f t="shared" si="13"/>
        <v>20</v>
      </c>
      <c r="BG23" s="9">
        <f t="shared" si="14"/>
        <v>21</v>
      </c>
    </row>
    <row r="24" spans="1:117" x14ac:dyDescent="0.25">
      <c r="A24" s="13" t="s">
        <v>135</v>
      </c>
      <c r="B24" s="13" t="s">
        <v>136</v>
      </c>
      <c r="C24" s="35" t="s">
        <v>137</v>
      </c>
      <c r="D24" s="35" t="s">
        <v>107</v>
      </c>
      <c r="E24" s="35" t="s">
        <v>62</v>
      </c>
      <c r="F24" s="35" t="s">
        <v>56</v>
      </c>
      <c r="G24" s="79" t="s">
        <v>63</v>
      </c>
      <c r="H24" s="86" t="s">
        <v>10</v>
      </c>
      <c r="I24" s="87" t="s">
        <v>32</v>
      </c>
      <c r="J24" s="88" t="s">
        <v>1</v>
      </c>
      <c r="K24" s="89" t="s">
        <v>23</v>
      </c>
      <c r="L24" s="90" t="str">
        <f t="shared" si="0"/>
        <v>PN</v>
      </c>
      <c r="M24" s="90" t="b">
        <f t="shared" si="1"/>
        <v>0</v>
      </c>
      <c r="N24" s="90" t="b">
        <f t="shared" si="2"/>
        <v>0</v>
      </c>
      <c r="O24" s="90" t="b">
        <f t="shared" si="3"/>
        <v>0</v>
      </c>
      <c r="P24" s="91" t="str">
        <f t="shared" si="4"/>
        <v>F</v>
      </c>
      <c r="Q24" s="90" t="b">
        <f t="shared" si="5"/>
        <v>0</v>
      </c>
      <c r="R24" s="90" t="str">
        <f t="shared" si="6"/>
        <v>PP</v>
      </c>
      <c r="S24" s="90" t="b">
        <f t="shared" si="7"/>
        <v>0</v>
      </c>
      <c r="T24" s="90" t="b">
        <f t="shared" si="8"/>
        <v>0</v>
      </c>
      <c r="U24" s="90" t="b">
        <f t="shared" si="9"/>
        <v>0</v>
      </c>
      <c r="V24" s="92" t="s">
        <v>25</v>
      </c>
      <c r="W24" s="85">
        <v>20</v>
      </c>
      <c r="X24" s="25">
        <v>18</v>
      </c>
      <c r="Y24" s="36">
        <v>13</v>
      </c>
      <c r="Z24" s="25">
        <v>19</v>
      </c>
      <c r="AA24" s="25">
        <v>20</v>
      </c>
      <c r="AB24" s="13" t="s">
        <v>96</v>
      </c>
      <c r="AC24" s="13">
        <v>1</v>
      </c>
      <c r="AD24" s="13">
        <v>4</v>
      </c>
      <c r="AE24" s="13">
        <v>5</v>
      </c>
      <c r="AF24" s="13">
        <v>4</v>
      </c>
      <c r="AG24" s="13">
        <v>4</v>
      </c>
      <c r="AH24" s="13">
        <v>5</v>
      </c>
      <c r="AI24" s="13">
        <v>2</v>
      </c>
      <c r="AJ24" s="13">
        <v>5</v>
      </c>
      <c r="AK24" s="13">
        <v>2</v>
      </c>
      <c r="AL24" s="13">
        <v>5</v>
      </c>
      <c r="AM24" s="13">
        <v>3</v>
      </c>
      <c r="AN24" s="13">
        <v>4</v>
      </c>
      <c r="AO24" s="13">
        <v>4</v>
      </c>
      <c r="AP24" s="13">
        <v>3</v>
      </c>
      <c r="AQ24" s="13">
        <v>4</v>
      </c>
      <c r="AR24" s="13">
        <v>4</v>
      </c>
      <c r="AS24" s="13">
        <v>4</v>
      </c>
      <c r="AT24" s="13">
        <v>4</v>
      </c>
      <c r="AU24" s="13">
        <v>3</v>
      </c>
      <c r="AV24" s="13">
        <v>4</v>
      </c>
      <c r="AW24" s="13">
        <v>4</v>
      </c>
      <c r="AX24" s="13">
        <v>4</v>
      </c>
      <c r="AY24" s="13">
        <v>4</v>
      </c>
      <c r="AZ24" s="13">
        <v>2</v>
      </c>
      <c r="BA24" s="13">
        <v>4</v>
      </c>
      <c r="BB24" s="13">
        <v>5</v>
      </c>
      <c r="BC24" s="9">
        <f t="shared" si="10"/>
        <v>18</v>
      </c>
      <c r="BD24" s="20">
        <f t="shared" si="11"/>
        <v>22</v>
      </c>
      <c r="BE24" s="54">
        <f t="shared" si="12"/>
        <v>14</v>
      </c>
      <c r="BF24" s="9">
        <f t="shared" si="13"/>
        <v>21</v>
      </c>
      <c r="BG24" s="9">
        <f t="shared" si="14"/>
        <v>21</v>
      </c>
    </row>
    <row r="25" spans="1:117" x14ac:dyDescent="0.25">
      <c r="A25" s="13">
        <v>22</v>
      </c>
      <c r="B25" s="13" t="s">
        <v>129</v>
      </c>
      <c r="C25" s="35" t="s">
        <v>130</v>
      </c>
      <c r="D25" s="35" t="s">
        <v>86</v>
      </c>
      <c r="E25" s="35" t="s">
        <v>62</v>
      </c>
      <c r="F25" s="35" t="s">
        <v>56</v>
      </c>
      <c r="G25" s="79" t="s">
        <v>63</v>
      </c>
      <c r="H25" s="86" t="s">
        <v>10</v>
      </c>
      <c r="I25" s="87" t="s">
        <v>32</v>
      </c>
      <c r="J25" s="88" t="s">
        <v>1</v>
      </c>
      <c r="K25" s="89" t="s">
        <v>23</v>
      </c>
      <c r="L25" s="90" t="str">
        <f t="shared" si="0"/>
        <v>PN</v>
      </c>
      <c r="M25" s="90" t="b">
        <f t="shared" si="1"/>
        <v>0</v>
      </c>
      <c r="N25" s="90" t="b">
        <f t="shared" si="2"/>
        <v>0</v>
      </c>
      <c r="O25" s="90" t="b">
        <f t="shared" si="3"/>
        <v>0</v>
      </c>
      <c r="P25" s="91" t="b">
        <f t="shared" si="4"/>
        <v>0</v>
      </c>
      <c r="Q25" s="90" t="b">
        <f t="shared" si="5"/>
        <v>0</v>
      </c>
      <c r="R25" s="90" t="str">
        <f t="shared" si="6"/>
        <v>PP</v>
      </c>
      <c r="S25" s="90" t="b">
        <f t="shared" si="7"/>
        <v>0</v>
      </c>
      <c r="T25" s="90" t="b">
        <f t="shared" si="8"/>
        <v>0</v>
      </c>
      <c r="U25" s="90" t="b">
        <f t="shared" si="9"/>
        <v>0</v>
      </c>
      <c r="V25" s="92" t="s">
        <v>25</v>
      </c>
      <c r="W25" s="84">
        <v>23</v>
      </c>
      <c r="X25" s="23">
        <v>10</v>
      </c>
      <c r="Y25" s="23">
        <v>11</v>
      </c>
      <c r="Z25" s="25">
        <v>21</v>
      </c>
      <c r="AA25" s="22">
        <v>22</v>
      </c>
      <c r="AB25" s="13" t="s">
        <v>58</v>
      </c>
      <c r="AC25" s="13">
        <v>1</v>
      </c>
      <c r="AD25" s="13">
        <v>5</v>
      </c>
      <c r="AE25" s="13">
        <v>5</v>
      </c>
      <c r="AF25" s="13">
        <v>2</v>
      </c>
      <c r="AG25" s="13">
        <v>1</v>
      </c>
      <c r="AH25" s="13">
        <v>2</v>
      </c>
      <c r="AI25" s="13">
        <v>5</v>
      </c>
      <c r="AJ25" s="13">
        <v>5</v>
      </c>
      <c r="AK25" s="13">
        <v>1</v>
      </c>
      <c r="AL25" s="13">
        <v>1</v>
      </c>
      <c r="AM25" s="13">
        <v>5</v>
      </c>
      <c r="AN25" s="13">
        <v>5</v>
      </c>
      <c r="AO25" s="13">
        <v>5</v>
      </c>
      <c r="AP25" s="13">
        <v>1</v>
      </c>
      <c r="AQ25" s="13">
        <v>1</v>
      </c>
      <c r="AR25" s="13">
        <v>4</v>
      </c>
      <c r="AS25" s="13">
        <v>4</v>
      </c>
      <c r="AT25" s="13">
        <v>4</v>
      </c>
      <c r="AU25" s="13">
        <v>1</v>
      </c>
      <c r="AV25" s="13">
        <v>1</v>
      </c>
      <c r="AW25" s="13">
        <v>3</v>
      </c>
      <c r="AX25" s="13">
        <v>3</v>
      </c>
      <c r="AY25" s="13">
        <v>4</v>
      </c>
      <c r="AZ25" s="13">
        <v>2</v>
      </c>
      <c r="BA25" s="13">
        <v>1</v>
      </c>
      <c r="BB25" s="13">
        <v>5</v>
      </c>
      <c r="BC25" s="20">
        <f t="shared" si="10"/>
        <v>22</v>
      </c>
      <c r="BD25" s="20">
        <f t="shared" si="11"/>
        <v>23</v>
      </c>
      <c r="BE25" s="8">
        <f t="shared" si="12"/>
        <v>7</v>
      </c>
      <c r="BF25" s="8">
        <f t="shared" si="13"/>
        <v>5</v>
      </c>
      <c r="BG25" s="9">
        <f t="shared" si="14"/>
        <v>19</v>
      </c>
    </row>
    <row r="26" spans="1:117" x14ac:dyDescent="0.25">
      <c r="A26" s="13" t="s">
        <v>131</v>
      </c>
      <c r="B26" s="13" t="s">
        <v>132</v>
      </c>
      <c r="C26" s="35" t="s">
        <v>133</v>
      </c>
      <c r="D26" s="35" t="s">
        <v>134</v>
      </c>
      <c r="E26" s="35" t="s">
        <v>55</v>
      </c>
      <c r="F26" s="35" t="s">
        <v>56</v>
      </c>
      <c r="G26" s="79" t="s">
        <v>63</v>
      </c>
      <c r="H26" s="86" t="s">
        <v>10</v>
      </c>
      <c r="I26" s="87" t="s">
        <v>32</v>
      </c>
      <c r="J26" s="88" t="s">
        <v>1</v>
      </c>
      <c r="K26" s="89" t="s">
        <v>23</v>
      </c>
      <c r="L26" s="90" t="b">
        <f t="shared" si="0"/>
        <v>0</v>
      </c>
      <c r="M26" s="90" t="b">
        <f t="shared" si="1"/>
        <v>0</v>
      </c>
      <c r="N26" s="90" t="b">
        <f t="shared" si="2"/>
        <v>0</v>
      </c>
      <c r="O26" s="90" t="str">
        <f t="shared" si="3"/>
        <v>PH</v>
      </c>
      <c r="P26" s="91" t="str">
        <f t="shared" si="4"/>
        <v>F</v>
      </c>
      <c r="Q26" s="90" t="b">
        <f t="shared" si="5"/>
        <v>0</v>
      </c>
      <c r="R26" s="90" t="str">
        <f t="shared" si="6"/>
        <v>PP</v>
      </c>
      <c r="S26" s="90" t="b">
        <f t="shared" si="7"/>
        <v>0</v>
      </c>
      <c r="T26" s="90" t="str">
        <f t="shared" si="8"/>
        <v>PH</v>
      </c>
      <c r="U26" s="90" t="b">
        <f t="shared" si="9"/>
        <v>0</v>
      </c>
      <c r="V26" s="92" t="s">
        <v>115</v>
      </c>
      <c r="W26" s="85">
        <v>18</v>
      </c>
      <c r="X26" s="25">
        <v>18</v>
      </c>
      <c r="Y26" s="36">
        <v>12</v>
      </c>
      <c r="Z26" s="25">
        <v>20</v>
      </c>
      <c r="AA26" s="25">
        <v>20</v>
      </c>
      <c r="AB26" s="13" t="s">
        <v>96</v>
      </c>
      <c r="AC26" s="13">
        <v>1</v>
      </c>
      <c r="AD26" s="13">
        <v>4</v>
      </c>
      <c r="AE26" s="13">
        <v>4</v>
      </c>
      <c r="AF26" s="13">
        <v>3</v>
      </c>
      <c r="AG26" s="13">
        <v>4</v>
      </c>
      <c r="AH26" s="13">
        <v>5</v>
      </c>
      <c r="AI26" s="13">
        <v>3</v>
      </c>
      <c r="AJ26" s="13">
        <v>4</v>
      </c>
      <c r="AK26" s="13">
        <v>2</v>
      </c>
      <c r="AL26" s="13">
        <v>4</v>
      </c>
      <c r="AM26" s="13">
        <v>2</v>
      </c>
      <c r="AN26" s="13">
        <v>4</v>
      </c>
      <c r="AO26" s="13">
        <v>4</v>
      </c>
      <c r="AP26" s="13">
        <v>2</v>
      </c>
      <c r="AQ26" s="13">
        <v>4</v>
      </c>
      <c r="AR26" s="13">
        <v>4</v>
      </c>
      <c r="AS26" s="13">
        <v>4</v>
      </c>
      <c r="AT26" s="13">
        <v>4</v>
      </c>
      <c r="AU26" s="13">
        <v>2</v>
      </c>
      <c r="AV26" s="13">
        <v>4</v>
      </c>
      <c r="AW26" s="13">
        <v>4</v>
      </c>
      <c r="AX26" s="13">
        <v>2</v>
      </c>
      <c r="AY26" s="13">
        <v>4</v>
      </c>
      <c r="AZ26" s="13">
        <v>2</v>
      </c>
      <c r="BA26" s="13">
        <v>4</v>
      </c>
      <c r="BB26" s="13">
        <v>4</v>
      </c>
      <c r="BC26" s="54">
        <f t="shared" si="10"/>
        <v>17</v>
      </c>
      <c r="BD26" s="9">
        <f t="shared" si="11"/>
        <v>20</v>
      </c>
      <c r="BE26" s="8">
        <f t="shared" si="12"/>
        <v>11</v>
      </c>
      <c r="BF26" s="9">
        <f t="shared" si="13"/>
        <v>20</v>
      </c>
      <c r="BG26" s="9">
        <f t="shared" si="14"/>
        <v>19</v>
      </c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</row>
    <row r="27" spans="1:117" x14ac:dyDescent="0.25">
      <c r="A27" s="13" t="s">
        <v>145</v>
      </c>
      <c r="B27" s="13" t="s">
        <v>146</v>
      </c>
      <c r="C27" s="35" t="s">
        <v>147</v>
      </c>
      <c r="D27" s="35" t="s">
        <v>148</v>
      </c>
      <c r="E27" s="35" t="s">
        <v>62</v>
      </c>
      <c r="F27" s="35" t="s">
        <v>56</v>
      </c>
      <c r="G27" s="79" t="s">
        <v>63</v>
      </c>
      <c r="H27" s="86" t="s">
        <v>10</v>
      </c>
      <c r="I27" s="87" t="s">
        <v>32</v>
      </c>
      <c r="J27" s="88" t="s">
        <v>1</v>
      </c>
      <c r="K27" s="89" t="s">
        <v>23</v>
      </c>
      <c r="L27" s="90" t="str">
        <f t="shared" si="0"/>
        <v>PN</v>
      </c>
      <c r="M27" s="90" t="b">
        <f t="shared" si="1"/>
        <v>0</v>
      </c>
      <c r="N27" s="90" t="b">
        <f t="shared" si="2"/>
        <v>0</v>
      </c>
      <c r="O27" s="90" t="str">
        <f t="shared" si="3"/>
        <v>PH</v>
      </c>
      <c r="P27" s="91" t="str">
        <f t="shared" si="4"/>
        <v>F</v>
      </c>
      <c r="Q27" s="90" t="b">
        <f t="shared" si="5"/>
        <v>0</v>
      </c>
      <c r="R27" s="90" t="str">
        <f t="shared" si="6"/>
        <v>PP</v>
      </c>
      <c r="S27" s="90" t="b">
        <f t="shared" si="7"/>
        <v>0</v>
      </c>
      <c r="T27" s="90" t="b">
        <f t="shared" si="8"/>
        <v>0</v>
      </c>
      <c r="U27" s="90" t="b">
        <f t="shared" si="9"/>
        <v>0</v>
      </c>
      <c r="V27" s="92" t="s">
        <v>25</v>
      </c>
      <c r="W27" s="85">
        <v>18</v>
      </c>
      <c r="X27" s="36">
        <v>16</v>
      </c>
      <c r="Y27" s="36">
        <v>12</v>
      </c>
      <c r="Z27" s="36">
        <v>18</v>
      </c>
      <c r="AA27" s="25">
        <v>18</v>
      </c>
      <c r="AB27" s="13" t="s">
        <v>96</v>
      </c>
      <c r="AC27" s="13">
        <v>0</v>
      </c>
      <c r="AD27" s="13">
        <v>4</v>
      </c>
      <c r="AE27" s="13">
        <v>5</v>
      </c>
      <c r="AF27" s="13">
        <v>4</v>
      </c>
      <c r="AG27" s="13">
        <v>5</v>
      </c>
      <c r="AH27" s="13">
        <v>5</v>
      </c>
      <c r="AI27" s="13">
        <v>3</v>
      </c>
      <c r="AJ27" s="13">
        <v>5</v>
      </c>
      <c r="AK27" s="13">
        <v>2</v>
      </c>
      <c r="AL27" s="13">
        <v>4</v>
      </c>
      <c r="AM27" s="13">
        <v>3</v>
      </c>
      <c r="AN27" s="13">
        <v>5</v>
      </c>
      <c r="AO27" s="13">
        <v>4</v>
      </c>
      <c r="AP27" s="13">
        <v>3</v>
      </c>
      <c r="AQ27" s="13">
        <v>4</v>
      </c>
      <c r="AR27" s="13">
        <v>3</v>
      </c>
      <c r="AS27" s="13">
        <v>4</v>
      </c>
      <c r="AT27" s="13">
        <v>4</v>
      </c>
      <c r="AU27" s="13">
        <v>3</v>
      </c>
      <c r="AV27" s="13">
        <v>4</v>
      </c>
      <c r="AW27" s="13">
        <v>4</v>
      </c>
      <c r="AX27" s="13">
        <v>4</v>
      </c>
      <c r="AY27" s="13">
        <v>3</v>
      </c>
      <c r="AZ27" s="13">
        <v>3</v>
      </c>
      <c r="BA27" s="13">
        <v>2</v>
      </c>
      <c r="BB27" s="13">
        <v>5</v>
      </c>
      <c r="BC27" s="9">
        <f t="shared" si="10"/>
        <v>20</v>
      </c>
      <c r="BD27" s="9">
        <f t="shared" si="11"/>
        <v>21</v>
      </c>
      <c r="BE27" s="54">
        <f t="shared" si="12"/>
        <v>15</v>
      </c>
      <c r="BF27" s="9">
        <f t="shared" si="13"/>
        <v>19</v>
      </c>
      <c r="BG27" s="9">
        <f t="shared" si="14"/>
        <v>20</v>
      </c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</row>
    <row r="28" spans="1:117" s="6" customFormat="1" x14ac:dyDescent="0.25">
      <c r="A28" s="13" t="s">
        <v>149</v>
      </c>
      <c r="B28" s="13" t="s">
        <v>150</v>
      </c>
      <c r="C28" s="35" t="s">
        <v>151</v>
      </c>
      <c r="D28" s="35" t="s">
        <v>152</v>
      </c>
      <c r="E28" s="35" t="s">
        <v>62</v>
      </c>
      <c r="F28" s="35" t="s">
        <v>56</v>
      </c>
      <c r="G28" s="79" t="s">
        <v>63</v>
      </c>
      <c r="H28" s="86" t="s">
        <v>10</v>
      </c>
      <c r="I28" s="87" t="s">
        <v>32</v>
      </c>
      <c r="J28" s="88" t="s">
        <v>0</v>
      </c>
      <c r="K28" s="89" t="s">
        <v>25</v>
      </c>
      <c r="L28" s="90" t="b">
        <f t="shared" si="0"/>
        <v>0</v>
      </c>
      <c r="M28" s="90" t="str">
        <f t="shared" si="1"/>
        <v>PP</v>
      </c>
      <c r="N28" s="90" t="b">
        <f t="shared" si="2"/>
        <v>0</v>
      </c>
      <c r="O28" s="90" t="b">
        <f t="shared" si="3"/>
        <v>0</v>
      </c>
      <c r="P28" s="91" t="b">
        <f t="shared" si="4"/>
        <v>0</v>
      </c>
      <c r="Q28" s="90" t="b">
        <f t="shared" si="5"/>
        <v>0</v>
      </c>
      <c r="R28" s="90" t="str">
        <f t="shared" si="6"/>
        <v>PP</v>
      </c>
      <c r="S28" s="90" t="b">
        <f t="shared" si="7"/>
        <v>0</v>
      </c>
      <c r="T28" s="90" t="b">
        <f t="shared" si="8"/>
        <v>0</v>
      </c>
      <c r="U28" s="90" t="b">
        <f t="shared" si="9"/>
        <v>0</v>
      </c>
      <c r="V28" s="92" t="s">
        <v>25</v>
      </c>
      <c r="W28" s="85">
        <v>19</v>
      </c>
      <c r="X28" s="22">
        <v>25</v>
      </c>
      <c r="Y28" s="22">
        <v>23</v>
      </c>
      <c r="Z28" s="25">
        <v>21</v>
      </c>
      <c r="AA28" s="22">
        <v>23</v>
      </c>
      <c r="AB28" s="13" t="s">
        <v>69</v>
      </c>
      <c r="AC28" s="13">
        <v>1</v>
      </c>
      <c r="AD28" s="13">
        <v>3</v>
      </c>
      <c r="AE28" s="13">
        <v>5</v>
      </c>
      <c r="AF28" s="13">
        <v>4</v>
      </c>
      <c r="AG28" s="13">
        <v>3</v>
      </c>
      <c r="AH28" s="13">
        <v>5</v>
      </c>
      <c r="AI28" s="13">
        <v>4</v>
      </c>
      <c r="AJ28" s="13">
        <v>5</v>
      </c>
      <c r="AK28" s="13">
        <v>1</v>
      </c>
      <c r="AL28" s="13">
        <v>5</v>
      </c>
      <c r="AM28" s="13">
        <v>1</v>
      </c>
      <c r="AN28" s="13">
        <v>5</v>
      </c>
      <c r="AO28" s="13">
        <v>5</v>
      </c>
      <c r="AP28" s="13">
        <v>1</v>
      </c>
      <c r="AQ28" s="13">
        <v>5</v>
      </c>
      <c r="AR28" s="13">
        <v>5</v>
      </c>
      <c r="AS28" s="13">
        <v>5</v>
      </c>
      <c r="AT28" s="13">
        <v>5</v>
      </c>
      <c r="AU28" s="13">
        <v>1</v>
      </c>
      <c r="AV28" s="13">
        <v>5</v>
      </c>
      <c r="AW28" s="13">
        <v>5</v>
      </c>
      <c r="AX28" s="13">
        <v>5</v>
      </c>
      <c r="AY28" s="13">
        <v>5</v>
      </c>
      <c r="AZ28" s="13">
        <v>1</v>
      </c>
      <c r="BA28" s="13">
        <v>1</v>
      </c>
      <c r="BB28" s="13">
        <v>5</v>
      </c>
      <c r="BC28" s="20">
        <f t="shared" si="10"/>
        <v>22</v>
      </c>
      <c r="BD28" s="20">
        <f t="shared" si="11"/>
        <v>25</v>
      </c>
      <c r="BE28" s="8">
        <f t="shared" si="12"/>
        <v>8</v>
      </c>
      <c r="BF28" s="9">
        <f t="shared" si="13"/>
        <v>19</v>
      </c>
      <c r="BG28" s="9">
        <f t="shared" si="14"/>
        <v>21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</row>
    <row r="29" spans="1:117" s="6" customFormat="1" x14ac:dyDescent="0.25">
      <c r="A29" s="13">
        <v>7</v>
      </c>
      <c r="B29" s="13" t="s">
        <v>159</v>
      </c>
      <c r="C29" s="35" t="s">
        <v>160</v>
      </c>
      <c r="D29" s="35" t="s">
        <v>86</v>
      </c>
      <c r="E29" s="35" t="s">
        <v>62</v>
      </c>
      <c r="F29" s="35" t="s">
        <v>56</v>
      </c>
      <c r="G29" s="79" t="s">
        <v>63</v>
      </c>
      <c r="H29" s="86" t="s">
        <v>10</v>
      </c>
      <c r="I29" s="87" t="s">
        <v>32</v>
      </c>
      <c r="J29" s="88" t="s">
        <v>1</v>
      </c>
      <c r="K29" s="89" t="s">
        <v>25</v>
      </c>
      <c r="L29" s="90" t="b">
        <f t="shared" si="0"/>
        <v>0</v>
      </c>
      <c r="M29" s="90" t="str">
        <f t="shared" si="1"/>
        <v>PP</v>
      </c>
      <c r="N29" s="90" t="b">
        <f t="shared" si="2"/>
        <v>0</v>
      </c>
      <c r="O29" s="90" t="b">
        <f t="shared" si="3"/>
        <v>0</v>
      </c>
      <c r="P29" s="91" t="b">
        <f t="shared" si="4"/>
        <v>0</v>
      </c>
      <c r="Q29" s="90" t="b">
        <f t="shared" si="5"/>
        <v>0</v>
      </c>
      <c r="R29" s="90" t="b">
        <f t="shared" si="6"/>
        <v>0</v>
      </c>
      <c r="S29" s="90" t="b">
        <f t="shared" si="7"/>
        <v>0</v>
      </c>
      <c r="T29" s="90" t="str">
        <f t="shared" si="8"/>
        <v>PH</v>
      </c>
      <c r="U29" s="90" t="b">
        <f t="shared" si="9"/>
        <v>0</v>
      </c>
      <c r="V29" s="92" t="s">
        <v>27</v>
      </c>
      <c r="W29" s="83">
        <v>15</v>
      </c>
      <c r="X29" s="25">
        <v>21</v>
      </c>
      <c r="Y29" s="36">
        <v>17</v>
      </c>
      <c r="Z29" s="25">
        <v>19</v>
      </c>
      <c r="AA29" s="25">
        <v>19</v>
      </c>
      <c r="AB29" s="13" t="s">
        <v>58</v>
      </c>
      <c r="AC29" s="13">
        <v>1</v>
      </c>
      <c r="AD29" s="13">
        <v>4</v>
      </c>
      <c r="AE29" s="13">
        <v>4</v>
      </c>
      <c r="AF29" s="13">
        <v>5</v>
      </c>
      <c r="AG29" s="13">
        <v>4</v>
      </c>
      <c r="AH29" s="13">
        <v>5</v>
      </c>
      <c r="AI29" s="13">
        <v>4</v>
      </c>
      <c r="AJ29" s="13">
        <v>4</v>
      </c>
      <c r="AK29" s="13">
        <v>2</v>
      </c>
      <c r="AL29" s="13">
        <v>5</v>
      </c>
      <c r="AM29" s="13">
        <v>3</v>
      </c>
      <c r="AN29" s="13">
        <v>4</v>
      </c>
      <c r="AO29" s="13">
        <v>4</v>
      </c>
      <c r="AP29" s="13">
        <v>4</v>
      </c>
      <c r="AQ29" s="13">
        <v>4</v>
      </c>
      <c r="AR29" s="13">
        <v>4</v>
      </c>
      <c r="AS29" s="13">
        <v>3</v>
      </c>
      <c r="AT29" s="13">
        <v>4</v>
      </c>
      <c r="AU29" s="13">
        <v>2</v>
      </c>
      <c r="AV29" s="13">
        <v>4</v>
      </c>
      <c r="AW29" s="13">
        <v>3</v>
      </c>
      <c r="AX29" s="13">
        <v>4</v>
      </c>
      <c r="AY29" s="13">
        <v>4</v>
      </c>
      <c r="AZ29" s="13">
        <v>4</v>
      </c>
      <c r="BA29" s="13">
        <v>4</v>
      </c>
      <c r="BB29" s="13">
        <v>3</v>
      </c>
      <c r="BC29" s="9">
        <f t="shared" si="10"/>
        <v>19</v>
      </c>
      <c r="BD29" s="9">
        <f t="shared" si="11"/>
        <v>20</v>
      </c>
      <c r="BE29" s="54">
        <f t="shared" si="12"/>
        <v>17</v>
      </c>
      <c r="BF29" s="9">
        <f t="shared" si="13"/>
        <v>21</v>
      </c>
      <c r="BG29" s="9">
        <f t="shared" si="14"/>
        <v>18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</row>
    <row r="30" spans="1:117" s="6" customFormat="1" x14ac:dyDescent="0.25">
      <c r="A30" s="13" t="s">
        <v>161</v>
      </c>
      <c r="B30" s="13" t="s">
        <v>162</v>
      </c>
      <c r="C30" s="35" t="s">
        <v>163</v>
      </c>
      <c r="D30" s="35" t="s">
        <v>164</v>
      </c>
      <c r="E30" s="35" t="s">
        <v>78</v>
      </c>
      <c r="F30" s="35" t="s">
        <v>56</v>
      </c>
      <c r="G30" s="79" t="s">
        <v>63</v>
      </c>
      <c r="H30" s="86" t="s">
        <v>10</v>
      </c>
      <c r="I30" s="87" t="s">
        <v>32</v>
      </c>
      <c r="J30" s="88" t="s">
        <v>0</v>
      </c>
      <c r="K30" s="89" t="s">
        <v>25</v>
      </c>
      <c r="L30" s="90" t="b">
        <f t="shared" si="0"/>
        <v>0</v>
      </c>
      <c r="M30" s="90" t="str">
        <f t="shared" si="1"/>
        <v>PP</v>
      </c>
      <c r="N30" s="90" t="b">
        <f t="shared" si="2"/>
        <v>0</v>
      </c>
      <c r="O30" s="90" t="b">
        <f t="shared" si="3"/>
        <v>0</v>
      </c>
      <c r="P30" s="91" t="str">
        <f t="shared" si="4"/>
        <v>F</v>
      </c>
      <c r="Q30" s="90" t="b">
        <f t="shared" si="5"/>
        <v>0</v>
      </c>
      <c r="R30" s="90" t="b">
        <f t="shared" si="6"/>
        <v>0</v>
      </c>
      <c r="S30" s="90" t="b">
        <f t="shared" si="7"/>
        <v>0</v>
      </c>
      <c r="T30" s="90" t="str">
        <f t="shared" si="8"/>
        <v>PH</v>
      </c>
      <c r="U30" s="90" t="b">
        <f t="shared" si="9"/>
        <v>0</v>
      </c>
      <c r="V30" s="92" t="s">
        <v>27</v>
      </c>
      <c r="W30" s="83">
        <v>17</v>
      </c>
      <c r="X30" s="25">
        <v>19</v>
      </c>
      <c r="Y30" s="36">
        <v>13</v>
      </c>
      <c r="Z30" s="36">
        <v>17</v>
      </c>
      <c r="AA30" s="25">
        <v>19</v>
      </c>
      <c r="AB30" s="13" t="s">
        <v>96</v>
      </c>
      <c r="AC30" s="13">
        <v>1</v>
      </c>
      <c r="AD30" s="13">
        <v>3</v>
      </c>
      <c r="AE30" s="13">
        <v>3</v>
      </c>
      <c r="AF30" s="13">
        <v>4</v>
      </c>
      <c r="AG30" s="13">
        <v>4</v>
      </c>
      <c r="AH30" s="13">
        <v>3</v>
      </c>
      <c r="AI30" s="13">
        <v>3</v>
      </c>
      <c r="AJ30" s="13">
        <v>4</v>
      </c>
      <c r="AK30" s="13">
        <v>2</v>
      </c>
      <c r="AL30" s="13">
        <v>4</v>
      </c>
      <c r="AM30" s="13">
        <v>3</v>
      </c>
      <c r="AN30" s="13">
        <v>3</v>
      </c>
      <c r="AO30" s="13">
        <v>3</v>
      </c>
      <c r="AP30" s="13">
        <v>2</v>
      </c>
      <c r="AQ30" s="13">
        <v>3</v>
      </c>
      <c r="AR30" s="13">
        <v>3</v>
      </c>
      <c r="AS30" s="13">
        <v>4</v>
      </c>
      <c r="AT30" s="13">
        <v>3</v>
      </c>
      <c r="AU30" s="13">
        <v>2</v>
      </c>
      <c r="AV30" s="13">
        <v>4</v>
      </c>
      <c r="AW30" s="13">
        <v>3</v>
      </c>
      <c r="AX30" s="13">
        <v>3</v>
      </c>
      <c r="AY30" s="13">
        <v>3</v>
      </c>
      <c r="AZ30" s="13">
        <v>3</v>
      </c>
      <c r="BA30" s="13">
        <v>3</v>
      </c>
      <c r="BB30" s="13">
        <v>4</v>
      </c>
      <c r="BC30" s="54">
        <f t="shared" si="10"/>
        <v>16</v>
      </c>
      <c r="BD30" s="54">
        <f t="shared" si="11"/>
        <v>16</v>
      </c>
      <c r="BE30" s="54">
        <f t="shared" si="12"/>
        <v>13</v>
      </c>
      <c r="BF30" s="9">
        <f t="shared" si="13"/>
        <v>18</v>
      </c>
      <c r="BG30" s="54">
        <f t="shared" si="14"/>
        <v>16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</row>
    <row r="31" spans="1:117" s="6" customFormat="1" x14ac:dyDescent="0.25">
      <c r="A31" s="13">
        <v>18</v>
      </c>
      <c r="B31" s="13" t="s">
        <v>153</v>
      </c>
      <c r="C31" s="35" t="s">
        <v>154</v>
      </c>
      <c r="D31" s="35" t="s">
        <v>155</v>
      </c>
      <c r="E31" s="35" t="s">
        <v>62</v>
      </c>
      <c r="F31" s="35" t="s">
        <v>56</v>
      </c>
      <c r="G31" s="79" t="s">
        <v>63</v>
      </c>
      <c r="H31" s="86" t="s">
        <v>10</v>
      </c>
      <c r="I31" s="87" t="s">
        <v>32</v>
      </c>
      <c r="J31" s="88" t="s">
        <v>0</v>
      </c>
      <c r="K31" s="89" t="s">
        <v>25</v>
      </c>
      <c r="L31" s="90" t="b">
        <f t="shared" si="0"/>
        <v>0</v>
      </c>
      <c r="M31" s="90" t="str">
        <f t="shared" si="1"/>
        <v>PP</v>
      </c>
      <c r="N31" s="90" t="b">
        <f t="shared" si="2"/>
        <v>0</v>
      </c>
      <c r="O31" s="90" t="b">
        <f t="shared" si="3"/>
        <v>0</v>
      </c>
      <c r="P31" s="91" t="b">
        <f t="shared" si="4"/>
        <v>0</v>
      </c>
      <c r="Q31" s="90" t="b">
        <f t="shared" si="5"/>
        <v>0</v>
      </c>
      <c r="R31" s="90" t="str">
        <f t="shared" si="6"/>
        <v>PP</v>
      </c>
      <c r="S31" s="90" t="b">
        <f t="shared" si="7"/>
        <v>0</v>
      </c>
      <c r="T31" s="90" t="b">
        <f t="shared" si="8"/>
        <v>0</v>
      </c>
      <c r="U31" s="90" t="b">
        <f t="shared" si="9"/>
        <v>0</v>
      </c>
      <c r="V31" s="92" t="s">
        <v>25</v>
      </c>
      <c r="W31" s="83">
        <v>14</v>
      </c>
      <c r="X31" s="22">
        <v>24</v>
      </c>
      <c r="Y31" s="36">
        <v>13</v>
      </c>
      <c r="Z31" s="25">
        <v>19</v>
      </c>
      <c r="AA31" s="25">
        <v>21</v>
      </c>
      <c r="AB31" s="13" t="s">
        <v>58</v>
      </c>
      <c r="AC31" s="13">
        <v>1</v>
      </c>
      <c r="AD31" s="13">
        <v>2</v>
      </c>
      <c r="AE31" s="13">
        <v>5</v>
      </c>
      <c r="AF31" s="13">
        <v>2</v>
      </c>
      <c r="AG31" s="13">
        <v>4</v>
      </c>
      <c r="AH31" s="13">
        <v>4</v>
      </c>
      <c r="AI31" s="13">
        <v>2</v>
      </c>
      <c r="AJ31" s="13">
        <v>4</v>
      </c>
      <c r="AK31" s="13">
        <v>2</v>
      </c>
      <c r="AL31" s="13">
        <v>4</v>
      </c>
      <c r="AM31" s="13">
        <v>2</v>
      </c>
      <c r="AN31" s="13">
        <v>2</v>
      </c>
      <c r="AO31" s="13">
        <v>4</v>
      </c>
      <c r="AP31" s="13">
        <v>2</v>
      </c>
      <c r="AQ31" s="13">
        <v>4</v>
      </c>
      <c r="AR31" s="13">
        <v>4</v>
      </c>
      <c r="AS31" s="13">
        <v>3</v>
      </c>
      <c r="AT31" s="13">
        <v>4</v>
      </c>
      <c r="AU31" s="13">
        <v>2</v>
      </c>
      <c r="AV31" s="13">
        <v>4</v>
      </c>
      <c r="AW31" s="13">
        <v>3</v>
      </c>
      <c r="AX31" s="13">
        <v>2</v>
      </c>
      <c r="AY31" s="13">
        <v>4</v>
      </c>
      <c r="AZ31" s="13">
        <v>5</v>
      </c>
      <c r="BA31" s="13">
        <v>4</v>
      </c>
      <c r="BB31" s="13">
        <v>5</v>
      </c>
      <c r="BC31" s="8">
        <f t="shared" si="10"/>
        <v>11</v>
      </c>
      <c r="BD31" s="9">
        <f t="shared" si="11"/>
        <v>21</v>
      </c>
      <c r="BE31" s="54">
        <f t="shared" si="12"/>
        <v>13</v>
      </c>
      <c r="BF31" s="9">
        <f t="shared" si="13"/>
        <v>20</v>
      </c>
      <c r="BG31" s="9">
        <f t="shared" si="14"/>
        <v>18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</row>
    <row r="32" spans="1:117" s="6" customFormat="1" x14ac:dyDescent="0.25">
      <c r="A32" s="13" t="s">
        <v>165</v>
      </c>
      <c r="B32" s="13" t="s">
        <v>166</v>
      </c>
      <c r="C32" s="35" t="s">
        <v>167</v>
      </c>
      <c r="D32" s="35" t="s">
        <v>168</v>
      </c>
      <c r="E32" s="35" t="s">
        <v>62</v>
      </c>
      <c r="F32" s="35" t="s">
        <v>56</v>
      </c>
      <c r="G32" s="79" t="s">
        <v>63</v>
      </c>
      <c r="H32" s="86" t="s">
        <v>10</v>
      </c>
      <c r="I32" s="87" t="s">
        <v>32</v>
      </c>
      <c r="J32" s="88" t="s">
        <v>1</v>
      </c>
      <c r="K32" s="89" t="s">
        <v>25</v>
      </c>
      <c r="L32" s="90" t="b">
        <f t="shared" si="0"/>
        <v>0</v>
      </c>
      <c r="M32" s="90" t="str">
        <f t="shared" si="1"/>
        <v>PP</v>
      </c>
      <c r="N32" s="90" t="b">
        <f t="shared" si="2"/>
        <v>0</v>
      </c>
      <c r="O32" s="90" t="str">
        <f t="shared" si="3"/>
        <v>PH</v>
      </c>
      <c r="P32" s="91" t="b">
        <f t="shared" si="4"/>
        <v>0</v>
      </c>
      <c r="Q32" s="90" t="b">
        <f t="shared" si="5"/>
        <v>0</v>
      </c>
      <c r="R32" s="90" t="str">
        <f t="shared" si="6"/>
        <v>PP</v>
      </c>
      <c r="S32" s="90" t="b">
        <f t="shared" si="7"/>
        <v>0</v>
      </c>
      <c r="T32" s="90" t="b">
        <f t="shared" si="8"/>
        <v>0</v>
      </c>
      <c r="U32" s="90" t="b">
        <f t="shared" si="9"/>
        <v>0</v>
      </c>
      <c r="V32" s="92" t="s">
        <v>25</v>
      </c>
      <c r="W32" s="85">
        <v>18</v>
      </c>
      <c r="X32" s="25">
        <v>20</v>
      </c>
      <c r="Y32" s="36">
        <v>16</v>
      </c>
      <c r="Z32" s="25">
        <v>20</v>
      </c>
      <c r="AA32" s="25">
        <v>19</v>
      </c>
      <c r="AB32" s="13" t="s">
        <v>96</v>
      </c>
      <c r="AC32" s="13">
        <v>1</v>
      </c>
      <c r="AD32" s="13">
        <v>2</v>
      </c>
      <c r="AE32" s="13">
        <v>4</v>
      </c>
      <c r="AF32" s="13">
        <v>4</v>
      </c>
      <c r="AG32" s="13">
        <v>2</v>
      </c>
      <c r="AH32" s="13">
        <v>5</v>
      </c>
      <c r="AI32" s="13">
        <v>3</v>
      </c>
      <c r="AJ32" s="13">
        <v>4</v>
      </c>
      <c r="AK32" s="13">
        <v>2</v>
      </c>
      <c r="AL32" s="13">
        <v>5</v>
      </c>
      <c r="AM32" s="13">
        <v>2</v>
      </c>
      <c r="AN32" s="13">
        <v>4</v>
      </c>
      <c r="AO32" s="13">
        <v>4</v>
      </c>
      <c r="AP32" s="13">
        <v>4</v>
      </c>
      <c r="AQ32" s="13">
        <v>2</v>
      </c>
      <c r="AR32" s="13">
        <v>3</v>
      </c>
      <c r="AS32" s="13">
        <v>4</v>
      </c>
      <c r="AT32" s="13">
        <v>4</v>
      </c>
      <c r="AU32" s="13">
        <v>2</v>
      </c>
      <c r="AV32" s="13">
        <v>4</v>
      </c>
      <c r="AW32" s="13">
        <v>4</v>
      </c>
      <c r="AX32" s="13">
        <v>4</v>
      </c>
      <c r="AY32" s="13">
        <v>4</v>
      </c>
      <c r="AZ32" s="13">
        <v>2</v>
      </c>
      <c r="BA32" s="13">
        <v>4</v>
      </c>
      <c r="BB32" s="13">
        <v>4</v>
      </c>
      <c r="BC32" s="54">
        <f t="shared" si="10"/>
        <v>17</v>
      </c>
      <c r="BD32" s="9">
        <f t="shared" si="11"/>
        <v>20</v>
      </c>
      <c r="BE32" s="54">
        <f t="shared" si="12"/>
        <v>14</v>
      </c>
      <c r="BF32" s="54">
        <f t="shared" si="13"/>
        <v>17</v>
      </c>
      <c r="BG32" s="9">
        <f t="shared" si="14"/>
        <v>18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</row>
    <row r="33" spans="1:117" s="6" customFormat="1" x14ac:dyDescent="0.25">
      <c r="A33" s="13" t="s">
        <v>156</v>
      </c>
      <c r="B33" s="13" t="s">
        <v>157</v>
      </c>
      <c r="C33" s="35" t="s">
        <v>158</v>
      </c>
      <c r="D33" s="35" t="s">
        <v>61</v>
      </c>
      <c r="E33" s="35" t="s">
        <v>78</v>
      </c>
      <c r="F33" s="35" t="s">
        <v>56</v>
      </c>
      <c r="G33" s="79" t="s">
        <v>63</v>
      </c>
      <c r="H33" s="93" t="s">
        <v>10</v>
      </c>
      <c r="I33" s="94" t="s">
        <v>32</v>
      </c>
      <c r="J33" s="95" t="s">
        <v>0</v>
      </c>
      <c r="K33" s="96" t="s">
        <v>25</v>
      </c>
      <c r="L33" s="97" t="b">
        <f t="shared" si="0"/>
        <v>0</v>
      </c>
      <c r="M33" s="97" t="str">
        <f t="shared" si="1"/>
        <v>PP</v>
      </c>
      <c r="N33" s="97" t="b">
        <f t="shared" si="2"/>
        <v>0</v>
      </c>
      <c r="O33" s="97" t="str">
        <f t="shared" si="3"/>
        <v>PH</v>
      </c>
      <c r="P33" s="98" t="b">
        <f t="shared" si="4"/>
        <v>0</v>
      </c>
      <c r="Q33" s="90" t="b">
        <f t="shared" si="5"/>
        <v>0</v>
      </c>
      <c r="R33" s="90" t="str">
        <f t="shared" si="6"/>
        <v>PP</v>
      </c>
      <c r="S33" s="90" t="b">
        <f t="shared" si="7"/>
        <v>0</v>
      </c>
      <c r="T33" s="90" t="b">
        <f t="shared" si="8"/>
        <v>0</v>
      </c>
      <c r="U33" s="90" t="b">
        <f t="shared" si="9"/>
        <v>0</v>
      </c>
      <c r="V33" s="99" t="s">
        <v>25</v>
      </c>
      <c r="W33" s="83">
        <v>17</v>
      </c>
      <c r="X33" s="22">
        <v>22</v>
      </c>
      <c r="Y33" s="36">
        <v>12</v>
      </c>
      <c r="Z33" s="25">
        <v>22</v>
      </c>
      <c r="AA33" s="25">
        <v>20</v>
      </c>
      <c r="AB33" s="13" t="s">
        <v>96</v>
      </c>
      <c r="AC33" s="13">
        <v>1</v>
      </c>
      <c r="AD33" s="13">
        <v>2</v>
      </c>
      <c r="AE33" s="13">
        <v>5</v>
      </c>
      <c r="AF33" s="13">
        <v>3</v>
      </c>
      <c r="AG33" s="13">
        <v>5</v>
      </c>
      <c r="AH33" s="13">
        <v>5</v>
      </c>
      <c r="AI33" s="13">
        <v>2</v>
      </c>
      <c r="AJ33" s="13">
        <v>4</v>
      </c>
      <c r="AK33" s="13">
        <v>1</v>
      </c>
      <c r="AL33" s="13">
        <v>4</v>
      </c>
      <c r="AM33" s="13">
        <v>2</v>
      </c>
      <c r="AN33" s="13">
        <v>4</v>
      </c>
      <c r="AO33" s="13">
        <v>4</v>
      </c>
      <c r="AP33" s="13">
        <v>1</v>
      </c>
      <c r="AQ33" s="13">
        <v>4</v>
      </c>
      <c r="AR33" s="13">
        <v>3</v>
      </c>
      <c r="AS33" s="13">
        <v>4</v>
      </c>
      <c r="AT33" s="13">
        <v>4</v>
      </c>
      <c r="AU33" s="13">
        <v>1</v>
      </c>
      <c r="AV33" s="13">
        <v>4</v>
      </c>
      <c r="AW33" s="13">
        <v>5</v>
      </c>
      <c r="AX33" s="13">
        <v>4</v>
      </c>
      <c r="AY33" s="13">
        <v>4</v>
      </c>
      <c r="AZ33" s="13">
        <v>2</v>
      </c>
      <c r="BA33" s="13">
        <v>3</v>
      </c>
      <c r="BB33" s="13">
        <v>5</v>
      </c>
      <c r="BC33" s="54">
        <f t="shared" si="10"/>
        <v>16</v>
      </c>
      <c r="BD33" s="9">
        <f t="shared" si="11"/>
        <v>21</v>
      </c>
      <c r="BE33" s="8">
        <f t="shared" si="12"/>
        <v>8</v>
      </c>
      <c r="BF33" s="9">
        <f t="shared" si="13"/>
        <v>20</v>
      </c>
      <c r="BG33" s="9">
        <f t="shared" si="14"/>
        <v>20</v>
      </c>
      <c r="BH33"/>
      <c r="BI33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</row>
    <row r="34" spans="1:117" x14ac:dyDescent="0.25">
      <c r="V34" s="31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1"/>
      <c r="BD34" s="39"/>
      <c r="BE34" s="31"/>
      <c r="BF34" s="39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</row>
    <row r="35" spans="1:117" x14ac:dyDescent="0.25">
      <c r="W35" t="s">
        <v>169</v>
      </c>
      <c r="X35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</row>
    <row r="36" spans="1:117" x14ac:dyDescent="0.25">
      <c r="V36" s="2"/>
      <c r="W36" s="44" t="s">
        <v>178</v>
      </c>
      <c r="X36" s="44" t="s">
        <v>179</v>
      </c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</row>
    <row r="37" spans="1:117" x14ac:dyDescent="0.25">
      <c r="V37" s="12"/>
      <c r="W37" s="44" t="s">
        <v>33</v>
      </c>
      <c r="X37" s="44" t="s">
        <v>180</v>
      </c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</row>
    <row r="38" spans="1:117" x14ac:dyDescent="0.25">
      <c r="V38" s="43"/>
      <c r="W38" s="44" t="s">
        <v>181</v>
      </c>
      <c r="X38" s="45" t="s">
        <v>182</v>
      </c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</row>
    <row r="39" spans="1:117" x14ac:dyDescent="0.25">
      <c r="B39" s="31"/>
      <c r="V39" s="10"/>
      <c r="W39" s="44" t="s">
        <v>36</v>
      </c>
      <c r="X39" s="46" t="s">
        <v>203</v>
      </c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</row>
    <row r="40" spans="1:117" x14ac:dyDescent="0.25">
      <c r="B40" s="31"/>
      <c r="V40" s="31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</row>
    <row r="41" spans="1:117" x14ac:dyDescent="0.25">
      <c r="V41" s="31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</row>
    <row r="42" spans="1:117" x14ac:dyDescent="0.25">
      <c r="D42" t="s">
        <v>204</v>
      </c>
      <c r="V42" s="31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</row>
    <row r="43" spans="1:117" x14ac:dyDescent="0.25">
      <c r="V43" s="31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</row>
    <row r="44" spans="1:117" x14ac:dyDescent="0.25">
      <c r="V44" s="31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</row>
    <row r="45" spans="1:117" x14ac:dyDescent="0.25">
      <c r="V45" s="31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</row>
  </sheetData>
  <autoFilter ref="A3:DM33" xr:uid="{0584AEB7-9542-4DA2-B083-5D7B98290541}">
    <sortState ref="A4:DM33">
      <sortCondition ref="K3:K33"/>
    </sortState>
  </autoFilter>
  <mergeCells count="2">
    <mergeCell ref="A1:BG1"/>
    <mergeCell ref="H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HASIL</vt:lpstr>
      <vt:lpstr>Detail (3)</vt:lpstr>
      <vt:lpstr>Detail</vt:lpstr>
      <vt:lpstr>Detail (2)</vt:lpstr>
      <vt:lpstr>Detail (4)</vt:lpstr>
      <vt:lpstr>Default_Grouping</vt:lpstr>
      <vt:lpstr>Office</vt:lpstr>
      <vt:lpstr>Overall</vt:lpstr>
      <vt:lpstr>Pendidikan</vt:lpstr>
      <vt:lpstr>PRE_TP_F</vt:lpstr>
      <vt:lpstr>PRE_TP_PF</vt:lpstr>
      <vt:lpstr>PRE_TP_PH</vt:lpstr>
      <vt:lpstr>PRE_TP_PN</vt:lpstr>
      <vt:lpstr>PRE_TP_PP</vt:lpstr>
      <vt:lpstr>TP_Default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 3 - Neurolab</dc:creator>
  <cp:keywords/>
  <dc:description/>
  <cp:lastModifiedBy>Dhio</cp:lastModifiedBy>
  <cp:revision/>
  <dcterms:created xsi:type="dcterms:W3CDTF">2019-02-13T03:12:51Z</dcterms:created>
  <dcterms:modified xsi:type="dcterms:W3CDTF">2019-09-10T08:12:50Z</dcterms:modified>
  <cp:category/>
  <cp:contentStatus/>
</cp:coreProperties>
</file>