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patri\Documents\CH EN 263\"/>
    </mc:Choice>
  </mc:AlternateContent>
  <xr:revisionPtr revIDLastSave="0" documentId="13_ncr:1_{FE971AA2-F41D-4E50-884E-C8506386E31B}" xr6:coauthVersionLast="47" xr6:coauthVersionMax="47" xr10:uidLastSave="{00000000-0000-0000-0000-000000000000}"/>
  <bookViews>
    <workbookView xWindow="2460" yWindow="2460" windowWidth="21600" windowHeight="11385" tabRatio="500" activeTab="1" xr2:uid="{00000000-000D-0000-FFFF-FFFF00000000}"/>
  </bookViews>
  <sheets>
    <sheet name="Problem 1" sheetId="1" r:id="rId1"/>
    <sheet name="Problem 2" sheetId="2" r:id="rId2"/>
    <sheet name="Problem 3" sheetId="4" r:id="rId3"/>
  </sheets>
  <definedNames>
    <definedName name="b" localSheetId="0">'Problem 1'!$D$14</definedName>
    <definedName name="b" localSheetId="1">'Problem 2'!$C$23</definedName>
    <definedName name="CA_0" localSheetId="2">'Problem 3'!$C$24</definedName>
    <definedName name="CB_0" localSheetId="2">'Problem 3'!$C$25</definedName>
    <definedName name="Dt" localSheetId="2">'Problem 3'!$C$28</definedName>
    <definedName name="E" localSheetId="1">'Problem 2'!$C$24</definedName>
    <definedName name="f" localSheetId="0">'Problem 1'!$D$11</definedName>
    <definedName name="f">'Problem 1'!$C$18</definedName>
    <definedName name="k" localSheetId="0">'Problem 1'!$D$13</definedName>
    <definedName name="k1_" localSheetId="2">'Problem 3'!$C$26</definedName>
    <definedName name="k2_" localSheetId="2">'Problem 3'!$C$27</definedName>
    <definedName name="Re" localSheetId="0">'Problem 1'!$D$12</definedName>
    <definedName name="Re">'Problem 1'!#REF!</definedName>
    <definedName name="solver_adj" localSheetId="0" hidden="1">'Problem 1'!$D$11</definedName>
    <definedName name="solver_adj" localSheetId="1" hidden="1">'Problem 2'!$C$23:$C$24</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1</definedName>
    <definedName name="solver_eng" localSheetId="1" hidden="1">1</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1" hidden="1">'Problem 2'!$C$23</definedName>
    <definedName name="solver_lhs2" localSheetId="1" hidden="1">'Problem 2'!$C$23</definedName>
    <definedName name="solver_lin" localSheetId="0" hidden="1">2</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2</definedName>
    <definedName name="solver_neg" localSheetId="1" hidden="1">2</definedName>
    <definedName name="solver_nod" localSheetId="0" hidden="1">2147483647</definedName>
    <definedName name="solver_nod" localSheetId="1" hidden="1">2147483647</definedName>
    <definedName name="solver_num" localSheetId="0" hidden="1">0</definedName>
    <definedName name="solver_num" localSheetId="1" hidden="1">0</definedName>
    <definedName name="solver_nwt" localSheetId="0" hidden="1">1</definedName>
    <definedName name="solver_nwt" localSheetId="1" hidden="1">1</definedName>
    <definedName name="solver_opt" localSheetId="0" hidden="1">'Problem 1'!$D$17</definedName>
    <definedName name="solver_opt" localSheetId="1" hidden="1">'Problem 2'!$F$28</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1" hidden="1">3</definedName>
    <definedName name="solver_rel2" localSheetId="1" hidden="1">3</definedName>
    <definedName name="solver_rhs1" localSheetId="1" hidden="1">1</definedName>
    <definedName name="solver_rhs2" localSheetId="1" hidden="1">1</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9" i="2" l="1"/>
  <c r="E29" i="2" s="1"/>
  <c r="D30" i="2"/>
  <c r="E30" i="2" s="1"/>
  <c r="D31" i="2"/>
  <c r="E31" i="2" s="1"/>
  <c r="D32" i="2"/>
  <c r="E32" i="2"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28" i="2"/>
  <c r="E28" i="2" s="1"/>
  <c r="H26" i="4"/>
  <c r="G26" i="4"/>
  <c r="H25" i="4"/>
  <c r="G25" i="4"/>
  <c r="F26" i="4"/>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D17" i="1"/>
  <c r="D16" i="1"/>
  <c r="D15" i="1"/>
  <c r="H27" i="4" l="1"/>
  <c r="G27" i="4"/>
  <c r="H28" i="4" s="1"/>
  <c r="F28" i="2"/>
  <c r="G28" i="2"/>
  <c r="G28" i="4" l="1"/>
  <c r="G29" i="4" s="1"/>
  <c r="H29" i="4" l="1"/>
  <c r="H30" i="4" s="1"/>
  <c r="G30" i="4" l="1"/>
  <c r="G31" i="4" s="1"/>
  <c r="H31" i="4" l="1"/>
  <c r="H32" i="4" s="1"/>
  <c r="G32" i="4" l="1"/>
  <c r="G33" i="4" s="1"/>
  <c r="H33" i="4" l="1"/>
  <c r="H34" i="4" s="1"/>
  <c r="G34" i="4" l="1"/>
  <c r="G35" i="4" s="1"/>
  <c r="H35" i="4" l="1"/>
  <c r="H36" i="4" s="1"/>
  <c r="G36" i="4" l="1"/>
  <c r="G37" i="4" s="1"/>
  <c r="H37" i="4" l="1"/>
  <c r="H38" i="4" s="1"/>
  <c r="G38" i="4" l="1"/>
  <c r="G39" i="4" s="1"/>
  <c r="H39" i="4" l="1"/>
  <c r="H40" i="4" s="1"/>
  <c r="G40" i="4" l="1"/>
  <c r="G41" i="4" s="1"/>
  <c r="H41" i="4" l="1"/>
  <c r="H42" i="4" s="1"/>
  <c r="G42" i="4" l="1"/>
  <c r="G43" i="4" s="1"/>
  <c r="H43" i="4" l="1"/>
  <c r="H44" i="4" s="1"/>
  <c r="G44" i="4" l="1"/>
  <c r="G45" i="4" s="1"/>
  <c r="H45" i="4" l="1"/>
  <c r="H46" i="4" s="1"/>
  <c r="G46" i="4" l="1"/>
  <c r="G47" i="4" s="1"/>
  <c r="H47" i="4" l="1"/>
  <c r="H48" i="4" s="1"/>
  <c r="G48" i="4" l="1"/>
  <c r="G49" i="4" s="1"/>
  <c r="H49" i="4" l="1"/>
  <c r="H50" i="4" s="1"/>
  <c r="G50" i="4" l="1"/>
  <c r="G51" i="4" s="1"/>
  <c r="H51" i="4" l="1"/>
  <c r="H52" i="4" s="1"/>
  <c r="G52" i="4" l="1"/>
  <c r="G53" i="4" s="1"/>
  <c r="H53" i="4" l="1"/>
  <c r="H54" i="4" s="1"/>
  <c r="G54" i="4" l="1"/>
  <c r="G55" i="4" s="1"/>
  <c r="H55" i="4" l="1"/>
  <c r="H56" i="4" s="1"/>
  <c r="G56" i="4" l="1"/>
  <c r="G57" i="4" s="1"/>
  <c r="H57" i="4" l="1"/>
  <c r="H58" i="4" s="1"/>
  <c r="H59" i="4" l="1"/>
  <c r="H60" i="4" s="1"/>
  <c r="G58" i="4"/>
  <c r="G59" i="4" s="1"/>
  <c r="G60" i="4" l="1"/>
  <c r="G61" i="4" s="1"/>
  <c r="H61" i="4" l="1"/>
  <c r="H62" i="4" s="1"/>
  <c r="G62" i="4" l="1"/>
  <c r="G63" i="4" s="1"/>
  <c r="H63" i="4" l="1"/>
  <c r="H64" i="4" s="1"/>
  <c r="G64" i="4" l="1"/>
  <c r="G65" i="4" s="1"/>
  <c r="H65" i="4" l="1"/>
  <c r="H66" i="4" s="1"/>
  <c r="G66" i="4" l="1"/>
  <c r="G67" i="4" s="1"/>
  <c r="H67" i="4" l="1"/>
  <c r="H68" i="4" s="1"/>
  <c r="H69" i="4" l="1"/>
  <c r="H70" i="4" s="1"/>
  <c r="G68" i="4"/>
  <c r="G69" i="4" s="1"/>
  <c r="G70" i="4" l="1"/>
  <c r="G71" i="4" s="1"/>
  <c r="H71" i="4"/>
  <c r="H72" i="4" s="1"/>
  <c r="G72" i="4" l="1"/>
  <c r="G73" i="4" s="1"/>
  <c r="H73" i="4" l="1"/>
  <c r="H74" i="4" s="1"/>
  <c r="G74" i="4" l="1"/>
  <c r="G75" i="4" l="1"/>
  <c r="G76" i="4" s="1"/>
  <c r="H75" i="4"/>
  <c r="G77" i="4" l="1"/>
  <c r="G78" i="4" s="1"/>
  <c r="H76" i="4"/>
  <c r="H77" i="4" s="1"/>
  <c r="G79" i="4" l="1"/>
  <c r="H78" i="4"/>
  <c r="H79" i="4"/>
  <c r="H80" i="4" l="1"/>
  <c r="G80" i="4"/>
  <c r="G81" i="4" l="1"/>
  <c r="H81" i="4"/>
  <c r="H82" i="4" l="1"/>
  <c r="G82" i="4"/>
  <c r="G83" i="4" l="1"/>
  <c r="H83" i="4"/>
  <c r="H84" i="4" l="1"/>
  <c r="G84" i="4"/>
  <c r="G85" i="4" l="1"/>
  <c r="H85" i="4"/>
  <c r="H86" i="4" l="1"/>
  <c r="G86" i="4"/>
  <c r="G87" i="4" l="1"/>
  <c r="H87" i="4"/>
  <c r="H88" i="4" l="1"/>
  <c r="G88" i="4"/>
  <c r="G89" i="4" l="1"/>
  <c r="H89" i="4"/>
  <c r="H90" i="4" s="1"/>
  <c r="G90" i="4" l="1"/>
  <c r="G91" i="4" s="1"/>
  <c r="H91" i="4" l="1"/>
  <c r="H92" i="4" s="1"/>
  <c r="G92" i="4" l="1"/>
  <c r="G93" i="4" s="1"/>
  <c r="H93" i="4" l="1"/>
  <c r="H94" i="4" s="1"/>
  <c r="G94" i="4" l="1"/>
  <c r="G95" i="4" s="1"/>
  <c r="H95" i="4" l="1"/>
  <c r="H96" i="4" s="1"/>
  <c r="G96" i="4" l="1"/>
  <c r="G97" i="4" s="1"/>
  <c r="H97" i="4" l="1"/>
  <c r="H98" i="4" s="1"/>
  <c r="G98" i="4" l="1"/>
  <c r="G99" i="4" s="1"/>
  <c r="H99" i="4" l="1"/>
</calcChain>
</file>

<file path=xl/sharedStrings.xml><?xml version="1.0" encoding="utf-8"?>
<sst xmlns="http://schemas.openxmlformats.org/spreadsheetml/2006/main" count="35" uniqueCount="31">
  <si>
    <t>k</t>
  </si>
  <si>
    <t>Problem 1 (10 points)</t>
  </si>
  <si>
    <t>image from https://www.flinnsci.com/</t>
  </si>
  <si>
    <t>T</t>
  </si>
  <si>
    <t>Problem 2 (15 points)</t>
  </si>
  <si>
    <t>Problem 3 (20 points)</t>
  </si>
  <si>
    <t>1/sqrt(f) =</t>
  </si>
  <si>
    <t>f =</t>
  </si>
  <si>
    <t>Re =</t>
  </si>
  <si>
    <t>k =</t>
  </si>
  <si>
    <t>b =</t>
  </si>
  <si>
    <t>k*ln(RE*SQRT(f))-b =</t>
  </si>
  <si>
    <t>Error =</t>
  </si>
  <si>
    <t>E =</t>
  </si>
  <si>
    <r>
      <t>R</t>
    </r>
    <r>
      <rPr>
        <vertAlign val="superscript"/>
        <sz val="12"/>
        <color theme="1"/>
        <rFont val="Calibri"/>
        <family val="2"/>
        <scheme val="minor"/>
      </rPr>
      <t>2</t>
    </r>
  </si>
  <si>
    <r>
      <t>k</t>
    </r>
    <r>
      <rPr>
        <vertAlign val="subscript"/>
        <sz val="12"/>
        <color theme="1"/>
        <rFont val="Calibri"/>
        <family val="2"/>
        <scheme val="minor"/>
      </rPr>
      <t>est</t>
    </r>
  </si>
  <si>
    <t>=SUM(R2)</t>
  </si>
  <si>
    <r>
      <t>=RSQ(k,k</t>
    </r>
    <r>
      <rPr>
        <vertAlign val="subscript"/>
        <sz val="12"/>
        <color theme="1"/>
        <rFont val="Calibri"/>
        <family val="2"/>
        <scheme val="minor"/>
      </rPr>
      <t>est</t>
    </r>
    <r>
      <rPr>
        <sz val="12"/>
        <color theme="1"/>
        <rFont val="Calibri"/>
        <family val="2"/>
        <scheme val="minor"/>
      </rPr>
      <t>)</t>
    </r>
  </si>
  <si>
    <t>As it stands, a fit could not be found that both followed this equation, and stayed within the parameter ranges. Plotted above is the result if we keep the equation, but ignore parameter restraints (otherwise, the best fit is with b = 1, and E = 5000). Additionally, removing the 9 coefficient from the equation results in a set of parameters that are much closer to the requested restraints (b = 0.48 &amp; E = 4800). The RSQ fit for the unrestrained fit as shown above is 0.999, which is an extremely good fit.</t>
  </si>
  <si>
    <r>
      <t>C</t>
    </r>
    <r>
      <rPr>
        <vertAlign val="subscript"/>
        <sz val="12"/>
        <color theme="1"/>
        <rFont val="Calibri"/>
        <family val="2"/>
        <scheme val="minor"/>
      </rPr>
      <t>A0</t>
    </r>
    <r>
      <rPr>
        <sz val="12"/>
        <color theme="1"/>
        <rFont val="Calibri"/>
        <family val="2"/>
        <scheme val="minor"/>
      </rPr>
      <t xml:space="preserve"> =</t>
    </r>
  </si>
  <si>
    <r>
      <t>C</t>
    </r>
    <r>
      <rPr>
        <vertAlign val="subscript"/>
        <sz val="12"/>
        <color theme="1"/>
        <rFont val="Calibri"/>
        <family val="2"/>
        <scheme val="minor"/>
      </rPr>
      <t>B0</t>
    </r>
    <r>
      <rPr>
        <sz val="12"/>
        <color theme="1"/>
        <rFont val="Calibri"/>
        <family val="2"/>
        <scheme val="minor"/>
      </rPr>
      <t xml:space="preserve"> =</t>
    </r>
  </si>
  <si>
    <t>mM</t>
  </si>
  <si>
    <t>mM/s</t>
  </si>
  <si>
    <r>
      <t>k</t>
    </r>
    <r>
      <rPr>
        <vertAlign val="subscript"/>
        <sz val="12"/>
        <color theme="1"/>
        <rFont val="Calibri"/>
        <family val="2"/>
        <scheme val="minor"/>
      </rPr>
      <t>1</t>
    </r>
    <r>
      <rPr>
        <sz val="12"/>
        <color theme="1"/>
        <rFont val="Calibri"/>
        <family val="2"/>
        <scheme val="minor"/>
      </rPr>
      <t xml:space="preserve"> =</t>
    </r>
  </si>
  <si>
    <r>
      <t>k</t>
    </r>
    <r>
      <rPr>
        <vertAlign val="subscript"/>
        <sz val="12"/>
        <color theme="1"/>
        <rFont val="Calibri"/>
        <family val="2"/>
        <scheme val="minor"/>
      </rPr>
      <t>2</t>
    </r>
    <r>
      <rPr>
        <sz val="12"/>
        <color theme="1"/>
        <rFont val="Calibri"/>
        <family val="2"/>
        <scheme val="minor"/>
      </rPr>
      <t xml:space="preserve"> =</t>
    </r>
  </si>
  <si>
    <t>s</t>
  </si>
  <si>
    <r>
      <rPr>
        <sz val="12"/>
        <color theme="1"/>
        <rFont val="Symbol"/>
        <family val="1"/>
        <charset val="2"/>
      </rPr>
      <t>D</t>
    </r>
    <r>
      <rPr>
        <sz val="12"/>
        <color theme="1"/>
        <rFont val="Calibri"/>
        <family val="2"/>
        <scheme val="minor"/>
      </rPr>
      <t>t =</t>
    </r>
  </si>
  <si>
    <r>
      <t>C</t>
    </r>
    <r>
      <rPr>
        <vertAlign val="subscript"/>
        <sz val="12"/>
        <color theme="1"/>
        <rFont val="Calibri"/>
        <family val="2"/>
        <scheme val="minor"/>
      </rPr>
      <t>A</t>
    </r>
  </si>
  <si>
    <r>
      <t>C</t>
    </r>
    <r>
      <rPr>
        <vertAlign val="subscript"/>
        <sz val="12"/>
        <color theme="1"/>
        <rFont val="Calibri"/>
        <family val="2"/>
        <scheme val="minor"/>
      </rPr>
      <t>B</t>
    </r>
  </si>
  <si>
    <t>(a)</t>
  </si>
  <si>
    <t>T = 60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</si>
</sst>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8">
    <font>
      <sz val="12"/>
      <color theme="1"/>
      <name val="Calibri"/>
      <family val="2"/>
      <scheme val="minor"/>
    </font>
    <font>
      <b/>
      <sz val="12"/>
      <color theme="1"/>
      <name val="Calibri"/>
      <family val="2"/>
      <scheme val="minor"/>
    </font>
    <font>
      <sz val="12"/>
      <color rgb="FFFF0000"/>
      <name val="Calibri"/>
      <family val="2"/>
      <scheme val="minor"/>
    </font>
    <font>
      <b/>
      <i/>
      <sz val="12"/>
      <color rgb="FFFF0000"/>
      <name val="Calibri"/>
      <family val="2"/>
      <scheme val="minor"/>
    </font>
    <font>
      <vertAlign val="superscript"/>
      <sz val="12"/>
      <color theme="1"/>
      <name val="Calibri"/>
      <family val="2"/>
      <scheme val="minor"/>
    </font>
    <font>
      <vertAlign val="subscript"/>
      <sz val="12"/>
      <color theme="1"/>
      <name val="Calibri"/>
      <family val="2"/>
      <scheme val="minor"/>
    </font>
    <font>
      <sz val="12"/>
      <color theme="1"/>
      <name val="Symbol"/>
      <family val="1"/>
      <charset val="2"/>
    </font>
    <font>
      <sz val="12"/>
      <color theme="1"/>
      <name val="Calibri"/>
      <family val="1"/>
      <charset val="2"/>
      <scheme val="minor"/>
    </font>
  </fonts>
  <fills count="2">
    <fill>
      <patternFill patternType="none"/>
    </fill>
    <fill>
      <patternFill patternType="gray125"/>
    </fill>
  </fills>
  <borders count="5">
    <border>
      <left/>
      <right/>
      <top/>
      <bottom/>
      <diagonal/>
    </border>
    <border>
      <left/>
      <right/>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0" xfId="0" applyNumberFormat="1"/>
    <xf numFmtId="0" fontId="0" fillId="0" borderId="0" xfId="0" applyFill="1"/>
    <xf numFmtId="0" fontId="1" fillId="0" borderId="0" xfId="0" applyFont="1"/>
    <xf numFmtId="2" fontId="0" fillId="0" borderId="0" xfId="0" applyNumberFormat="1"/>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Border="1"/>
    <xf numFmtId="0" fontId="0" fillId="0" borderId="0" xfId="0" quotePrefix="1" applyFill="1" applyBorder="1" applyAlignment="1">
      <alignment horizontal="left" indent="1"/>
    </xf>
    <xf numFmtId="0" fontId="0" fillId="0" borderId="0" xfId="0" applyFill="1" applyBorder="1" applyAlignment="1">
      <alignment horizontal="left" vertical="top" wrapText="1"/>
    </xf>
    <xf numFmtId="0" fontId="0" fillId="0" borderId="0" xfId="0" applyFill="1" applyAlignment="1">
      <alignment horizontal="center"/>
    </xf>
    <xf numFmtId="2" fontId="0" fillId="0" borderId="0" xfId="0" applyNumberFormat="1" applyFill="1" applyBorder="1"/>
    <xf numFmtId="0" fontId="0" fillId="0" borderId="0" xfId="0" applyNumberFormat="1" applyFill="1" applyBorder="1"/>
    <xf numFmtId="0" fontId="0" fillId="0" borderId="0" xfId="0" applyFill="1" applyBorder="1" applyAlignment="1">
      <alignment horizontal="left"/>
    </xf>
    <xf numFmtId="0" fontId="0" fillId="0" borderId="0" xfId="0" applyFill="1" applyBorder="1" applyAlignment="1">
      <alignment horizontal="right"/>
    </xf>
    <xf numFmtId="11" fontId="0" fillId="0" borderId="0" xfId="0" applyNumberFormat="1" applyFill="1" applyBorder="1"/>
    <xf numFmtId="0" fontId="1" fillId="0" borderId="0" xfId="0" applyNumberFormat="1" applyFont="1" applyFill="1" applyBorder="1"/>
    <xf numFmtId="164" fontId="0" fillId="0" borderId="0" xfId="0" applyNumberFormat="1" applyFill="1" applyBorder="1"/>
    <xf numFmtId="0" fontId="2" fillId="0" borderId="0" xfId="0" applyFont="1" applyAlignment="1">
      <alignment horizontal="center"/>
    </xf>
    <xf numFmtId="165" fontId="0" fillId="0" borderId="0" xfId="0" applyNumberFormat="1" applyFill="1" applyBorder="1"/>
    <xf numFmtId="0" fontId="0" fillId="0" borderId="0" xfId="0" applyAlignment="1">
      <alignment horizontal="right"/>
    </xf>
    <xf numFmtId="0" fontId="1" fillId="0" borderId="2" xfId="0" applyFont="1" applyBorder="1" applyAlignment="1">
      <alignment horizontal="right"/>
    </xf>
    <xf numFmtId="0" fontId="1" fillId="0" borderId="2" xfId="0" applyFont="1" applyBorder="1" applyAlignment="1">
      <alignment horizontal="center"/>
    </xf>
    <xf numFmtId="0" fontId="0" fillId="0" borderId="3" xfId="0" applyFont="1" applyFill="1" applyBorder="1" applyAlignment="1">
      <alignment horizontal="right"/>
    </xf>
    <xf numFmtId="0" fontId="0" fillId="0" borderId="3" xfId="0" applyFill="1" applyBorder="1" applyAlignment="1">
      <alignment horizontal="center"/>
    </xf>
    <xf numFmtId="0" fontId="0" fillId="0" borderId="4" xfId="0" applyFont="1" applyFill="1" applyBorder="1" applyAlignment="1">
      <alignment horizontal="right"/>
    </xf>
    <xf numFmtId="0" fontId="0" fillId="0" borderId="4" xfId="0" applyFill="1" applyBorder="1" applyAlignment="1">
      <alignment horizontal="center"/>
    </xf>
    <xf numFmtId="0" fontId="1" fillId="0" borderId="0" xfId="0" applyFont="1" applyFill="1" applyBorder="1" applyAlignment="1">
      <alignment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1" xfId="0" quotePrefix="1" applyNumberFormat="1" applyBorder="1"/>
    <xf numFmtId="0" fontId="7" fillId="0" borderId="0" xfId="0" applyFont="1" applyFill="1" applyBorder="1" applyAlignment="1">
      <alignment horizontal="center"/>
    </xf>
    <xf numFmtId="0" fontId="0" fillId="0" borderId="0" xfId="0" applyAlignment="1">
      <alignment horizontal="left" vertical="top" wrapText="1"/>
    </xf>
    <xf numFmtId="0" fontId="1" fillId="0" borderId="0" xfId="0" applyFont="1" applyFill="1" applyBorder="1" applyAlignment="1">
      <alignment horizontal="center"/>
    </xf>
  </cellXfs>
  <cellStyles count="1">
    <cellStyle name="Normal" xfId="0" builtinId="0"/>
  </cellStyles>
  <dxfs count="1">
    <dxf>
      <fill>
        <patternFill>
          <bgColor theme="4"/>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a:t>
            </a:r>
            <a:r>
              <a:rPr lang="en-CA" baseline="0"/>
              <a:t> recorded vs k modelled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2'!$C$27</c:f>
              <c:strCache>
                <c:ptCount val="1"/>
                <c:pt idx="0">
                  <c:v>k</c:v>
                </c:pt>
              </c:strCache>
            </c:strRef>
          </c:tx>
          <c:spPr>
            <a:ln w="19050" cap="rnd">
              <a:noFill/>
              <a:round/>
            </a:ln>
            <a:effectLst/>
          </c:spPr>
          <c:marker>
            <c:symbol val="circle"/>
            <c:size val="5"/>
            <c:spPr>
              <a:solidFill>
                <a:schemeClr val="accent2"/>
              </a:solidFill>
              <a:ln w="9525">
                <a:solidFill>
                  <a:schemeClr val="accent2"/>
                </a:solidFill>
              </a:ln>
              <a:effectLst/>
            </c:spPr>
          </c:marker>
          <c:xVal>
            <c:numRef>
              <c:f>'Problem 2'!$B$28:$B$46</c:f>
              <c:numCache>
                <c:formatCode>General</c:formatCode>
                <c:ptCount val="19"/>
                <c:pt idx="0">
                  <c:v>300</c:v>
                </c:pt>
                <c:pt idx="1">
                  <c:v>500</c:v>
                </c:pt>
                <c:pt idx="2">
                  <c:v>700</c:v>
                </c:pt>
                <c:pt idx="3">
                  <c:v>900</c:v>
                </c:pt>
                <c:pt idx="4">
                  <c:v>1100</c:v>
                </c:pt>
                <c:pt idx="5">
                  <c:v>1300</c:v>
                </c:pt>
                <c:pt idx="6">
                  <c:v>1500</c:v>
                </c:pt>
                <c:pt idx="7">
                  <c:v>1700</c:v>
                </c:pt>
                <c:pt idx="8">
                  <c:v>1900</c:v>
                </c:pt>
                <c:pt idx="9">
                  <c:v>2100</c:v>
                </c:pt>
                <c:pt idx="10">
                  <c:v>2300</c:v>
                </c:pt>
                <c:pt idx="11">
                  <c:v>2500</c:v>
                </c:pt>
                <c:pt idx="12">
                  <c:v>2700</c:v>
                </c:pt>
                <c:pt idx="13">
                  <c:v>2900</c:v>
                </c:pt>
                <c:pt idx="14">
                  <c:v>3100</c:v>
                </c:pt>
                <c:pt idx="15">
                  <c:v>3300</c:v>
                </c:pt>
                <c:pt idx="16">
                  <c:v>3500</c:v>
                </c:pt>
                <c:pt idx="17">
                  <c:v>3700</c:v>
                </c:pt>
                <c:pt idx="18">
                  <c:v>3900</c:v>
                </c:pt>
              </c:numCache>
            </c:numRef>
          </c:xVal>
          <c:yVal>
            <c:numRef>
              <c:f>'Problem 2'!$C$28:$C$46</c:f>
              <c:numCache>
                <c:formatCode>General</c:formatCode>
                <c:ptCount val="19"/>
                <c:pt idx="0">
                  <c:v>4.8967986709881106E-5</c:v>
                </c:pt>
                <c:pt idx="1">
                  <c:v>6.131194987895423E-3</c:v>
                </c:pt>
                <c:pt idx="2">
                  <c:v>6.0484351045334346E-2</c:v>
                </c:pt>
                <c:pt idx="3">
                  <c:v>0.20761488335414446</c:v>
                </c:pt>
                <c:pt idx="4">
                  <c:v>0.48820428308384162</c:v>
                </c:pt>
                <c:pt idx="5">
                  <c:v>0.93953164732672678</c:v>
                </c:pt>
                <c:pt idx="6">
                  <c:v>1.5963941105741641</c:v>
                </c:pt>
                <c:pt idx="7">
                  <c:v>2.1928477042116885</c:v>
                </c:pt>
                <c:pt idx="8">
                  <c:v>2.9466854046731923</c:v>
                </c:pt>
                <c:pt idx="9">
                  <c:v>3.9904232271711431</c:v>
                </c:pt>
                <c:pt idx="10">
                  <c:v>4.8749844954251573</c:v>
                </c:pt>
                <c:pt idx="11">
                  <c:v>6.2443944560584814</c:v>
                </c:pt>
                <c:pt idx="12">
                  <c:v>7.0748105619258093</c:v>
                </c:pt>
                <c:pt idx="13">
                  <c:v>8.5311947571396125</c:v>
                </c:pt>
                <c:pt idx="14">
                  <c:v>9.4691296656709838</c:v>
                </c:pt>
                <c:pt idx="15">
                  <c:v>11.014604505895765</c:v>
                </c:pt>
                <c:pt idx="16">
                  <c:v>12.285421464549694</c:v>
                </c:pt>
                <c:pt idx="17">
                  <c:v>13.891879122933148</c:v>
                </c:pt>
                <c:pt idx="18">
                  <c:v>15.343539556758481</c:v>
                </c:pt>
              </c:numCache>
            </c:numRef>
          </c:yVal>
          <c:smooth val="0"/>
          <c:extLst>
            <c:ext xmlns:c16="http://schemas.microsoft.com/office/drawing/2014/chart" uri="{C3380CC4-5D6E-409C-BE32-E72D297353CC}">
              <c16:uniqueId val="{00000000-FAEB-43CC-A34D-43CCE1C935DC}"/>
            </c:ext>
          </c:extLst>
        </c:ser>
        <c:ser>
          <c:idx val="1"/>
          <c:order val="1"/>
          <c:tx>
            <c:strRef>
              <c:f>'Problem 2'!$D$27</c:f>
              <c:strCache>
                <c:ptCount val="1"/>
                <c:pt idx="0">
                  <c:v>kest</c:v>
                </c:pt>
              </c:strCache>
            </c:strRef>
          </c:tx>
          <c:spPr>
            <a:ln w="19050" cap="rnd">
              <a:solidFill>
                <a:schemeClr val="accent1"/>
              </a:solidFill>
              <a:round/>
            </a:ln>
            <a:effectLst/>
          </c:spPr>
          <c:marker>
            <c:symbol val="none"/>
          </c:marker>
          <c:xVal>
            <c:numRef>
              <c:f>'Problem 2'!$B$28:$B$46</c:f>
              <c:numCache>
                <c:formatCode>General</c:formatCode>
                <c:ptCount val="19"/>
                <c:pt idx="0">
                  <c:v>300</c:v>
                </c:pt>
                <c:pt idx="1">
                  <c:v>500</c:v>
                </c:pt>
                <c:pt idx="2">
                  <c:v>700</c:v>
                </c:pt>
                <c:pt idx="3">
                  <c:v>900</c:v>
                </c:pt>
                <c:pt idx="4">
                  <c:v>1100</c:v>
                </c:pt>
                <c:pt idx="5">
                  <c:v>1300</c:v>
                </c:pt>
                <c:pt idx="6">
                  <c:v>1500</c:v>
                </c:pt>
                <c:pt idx="7">
                  <c:v>1700</c:v>
                </c:pt>
                <c:pt idx="8">
                  <c:v>1900</c:v>
                </c:pt>
                <c:pt idx="9">
                  <c:v>2100</c:v>
                </c:pt>
                <c:pt idx="10">
                  <c:v>2300</c:v>
                </c:pt>
                <c:pt idx="11">
                  <c:v>2500</c:v>
                </c:pt>
                <c:pt idx="12">
                  <c:v>2700</c:v>
                </c:pt>
                <c:pt idx="13">
                  <c:v>2900</c:v>
                </c:pt>
                <c:pt idx="14">
                  <c:v>3100</c:v>
                </c:pt>
                <c:pt idx="15">
                  <c:v>3300</c:v>
                </c:pt>
                <c:pt idx="16">
                  <c:v>3500</c:v>
                </c:pt>
                <c:pt idx="17">
                  <c:v>3700</c:v>
                </c:pt>
                <c:pt idx="18">
                  <c:v>3900</c:v>
                </c:pt>
              </c:numCache>
            </c:numRef>
          </c:xVal>
          <c:yVal>
            <c:numRef>
              <c:f>'Problem 2'!$D$28:$D$46</c:f>
              <c:numCache>
                <c:formatCode>General</c:formatCode>
                <c:ptCount val="19"/>
                <c:pt idx="0">
                  <c:v>3.9602154971683765E-5</c:v>
                </c:pt>
                <c:pt idx="1">
                  <c:v>5.7075406346058172E-3</c:v>
                </c:pt>
                <c:pt idx="2">
                  <c:v>5.4052179468906135E-2</c:v>
                </c:pt>
                <c:pt idx="3">
                  <c:v>0.20103835859389252</c:v>
                </c:pt>
                <c:pt idx="4">
                  <c:v>0.48311122234334974</c:v>
                </c:pt>
                <c:pt idx="5">
                  <c:v>0.91181407772362699</c:v>
                </c:pt>
                <c:pt idx="6">
                  <c:v>1.4831065370656054</c:v>
                </c:pt>
                <c:pt idx="7">
                  <c:v>2.1856510530035593</c:v>
                </c:pt>
                <c:pt idx="8">
                  <c:v>3.0056668491337644</c:v>
                </c:pt>
                <c:pt idx="9">
                  <c:v>3.9293506545834691</c:v>
                </c:pt>
                <c:pt idx="10">
                  <c:v>4.9439379264781156</c:v>
                </c:pt>
                <c:pt idx="11">
                  <c:v>6.0380737571962078</c:v>
                </c:pt>
                <c:pt idx="12">
                  <c:v>7.2018557363239877</c:v>
                </c:pt>
                <c:pt idx="13">
                  <c:v>8.4267337501759325</c:v>
                </c:pt>
                <c:pt idx="14">
                  <c:v>9.7053577591701536</c:v>
                </c:pt>
                <c:pt idx="15">
                  <c:v>11.031416560964063</c:v>
                </c:pt>
                <c:pt idx="16">
                  <c:v>12.39948648324917</c:v>
                </c:pt>
                <c:pt idx="17">
                  <c:v>13.804897137111986</c:v>
                </c:pt>
                <c:pt idx="18">
                  <c:v>15.243615747144208</c:v>
                </c:pt>
              </c:numCache>
            </c:numRef>
          </c:yVal>
          <c:smooth val="0"/>
          <c:extLst>
            <c:ext xmlns:c16="http://schemas.microsoft.com/office/drawing/2014/chart" uri="{C3380CC4-5D6E-409C-BE32-E72D297353CC}">
              <c16:uniqueId val="{00000001-FAEB-43CC-A34D-43CCE1C935DC}"/>
            </c:ext>
          </c:extLst>
        </c:ser>
        <c:dLbls>
          <c:showLegendKey val="0"/>
          <c:showVal val="0"/>
          <c:showCatName val="0"/>
          <c:showSerName val="0"/>
          <c:showPercent val="0"/>
          <c:showBubbleSize val="0"/>
        </c:dLbls>
        <c:axId val="873717128"/>
        <c:axId val="873710240"/>
      </c:scatterChart>
      <c:valAx>
        <c:axId val="873717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10240"/>
        <c:crosses val="autoZero"/>
        <c:crossBetween val="midCat"/>
      </c:valAx>
      <c:valAx>
        <c:axId val="87371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17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a:t>
            </a:r>
            <a:r>
              <a:rPr lang="en-CA" baseline="0"/>
              <a:t> vs CB</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3'!$G$24</c:f>
              <c:strCache>
                <c:ptCount val="1"/>
                <c:pt idx="0">
                  <c:v>CA</c:v>
                </c:pt>
              </c:strCache>
            </c:strRef>
          </c:tx>
          <c:spPr>
            <a:ln w="19050" cap="rnd">
              <a:noFill/>
              <a:round/>
            </a:ln>
            <a:effectLst/>
          </c:spPr>
          <c:marker>
            <c:symbol val="circle"/>
            <c:size val="5"/>
            <c:spPr>
              <a:solidFill>
                <a:schemeClr val="accent1"/>
              </a:solidFill>
              <a:ln w="9525">
                <a:solidFill>
                  <a:schemeClr val="accent1"/>
                </a:solidFill>
              </a:ln>
              <a:effectLst/>
            </c:spPr>
          </c:marker>
          <c:xVal>
            <c:numRef>
              <c:f>'Problem 3'!$F$25:$F$99</c:f>
              <c:numCache>
                <c:formatCode>General</c:formatCode>
                <c:ptCount val="7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numCache>
            </c:numRef>
          </c:xVal>
          <c:yVal>
            <c:numRef>
              <c:f>'Problem 3'!$G$25:$G$99</c:f>
              <c:numCache>
                <c:formatCode>General</c:formatCode>
                <c:ptCount val="75"/>
                <c:pt idx="0">
                  <c:v>0</c:v>
                </c:pt>
                <c:pt idx="1">
                  <c:v>0.03</c:v>
                </c:pt>
                <c:pt idx="2">
                  <c:v>2.4E-2</c:v>
                </c:pt>
                <c:pt idx="3">
                  <c:v>2.6064E-2</c:v>
                </c:pt>
                <c:pt idx="4">
                  <c:v>2.6453627904E-2</c:v>
                </c:pt>
                <c:pt idx="5">
                  <c:v>2.7183915338396709E-2</c:v>
                </c:pt>
                <c:pt idx="6">
                  <c:v>2.7901838979955039E-2</c:v>
                </c:pt>
                <c:pt idx="7">
                  <c:v>2.8663450601937552E-2</c:v>
                </c:pt>
                <c:pt idx="8">
                  <c:v>2.946504110560965E-2</c:v>
                </c:pt>
                <c:pt idx="9">
                  <c:v>3.031041299686911E-2</c:v>
                </c:pt>
                <c:pt idx="10">
                  <c:v>3.1203007773740056E-2</c:v>
                </c:pt>
                <c:pt idx="11">
                  <c:v>3.2146673083245911E-2</c:v>
                </c:pt>
                <c:pt idx="12">
                  <c:v>3.3145658910500878E-2</c:v>
                </c:pt>
                <c:pt idx="13">
                  <c:v>3.4204670721068864E-2</c:v>
                </c:pt>
                <c:pt idx="14">
                  <c:v>3.5328927937866329E-2</c:v>
                </c:pt>
                <c:pt idx="15">
                  <c:v>3.6524230997091629E-2</c:v>
                </c:pt>
                <c:pt idx="16">
                  <c:v>3.7797038299343985E-2</c:v>
                </c:pt>
                <c:pt idx="17">
                  <c:v>3.9154554619614229E-2</c:v>
                </c:pt>
                <c:pt idx="18">
                  <c:v>4.0604832784620043E-2</c:v>
                </c:pt>
                <c:pt idx="19">
                  <c:v>4.2156890701303844E-2</c:v>
                </c:pt>
                <c:pt idx="20">
                  <c:v>4.3820846125880733E-2</c:v>
                </c:pt>
                <c:pt idx="21">
                  <c:v>4.5608071895164165E-2</c:v>
                </c:pt>
                <c:pt idx="22">
                  <c:v>4.7531374692926114E-2</c:v>
                </c:pt>
                <c:pt idx="23">
                  <c:v>4.960520077854666E-2</c:v>
                </c:pt>
                <c:pt idx="24">
                  <c:v>5.1845872437207924E-2</c:v>
                </c:pt>
                <c:pt idx="25">
                  <c:v>5.427185917857287E-2</c:v>
                </c:pt>
                <c:pt idx="26">
                  <c:v>5.690408784951622E-2</c:v>
                </c:pt>
                <c:pt idx="27">
                  <c:v>5.9766295738733932E-2</c:v>
                </c:pt>
                <c:pt idx="28">
                  <c:v>6.2885430294297884E-2</c:v>
                </c:pt>
                <c:pt idx="29">
                  <c:v>6.6292098045051637E-2</c:v>
                </c:pt>
                <c:pt idx="30">
                  <c:v>7.0021063426969843E-2</c:v>
                </c:pt>
                <c:pt idx="31">
                  <c:v>7.4111795075435138E-2</c:v>
                </c:pt>
                <c:pt idx="32">
                  <c:v>7.8609052235764337E-2</c:v>
                </c:pt>
                <c:pt idx="33">
                  <c:v>8.356349660577575E-2</c:v>
                </c:pt>
                <c:pt idx="34">
                  <c:v>8.9032304353579325E-2</c:v>
                </c:pt>
                <c:pt idx="35">
                  <c:v>9.5079738351426649E-2</c:v>
                </c:pt>
                <c:pt idx="36">
                  <c:v>0.10177762095373688</c:v>
                </c:pt>
                <c:pt idx="37">
                  <c:v>0.10920562231228589</c:v>
                </c:pt>
                <c:pt idx="38">
                  <c:v>0.1174512483595665</c:v>
                </c:pt>
                <c:pt idx="39">
                  <c:v>0.12660937771677191</c:v>
                </c:pt>
                <c:pt idx="40">
                  <c:v>0.1367811618594405</c:v>
                </c:pt>
                <c:pt idx="41">
                  <c:v>0.148072075619822</c:v>
                </c:pt>
                <c:pt idx="42">
                  <c:v>0.16058889831005435</c:v>
                </c:pt>
                <c:pt idx="43">
                  <c:v>0.17443543794822058</c:v>
                </c:pt>
                <c:pt idx="44">
                  <c:v>0.18970690535137288</c:v>
                </c:pt>
                <c:pt idx="45">
                  <c:v>0.20648302405554284</c:v>
                </c:pt>
                <c:pt idx="46">
                  <c:v>0.22482023844075233</c:v>
                </c:pt>
                <c:pt idx="47">
                  <c:v>0.24474374174753097</c:v>
                </c:pt>
                <c:pt idx="48">
                  <c:v>0.26624042838993028</c:v>
                </c:pt>
                <c:pt idx="49">
                  <c:v>0.28925416549425992</c:v>
                </c:pt>
                <c:pt idx="50">
                  <c:v>0.31368481792192932</c:v>
                </c:pt>
                <c:pt idx="51">
                  <c:v>0.33939209830379408</c:v>
                </c:pt>
                <c:pt idx="52">
                  <c:v>0.36620449435299379</c:v>
                </c:pt>
                <c:pt idx="53">
                  <c:v>0.3939323806357396</c:v>
                </c:pt>
                <c:pt idx="54">
                  <c:v>0.42238328857033669</c:v>
                </c:pt>
                <c:pt idx="55">
                  <c:v>0.45137662730638567</c:v>
                </c:pt>
                <c:pt idx="56">
                  <c:v>0.48075524991577129</c:v>
                </c:pt>
                <c:pt idx="57">
                  <c:v>0.5103921595537656</c:v>
                </c:pt>
                <c:pt idx="58">
                  <c:v>0.54019200439222936</c:v>
                </c:pt>
                <c:pt idx="59">
                  <c:v>0.57008828515473864</c:v>
                </c:pt>
                <c:pt idx="60">
                  <c:v>0.60003795482226885</c:v>
                </c:pt>
                <c:pt idx="61">
                  <c:v>0.63001518048833882</c:v>
                </c:pt>
                <c:pt idx="62">
                  <c:v>0.66000561655023793</c:v>
                </c:pt>
                <c:pt idx="63">
                  <c:v>0.69000190959553509</c:v>
                </c:pt>
                <c:pt idx="64">
                  <c:v>0.72000059197096911</c:v>
                </c:pt>
                <c:pt idx="65">
                  <c:v>0.75000016575152073</c:v>
                </c:pt>
                <c:pt idx="66">
                  <c:v>0.78000004143785251</c:v>
                </c:pt>
                <c:pt idx="67">
                  <c:v>0.81000000911632564</c:v>
                </c:pt>
                <c:pt idx="68">
                  <c:v>0.84000000173210154</c:v>
                </c:pt>
                <c:pt idx="69">
                  <c:v>0.87000000027713598</c:v>
                </c:pt>
                <c:pt idx="70">
                  <c:v>0.90000000003602743</c:v>
                </c:pt>
                <c:pt idx="71">
                  <c:v>0.9300000000036025</c:v>
                </c:pt>
                <c:pt idx="72">
                  <c:v>0.96000000000025187</c:v>
                </c:pt>
                <c:pt idx="73">
                  <c:v>0.99000000000000976</c:v>
                </c:pt>
                <c:pt idx="74">
                  <c:v>1.0199999999999998</c:v>
                </c:pt>
              </c:numCache>
            </c:numRef>
          </c:yVal>
          <c:smooth val="0"/>
          <c:extLst>
            <c:ext xmlns:c16="http://schemas.microsoft.com/office/drawing/2014/chart" uri="{C3380CC4-5D6E-409C-BE32-E72D297353CC}">
              <c16:uniqueId val="{00000000-40C5-43A7-87A5-2E73849AE969}"/>
            </c:ext>
          </c:extLst>
        </c:ser>
        <c:ser>
          <c:idx val="1"/>
          <c:order val="1"/>
          <c:tx>
            <c:strRef>
              <c:f>'Problem 3'!$H$24</c:f>
              <c:strCache>
                <c:ptCount val="1"/>
                <c:pt idx="0">
                  <c:v>CB</c:v>
                </c:pt>
              </c:strCache>
            </c:strRef>
          </c:tx>
          <c:spPr>
            <a:ln w="19050" cap="rnd">
              <a:noFill/>
              <a:round/>
            </a:ln>
            <a:effectLst/>
          </c:spPr>
          <c:marker>
            <c:symbol val="circle"/>
            <c:size val="5"/>
            <c:spPr>
              <a:solidFill>
                <a:schemeClr val="accent2"/>
              </a:solidFill>
              <a:ln w="9525">
                <a:solidFill>
                  <a:schemeClr val="accent2"/>
                </a:solidFill>
              </a:ln>
              <a:effectLst/>
            </c:spPr>
          </c:marker>
          <c:xVal>
            <c:numRef>
              <c:f>'Problem 3'!$F$25:$F$99</c:f>
              <c:numCache>
                <c:formatCode>General</c:formatCode>
                <c:ptCount val="7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numCache>
            </c:numRef>
          </c:xVal>
          <c:yVal>
            <c:numRef>
              <c:f>'Problem 3'!$H$25:$H$99</c:f>
              <c:numCache>
                <c:formatCode>General</c:formatCode>
                <c:ptCount val="75"/>
                <c:pt idx="0">
                  <c:v>1.2</c:v>
                </c:pt>
                <c:pt idx="1">
                  <c:v>1.2</c:v>
                </c:pt>
                <c:pt idx="2">
                  <c:v>1.1639999999999999</c:v>
                </c:pt>
                <c:pt idx="3">
                  <c:v>1.136064</c:v>
                </c:pt>
                <c:pt idx="4">
                  <c:v>1.106453627904</c:v>
                </c:pt>
                <c:pt idx="5">
                  <c:v>1.0771839153383969</c:v>
                </c:pt>
                <c:pt idx="6">
                  <c:v>1.0479018389799553</c:v>
                </c:pt>
                <c:pt idx="7">
                  <c:v>1.0186634506019379</c:v>
                </c:pt>
                <c:pt idx="8">
                  <c:v>0.98946504110560995</c:v>
                </c:pt>
                <c:pt idx="9">
                  <c:v>0.96031041299686937</c:v>
                </c:pt>
                <c:pt idx="10">
                  <c:v>0.93120300777374032</c:v>
                </c:pt>
                <c:pt idx="11">
                  <c:v>0.90214667308324614</c:v>
                </c:pt>
                <c:pt idx="12">
                  <c:v>0.87314565891050111</c:v>
                </c:pt>
                <c:pt idx="13">
                  <c:v>0.84420467072106908</c:v>
                </c:pt>
                <c:pt idx="14">
                  <c:v>0.8153289279378666</c:v>
                </c:pt>
                <c:pt idx="15">
                  <c:v>0.7865242309970919</c:v>
                </c:pt>
                <c:pt idx="16">
                  <c:v>0.75779703829934431</c:v>
                </c:pt>
                <c:pt idx="17">
                  <c:v>0.72915455461961454</c:v>
                </c:pt>
                <c:pt idx="18">
                  <c:v>0.70060483278462038</c:v>
                </c:pt>
                <c:pt idx="19">
                  <c:v>0.67215689070130413</c:v>
                </c:pt>
                <c:pt idx="20">
                  <c:v>0.64382084612588097</c:v>
                </c:pt>
                <c:pt idx="21">
                  <c:v>0.61560807189516442</c:v>
                </c:pt>
                <c:pt idx="22">
                  <c:v>0.58753137469292638</c:v>
                </c:pt>
                <c:pt idx="23">
                  <c:v>0.55960520077854692</c:v>
                </c:pt>
                <c:pt idx="24">
                  <c:v>0.53184587243720816</c:v>
                </c:pt>
                <c:pt idx="25">
                  <c:v>0.50427185917857309</c:v>
                </c:pt>
                <c:pt idx="26">
                  <c:v>0.47690408784951643</c:v>
                </c:pt>
                <c:pt idx="27">
                  <c:v>0.44976629573873417</c:v>
                </c:pt>
                <c:pt idx="28">
                  <c:v>0.42288543029429809</c:v>
                </c:pt>
                <c:pt idx="29">
                  <c:v>0.39629209804505183</c:v>
                </c:pt>
                <c:pt idx="30">
                  <c:v>0.37002106342697005</c:v>
                </c:pt>
                <c:pt idx="31">
                  <c:v>0.34411179507543538</c:v>
                </c:pt>
                <c:pt idx="32">
                  <c:v>0.31860905223576458</c:v>
                </c:pt>
                <c:pt idx="33">
                  <c:v>0.29356349660577596</c:v>
                </c:pt>
                <c:pt idx="34">
                  <c:v>0.26903230435357955</c:v>
                </c:pt>
                <c:pt idx="35">
                  <c:v>0.24507973835142688</c:v>
                </c:pt>
                <c:pt idx="36">
                  <c:v>0.2217776209537371</c:v>
                </c:pt>
                <c:pt idx="37">
                  <c:v>0.19920562231228611</c:v>
                </c:pt>
                <c:pt idx="38">
                  <c:v>0.17745124835956672</c:v>
                </c:pt>
                <c:pt idx="39">
                  <c:v>0.15660937771677214</c:v>
                </c:pt>
                <c:pt idx="40">
                  <c:v>0.13678116185944073</c:v>
                </c:pt>
                <c:pt idx="41">
                  <c:v>0.11807207561982223</c:v>
                </c:pt>
                <c:pt idx="42">
                  <c:v>0.10058889831005458</c:v>
                </c:pt>
                <c:pt idx="43">
                  <c:v>8.4435437948220823E-2</c:v>
                </c:pt>
                <c:pt idx="44">
                  <c:v>6.9706905351373125E-2</c:v>
                </c:pt>
                <c:pt idx="45">
                  <c:v>5.6483024055543077E-2</c:v>
                </c:pt>
                <c:pt idx="46">
                  <c:v>4.4820238440752572E-2</c:v>
                </c:pt>
                <c:pt idx="47">
                  <c:v>3.4743741747531205E-2</c:v>
                </c:pt>
                <c:pt idx="48">
                  <c:v>2.6240428389930518E-2</c:v>
                </c:pt>
                <c:pt idx="49">
                  <c:v>1.925416549426013E-2</c:v>
                </c:pt>
                <c:pt idx="50">
                  <c:v>1.3684817921929542E-2</c:v>
                </c:pt>
                <c:pt idx="51">
                  <c:v>9.3920983037943176E-3</c:v>
                </c:pt>
                <c:pt idx="52">
                  <c:v>6.204494352994059E-3</c:v>
                </c:pt>
                <c:pt idx="53">
                  <c:v>3.9323806357398645E-3</c:v>
                </c:pt>
                <c:pt idx="54">
                  <c:v>2.3832885703369763E-3</c:v>
                </c:pt>
                <c:pt idx="55">
                  <c:v>1.3766273063859481E-3</c:v>
                </c:pt>
                <c:pt idx="56">
                  <c:v>7.5524991577158448E-4</c:v>
                </c:pt>
                <c:pt idx="57">
                  <c:v>3.9215955376595117E-4</c:v>
                </c:pt>
                <c:pt idx="58">
                  <c:v>1.920043922297063E-4</c:v>
                </c:pt>
                <c:pt idx="59">
                  <c:v>8.8285154739029464E-5</c:v>
                </c:pt>
                <c:pt idx="60">
                  <c:v>3.7954822269235411E-5</c:v>
                </c:pt>
                <c:pt idx="61">
                  <c:v>1.5180488339160688E-5</c:v>
                </c:pt>
                <c:pt idx="62">
                  <c:v>5.6165502382632441E-6</c:v>
                </c:pt>
                <c:pt idx="63">
                  <c:v>1.9095955353729261E-6</c:v>
                </c:pt>
                <c:pt idx="64">
                  <c:v>5.9197096941049889E-7</c:v>
                </c:pt>
                <c:pt idx="65">
                  <c:v>1.6575152100531124E-7</c:v>
                </c:pt>
                <c:pt idx="66">
                  <c:v>4.1437852777761133E-8</c:v>
                </c:pt>
                <c:pt idx="67">
                  <c:v>9.1163258940118179E-9</c:v>
                </c:pt>
                <c:pt idx="68">
                  <c:v>1.7321018367548503E-9</c:v>
                </c:pt>
                <c:pt idx="69">
                  <c:v>2.7713629088059968E-10</c:v>
                </c:pt>
                <c:pt idx="70">
                  <c:v>3.6027717737673542E-11</c:v>
                </c:pt>
                <c:pt idx="71">
                  <c:v>3.6027717724693708E-12</c:v>
                </c:pt>
                <c:pt idx="72">
                  <c:v>2.5219402405987678E-13</c:v>
                </c:pt>
                <c:pt idx="73">
                  <c:v>1.0087760962331554E-14</c:v>
                </c:pt>
                <c:pt idx="74">
                  <c:v>1.0087760962321697E-16</c:v>
                </c:pt>
              </c:numCache>
            </c:numRef>
          </c:yVal>
          <c:smooth val="0"/>
          <c:extLst>
            <c:ext xmlns:c16="http://schemas.microsoft.com/office/drawing/2014/chart" uri="{C3380CC4-5D6E-409C-BE32-E72D297353CC}">
              <c16:uniqueId val="{00000001-40C5-43A7-87A5-2E73849AE969}"/>
            </c:ext>
          </c:extLst>
        </c:ser>
        <c:dLbls>
          <c:showLegendKey val="0"/>
          <c:showVal val="0"/>
          <c:showCatName val="0"/>
          <c:showSerName val="0"/>
          <c:showPercent val="0"/>
          <c:showBubbleSize val="0"/>
        </c:dLbls>
        <c:axId val="543840688"/>
        <c:axId val="543834128"/>
      </c:scatterChart>
      <c:valAx>
        <c:axId val="543840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34128"/>
        <c:crosses val="autoZero"/>
        <c:crossBetween val="midCat"/>
      </c:valAx>
      <c:valAx>
        <c:axId val="5438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406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85725</xdr:colOff>
      <xdr:row>1</xdr:row>
      <xdr:rowOff>114301</xdr:rowOff>
    </xdr:from>
    <xdr:to>
      <xdr:col>7</xdr:col>
      <xdr:colOff>619125</xdr:colOff>
      <xdr:row>9</xdr:row>
      <xdr:rowOff>95250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F42E002-7C74-4408-BA27-E433B9276435}"/>
                </a:ext>
              </a:extLst>
            </xdr:cNvPr>
            <xdr:cNvSpPr txBox="1"/>
          </xdr:nvSpPr>
          <xdr:spPr>
            <a:xfrm>
              <a:off x="85725" y="314326"/>
              <a:ext cx="6229350" cy="158114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To find the power required to pump a fluid through a pipe we need a dimensionless quantity </a:t>
              </a:r>
              <a14:m>
                <m:oMath xmlns:m="http://schemas.openxmlformats.org/officeDocument/2006/math">
                  <m:r>
                    <a:rPr lang="en-US" b="0" i="1">
                      <a:latin typeface="Cambria Math" panose="02040503050406030204" pitchFamily="18" charset="0"/>
                    </a:rPr>
                    <m:t>𝑓</m:t>
                  </m:r>
                </m:oMath>
              </a14:m>
              <a:r>
                <a:rPr lang="en-US"/>
                <a:t> called the friction factor. The friction factor for smooth pipes and turbulent flow can be found from an empirical correlation called the NPK equation, </a:t>
              </a:r>
            </a:p>
            <a:p>
              <a:pPr/>
              <a14:m>
                <m:oMathPara xmlns:m="http://schemas.openxmlformats.org/officeDocument/2006/math">
                  <m:oMathParaPr>
                    <m:jc m:val="centerGroup"/>
                  </m:oMathParaPr>
                  <m:oMath xmlns:m="http://schemas.openxmlformats.org/officeDocument/2006/math">
                    <m:f>
                      <m:fPr>
                        <m:ctrlPr>
                          <a:rPr lang="en-US" b="0" i="1">
                            <a:latin typeface="Cambria Math" panose="02040503050406030204" pitchFamily="18" charset="0"/>
                          </a:rPr>
                        </m:ctrlPr>
                      </m:fPr>
                      <m:num>
                        <m:r>
                          <a:rPr lang="en-US" b="0" i="1">
                            <a:latin typeface="Cambria Math" panose="02040503050406030204" pitchFamily="18" charset="0"/>
                          </a:rPr>
                          <m:t>1</m:t>
                        </m:r>
                      </m:num>
                      <m:den>
                        <m:rad>
                          <m:radPr>
                            <m:degHide m:val="on"/>
                            <m:ctrlPr>
                              <a:rPr lang="en-US" b="0" i="1">
                                <a:latin typeface="Cambria Math" panose="02040503050406030204" pitchFamily="18" charset="0"/>
                              </a:rPr>
                            </m:ctrlPr>
                          </m:radPr>
                          <m:deg/>
                          <m:e>
                            <m:r>
                              <a:rPr lang="en-US" b="0" i="1">
                                <a:latin typeface="Cambria Math" panose="02040503050406030204" pitchFamily="18" charset="0"/>
                              </a:rPr>
                              <m:t>𝑓</m:t>
                            </m:r>
                          </m:e>
                        </m:rad>
                      </m:den>
                    </m:f>
                    <m:r>
                      <a:rPr lang="en-US" b="0" i="1">
                        <a:latin typeface="Cambria Math" panose="02040503050406030204" pitchFamily="18" charset="0"/>
                      </a:rPr>
                      <m:t>=1.7372</m:t>
                    </m:r>
                    <m:func>
                      <m:funcPr>
                        <m:ctrlPr>
                          <a:rPr lang="en-US" b="0" i="1">
                            <a:latin typeface="Cambria Math" panose="02040503050406030204" pitchFamily="18" charset="0"/>
                          </a:rPr>
                        </m:ctrlPr>
                      </m:funcPr>
                      <m:fName>
                        <m:r>
                          <m:rPr>
                            <m:sty m:val="p"/>
                          </m:rPr>
                          <a:rPr lang="en-US" b="0" i="0">
                            <a:latin typeface="Cambria Math" panose="02040503050406030204" pitchFamily="18" charset="0"/>
                          </a:rPr>
                          <m:t>ln</m:t>
                        </m:r>
                      </m:fName>
                      <m:e>
                        <m:d>
                          <m:dPr>
                            <m:ctrlPr>
                              <a:rPr lang="en-US" sz="1100" b="0" i="1">
                                <a:solidFill>
                                  <a:schemeClr val="dk1"/>
                                </a:solidFill>
                                <a:effectLst/>
                                <a:latin typeface="Cambria Math" panose="02040503050406030204" pitchFamily="18" charset="0"/>
                                <a:ea typeface="+mn-ea"/>
                                <a:cs typeface="+mn-cs"/>
                              </a:rPr>
                            </m:ctrlPr>
                          </m:dPr>
                          <m:e>
                            <m:r>
                              <m:rPr>
                                <m:sty m:val="p"/>
                              </m:rPr>
                              <a:rPr lang="en-US" sz="1100" b="0" i="0">
                                <a:solidFill>
                                  <a:schemeClr val="dk1"/>
                                </a:solidFill>
                                <a:effectLst/>
                                <a:latin typeface="Cambria Math" panose="02040503050406030204" pitchFamily="18" charset="0"/>
                                <a:ea typeface="+mn-ea"/>
                                <a:cs typeface="+mn-cs"/>
                              </a:rPr>
                              <m:t>Re</m:t>
                            </m:r>
                            <m:rad>
                              <m:radPr>
                                <m:degHide m:val="on"/>
                                <m:ctrlPr>
                                  <a:rPr lang="en-US" sz="1100" b="0" i="1">
                                    <a:solidFill>
                                      <a:schemeClr val="dk1"/>
                                    </a:solidFill>
                                    <a:effectLst/>
                                    <a:latin typeface="Cambria Math" panose="02040503050406030204" pitchFamily="18" charset="0"/>
                                    <a:ea typeface="+mn-ea"/>
                                    <a:cs typeface="+mn-cs"/>
                                  </a:rPr>
                                </m:ctrlPr>
                              </m:radPr>
                              <m:deg/>
                              <m:e>
                                <m:r>
                                  <a:rPr lang="en-US" sz="1100" b="0" i="1">
                                    <a:solidFill>
                                      <a:schemeClr val="dk1"/>
                                    </a:solidFill>
                                    <a:effectLst/>
                                    <a:latin typeface="Cambria Math" panose="02040503050406030204" pitchFamily="18" charset="0"/>
                                    <a:ea typeface="+mn-ea"/>
                                    <a:cs typeface="+mn-cs"/>
                                  </a:rPr>
                                  <m:t>𝑓</m:t>
                                </m:r>
                              </m:e>
                            </m:rad>
                          </m:e>
                        </m:d>
                        <m:r>
                          <a:rPr lang="en-US" sz="1100" b="0" i="1">
                            <a:solidFill>
                              <a:schemeClr val="dk1"/>
                            </a:solidFill>
                            <a:effectLst/>
                            <a:latin typeface="Cambria Math" panose="02040503050406030204" pitchFamily="18" charset="0"/>
                            <a:ea typeface="+mn-ea"/>
                            <a:cs typeface="+mn-cs"/>
                          </a:rPr>
                          <m:t>−0.4</m:t>
                        </m:r>
                      </m:e>
                    </m:func>
                  </m:oMath>
                </m:oMathPara>
              </a14:m>
              <a:endParaRPr lang="en-US" b="0"/>
            </a:p>
            <a:p>
              <a:r>
                <a:rPr lang="en-US"/>
                <a:t>where Re is a dimensionless velocity</a:t>
              </a:r>
              <a:r>
                <a:rPr lang="en-US" baseline="0"/>
                <a:t> </a:t>
              </a:r>
              <a:r>
                <a:rPr lang="en-US"/>
                <a:t>called the Reynolds number. Use Excel and one of the methods covered in class to solve for </a:t>
              </a:r>
              <a14:m>
                <m:oMath xmlns:m="http://schemas.openxmlformats.org/officeDocument/2006/math">
                  <m:r>
                    <a:rPr lang="en-US" b="0" i="1">
                      <a:latin typeface="Cambria Math" panose="02040503050406030204" pitchFamily="18" charset="0"/>
                    </a:rPr>
                    <m:t>𝑓</m:t>
                  </m:r>
                </m:oMath>
              </a14:m>
              <a:r>
                <a:rPr lang="en-US"/>
                <a:t> when </a:t>
              </a:r>
              <a14:m>
                <m:oMath xmlns:m="http://schemas.openxmlformats.org/officeDocument/2006/math">
                  <m:r>
                    <m:rPr>
                      <m:sty m:val="p"/>
                    </m:rPr>
                    <a:rPr lang="en-US" b="0" i="0">
                      <a:latin typeface="Cambria Math" panose="02040503050406030204" pitchFamily="18" charset="0"/>
                    </a:rPr>
                    <m:t>Re</m:t>
                  </m:r>
                  <m:r>
                    <a:rPr lang="en-US" b="0" i="1">
                      <a:latin typeface="Cambria Math" panose="02040503050406030204" pitchFamily="18" charset="0"/>
                    </a:rPr>
                    <m:t>=3000</m:t>
                  </m:r>
                </m:oMath>
              </a14:m>
              <a:r>
                <a:rPr lang="en-US"/>
                <a:t>. The</a:t>
              </a:r>
              <a:r>
                <a:rPr lang="en-US" baseline="0"/>
                <a:t> answer should be</a:t>
              </a:r>
              <a:r>
                <a:rPr lang="en-US"/>
                <a:t> in the range </a:t>
              </a:r>
              <a14:m>
                <m:oMath xmlns:m="http://schemas.openxmlformats.org/officeDocument/2006/math">
                  <m:r>
                    <a:rPr lang="en-US" b="0" i="1">
                      <a:latin typeface="Cambria Math" panose="02040503050406030204" pitchFamily="18" charset="0"/>
                    </a:rPr>
                    <m:t>0&lt;</m:t>
                  </m:r>
                  <m:r>
                    <a:rPr lang="en-US" b="0" i="1">
                      <a:latin typeface="Cambria Math" panose="02040503050406030204" pitchFamily="18" charset="0"/>
                    </a:rPr>
                    <m:t>𝑓</m:t>
                  </m:r>
                  <m:r>
                    <a:rPr lang="en-US" b="0" i="1">
                      <a:latin typeface="Cambria Math" panose="02040503050406030204" pitchFamily="18" charset="0"/>
                    </a:rPr>
                    <m:t>&lt;0.05 </m:t>
                  </m:r>
                </m:oMath>
              </a14:m>
              <a:r>
                <a:rPr lang="en-US"/>
                <a:t>.</a:t>
              </a:r>
              <a:endParaRPr lang="en-US" sz="1100"/>
            </a:p>
          </xdr:txBody>
        </xdr:sp>
      </mc:Choice>
      <mc:Fallback xmlns="">
        <xdr:sp macro="" textlink="">
          <xdr:nvSpPr>
            <xdr:cNvPr id="3" name="TextBox 2">
              <a:extLst>
                <a:ext uri="{FF2B5EF4-FFF2-40B4-BE49-F238E27FC236}">
                  <a16:creationId xmlns:a16="http://schemas.microsoft.com/office/drawing/2014/main" id="{7F42E002-7C74-4408-BA27-E433B9276435}"/>
                </a:ext>
              </a:extLst>
            </xdr:cNvPr>
            <xdr:cNvSpPr txBox="1"/>
          </xdr:nvSpPr>
          <xdr:spPr>
            <a:xfrm>
              <a:off x="85725" y="314326"/>
              <a:ext cx="6229350" cy="158114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To find the power required to pump a fluid through a pipe we need a dimensionless quantity </a:t>
              </a:r>
              <a:r>
                <a:rPr lang="en-US" b="0" i="0">
                  <a:latin typeface="Cambria Math" panose="02040503050406030204" pitchFamily="18" charset="0"/>
                </a:rPr>
                <a:t>𝑓</a:t>
              </a:r>
              <a:r>
                <a:rPr lang="en-US"/>
                <a:t> called the friction factor. The friction factor for smooth pipes and turbulent flow can be found from an empirical correlation called the NPK equation, </a:t>
              </a:r>
            </a:p>
            <a:p>
              <a:pPr/>
              <a:r>
                <a:rPr lang="en-US" b="0" i="0">
                  <a:latin typeface="Cambria Math" panose="02040503050406030204" pitchFamily="18" charset="0"/>
                </a:rPr>
                <a:t>1/√𝑓=1.7372 ln⁡〖</a:t>
              </a:r>
              <a:r>
                <a:rPr lang="en-US" sz="1100" b="0" i="0">
                  <a:solidFill>
                    <a:schemeClr val="dk1"/>
                  </a:solidFill>
                  <a:effectLst/>
                  <a:latin typeface="Cambria Math" panose="02040503050406030204" pitchFamily="18" charset="0"/>
                  <a:ea typeface="+mn-ea"/>
                  <a:cs typeface="+mn-cs"/>
                </a:rPr>
                <a:t>(Re√𝑓)−0.4〗</a:t>
              </a:r>
              <a:endParaRPr lang="en-US" b="0"/>
            </a:p>
            <a:p>
              <a:r>
                <a:rPr lang="en-US"/>
                <a:t>where Re is a dimensionless velocity</a:t>
              </a:r>
              <a:r>
                <a:rPr lang="en-US" baseline="0"/>
                <a:t> </a:t>
              </a:r>
              <a:r>
                <a:rPr lang="en-US"/>
                <a:t>called the Reynolds number. Use Excel and one of the methods covered in class to solve for </a:t>
              </a:r>
              <a:r>
                <a:rPr lang="en-US" b="0" i="0">
                  <a:latin typeface="Cambria Math" panose="02040503050406030204" pitchFamily="18" charset="0"/>
                </a:rPr>
                <a:t>𝑓</a:t>
              </a:r>
              <a:r>
                <a:rPr lang="en-US"/>
                <a:t> when </a:t>
              </a:r>
              <a:r>
                <a:rPr lang="en-US" b="0" i="0">
                  <a:latin typeface="Cambria Math" panose="02040503050406030204" pitchFamily="18" charset="0"/>
                </a:rPr>
                <a:t>Re=3000</a:t>
              </a:r>
              <a:r>
                <a:rPr lang="en-US"/>
                <a:t>. The</a:t>
              </a:r>
              <a:r>
                <a:rPr lang="en-US" baseline="0"/>
                <a:t> answer should be</a:t>
              </a:r>
              <a:r>
                <a:rPr lang="en-US"/>
                <a:t> in the range </a:t>
              </a:r>
              <a:r>
                <a:rPr lang="en-US" b="0" i="0">
                  <a:latin typeface="Cambria Math" panose="02040503050406030204" pitchFamily="18" charset="0"/>
                </a:rPr>
                <a:t>0&lt;𝑓&lt;0.05 </a:t>
              </a:r>
              <a:r>
                <a:rPr lang="en-US"/>
                <a:t>.</a:t>
              </a:r>
              <a:endParaRPr lang="en-US" sz="1100"/>
            </a:p>
          </xdr:txBody>
        </xdr:sp>
      </mc:Fallback>
    </mc:AlternateContent>
    <xdr:clientData/>
  </xdr:twoCellAnchor>
  <xdr:twoCellAnchor editAs="oneCell">
    <xdr:from>
      <xdr:col>8</xdr:col>
      <xdr:colOff>38100</xdr:colOff>
      <xdr:row>1</xdr:row>
      <xdr:rowOff>0</xdr:rowOff>
    </xdr:from>
    <xdr:to>
      <xdr:col>10</xdr:col>
      <xdr:colOff>171450</xdr:colOff>
      <xdr:row>10</xdr:row>
      <xdr:rowOff>9525</xdr:rowOff>
    </xdr:to>
    <xdr:pic>
      <xdr:nvPicPr>
        <xdr:cNvPr id="6" name="Picture 5" descr="3M Seamless Delivery Pipe for Schwing Concrete Pump real-time quotes,  last-sale prices -Okorder.com">
          <a:extLst>
            <a:ext uri="{FF2B5EF4-FFF2-40B4-BE49-F238E27FC236}">
              <a16:creationId xmlns:a16="http://schemas.microsoft.com/office/drawing/2014/main" id="{7F76F846-67C1-4DB8-A288-4FD92F69E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200025"/>
          <a:ext cx="1809750"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1</xdr:row>
      <xdr:rowOff>76200</xdr:rowOff>
    </xdr:from>
    <xdr:to>
      <xdr:col>6</xdr:col>
      <xdr:colOff>561975</xdr:colOff>
      <xdr:row>20</xdr:row>
      <xdr:rowOff>171450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E06A3B6F-0020-4DDF-8AEA-C82B63ED3E86}"/>
                </a:ext>
              </a:extLst>
            </xdr:cNvPr>
            <xdr:cNvSpPr txBox="1"/>
          </xdr:nvSpPr>
          <xdr:spPr>
            <a:xfrm>
              <a:off x="123825" y="276225"/>
              <a:ext cx="5534025" cy="40100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Combustion</a:t>
              </a:r>
              <a:r>
                <a:rPr lang="en-US" sz="1100" baseline="0"/>
                <a:t> reactions at high temperatures can make NO</a:t>
              </a:r>
              <a:r>
                <a:rPr lang="en-US" sz="1100" baseline="-25000"/>
                <a:t>x</a:t>
              </a:r>
              <a:r>
                <a:rPr lang="en-US" sz="1100" baseline="0"/>
                <a:t>, a pollutant, out of the nitrogen found in air. </a:t>
              </a:r>
              <a:r>
                <a:rPr lang="en-US" sz="1100"/>
                <a:t>Below are a set of kinetic data</a:t>
              </a:r>
              <a:r>
                <a:rPr lang="en-US" sz="1100" baseline="0"/>
                <a:t> for one of multiple reactions that takes place.</a:t>
              </a:r>
            </a:p>
            <a:p>
              <a:pPr/>
              <a14:m>
                <m:oMathPara xmlns:m="http://schemas.openxmlformats.org/officeDocument/2006/math">
                  <m:oMathParaPr>
                    <m:jc m:val="centerGroup"/>
                  </m:oMathParaPr>
                  <m:oMath xmlns:m="http://schemas.openxmlformats.org/officeDocument/2006/math">
                    <m:r>
                      <m:rPr>
                        <m:sty m:val="p"/>
                      </m:rPr>
                      <a:rPr lang="en-US" sz="1100" b="0" i="0">
                        <a:solidFill>
                          <a:schemeClr val="dk1"/>
                        </a:solidFill>
                        <a:effectLst/>
                        <a:latin typeface="Cambria Math" panose="02040503050406030204" pitchFamily="18" charset="0"/>
                        <a:ea typeface="+mn-ea"/>
                        <a:cs typeface="+mn-cs"/>
                      </a:rPr>
                      <m:t>N</m:t>
                    </m:r>
                    <m:r>
                      <a:rPr lang="en-US" sz="1100" b="0" i="0">
                        <a:solidFill>
                          <a:schemeClr val="dk1"/>
                        </a:solidFill>
                        <a:effectLst/>
                        <a:latin typeface="Cambria Math" panose="02040503050406030204" pitchFamily="18" charset="0"/>
                        <a:ea typeface="+mn-ea"/>
                        <a:cs typeface="+mn-cs"/>
                      </a:rPr>
                      <m:t>+</m:t>
                    </m:r>
                    <m:sSub>
                      <m:sSubPr>
                        <m:ctrlPr>
                          <a:rPr lang="en-US" sz="1100" b="0" i="1">
                            <a:solidFill>
                              <a:schemeClr val="dk1"/>
                            </a:solidFill>
                            <a:effectLst/>
                            <a:latin typeface="Cambria Math" panose="02040503050406030204" pitchFamily="18" charset="0"/>
                            <a:ea typeface="+mn-ea"/>
                            <a:cs typeface="+mn-cs"/>
                          </a:rPr>
                        </m:ctrlPr>
                      </m:sSubPr>
                      <m:e>
                        <m:r>
                          <m:rPr>
                            <m:sty m:val="p"/>
                          </m:rPr>
                          <a:rPr lang="en-US" sz="1100" b="0" i="0">
                            <a:solidFill>
                              <a:schemeClr val="dk1"/>
                            </a:solidFill>
                            <a:effectLst/>
                            <a:latin typeface="Cambria Math" panose="02040503050406030204" pitchFamily="18" charset="0"/>
                            <a:ea typeface="+mn-ea"/>
                            <a:cs typeface="+mn-cs"/>
                          </a:rPr>
                          <m:t>O</m:t>
                        </m:r>
                      </m:e>
                      <m:sub>
                        <m:r>
                          <a:rPr lang="en-US" sz="1100" b="0" i="0">
                            <a:solidFill>
                              <a:schemeClr val="dk1"/>
                            </a:solidFill>
                            <a:effectLst/>
                            <a:latin typeface="Cambria Math" panose="02040503050406030204" pitchFamily="18" charset="0"/>
                            <a:ea typeface="+mn-ea"/>
                            <a:cs typeface="+mn-cs"/>
                          </a:rPr>
                          <m:t>2</m:t>
                        </m:r>
                      </m:sub>
                    </m:sSub>
                    <m:r>
                      <a:rPr lang="en-US" sz="1100" b="0" i="0">
                        <a:solidFill>
                          <a:schemeClr val="dk1"/>
                        </a:solidFill>
                        <a:effectLst/>
                        <a:latin typeface="Cambria Math" panose="02040503050406030204" pitchFamily="18" charset="0"/>
                        <a:ea typeface="+mn-ea"/>
                        <a:cs typeface="+mn-cs"/>
                      </a:rPr>
                      <m:t>→</m:t>
                    </m:r>
                    <m:r>
                      <m:rPr>
                        <m:sty m:val="p"/>
                      </m:rPr>
                      <a:rPr lang="en-US" sz="1100" b="0" i="0">
                        <a:solidFill>
                          <a:schemeClr val="dk1"/>
                        </a:solidFill>
                        <a:effectLst/>
                        <a:latin typeface="Cambria Math" panose="02040503050406030204" pitchFamily="18" charset="0"/>
                        <a:ea typeface="+mn-ea"/>
                        <a:cs typeface="+mn-cs"/>
                      </a:rPr>
                      <m:t>NO</m:t>
                    </m:r>
                    <m:r>
                      <a:rPr lang="en-US" sz="1100" b="0" i="0">
                        <a:solidFill>
                          <a:schemeClr val="dk1"/>
                        </a:solidFill>
                        <a:effectLst/>
                        <a:latin typeface="Cambria Math" panose="02040503050406030204" pitchFamily="18" charset="0"/>
                        <a:ea typeface="+mn-ea"/>
                        <a:cs typeface="+mn-cs"/>
                      </a:rPr>
                      <m:t>+</m:t>
                    </m:r>
                    <m:r>
                      <m:rPr>
                        <m:sty m:val="p"/>
                      </m:rPr>
                      <a:rPr lang="en-US" sz="1100" b="0" i="0">
                        <a:solidFill>
                          <a:schemeClr val="dk1"/>
                        </a:solidFill>
                        <a:effectLst/>
                        <a:latin typeface="Cambria Math" panose="02040503050406030204" pitchFamily="18" charset="0"/>
                        <a:ea typeface="+mn-ea"/>
                        <a:cs typeface="+mn-cs"/>
                      </a:rPr>
                      <m:t>O</m:t>
                    </m:r>
                  </m:oMath>
                </m:oMathPara>
              </a14:m>
              <a:endParaRPr lang="en-US" sz="1100" i="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data</a:t>
              </a:r>
              <a:r>
                <a:rPr lang="en-US" sz="1100" baseline="0">
                  <a:solidFill>
                    <a:schemeClr val="dk1"/>
                  </a:solidFill>
                  <a:effectLst/>
                  <a:latin typeface="+mn-lt"/>
                  <a:ea typeface="+mn-ea"/>
                  <a:cs typeface="+mn-cs"/>
                </a:rPr>
                <a:t> are </a:t>
              </a:r>
              <a:r>
                <a:rPr lang="en-US" sz="1100">
                  <a:solidFill>
                    <a:schemeClr val="dk1"/>
                  </a:solidFill>
                  <a:effectLst/>
                  <a:latin typeface="+mn-lt"/>
                  <a:ea typeface="+mn-ea"/>
                  <a:cs typeface="+mn-cs"/>
                </a:rPr>
                <a:t>given as </a:t>
              </a:r>
              <a:r>
                <a:rPr lang="en-US" sz="1100" i="1">
                  <a:solidFill>
                    <a:schemeClr val="dk1"/>
                  </a:solidFill>
                  <a:effectLst/>
                  <a:latin typeface="+mn-lt"/>
                  <a:ea typeface="+mn-ea"/>
                  <a:cs typeface="+mn-cs"/>
                </a:rPr>
                <a:t>k</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T</a:t>
              </a:r>
              <a:r>
                <a:rPr lang="en-US" sz="1100">
                  <a:solidFill>
                    <a:schemeClr val="dk1"/>
                  </a:solidFill>
                  <a:effectLst/>
                  <a:latin typeface="+mn-lt"/>
                  <a:ea typeface="+mn-ea"/>
                  <a:cs typeface="+mn-cs"/>
                </a:rPr>
                <a:t>), where </a:t>
              </a:r>
              <a:r>
                <a:rPr lang="en-US" sz="1100" i="1">
                  <a:solidFill>
                    <a:schemeClr val="dk1"/>
                  </a:solidFill>
                  <a:effectLst/>
                  <a:latin typeface="+mn-lt"/>
                  <a:ea typeface="+mn-ea"/>
                  <a:cs typeface="+mn-cs"/>
                </a:rPr>
                <a:t>k</a:t>
              </a:r>
              <a:r>
                <a:rPr lang="en-US" sz="1100">
                  <a:solidFill>
                    <a:schemeClr val="dk1"/>
                  </a:solidFill>
                  <a:effectLst/>
                  <a:latin typeface="+mn-lt"/>
                  <a:ea typeface="+mn-ea"/>
                  <a:cs typeface="+mn-cs"/>
                </a:rPr>
                <a:t> is the reaction rate constant. Note that in this problem you may neglect units</a:t>
              </a:r>
              <a:r>
                <a:rPr lang="en-US" sz="1100" baseline="0">
                  <a:solidFill>
                    <a:schemeClr val="dk1"/>
                  </a:solidFill>
                  <a:effectLst/>
                  <a:latin typeface="+mn-lt"/>
                  <a:ea typeface="+mn-ea"/>
                  <a:cs typeface="+mn-cs"/>
                </a:rPr>
                <a:t>. </a:t>
              </a:r>
            </a:p>
            <a:p>
              <a:endParaRPr lang="en-US" sz="1100" baseline="0">
                <a:solidFill>
                  <a:schemeClr val="dk1"/>
                </a:solidFill>
                <a:effectLst/>
                <a:latin typeface="+mn-lt"/>
                <a:ea typeface="+mn-ea"/>
                <a:cs typeface="+mn-cs"/>
              </a:endParaRPr>
            </a:p>
            <a:p>
              <a:pPr/>
              <a:r>
                <a:rPr lang="en-US" sz="1100" baseline="0">
                  <a:solidFill>
                    <a:schemeClr val="dk1"/>
                  </a:solidFill>
                  <a:effectLst/>
                  <a:latin typeface="+mn-lt"/>
                  <a:ea typeface="+mn-ea"/>
                  <a:cs typeface="+mn-cs"/>
                </a:rPr>
                <a:t>It is proposed to model the experimental data with the following function:</a:t>
              </a:r>
              <a:br>
                <a:rPr lang="en-US"/>
              </a:br>
              <a:br>
                <a:rPr lang="en-US"/>
              </a:br>
              <a14:m>
                <m:oMathPara xmlns:m="http://schemas.openxmlformats.org/officeDocument/2006/math">
                  <m:oMathParaPr>
                    <m:jc m:val="centerGroup"/>
                  </m:oMathParaPr>
                  <m:oMath xmlns:m="http://schemas.openxmlformats.org/officeDocument/2006/math">
                    <m:r>
                      <a:rPr lang="en-US" b="0" i="1">
                        <a:latin typeface="Cambria Math" panose="02040503050406030204" pitchFamily="18" charset="0"/>
                      </a:rPr>
                      <m:t>𝑘</m:t>
                    </m:r>
                    <m:d>
                      <m:dPr>
                        <m:ctrlPr>
                          <a:rPr lang="en-US" b="0" i="1">
                            <a:latin typeface="Cambria Math" panose="02040503050406030204" pitchFamily="18" charset="0"/>
                          </a:rPr>
                        </m:ctrlPr>
                      </m:dPr>
                      <m:e>
                        <m:r>
                          <a:rPr lang="en-US" b="0" i="1">
                            <a:latin typeface="Cambria Math" panose="02040503050406030204" pitchFamily="18" charset="0"/>
                          </a:rPr>
                          <m:t>𝑇</m:t>
                        </m:r>
                      </m:e>
                    </m:d>
                    <m:r>
                      <a:rPr lang="en-US" b="0" i="1">
                        <a:latin typeface="Cambria Math" panose="02040503050406030204" pitchFamily="18" charset="0"/>
                      </a:rPr>
                      <m:t>=9 </m:t>
                    </m:r>
                    <m:sSup>
                      <m:sSupPr>
                        <m:ctrlPr>
                          <a:rPr lang="en-US" b="0" i="1">
                            <a:latin typeface="Cambria Math" panose="02040503050406030204" pitchFamily="18" charset="0"/>
                          </a:rPr>
                        </m:ctrlPr>
                      </m:sSupPr>
                      <m:e>
                        <m:r>
                          <a:rPr lang="en-US" b="0" i="1">
                            <a:latin typeface="Cambria Math" panose="02040503050406030204" pitchFamily="18" charset="0"/>
                          </a:rPr>
                          <m:t>𝑇</m:t>
                        </m:r>
                      </m:e>
                      <m:sup>
                        <m:r>
                          <a:rPr lang="en-US" b="0" i="1">
                            <a:latin typeface="Cambria Math" panose="02040503050406030204" pitchFamily="18" charset="0"/>
                          </a:rPr>
                          <m:t>𝑏</m:t>
                        </m:r>
                      </m:sup>
                    </m:sSup>
                    <m:func>
                      <m:funcPr>
                        <m:ctrlPr>
                          <a:rPr lang="en-US" b="0" i="1">
                            <a:latin typeface="Cambria Math" panose="02040503050406030204" pitchFamily="18" charset="0"/>
                          </a:rPr>
                        </m:ctrlPr>
                      </m:funcPr>
                      <m:fName>
                        <m:r>
                          <m:rPr>
                            <m:sty m:val="p"/>
                          </m:rPr>
                          <a:rPr lang="en-US" b="0" i="0">
                            <a:latin typeface="Cambria Math" panose="02040503050406030204" pitchFamily="18" charset="0"/>
                          </a:rPr>
                          <m:t>exp</m:t>
                        </m:r>
                      </m:fName>
                      <m:e>
                        <m:d>
                          <m:dPr>
                            <m:ctrlPr>
                              <a:rPr lang="en-US" b="0" i="1">
                                <a:latin typeface="Cambria Math" panose="02040503050406030204" pitchFamily="18" charset="0"/>
                              </a:rPr>
                            </m:ctrlPr>
                          </m:dPr>
                          <m:e>
                            <m:r>
                              <a:rPr lang="en-US" b="0" i="1">
                                <a:latin typeface="Cambria Math" panose="02040503050406030204" pitchFamily="18" charset="0"/>
                              </a:rPr>
                              <m:t>−</m:t>
                            </m:r>
                            <m:r>
                              <a:rPr lang="en-US" b="0" i="1">
                                <a:latin typeface="Cambria Math" panose="02040503050406030204" pitchFamily="18" charset="0"/>
                              </a:rPr>
                              <m:t>𝐸</m:t>
                            </m:r>
                            <m:r>
                              <a:rPr lang="en-US" b="0" i="1">
                                <a:latin typeface="Cambria Math" panose="02040503050406030204" pitchFamily="18" charset="0"/>
                              </a:rPr>
                              <m:t>/</m:t>
                            </m:r>
                            <m:r>
                              <a:rPr lang="en-US" b="0" i="1">
                                <a:latin typeface="Cambria Math" panose="02040503050406030204" pitchFamily="18" charset="0"/>
                              </a:rPr>
                              <m:t>𝑇</m:t>
                            </m:r>
                          </m:e>
                        </m:d>
                      </m:e>
                    </m:func>
                  </m:oMath>
                </m:oMathPara>
              </a14:m>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Find optimal values for parameters </a:t>
              </a:r>
              <a:r>
                <a:rPr lang="en-US" sz="1100" i="1">
                  <a:solidFill>
                    <a:schemeClr val="dk1"/>
                  </a:solidFill>
                  <a:effectLst/>
                  <a:latin typeface="+mn-lt"/>
                  <a:ea typeface="+mn-ea"/>
                  <a:cs typeface="+mn-cs"/>
                </a:rPr>
                <a:t>b</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E</a:t>
              </a:r>
              <a:r>
                <a:rPr lang="en-US" sz="1100">
                  <a:solidFill>
                    <a:schemeClr val="dk1"/>
                  </a:solidFill>
                  <a:effectLst/>
                  <a:latin typeface="+mn-lt"/>
                  <a:ea typeface="+mn-ea"/>
                  <a:cs typeface="+mn-cs"/>
                </a:rPr>
                <a:t> that minimize the sum</a:t>
              </a:r>
              <a:r>
                <a:rPr lang="en-US" sz="1100" baseline="0">
                  <a:solidFill>
                    <a:schemeClr val="dk1"/>
                  </a:solidFill>
                  <a:effectLst/>
                  <a:latin typeface="+mn-lt"/>
                  <a:ea typeface="+mn-ea"/>
                  <a:cs typeface="+mn-cs"/>
                </a:rPr>
                <a:t> of squared error for the fit. You will have to manually tune the guess values to get a reasonable fit. We expect these quantities to be in the respective ranges </a:t>
              </a:r>
              <a14:m>
                <m:oMath xmlns:m="http://schemas.openxmlformats.org/officeDocument/2006/math">
                  <m:r>
                    <a:rPr lang="en-US" sz="1100" b="0" i="0" baseline="0">
                      <a:solidFill>
                        <a:schemeClr val="dk1"/>
                      </a:solidFill>
                      <a:effectLst/>
                      <a:latin typeface="Cambria Math" panose="02040503050406030204" pitchFamily="18" charset="0"/>
                      <a:ea typeface="+mn-ea"/>
                      <a:cs typeface="+mn-cs"/>
                    </a:rPr>
                    <m:t>1</m:t>
                  </m:r>
                  <m:r>
                    <a:rPr lang="en-US" sz="1100" b="0" i="1" baseline="0">
                      <a:solidFill>
                        <a:schemeClr val="dk1"/>
                      </a:solidFill>
                      <a:effectLst/>
                      <a:latin typeface="Cambria Math" panose="02040503050406030204" pitchFamily="18" charset="0"/>
                      <a:ea typeface="+mn-ea"/>
                      <a:cs typeface="+mn-cs"/>
                    </a:rPr>
                    <m:t>&lt;</m:t>
                  </m:r>
                  <m:r>
                    <a:rPr lang="en-US" sz="1100" b="0" i="1" baseline="0">
                      <a:solidFill>
                        <a:schemeClr val="dk1"/>
                      </a:solidFill>
                      <a:effectLst/>
                      <a:latin typeface="Cambria Math" panose="02040503050406030204" pitchFamily="18" charset="0"/>
                      <a:ea typeface="+mn-ea"/>
                      <a:cs typeface="+mn-cs"/>
                    </a:rPr>
                    <m:t>𝑏</m:t>
                  </m:r>
                  <m:r>
                    <a:rPr lang="en-US" sz="1100" b="0" i="1" baseline="0">
                      <a:solidFill>
                        <a:schemeClr val="dk1"/>
                      </a:solidFill>
                      <a:effectLst/>
                      <a:latin typeface="Cambria Math" panose="02040503050406030204" pitchFamily="18" charset="0"/>
                      <a:ea typeface="+mn-ea"/>
                      <a:cs typeface="+mn-cs"/>
                    </a:rPr>
                    <m:t>&lt;2</m:t>
                  </m:r>
                </m:oMath>
              </a14:m>
              <a:r>
                <a:rPr lang="en-US" sz="1100" baseline="0">
                  <a:solidFill>
                    <a:schemeClr val="dk1"/>
                  </a:solidFill>
                  <a:effectLst/>
                  <a:latin typeface="+mn-lt"/>
                  <a:ea typeface="+mn-ea"/>
                  <a:cs typeface="+mn-cs"/>
                </a:rPr>
                <a:t> and </a:t>
              </a:r>
              <a14:m>
                <m:oMath xmlns:m="http://schemas.openxmlformats.org/officeDocument/2006/math">
                  <m:r>
                    <a:rPr lang="en-US" sz="1100" b="0" i="0" baseline="0">
                      <a:solidFill>
                        <a:schemeClr val="dk1"/>
                      </a:solidFill>
                      <a:effectLst/>
                      <a:latin typeface="Cambria Math" panose="02040503050406030204" pitchFamily="18" charset="0"/>
                      <a:ea typeface="+mn-ea"/>
                      <a:cs typeface="+mn-cs"/>
                    </a:rPr>
                    <m:t>100</m:t>
                  </m:r>
                  <m:r>
                    <a:rPr lang="en-US" sz="1100" b="0" i="1" baseline="0">
                      <a:solidFill>
                        <a:schemeClr val="dk1"/>
                      </a:solidFill>
                      <a:effectLst/>
                      <a:latin typeface="Cambria Math" panose="02040503050406030204" pitchFamily="18" charset="0"/>
                      <a:ea typeface="+mn-ea"/>
                      <a:cs typeface="+mn-cs"/>
                    </a:rPr>
                    <m:t>0&lt;</m:t>
                  </m:r>
                  <m:r>
                    <a:rPr lang="en-US" sz="1100" b="0" i="1" baseline="0">
                      <a:solidFill>
                        <a:schemeClr val="dk1"/>
                      </a:solidFill>
                      <a:effectLst/>
                      <a:latin typeface="Cambria Math" panose="02040503050406030204" pitchFamily="18" charset="0"/>
                      <a:ea typeface="+mn-ea"/>
                      <a:cs typeface="+mn-cs"/>
                    </a:rPr>
                    <m:t>𝐸</m:t>
                  </m:r>
                  <m:r>
                    <a:rPr lang="en-US" sz="1100" b="0" i="1" baseline="0">
                      <a:solidFill>
                        <a:schemeClr val="dk1"/>
                      </a:solidFill>
                      <a:effectLst/>
                      <a:latin typeface="Cambria Math" panose="02040503050406030204" pitchFamily="18" charset="0"/>
                      <a:ea typeface="+mn-ea"/>
                      <a:cs typeface="+mn-cs"/>
                    </a:rPr>
                    <m:t>&lt;5000</m:t>
                  </m:r>
                </m:oMath>
              </a14:m>
              <a:r>
                <a:rPr lang="en-US" sz="1100" baseline="0">
                  <a:solidFill>
                    <a:schemeClr val="dk1"/>
                  </a:solidFill>
                  <a:effectLst/>
                  <a:latin typeface="+mn-lt"/>
                  <a:ea typeface="+mn-ea"/>
                  <a:cs typeface="+mn-cs"/>
                </a:rPr>
                <a:t>.</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 Make a well-formatted engineering plot showing the experimental data and your fit. Even if your results from part (a) are not satisfactory, you can still make a properly formatted plot.</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(c) Calculate the </a:t>
              </a:r>
              <a14:m>
                <m:oMath xmlns:m="http://schemas.openxmlformats.org/officeDocument/2006/math">
                  <m:sSup>
                    <m:sSupPr>
                      <m:ctrlPr>
                        <a:rPr lang="en-US" sz="1100" b="0" i="1" baseline="0">
                          <a:solidFill>
                            <a:schemeClr val="dk1"/>
                          </a:solidFill>
                          <a:effectLst/>
                          <a:latin typeface="Cambria Math" panose="02040503050406030204" pitchFamily="18" charset="0"/>
                          <a:ea typeface="+mn-ea"/>
                          <a:cs typeface="+mn-cs"/>
                        </a:rPr>
                      </m:ctrlPr>
                    </m:sSupPr>
                    <m:e>
                      <m:r>
                        <a:rPr lang="en-US" sz="1100" b="0" i="1" baseline="0">
                          <a:solidFill>
                            <a:schemeClr val="dk1"/>
                          </a:solidFill>
                          <a:effectLst/>
                          <a:latin typeface="Cambria Math" panose="02040503050406030204" pitchFamily="18" charset="0"/>
                          <a:ea typeface="+mn-ea"/>
                          <a:cs typeface="+mn-cs"/>
                        </a:rPr>
                        <m:t>𝑅</m:t>
                      </m:r>
                    </m:e>
                    <m:sup>
                      <m:r>
                        <a:rPr lang="en-US" sz="1100" b="0" i="1" baseline="0">
                          <a:solidFill>
                            <a:schemeClr val="dk1"/>
                          </a:solidFill>
                          <a:effectLst/>
                          <a:latin typeface="Cambria Math" panose="02040503050406030204" pitchFamily="18" charset="0"/>
                          <a:ea typeface="+mn-ea"/>
                          <a:cs typeface="+mn-cs"/>
                        </a:rPr>
                        <m:t>2</m:t>
                      </m:r>
                    </m:sup>
                  </m:sSup>
                </m:oMath>
              </a14:m>
              <a:r>
                <a:rPr lang="en-US" sz="1100">
                  <a:solidFill>
                    <a:schemeClr val="dk1"/>
                  </a:solidFill>
                  <a:effectLst/>
                  <a:latin typeface="+mn-lt"/>
                  <a:ea typeface="+mn-ea"/>
                  <a:cs typeface="+mn-cs"/>
                </a:rPr>
                <a:t> value for your fit and</a:t>
              </a:r>
              <a:r>
                <a:rPr lang="en-US" sz="1100" baseline="0">
                  <a:solidFill>
                    <a:schemeClr val="dk1"/>
                  </a:solidFill>
                  <a:effectLst/>
                  <a:latin typeface="+mn-lt"/>
                  <a:ea typeface="+mn-ea"/>
                  <a:cs typeface="+mn-cs"/>
                </a:rPr>
                <a:t> explain how accurate (or inaccurate) the fit is. To do this use the Excel function RSQ(), which takes two arguments, each of which is a range of cells: the first argument is the column of experimental </a:t>
              </a:r>
              <a:r>
                <a:rPr lang="en-US" sz="1100" i="1" baseline="0">
                  <a:solidFill>
                    <a:schemeClr val="dk1"/>
                  </a:solidFill>
                  <a:effectLst/>
                  <a:latin typeface="+mn-lt"/>
                  <a:ea typeface="+mn-ea"/>
                  <a:cs typeface="+mn-cs"/>
                </a:rPr>
                <a:t>k</a:t>
              </a:r>
              <a:r>
                <a:rPr lang="en-US" sz="1100" baseline="0">
                  <a:solidFill>
                    <a:schemeClr val="dk1"/>
                  </a:solidFill>
                  <a:effectLst/>
                  <a:latin typeface="+mn-lt"/>
                  <a:ea typeface="+mn-ea"/>
                  <a:cs typeface="+mn-cs"/>
                </a:rPr>
                <a:t> values and the second argument is the corresponding column of fitted </a:t>
              </a:r>
              <a:r>
                <a:rPr lang="en-US" sz="1100" i="1" baseline="0">
                  <a:solidFill>
                    <a:schemeClr val="dk1"/>
                  </a:solidFill>
                  <a:effectLst/>
                  <a:latin typeface="+mn-lt"/>
                  <a:ea typeface="+mn-ea"/>
                  <a:cs typeface="+mn-cs"/>
                </a:rPr>
                <a:t>k</a:t>
              </a:r>
              <a:r>
                <a:rPr lang="en-US" sz="1100" baseline="0">
                  <a:solidFill>
                    <a:schemeClr val="dk1"/>
                  </a:solidFill>
                  <a:effectLst/>
                  <a:latin typeface="+mn-lt"/>
                  <a:ea typeface="+mn-ea"/>
                  <a:cs typeface="+mn-cs"/>
                </a:rPr>
                <a:t> values. (Note that you will not use the column of </a:t>
              </a:r>
              <a:r>
                <a:rPr lang="en-US" sz="1100" i="1" baseline="0">
                  <a:solidFill>
                    <a:schemeClr val="dk1"/>
                  </a:solidFill>
                  <a:effectLst/>
                  <a:latin typeface="+mn-lt"/>
                  <a:ea typeface="+mn-ea"/>
                  <a:cs typeface="+mn-cs"/>
                </a:rPr>
                <a:t>T</a:t>
              </a:r>
              <a:r>
                <a:rPr lang="en-US" sz="1100" baseline="0">
                  <a:solidFill>
                    <a:schemeClr val="dk1"/>
                  </a:solidFill>
                  <a:effectLst/>
                  <a:latin typeface="+mn-lt"/>
                  <a:ea typeface="+mn-ea"/>
                  <a:cs typeface="+mn-cs"/>
                </a:rPr>
                <a:t> data.)</a:t>
              </a:r>
              <a:endParaRPr lang="en-US" sz="1100"/>
            </a:p>
          </xdr:txBody>
        </xdr:sp>
      </mc:Choice>
      <mc:Fallback xmlns="">
        <xdr:sp macro="" textlink="">
          <xdr:nvSpPr>
            <xdr:cNvPr id="4" name="TextBox 3">
              <a:extLst>
                <a:ext uri="{FF2B5EF4-FFF2-40B4-BE49-F238E27FC236}">
                  <a16:creationId xmlns:a16="http://schemas.microsoft.com/office/drawing/2014/main" id="{E06A3B6F-0020-4DDF-8AEA-C82B63ED3E86}"/>
                </a:ext>
              </a:extLst>
            </xdr:cNvPr>
            <xdr:cNvSpPr txBox="1"/>
          </xdr:nvSpPr>
          <xdr:spPr>
            <a:xfrm>
              <a:off x="123825" y="276225"/>
              <a:ext cx="5534025" cy="40100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Combustion</a:t>
              </a:r>
              <a:r>
                <a:rPr lang="en-US" sz="1100" baseline="0"/>
                <a:t> reactions at high temperatures can make NO</a:t>
              </a:r>
              <a:r>
                <a:rPr lang="en-US" sz="1100" baseline="-25000"/>
                <a:t>x</a:t>
              </a:r>
              <a:r>
                <a:rPr lang="en-US" sz="1100" baseline="0"/>
                <a:t>, a pollutant, out of the nitrogen found in air. </a:t>
              </a:r>
              <a:r>
                <a:rPr lang="en-US" sz="1100"/>
                <a:t>Below are a set of kinetic data</a:t>
              </a:r>
              <a:r>
                <a:rPr lang="en-US" sz="1100" baseline="0"/>
                <a:t> for one of multiple reactions that takes place.</a:t>
              </a:r>
            </a:p>
            <a:p>
              <a:pPr/>
              <a:r>
                <a:rPr lang="en-US" sz="1100" b="0" i="0">
                  <a:solidFill>
                    <a:schemeClr val="dk1"/>
                  </a:solidFill>
                  <a:effectLst/>
                  <a:latin typeface="Cambria Math" panose="02040503050406030204" pitchFamily="18" charset="0"/>
                  <a:ea typeface="+mn-ea"/>
                  <a:cs typeface="+mn-cs"/>
                </a:rPr>
                <a:t>N+O_2→NO+O</a:t>
              </a:r>
              <a:endParaRPr lang="en-US" sz="1100" i="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data</a:t>
              </a:r>
              <a:r>
                <a:rPr lang="en-US" sz="1100" baseline="0">
                  <a:solidFill>
                    <a:schemeClr val="dk1"/>
                  </a:solidFill>
                  <a:effectLst/>
                  <a:latin typeface="+mn-lt"/>
                  <a:ea typeface="+mn-ea"/>
                  <a:cs typeface="+mn-cs"/>
                </a:rPr>
                <a:t> are </a:t>
              </a:r>
              <a:r>
                <a:rPr lang="en-US" sz="1100">
                  <a:solidFill>
                    <a:schemeClr val="dk1"/>
                  </a:solidFill>
                  <a:effectLst/>
                  <a:latin typeface="+mn-lt"/>
                  <a:ea typeface="+mn-ea"/>
                  <a:cs typeface="+mn-cs"/>
                </a:rPr>
                <a:t>given as </a:t>
              </a:r>
              <a:r>
                <a:rPr lang="en-US" sz="1100" i="1">
                  <a:solidFill>
                    <a:schemeClr val="dk1"/>
                  </a:solidFill>
                  <a:effectLst/>
                  <a:latin typeface="+mn-lt"/>
                  <a:ea typeface="+mn-ea"/>
                  <a:cs typeface="+mn-cs"/>
                </a:rPr>
                <a:t>k</a:t>
              </a:r>
              <a:r>
                <a:rPr lang="en-US" sz="1100">
                  <a:solidFill>
                    <a:schemeClr val="dk1"/>
                  </a:solidFill>
                  <a:effectLst/>
                  <a:latin typeface="+mn-lt"/>
                  <a:ea typeface="+mn-ea"/>
                  <a:cs typeface="+mn-cs"/>
                </a:rPr>
                <a:t>(</a:t>
              </a:r>
              <a:r>
                <a:rPr lang="en-US" sz="1100" i="1">
                  <a:solidFill>
                    <a:schemeClr val="dk1"/>
                  </a:solidFill>
                  <a:effectLst/>
                  <a:latin typeface="+mn-lt"/>
                  <a:ea typeface="+mn-ea"/>
                  <a:cs typeface="+mn-cs"/>
                </a:rPr>
                <a:t>T</a:t>
              </a:r>
              <a:r>
                <a:rPr lang="en-US" sz="1100">
                  <a:solidFill>
                    <a:schemeClr val="dk1"/>
                  </a:solidFill>
                  <a:effectLst/>
                  <a:latin typeface="+mn-lt"/>
                  <a:ea typeface="+mn-ea"/>
                  <a:cs typeface="+mn-cs"/>
                </a:rPr>
                <a:t>), where </a:t>
              </a:r>
              <a:r>
                <a:rPr lang="en-US" sz="1100" i="1">
                  <a:solidFill>
                    <a:schemeClr val="dk1"/>
                  </a:solidFill>
                  <a:effectLst/>
                  <a:latin typeface="+mn-lt"/>
                  <a:ea typeface="+mn-ea"/>
                  <a:cs typeface="+mn-cs"/>
                </a:rPr>
                <a:t>k</a:t>
              </a:r>
              <a:r>
                <a:rPr lang="en-US" sz="1100">
                  <a:solidFill>
                    <a:schemeClr val="dk1"/>
                  </a:solidFill>
                  <a:effectLst/>
                  <a:latin typeface="+mn-lt"/>
                  <a:ea typeface="+mn-ea"/>
                  <a:cs typeface="+mn-cs"/>
                </a:rPr>
                <a:t> is the reaction rate constant. Note that in this problem you may neglect units</a:t>
              </a:r>
              <a:r>
                <a:rPr lang="en-US" sz="1100" baseline="0">
                  <a:solidFill>
                    <a:schemeClr val="dk1"/>
                  </a:solidFill>
                  <a:effectLst/>
                  <a:latin typeface="+mn-lt"/>
                  <a:ea typeface="+mn-ea"/>
                  <a:cs typeface="+mn-cs"/>
                </a:rPr>
                <a:t>. </a:t>
              </a:r>
            </a:p>
            <a:p>
              <a:endParaRPr lang="en-US" sz="1100" baseline="0">
                <a:solidFill>
                  <a:schemeClr val="dk1"/>
                </a:solidFill>
                <a:effectLst/>
                <a:latin typeface="+mn-lt"/>
                <a:ea typeface="+mn-ea"/>
                <a:cs typeface="+mn-cs"/>
              </a:endParaRPr>
            </a:p>
            <a:p>
              <a:pPr/>
              <a:r>
                <a:rPr lang="en-US" sz="1100" baseline="0">
                  <a:solidFill>
                    <a:schemeClr val="dk1"/>
                  </a:solidFill>
                  <a:effectLst/>
                  <a:latin typeface="+mn-lt"/>
                  <a:ea typeface="+mn-ea"/>
                  <a:cs typeface="+mn-cs"/>
                </a:rPr>
                <a:t>It is proposed to model the experimental data with the following function:</a:t>
              </a:r>
              <a:br>
                <a:rPr lang="en-US"/>
              </a:br>
              <a:br>
                <a:rPr lang="en-US"/>
              </a:br>
              <a:r>
                <a:rPr lang="en-US" b="0" i="0">
                  <a:latin typeface="Cambria Math" panose="02040503050406030204" pitchFamily="18" charset="0"/>
                </a:rPr>
                <a:t>𝑘(𝑇)=9 𝑇^𝑏  exp⁡(−𝐸/𝑇)</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Find optimal values for parameters </a:t>
              </a:r>
              <a:r>
                <a:rPr lang="en-US" sz="1100" i="1">
                  <a:solidFill>
                    <a:schemeClr val="dk1"/>
                  </a:solidFill>
                  <a:effectLst/>
                  <a:latin typeface="+mn-lt"/>
                  <a:ea typeface="+mn-ea"/>
                  <a:cs typeface="+mn-cs"/>
                </a:rPr>
                <a:t>b</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E</a:t>
              </a:r>
              <a:r>
                <a:rPr lang="en-US" sz="1100">
                  <a:solidFill>
                    <a:schemeClr val="dk1"/>
                  </a:solidFill>
                  <a:effectLst/>
                  <a:latin typeface="+mn-lt"/>
                  <a:ea typeface="+mn-ea"/>
                  <a:cs typeface="+mn-cs"/>
                </a:rPr>
                <a:t> that minimize the sum</a:t>
              </a:r>
              <a:r>
                <a:rPr lang="en-US" sz="1100" baseline="0">
                  <a:solidFill>
                    <a:schemeClr val="dk1"/>
                  </a:solidFill>
                  <a:effectLst/>
                  <a:latin typeface="+mn-lt"/>
                  <a:ea typeface="+mn-ea"/>
                  <a:cs typeface="+mn-cs"/>
                </a:rPr>
                <a:t> of squared error for the fit. You will have to manually tune the guess values to get a reasonable fit. We expect these quantities to be in the respective ranges </a:t>
              </a:r>
              <a:r>
                <a:rPr lang="en-US" sz="1100" b="0" i="0" baseline="0">
                  <a:solidFill>
                    <a:schemeClr val="dk1"/>
                  </a:solidFill>
                  <a:effectLst/>
                  <a:latin typeface="Cambria Math" panose="02040503050406030204" pitchFamily="18" charset="0"/>
                  <a:ea typeface="+mn-ea"/>
                  <a:cs typeface="+mn-cs"/>
                </a:rPr>
                <a:t>1&lt;𝑏&lt;2</a:t>
              </a:r>
              <a:r>
                <a:rPr lang="en-US" sz="1100" baseline="0">
                  <a:solidFill>
                    <a:schemeClr val="dk1"/>
                  </a:solidFill>
                  <a:effectLst/>
                  <a:latin typeface="+mn-lt"/>
                  <a:ea typeface="+mn-ea"/>
                  <a:cs typeface="+mn-cs"/>
                </a:rPr>
                <a:t> and </a:t>
              </a:r>
              <a:r>
                <a:rPr lang="en-US" sz="1100" b="0" i="0" baseline="0">
                  <a:solidFill>
                    <a:schemeClr val="dk1"/>
                  </a:solidFill>
                  <a:effectLst/>
                  <a:latin typeface="Cambria Math" panose="02040503050406030204" pitchFamily="18" charset="0"/>
                  <a:ea typeface="+mn-ea"/>
                  <a:cs typeface="+mn-cs"/>
                </a:rPr>
                <a:t>1000&lt;𝐸&lt;5000</a:t>
              </a:r>
              <a:r>
                <a:rPr lang="en-US" sz="1100" baseline="0">
                  <a:solidFill>
                    <a:schemeClr val="dk1"/>
                  </a:solidFill>
                  <a:effectLst/>
                  <a:latin typeface="+mn-lt"/>
                  <a:ea typeface="+mn-ea"/>
                  <a:cs typeface="+mn-cs"/>
                </a:rPr>
                <a:t>.</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 Make a well-formatted engineering plot showing the experimental data and your fit. Even if your results from part (a) are not satisfactory, you can still make a properly formatted plot.</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(c) Calculate the </a:t>
              </a:r>
              <a:r>
                <a:rPr lang="en-US" sz="1100" b="0" i="0" baseline="0">
                  <a:solidFill>
                    <a:schemeClr val="dk1"/>
                  </a:solidFill>
                  <a:effectLst/>
                  <a:latin typeface="Cambria Math" panose="02040503050406030204" pitchFamily="18" charset="0"/>
                  <a:ea typeface="+mn-ea"/>
                  <a:cs typeface="+mn-cs"/>
                </a:rPr>
                <a:t>𝑅^2</a:t>
              </a:r>
              <a:r>
                <a:rPr lang="en-US" sz="1100">
                  <a:solidFill>
                    <a:schemeClr val="dk1"/>
                  </a:solidFill>
                  <a:effectLst/>
                  <a:latin typeface="+mn-lt"/>
                  <a:ea typeface="+mn-ea"/>
                  <a:cs typeface="+mn-cs"/>
                </a:rPr>
                <a:t> value for your fit and</a:t>
              </a:r>
              <a:r>
                <a:rPr lang="en-US" sz="1100" baseline="0">
                  <a:solidFill>
                    <a:schemeClr val="dk1"/>
                  </a:solidFill>
                  <a:effectLst/>
                  <a:latin typeface="+mn-lt"/>
                  <a:ea typeface="+mn-ea"/>
                  <a:cs typeface="+mn-cs"/>
                </a:rPr>
                <a:t> explain how accurate (or inaccurate) the fit is. To do this use the Excel function RSQ(), which takes two arguments, each of which is a range of cells: the first argument is the column of experimental </a:t>
              </a:r>
              <a:r>
                <a:rPr lang="en-US" sz="1100" i="1" baseline="0">
                  <a:solidFill>
                    <a:schemeClr val="dk1"/>
                  </a:solidFill>
                  <a:effectLst/>
                  <a:latin typeface="+mn-lt"/>
                  <a:ea typeface="+mn-ea"/>
                  <a:cs typeface="+mn-cs"/>
                </a:rPr>
                <a:t>k</a:t>
              </a:r>
              <a:r>
                <a:rPr lang="en-US" sz="1100" baseline="0">
                  <a:solidFill>
                    <a:schemeClr val="dk1"/>
                  </a:solidFill>
                  <a:effectLst/>
                  <a:latin typeface="+mn-lt"/>
                  <a:ea typeface="+mn-ea"/>
                  <a:cs typeface="+mn-cs"/>
                </a:rPr>
                <a:t> values and the second argument is the corresponding column of fitted </a:t>
              </a:r>
              <a:r>
                <a:rPr lang="en-US" sz="1100" i="1" baseline="0">
                  <a:solidFill>
                    <a:schemeClr val="dk1"/>
                  </a:solidFill>
                  <a:effectLst/>
                  <a:latin typeface="+mn-lt"/>
                  <a:ea typeface="+mn-ea"/>
                  <a:cs typeface="+mn-cs"/>
                </a:rPr>
                <a:t>k</a:t>
              </a:r>
              <a:r>
                <a:rPr lang="en-US" sz="1100" baseline="0">
                  <a:solidFill>
                    <a:schemeClr val="dk1"/>
                  </a:solidFill>
                  <a:effectLst/>
                  <a:latin typeface="+mn-lt"/>
                  <a:ea typeface="+mn-ea"/>
                  <a:cs typeface="+mn-cs"/>
                </a:rPr>
                <a:t> values. (Note that you will not use the column of </a:t>
              </a:r>
              <a:r>
                <a:rPr lang="en-US" sz="1100" i="1" baseline="0">
                  <a:solidFill>
                    <a:schemeClr val="dk1"/>
                  </a:solidFill>
                  <a:effectLst/>
                  <a:latin typeface="+mn-lt"/>
                  <a:ea typeface="+mn-ea"/>
                  <a:cs typeface="+mn-cs"/>
                </a:rPr>
                <a:t>T</a:t>
              </a:r>
              <a:r>
                <a:rPr lang="en-US" sz="1100" baseline="0">
                  <a:solidFill>
                    <a:schemeClr val="dk1"/>
                  </a:solidFill>
                  <a:effectLst/>
                  <a:latin typeface="+mn-lt"/>
                  <a:ea typeface="+mn-ea"/>
                  <a:cs typeface="+mn-cs"/>
                </a:rPr>
                <a:t> data.)</a:t>
              </a:r>
              <a:endParaRPr lang="en-US" sz="1100"/>
            </a:p>
          </xdr:txBody>
        </xdr:sp>
      </mc:Fallback>
    </mc:AlternateContent>
    <xdr:clientData/>
  </xdr:twoCellAnchor>
  <xdr:twoCellAnchor>
    <xdr:from>
      <xdr:col>7</xdr:col>
      <xdr:colOff>195262</xdr:colOff>
      <xdr:row>3</xdr:row>
      <xdr:rowOff>152400</xdr:rowOff>
    </xdr:from>
    <xdr:to>
      <xdr:col>12</xdr:col>
      <xdr:colOff>576262</xdr:colOff>
      <xdr:row>16</xdr:row>
      <xdr:rowOff>180975</xdr:rowOff>
    </xdr:to>
    <xdr:graphicFrame macro="">
      <xdr:nvGraphicFramePr>
        <xdr:cNvPr id="2" name="Chart 1">
          <a:extLst>
            <a:ext uri="{FF2B5EF4-FFF2-40B4-BE49-F238E27FC236}">
              <a16:creationId xmlns:a16="http://schemas.microsoft.com/office/drawing/2014/main" id="{60B36F12-3294-499E-9132-824E8C2BE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xdr:row>
      <xdr:rowOff>123826</xdr:rowOff>
    </xdr:from>
    <xdr:to>
      <xdr:col>6</xdr:col>
      <xdr:colOff>371475</xdr:colOff>
      <xdr:row>22</xdr:row>
      <xdr:rowOff>38100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F34715FE-B277-4BCA-A631-134051A5FDF3}"/>
                </a:ext>
              </a:extLst>
            </xdr:cNvPr>
            <xdr:cNvSpPr txBox="1"/>
          </xdr:nvSpPr>
          <xdr:spPr>
            <a:xfrm>
              <a:off x="95250" y="323851"/>
              <a:ext cx="5114925" cy="41147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iodine clock reaction is</a:t>
              </a:r>
              <a:r>
                <a:rPr lang="en-US" sz="1100" baseline="0"/>
                <a:t> a famous reaction in which a colorless solution of ions and starch after a period of time suddenly turns a deep blue. Two reactions are taking place: (1) a slow reaction creates s</a:t>
              </a:r>
              <a:r>
                <a:rPr lang="en-US" sz="1100" baseline="0">
                  <a:solidFill>
                    <a:schemeClr val="dk1"/>
                  </a:solidFill>
                  <a:effectLst/>
                  <a:latin typeface="+mn-lt"/>
                  <a:ea typeface="+mn-ea"/>
                  <a:cs typeface="+mn-cs"/>
                </a:rPr>
                <a:t>pecies A, a colored iodine complex. (2) A fast reaction consumes species A by reacting it with species B. When species B is depleted then the second reaction will stop and the concentration of A will finally rise above 0.6 mM, making the blue color visible.  </a:t>
              </a:r>
              <a:r>
                <a:rPr lang="en-US" sz="1100" baseline="0"/>
                <a:t>The set of reaction equations that describes the evolution of species concentrations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𝑐</m:t>
                      </m:r>
                    </m:e>
                    <m:sub>
                      <m:r>
                        <a:rPr lang="en-US" sz="1100" b="0" i="1" baseline="0">
                          <a:latin typeface="Cambria Math" panose="02040503050406030204" pitchFamily="18" charset="0"/>
                        </a:rPr>
                        <m:t>𝐴</m:t>
                      </m:r>
                    </m:sub>
                  </m:sSub>
                </m:oMath>
              </a14:m>
              <a:r>
                <a:rPr lang="en-US" sz="1100" baseline="0"/>
                <a:t> and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𝑐</m:t>
                      </m:r>
                    </m:e>
                    <m:sub>
                      <m:r>
                        <a:rPr lang="en-US" sz="1100" b="0" i="1" baseline="0">
                          <a:latin typeface="Cambria Math" panose="02040503050406030204" pitchFamily="18" charset="0"/>
                        </a:rPr>
                        <m:t>𝐵</m:t>
                      </m:r>
                    </m:sub>
                  </m:sSub>
                </m:oMath>
              </a14:m>
              <a:r>
                <a:rPr lang="en-US" sz="1100" baseline="0"/>
                <a:t> is  </a:t>
              </a:r>
              <a:endParaRPr lang="en-US" sz="1100"/>
            </a:p>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r>
                          <a:rPr lang="en-US" sz="1100" b="0" i="1">
                            <a:latin typeface="Cambria Math" panose="02040503050406030204" pitchFamily="18" charset="0"/>
                          </a:rPr>
                          <m:t>𝑑</m:t>
                        </m:r>
                        <m:sSub>
                          <m:sSubPr>
                            <m:ctrlPr>
                              <a:rPr lang="en-US" sz="1100" b="0" i="1">
                                <a:latin typeface="Cambria Math" panose="02040503050406030204" pitchFamily="18" charset="0"/>
                              </a:rPr>
                            </m:ctrlPr>
                          </m:sSubPr>
                          <m:e>
                            <m:r>
                              <a:rPr lang="en-US" sz="1100" b="0" i="1">
                                <a:latin typeface="Cambria Math" panose="02040503050406030204" pitchFamily="18" charset="0"/>
                              </a:rPr>
                              <m:t>𝑐</m:t>
                            </m:r>
                          </m:e>
                          <m:sub>
                            <m:r>
                              <a:rPr lang="en-US" sz="1100" b="0" i="1">
                                <a:latin typeface="Cambria Math" panose="02040503050406030204" pitchFamily="18" charset="0"/>
                              </a:rPr>
                              <m:t>𝐴</m:t>
                            </m:r>
                          </m:sub>
                        </m:sSub>
                      </m:num>
                      <m:den>
                        <m:r>
                          <a:rPr lang="en-US" sz="1100" b="0" i="1">
                            <a:latin typeface="Cambria Math" panose="02040503050406030204" pitchFamily="18" charset="0"/>
                          </a:rPr>
                          <m:t>𝑑𝑡</m:t>
                        </m:r>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𝑘</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𝑘</m:t>
                        </m:r>
                      </m:e>
                      <m:sub>
                        <m:r>
                          <a:rPr lang="en-US" sz="1100" b="0" i="1">
                            <a:latin typeface="Cambria Math" panose="02040503050406030204" pitchFamily="18" charset="0"/>
                          </a:rPr>
                          <m:t>2</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𝑐</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𝑐</m:t>
                        </m:r>
                      </m:e>
                      <m:sub>
                        <m:r>
                          <a:rPr lang="en-US" sz="1100" b="0" i="1">
                            <a:latin typeface="Cambria Math" panose="02040503050406030204" pitchFamily="18" charset="0"/>
                          </a:rPr>
                          <m:t>𝐵</m:t>
                        </m:r>
                      </m:sub>
                    </m:sSub>
                  </m:oMath>
                </m:oMathPara>
              </a14:m>
              <a:endParaRPr lang="en-US" sz="1100"/>
            </a:p>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r>
                          <a:rPr lang="en-US" sz="1100" b="0" i="1">
                            <a:latin typeface="Cambria Math" panose="02040503050406030204" pitchFamily="18" charset="0"/>
                          </a:rPr>
                          <m:t>𝑑</m:t>
                        </m:r>
                        <m:sSub>
                          <m:sSubPr>
                            <m:ctrlPr>
                              <a:rPr lang="en-US" sz="1100" b="0" i="1">
                                <a:latin typeface="Cambria Math" panose="02040503050406030204" pitchFamily="18" charset="0"/>
                              </a:rPr>
                            </m:ctrlPr>
                          </m:sSubPr>
                          <m:e>
                            <m:r>
                              <a:rPr lang="en-US" sz="1100" b="0" i="1">
                                <a:latin typeface="Cambria Math" panose="02040503050406030204" pitchFamily="18" charset="0"/>
                              </a:rPr>
                              <m:t>𝑐</m:t>
                            </m:r>
                          </m:e>
                          <m:sub>
                            <m:r>
                              <a:rPr lang="en-US" sz="1100" b="0" i="1">
                                <a:latin typeface="Cambria Math" panose="02040503050406030204" pitchFamily="18" charset="0"/>
                              </a:rPr>
                              <m:t>𝐵</m:t>
                            </m:r>
                          </m:sub>
                        </m:sSub>
                      </m:num>
                      <m:den>
                        <m:r>
                          <a:rPr lang="en-US" sz="1100" b="0" i="1">
                            <a:latin typeface="Cambria Math" panose="02040503050406030204" pitchFamily="18" charset="0"/>
                          </a:rPr>
                          <m:t>𝑑𝑡</m:t>
                        </m:r>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𝑘</m:t>
                        </m:r>
                      </m:e>
                      <m:sub>
                        <m:r>
                          <a:rPr lang="en-US" sz="1100" b="0" i="1">
                            <a:latin typeface="Cambria Math" panose="02040503050406030204" pitchFamily="18" charset="0"/>
                          </a:rPr>
                          <m:t>2</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𝑐</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𝑐</m:t>
                        </m:r>
                      </m:e>
                      <m:sub>
                        <m:r>
                          <a:rPr lang="en-US" sz="1100" b="0" i="1">
                            <a:latin typeface="Cambria Math" panose="02040503050406030204" pitchFamily="18" charset="0"/>
                          </a:rPr>
                          <m:t>𝐵</m:t>
                        </m:r>
                      </m:sub>
                    </m:sSub>
                  </m:oMath>
                </m:oMathPara>
              </a14:m>
              <a:endParaRPr lang="en-US" sz="1100" b="0"/>
            </a:p>
            <a:p>
              <a:r>
                <a:rPr lang="en-US" sz="1100" baseline="0">
                  <a:solidFill>
                    <a:schemeClr val="dk1"/>
                  </a:solidFill>
                  <a:effectLst/>
                  <a:latin typeface="+mn-lt"/>
                  <a:ea typeface="+mn-ea"/>
                  <a:cs typeface="+mn-cs"/>
                </a:rPr>
                <a:t>The initial concentrations are </a:t>
              </a:r>
              <a14:m>
                <m:oMath xmlns:m="http://schemas.openxmlformats.org/officeDocument/2006/math">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𝑐</m:t>
                      </m:r>
                    </m:e>
                    <m:sub>
                      <m:r>
                        <a:rPr lang="en-US" sz="1100" b="0" i="1" baseline="0">
                          <a:solidFill>
                            <a:schemeClr val="dk1"/>
                          </a:solidFill>
                          <a:effectLst/>
                          <a:latin typeface="Cambria Math" panose="02040503050406030204" pitchFamily="18" charset="0"/>
                          <a:ea typeface="+mn-ea"/>
                          <a:cs typeface="+mn-cs"/>
                        </a:rPr>
                        <m:t>𝐴</m:t>
                      </m:r>
                      <m:r>
                        <a:rPr lang="en-US" sz="1100" b="0" i="1" baseline="0">
                          <a:solidFill>
                            <a:schemeClr val="dk1"/>
                          </a:solidFill>
                          <a:effectLst/>
                          <a:latin typeface="Cambria Math" panose="02040503050406030204" pitchFamily="18" charset="0"/>
                          <a:ea typeface="+mn-ea"/>
                          <a:cs typeface="+mn-cs"/>
                        </a:rPr>
                        <m:t>0</m:t>
                      </m:r>
                    </m:sub>
                  </m:sSub>
                  <m:r>
                    <a:rPr lang="en-US" sz="1100" b="0" i="1" baseline="0">
                      <a:solidFill>
                        <a:schemeClr val="dk1"/>
                      </a:solidFill>
                      <a:effectLst/>
                      <a:latin typeface="Cambria Math" panose="02040503050406030204" pitchFamily="18" charset="0"/>
                      <a:ea typeface="+mn-ea"/>
                      <a:cs typeface="+mn-cs"/>
                    </a:rPr>
                    <m:t>=0</m:t>
                  </m:r>
                </m:oMath>
              </a14:m>
              <a:r>
                <a:rPr lang="en-US" sz="1100" baseline="0">
                  <a:solidFill>
                    <a:schemeClr val="dk1"/>
                  </a:solidFill>
                  <a:effectLst/>
                  <a:latin typeface="+mn-lt"/>
                  <a:ea typeface="+mn-ea"/>
                  <a:cs typeface="+mn-cs"/>
                </a:rPr>
                <a:t> and </a:t>
              </a:r>
              <a14:m>
                <m:oMath xmlns:m="http://schemas.openxmlformats.org/officeDocument/2006/math">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𝑐</m:t>
                      </m:r>
                    </m:e>
                    <m:sub>
                      <m:r>
                        <a:rPr lang="en-US" sz="1100" b="0" i="1" baseline="0">
                          <a:solidFill>
                            <a:schemeClr val="dk1"/>
                          </a:solidFill>
                          <a:effectLst/>
                          <a:latin typeface="Cambria Math" panose="02040503050406030204" pitchFamily="18" charset="0"/>
                          <a:ea typeface="+mn-ea"/>
                          <a:cs typeface="+mn-cs"/>
                        </a:rPr>
                        <m:t>𝐵</m:t>
                      </m:r>
                      <m:r>
                        <a:rPr lang="en-US" sz="1100" b="0" i="1" baseline="0">
                          <a:solidFill>
                            <a:schemeClr val="dk1"/>
                          </a:solidFill>
                          <a:effectLst/>
                          <a:latin typeface="Cambria Math" panose="02040503050406030204" pitchFamily="18" charset="0"/>
                          <a:ea typeface="+mn-ea"/>
                          <a:cs typeface="+mn-cs"/>
                        </a:rPr>
                        <m:t>0</m:t>
                      </m:r>
                    </m:sub>
                  </m:sSub>
                  <m:r>
                    <a:rPr lang="en-US" sz="1100" b="0" i="1" baseline="0">
                      <a:solidFill>
                        <a:schemeClr val="dk1"/>
                      </a:solidFill>
                      <a:effectLst/>
                      <a:latin typeface="Cambria Math" panose="02040503050406030204" pitchFamily="18" charset="0"/>
                      <a:ea typeface="+mn-ea"/>
                      <a:cs typeface="+mn-cs"/>
                    </a:rPr>
                    <m:t>=1.2 </m:t>
                  </m:r>
                  <m:r>
                    <m:rPr>
                      <m:sty m:val="p"/>
                    </m:rPr>
                    <a:rPr lang="en-US" sz="1100" b="0" i="0" baseline="0">
                      <a:solidFill>
                        <a:schemeClr val="dk1"/>
                      </a:solidFill>
                      <a:effectLst/>
                      <a:latin typeface="Cambria Math" panose="02040503050406030204" pitchFamily="18" charset="0"/>
                      <a:ea typeface="+mn-ea"/>
                      <a:cs typeface="+mn-cs"/>
                    </a:rPr>
                    <m:t>mM</m:t>
                  </m:r>
                </m:oMath>
              </a14:m>
              <a:r>
                <a:rPr lang="en-US" sz="1100" baseline="0">
                  <a:solidFill>
                    <a:schemeClr val="dk1"/>
                  </a:solidFill>
                  <a:effectLst/>
                  <a:latin typeface="+mn-lt"/>
                  <a:ea typeface="+mn-ea"/>
                  <a:cs typeface="+mn-cs"/>
                </a:rPr>
                <a:t>. Rate constants are</a:t>
              </a:r>
              <a:r>
                <a:rPr lang="en-US" sz="1100"/>
                <a:t> </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𝑘</m:t>
                      </m:r>
                    </m:e>
                    <m:sub>
                      <m:r>
                        <a:rPr lang="en-US" sz="1100" b="0" i="1">
                          <a:latin typeface="Cambria Math" panose="02040503050406030204" pitchFamily="18" charset="0"/>
                        </a:rPr>
                        <m:t>1</m:t>
                      </m:r>
                    </m:sub>
                  </m:sSub>
                  <m:r>
                    <a:rPr lang="en-US" sz="1100" b="0" i="1">
                      <a:latin typeface="Cambria Math" panose="02040503050406030204" pitchFamily="18" charset="0"/>
                    </a:rPr>
                    <m:t>=</m:t>
                  </m:r>
                  <m:r>
                    <a:rPr lang="en-US" sz="1100" b="0" i="0">
                      <a:latin typeface="Cambria Math" panose="02040503050406030204" pitchFamily="18" charset="0"/>
                    </a:rPr>
                    <m:t>0.03</m:t>
                  </m:r>
                  <m:sSup>
                    <m:sSupPr>
                      <m:ctrlPr>
                        <a:rPr lang="en-US" sz="1100" b="0" i="1">
                          <a:latin typeface="Cambria Math" panose="02040503050406030204" pitchFamily="18" charset="0"/>
                        </a:rPr>
                      </m:ctrlPr>
                    </m:sSupPr>
                    <m:e>
                      <m:r>
                        <a:rPr lang="en-US" sz="1100" b="0" i="0">
                          <a:latin typeface="Cambria Math" panose="02040503050406030204" pitchFamily="18" charset="0"/>
                        </a:rPr>
                        <m:t> </m:t>
                      </m:r>
                      <m:r>
                        <m:rPr>
                          <m:sty m:val="p"/>
                        </m:rPr>
                        <a:rPr lang="en-US" sz="1100" b="0" i="0">
                          <a:latin typeface="Cambria Math" panose="02040503050406030204" pitchFamily="18" charset="0"/>
                        </a:rPr>
                        <m:t>mM</m:t>
                      </m:r>
                      <m:r>
                        <a:rPr lang="en-US" sz="1100" b="0" i="0">
                          <a:latin typeface="Cambria Math" panose="02040503050406030204" pitchFamily="18" charset="0"/>
                        </a:rPr>
                        <m:t> </m:t>
                      </m:r>
                      <m:r>
                        <m:rPr>
                          <m:sty m:val="p"/>
                        </m:rPr>
                        <a:rPr lang="en-US" sz="1100" b="0" i="0">
                          <a:latin typeface="Cambria Math" panose="02040503050406030204" pitchFamily="18" charset="0"/>
                        </a:rPr>
                        <m:t>s</m:t>
                      </m:r>
                    </m:e>
                    <m:sup>
                      <m:r>
                        <a:rPr lang="en-US" sz="1100" b="0" i="0">
                          <a:latin typeface="Cambria Math" panose="02040503050406030204" pitchFamily="18" charset="0"/>
                        </a:rPr>
                        <m:t>−1</m:t>
                      </m:r>
                    </m:sup>
                  </m:sSup>
                </m:oMath>
              </a14:m>
              <a:r>
                <a:rPr lang="en-US" sz="1100"/>
                <a:t> and </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𝑘</m:t>
                      </m:r>
                    </m:e>
                    <m:sub>
                      <m:r>
                        <a:rPr lang="en-US" sz="1100" b="0" i="1">
                          <a:latin typeface="Cambria Math" panose="02040503050406030204" pitchFamily="18" charset="0"/>
                        </a:rPr>
                        <m:t>2</m:t>
                      </m:r>
                    </m:sub>
                  </m:sSub>
                  <m:r>
                    <a:rPr lang="en-US" sz="1100" b="0" i="1">
                      <a:latin typeface="Cambria Math" panose="02040503050406030204" pitchFamily="18" charset="0"/>
                    </a:rPr>
                    <m:t>=1 </m:t>
                  </m:r>
                  <m:r>
                    <m:rPr>
                      <m:sty m:val="p"/>
                    </m:rPr>
                    <a:rPr lang="en-US" sz="1100" b="0" i="0">
                      <a:latin typeface="Cambria Math" panose="02040503050406030204" pitchFamily="18" charset="0"/>
                    </a:rPr>
                    <m:t>m</m:t>
                  </m:r>
                  <m:sSup>
                    <m:sSupPr>
                      <m:ctrlPr>
                        <a:rPr lang="en-US" sz="1100" b="0" i="1">
                          <a:latin typeface="Cambria Math" panose="02040503050406030204" pitchFamily="18" charset="0"/>
                        </a:rPr>
                      </m:ctrlPr>
                    </m:sSupPr>
                    <m:e>
                      <m:r>
                        <m:rPr>
                          <m:sty m:val="p"/>
                        </m:rPr>
                        <a:rPr lang="en-US" sz="1100" b="0" i="0">
                          <a:latin typeface="Cambria Math" panose="02040503050406030204" pitchFamily="18" charset="0"/>
                        </a:rPr>
                        <m:t>M</m:t>
                      </m:r>
                    </m:e>
                    <m:sup>
                      <m:r>
                        <a:rPr lang="en-US" sz="1100" b="0" i="0">
                          <a:latin typeface="Cambria Math" panose="02040503050406030204" pitchFamily="18" charset="0"/>
                        </a:rPr>
                        <m:t>−1</m:t>
                      </m:r>
                    </m:sup>
                  </m:sSup>
                  <m:sSup>
                    <m:sSupPr>
                      <m:ctrlPr>
                        <a:rPr lang="en-US" sz="1100" b="0" i="1">
                          <a:latin typeface="Cambria Math" panose="02040503050406030204" pitchFamily="18" charset="0"/>
                        </a:rPr>
                      </m:ctrlPr>
                    </m:sSupPr>
                    <m:e>
                      <m:r>
                        <m:rPr>
                          <m:sty m:val="p"/>
                        </m:rPr>
                        <a:rPr lang="en-US" sz="1100" b="0" i="0">
                          <a:latin typeface="Cambria Math" panose="02040503050406030204" pitchFamily="18" charset="0"/>
                        </a:rPr>
                        <m:t>s</m:t>
                      </m:r>
                    </m:e>
                    <m:sup>
                      <m:r>
                        <a:rPr lang="en-US" sz="1100" b="0" i="0">
                          <a:latin typeface="Cambria Math" panose="02040503050406030204" pitchFamily="18" charset="0"/>
                        </a:rPr>
                        <m:t>−1</m:t>
                      </m:r>
                    </m:sup>
                  </m:sSup>
                </m:oMath>
              </a14:m>
              <a:r>
                <a:rPr lang="en-US" sz="1100"/>
                <a:t>. Hints: a good timestep to use is 1 s. Note that all concentrations are given in mM so it is easiest to leave concentrations</a:t>
              </a:r>
              <a:r>
                <a:rPr lang="en-US" sz="1100" baseline="0"/>
                <a:t> in that unit.</a:t>
              </a:r>
              <a:endParaRPr lang="en-US" sz="1100"/>
            </a:p>
            <a:p>
              <a:endParaRPr lang="en-US" sz="1100"/>
            </a:p>
            <a:p>
              <a:r>
                <a:rPr lang="en-US" sz="1100"/>
                <a:t>(a) Using the Explicit</a:t>
              </a:r>
              <a:r>
                <a:rPr lang="en-US" sz="1100" baseline="0"/>
                <a:t> Euler method, n</a:t>
              </a:r>
              <a:r>
                <a:rPr lang="en-US" sz="1100"/>
                <a:t>umerically solve for the time (in seconds) when </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𝑐</m:t>
                      </m:r>
                    </m:e>
                    <m:sub>
                      <m:r>
                        <a:rPr lang="en-US" sz="1100" b="0" i="1">
                          <a:latin typeface="Cambria Math" panose="02040503050406030204" pitchFamily="18" charset="0"/>
                        </a:rPr>
                        <m:t>𝐴</m:t>
                      </m:r>
                    </m:sub>
                  </m:sSub>
                  <m:r>
                    <a:rPr lang="en-US" sz="1100" b="0" i="1">
                      <a:latin typeface="Cambria Math" panose="02040503050406030204" pitchFamily="18" charset="0"/>
                    </a:rPr>
                    <m:t>≥0.6 </m:t>
                  </m:r>
                  <m:r>
                    <m:rPr>
                      <m:sty m:val="p"/>
                    </m:rPr>
                    <a:rPr lang="en-US" sz="1100" b="0" i="0">
                      <a:latin typeface="Cambria Math" panose="02040503050406030204" pitchFamily="18" charset="0"/>
                    </a:rPr>
                    <m:t>mM</m:t>
                  </m:r>
                </m:oMath>
              </a14:m>
              <a:r>
                <a:rPr lang="en-US" sz="1100"/>
                <a:t>, that</a:t>
              </a:r>
              <a:r>
                <a:rPr lang="en-US" sz="1100" baseline="0"/>
                <a:t> is, when the solution changes color after mixing the reactants</a:t>
              </a:r>
              <a:r>
                <a:rPr lang="en-US" sz="1100"/>
                <a:t>. </a:t>
              </a:r>
            </a:p>
            <a:p>
              <a:endParaRPr lang="en-US" sz="1100"/>
            </a:p>
            <a:p>
              <a:r>
                <a:rPr lang="en-US" sz="1100"/>
                <a:t>(b) Present the</a:t>
              </a:r>
              <a:r>
                <a:rPr lang="en-US" sz="1100" baseline="0"/>
                <a:t> results for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𝑐</m:t>
                      </m:r>
                    </m:e>
                    <m:sub>
                      <m:r>
                        <a:rPr lang="en-US" sz="1100" b="0" i="1" baseline="0">
                          <a:latin typeface="Cambria Math" panose="02040503050406030204" pitchFamily="18" charset="0"/>
                        </a:rPr>
                        <m:t>𝐴</m:t>
                      </m:r>
                    </m:sub>
                  </m:sSub>
                  <m:r>
                    <a:rPr lang="en-US" sz="1100" b="0" i="1" baseline="0">
                      <a:latin typeface="Cambria Math" panose="02040503050406030204" pitchFamily="18" charset="0"/>
                    </a:rPr>
                    <m:t>(</m:t>
                  </m:r>
                  <m:r>
                    <a:rPr lang="en-US" sz="1100" b="0" i="1" baseline="0">
                      <a:latin typeface="Cambria Math" panose="02040503050406030204" pitchFamily="18" charset="0"/>
                    </a:rPr>
                    <m:t>𝑡</m:t>
                  </m:r>
                  <m:r>
                    <a:rPr lang="en-US" sz="1100" b="0" i="1" baseline="0">
                      <a:latin typeface="Cambria Math" panose="02040503050406030204" pitchFamily="18" charset="0"/>
                    </a:rPr>
                    <m:t>)</m:t>
                  </m:r>
                </m:oMath>
              </a14:m>
              <a:r>
                <a:rPr lang="en-US" sz="1100"/>
                <a:t> and </a:t>
              </a:r>
              <a14:m>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𝑐</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𝑡</m:t>
                  </m:r>
                  <m:r>
                    <a:rPr lang="en-US" sz="1100" b="0" i="1">
                      <a:latin typeface="Cambria Math" panose="02040503050406030204" pitchFamily="18" charset="0"/>
                    </a:rPr>
                    <m:t>)</m:t>
                  </m:r>
                </m:oMath>
              </a14:m>
              <a:r>
                <a:rPr lang="en-US" sz="1100"/>
                <a:t> from the kinetic model on a single plot, showing your numerical</a:t>
              </a:r>
              <a:r>
                <a:rPr lang="en-US" sz="1100" baseline="0"/>
                <a:t> solution makes sense given the above description and that you know how to properly format a plot for engineering purposes. The plot can help you correct mistakes in part (a); however, even if your solution in part (a) is wrong, you can still use incorrect data to demonstrate that you can make a plot.</a:t>
              </a:r>
              <a:endParaRPr lang="en-US" sz="1100"/>
            </a:p>
          </xdr:txBody>
        </xdr:sp>
      </mc:Choice>
      <mc:Fallback xmlns="">
        <xdr:sp macro="" textlink="">
          <xdr:nvSpPr>
            <xdr:cNvPr id="4" name="TextBox 3">
              <a:extLst>
                <a:ext uri="{FF2B5EF4-FFF2-40B4-BE49-F238E27FC236}">
                  <a16:creationId xmlns:a16="http://schemas.microsoft.com/office/drawing/2014/main" id="{F34715FE-B277-4BCA-A631-134051A5FDF3}"/>
                </a:ext>
              </a:extLst>
            </xdr:cNvPr>
            <xdr:cNvSpPr txBox="1"/>
          </xdr:nvSpPr>
          <xdr:spPr>
            <a:xfrm>
              <a:off x="95250" y="323851"/>
              <a:ext cx="5114925" cy="41147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iodine clock reaction is</a:t>
              </a:r>
              <a:r>
                <a:rPr lang="en-US" sz="1100" baseline="0"/>
                <a:t> a famous reaction in which a colorless solution of ions and starch after a period of time suddenly turns a deep blue. Two reactions are taking place: (1) a slow reaction creates s</a:t>
              </a:r>
              <a:r>
                <a:rPr lang="en-US" sz="1100" baseline="0">
                  <a:solidFill>
                    <a:schemeClr val="dk1"/>
                  </a:solidFill>
                  <a:effectLst/>
                  <a:latin typeface="+mn-lt"/>
                  <a:ea typeface="+mn-ea"/>
                  <a:cs typeface="+mn-cs"/>
                </a:rPr>
                <a:t>pecies A, a colored iodine complex. (2) A fast reaction consumes species A by reacting it with species B. When species B is depleted then the second reaction will stop and the concentration of A will finally rise above 0.6 mM, making the blue color visible.  </a:t>
              </a:r>
              <a:r>
                <a:rPr lang="en-US" sz="1100" baseline="0"/>
                <a:t>The set of reaction equations that describes the evolution of species concentrations </a:t>
              </a:r>
              <a:r>
                <a:rPr lang="en-US" sz="1100" b="0" i="0" baseline="0">
                  <a:latin typeface="Cambria Math" panose="02040503050406030204" pitchFamily="18" charset="0"/>
                </a:rPr>
                <a:t>𝑐_𝐴</a:t>
              </a:r>
              <a:r>
                <a:rPr lang="en-US" sz="1100" baseline="0"/>
                <a:t> and </a:t>
              </a:r>
              <a:r>
                <a:rPr lang="en-US" sz="1100" b="0" i="0" baseline="0">
                  <a:latin typeface="Cambria Math" panose="02040503050406030204" pitchFamily="18" charset="0"/>
                </a:rPr>
                <a:t>𝑐_𝐵</a:t>
              </a:r>
              <a:r>
                <a:rPr lang="en-US" sz="1100" baseline="0"/>
                <a:t> is  </a:t>
              </a:r>
              <a:endParaRPr lang="en-US" sz="1100"/>
            </a:p>
            <a:p>
              <a:pPr/>
              <a:r>
                <a:rPr lang="en-US" sz="1100" b="0" i="0">
                  <a:latin typeface="Cambria Math" panose="02040503050406030204" pitchFamily="18" charset="0"/>
                </a:rPr>
                <a:t>(𝑑𝑐_𝐴)/𝑑𝑡=𝑘_1−𝑘_2 𝑐_𝐴 𝑐_𝐵</a:t>
              </a:r>
              <a:endParaRPr lang="en-US" sz="1100"/>
            </a:p>
            <a:p>
              <a:pPr/>
              <a:r>
                <a:rPr lang="en-US" sz="1100" b="0" i="0">
                  <a:latin typeface="Cambria Math" panose="02040503050406030204" pitchFamily="18" charset="0"/>
                </a:rPr>
                <a:t>(𝑑𝑐_𝐵)/𝑑𝑡=−𝑘_2 𝑐_𝐴 𝑐_𝐵</a:t>
              </a:r>
              <a:endParaRPr lang="en-US" sz="1100" b="0"/>
            </a:p>
            <a:p>
              <a:r>
                <a:rPr lang="en-US" sz="1100" baseline="0">
                  <a:solidFill>
                    <a:schemeClr val="dk1"/>
                  </a:solidFill>
                  <a:effectLst/>
                  <a:latin typeface="+mn-lt"/>
                  <a:ea typeface="+mn-ea"/>
                  <a:cs typeface="+mn-cs"/>
                </a:rPr>
                <a:t>The initial concentrations are </a:t>
              </a:r>
              <a:r>
                <a:rPr lang="en-US" sz="1100" b="0" i="0" baseline="0">
                  <a:solidFill>
                    <a:schemeClr val="dk1"/>
                  </a:solidFill>
                  <a:effectLst/>
                  <a:latin typeface="Cambria Math" panose="02040503050406030204" pitchFamily="18" charset="0"/>
                  <a:ea typeface="+mn-ea"/>
                  <a:cs typeface="+mn-cs"/>
                </a:rPr>
                <a:t>𝑐_𝐴0=0</a:t>
              </a:r>
              <a:r>
                <a:rPr lang="en-US" sz="1100" baseline="0">
                  <a:solidFill>
                    <a:schemeClr val="dk1"/>
                  </a:solidFill>
                  <a:effectLst/>
                  <a:latin typeface="+mn-lt"/>
                  <a:ea typeface="+mn-ea"/>
                  <a:cs typeface="+mn-cs"/>
                </a:rPr>
                <a:t> and </a:t>
              </a:r>
              <a:r>
                <a:rPr lang="en-US" sz="1100" b="0" i="0" baseline="0">
                  <a:solidFill>
                    <a:schemeClr val="dk1"/>
                  </a:solidFill>
                  <a:effectLst/>
                  <a:latin typeface="Cambria Math" panose="02040503050406030204" pitchFamily="18" charset="0"/>
                  <a:ea typeface="+mn-ea"/>
                  <a:cs typeface="+mn-cs"/>
                </a:rPr>
                <a:t>𝑐_𝐵0=1.2 mM</a:t>
              </a:r>
              <a:r>
                <a:rPr lang="en-US" sz="1100" baseline="0">
                  <a:solidFill>
                    <a:schemeClr val="dk1"/>
                  </a:solidFill>
                  <a:effectLst/>
                  <a:latin typeface="+mn-lt"/>
                  <a:ea typeface="+mn-ea"/>
                  <a:cs typeface="+mn-cs"/>
                </a:rPr>
                <a:t>. Rate constants are</a:t>
              </a:r>
              <a:r>
                <a:rPr lang="en-US" sz="1100"/>
                <a:t> </a:t>
              </a:r>
              <a:r>
                <a:rPr lang="en-US" sz="1100" b="0" i="0">
                  <a:latin typeface="Cambria Math" panose="02040503050406030204" pitchFamily="18" charset="0"/>
                </a:rPr>
                <a:t>𝑘_1=0.03〖 mM s〗^(−1)</a:t>
              </a:r>
              <a:r>
                <a:rPr lang="en-US" sz="1100"/>
                <a:t> and </a:t>
              </a:r>
              <a:r>
                <a:rPr lang="en-US" sz="1100" b="0" i="0">
                  <a:latin typeface="Cambria Math" panose="02040503050406030204" pitchFamily="18" charset="0"/>
                </a:rPr>
                <a:t>𝑘_2=1 mM^(−1) s^(−1)</a:t>
              </a:r>
              <a:r>
                <a:rPr lang="en-US" sz="1100"/>
                <a:t>. Hints: a good timestep to use is 1 s. Note that all concentrations are given in mM so it is easiest to leave concentrations</a:t>
              </a:r>
              <a:r>
                <a:rPr lang="en-US" sz="1100" baseline="0"/>
                <a:t> in that unit.</a:t>
              </a:r>
              <a:endParaRPr lang="en-US" sz="1100"/>
            </a:p>
            <a:p>
              <a:endParaRPr lang="en-US" sz="1100"/>
            </a:p>
            <a:p>
              <a:r>
                <a:rPr lang="en-US" sz="1100"/>
                <a:t>(a) Using the Explicit</a:t>
              </a:r>
              <a:r>
                <a:rPr lang="en-US" sz="1100" baseline="0"/>
                <a:t> Euler method, n</a:t>
              </a:r>
              <a:r>
                <a:rPr lang="en-US" sz="1100"/>
                <a:t>umerically solve for the time (in seconds) when </a:t>
              </a:r>
              <a:r>
                <a:rPr lang="en-US" sz="1100" b="0" i="0">
                  <a:latin typeface="Cambria Math" panose="02040503050406030204" pitchFamily="18" charset="0"/>
                </a:rPr>
                <a:t>𝑐_𝐴≥0.6 mM</a:t>
              </a:r>
              <a:r>
                <a:rPr lang="en-US" sz="1100"/>
                <a:t>, that</a:t>
              </a:r>
              <a:r>
                <a:rPr lang="en-US" sz="1100" baseline="0"/>
                <a:t> is, when the solution changes color after mixing the reactants</a:t>
              </a:r>
              <a:r>
                <a:rPr lang="en-US" sz="1100"/>
                <a:t>. </a:t>
              </a:r>
            </a:p>
            <a:p>
              <a:endParaRPr lang="en-US" sz="1100"/>
            </a:p>
            <a:p>
              <a:r>
                <a:rPr lang="en-US" sz="1100"/>
                <a:t>(b) Present the</a:t>
              </a:r>
              <a:r>
                <a:rPr lang="en-US" sz="1100" baseline="0"/>
                <a:t> results for </a:t>
              </a:r>
              <a:r>
                <a:rPr lang="en-US" sz="1100" b="0" i="0" baseline="0">
                  <a:latin typeface="Cambria Math" panose="02040503050406030204" pitchFamily="18" charset="0"/>
                </a:rPr>
                <a:t>𝑐_𝐴 (𝑡)</a:t>
              </a:r>
              <a:r>
                <a:rPr lang="en-US" sz="1100"/>
                <a:t> and </a:t>
              </a:r>
              <a:r>
                <a:rPr lang="en-US" sz="1100" b="0" i="0">
                  <a:latin typeface="Cambria Math" panose="02040503050406030204" pitchFamily="18" charset="0"/>
                </a:rPr>
                <a:t>𝑐_𝐵 (𝑡)</a:t>
              </a:r>
              <a:r>
                <a:rPr lang="en-US" sz="1100"/>
                <a:t> from the kinetic model on a single plot, showing your numerical</a:t>
              </a:r>
              <a:r>
                <a:rPr lang="en-US" sz="1100" baseline="0"/>
                <a:t> solution makes sense given the above description and that you know how to properly format a plot for engineering purposes. The plot can help you correct mistakes in part (a); however, even if your solution in part (a) is wrong, you can still use incorrect data to demonstrate that you can make a plot.</a:t>
              </a:r>
              <a:endParaRPr lang="en-US" sz="1100"/>
            </a:p>
          </xdr:txBody>
        </xdr:sp>
      </mc:Fallback>
    </mc:AlternateContent>
    <xdr:clientData/>
  </xdr:twoCellAnchor>
  <xdr:twoCellAnchor editAs="oneCell">
    <xdr:from>
      <xdr:col>7</xdr:col>
      <xdr:colOff>285749</xdr:colOff>
      <xdr:row>1</xdr:row>
      <xdr:rowOff>57149</xdr:rowOff>
    </xdr:from>
    <xdr:to>
      <xdr:col>10</xdr:col>
      <xdr:colOff>695324</xdr:colOff>
      <xdr:row>15</xdr:row>
      <xdr:rowOff>180974</xdr:rowOff>
    </xdr:to>
    <xdr:pic>
      <xdr:nvPicPr>
        <xdr:cNvPr id="7" name="Picture 6" descr="Iodine Clock Reaction Kinetics Chemistry Demonstration Kit">
          <a:extLst>
            <a:ext uri="{FF2B5EF4-FFF2-40B4-BE49-F238E27FC236}">
              <a16:creationId xmlns:a16="http://schemas.microsoft.com/office/drawing/2014/main" id="{56388C5A-3B8A-4477-86C6-C36176DD9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49" y="257174"/>
          <a:ext cx="2924175"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457200</xdr:colOff>
      <xdr:row>18</xdr:row>
      <xdr:rowOff>171450</xdr:rowOff>
    </xdr:from>
    <xdr:to>
      <xdr:col>14</xdr:col>
      <xdr:colOff>0</xdr:colOff>
      <xdr:row>31</xdr:row>
      <xdr:rowOff>161925</xdr:rowOff>
    </xdr:to>
    <xdr:graphicFrame macro="">
      <xdr:nvGraphicFramePr>
        <xdr:cNvPr id="2" name="Chart 1">
          <a:extLst>
            <a:ext uri="{FF2B5EF4-FFF2-40B4-BE49-F238E27FC236}">
              <a16:creationId xmlns:a16="http://schemas.microsoft.com/office/drawing/2014/main" id="{A730AB0D-51B6-483E-81E9-723E4CE69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1"/>
  <sheetViews>
    <sheetView workbookViewId="0">
      <selection activeCell="G18" sqref="G18"/>
    </sheetView>
  </sheetViews>
  <sheetFormatPr defaultColWidth="11" defaultRowHeight="15.75"/>
  <cols>
    <col min="1" max="1" width="11" customWidth="1"/>
    <col min="2" max="2" width="11" style="1" customWidth="1"/>
    <col min="3" max="3" width="18.25" style="1" bestFit="1" customWidth="1"/>
    <col min="4" max="4" width="11.875" bestFit="1" customWidth="1"/>
  </cols>
  <sheetData>
    <row r="1" spans="1:9">
      <c r="A1" s="4" t="s">
        <v>1</v>
      </c>
    </row>
    <row r="11" spans="1:9">
      <c r="C11" s="23" t="s">
        <v>7</v>
      </c>
      <c r="D11" s="24">
        <v>9.4932332045979534E-3</v>
      </c>
    </row>
    <row r="12" spans="1:9">
      <c r="C12" s="25" t="s">
        <v>8</v>
      </c>
      <c r="D12" s="26">
        <v>3000</v>
      </c>
      <c r="E12" s="6"/>
      <c r="F12" s="6"/>
      <c r="G12" s="6"/>
      <c r="H12" s="6"/>
      <c r="I12" s="6"/>
    </row>
    <row r="13" spans="1:9">
      <c r="C13" s="25" t="s">
        <v>9</v>
      </c>
      <c r="D13" s="26">
        <v>1.7372000000000001</v>
      </c>
      <c r="E13" s="6"/>
      <c r="F13" s="6"/>
      <c r="G13" s="6"/>
      <c r="H13" s="6"/>
      <c r="I13" s="6"/>
    </row>
    <row r="14" spans="1:9">
      <c r="C14" s="25" t="s">
        <v>10</v>
      </c>
      <c r="D14" s="26">
        <v>-0.4</v>
      </c>
      <c r="E14" s="6"/>
      <c r="F14" s="6"/>
      <c r="G14" s="6"/>
      <c r="H14" s="6"/>
      <c r="I14" s="6"/>
    </row>
    <row r="15" spans="1:9">
      <c r="C15" s="25" t="s">
        <v>6</v>
      </c>
      <c r="D15" s="26">
        <f>1/SQRT(f)</f>
        <v>10.263439466467981</v>
      </c>
      <c r="E15" s="6"/>
      <c r="F15" s="6"/>
      <c r="G15" s="6"/>
      <c r="H15" s="6"/>
      <c r="I15" s="6"/>
    </row>
    <row r="16" spans="1:9">
      <c r="C16" s="25" t="s">
        <v>11</v>
      </c>
      <c r="D16" s="26">
        <f>k*LN(Re*SQRT(f))-b</f>
        <v>10.263438640227218</v>
      </c>
      <c r="E16" s="6"/>
      <c r="F16" s="6"/>
      <c r="G16" s="6"/>
      <c r="H16" s="6"/>
      <c r="I16" s="6"/>
    </row>
    <row r="17" spans="1:11">
      <c r="C17" s="27" t="s">
        <v>12</v>
      </c>
      <c r="D17" s="28">
        <f>ABS(D15-D16)</f>
        <v>8.2624076291892834E-7</v>
      </c>
      <c r="E17" s="6"/>
      <c r="F17" s="6"/>
      <c r="G17" s="6"/>
      <c r="H17" s="6"/>
      <c r="I17" s="6"/>
    </row>
    <row r="18" spans="1:11">
      <c r="A18" s="6"/>
      <c r="B18" s="7"/>
      <c r="C18" s="7"/>
      <c r="D18" s="6"/>
      <c r="E18" s="6"/>
      <c r="F18" s="6"/>
      <c r="G18" s="6"/>
      <c r="H18" s="6"/>
      <c r="I18" s="6"/>
    </row>
    <row r="19" spans="1:11">
      <c r="A19" s="6"/>
      <c r="B19" s="6"/>
      <c r="C19" s="6"/>
      <c r="D19" s="6"/>
      <c r="E19" s="6"/>
      <c r="F19" s="6"/>
      <c r="G19" s="6"/>
      <c r="H19" s="6"/>
      <c r="I19" s="6"/>
      <c r="J19" s="6"/>
      <c r="K19" s="6"/>
    </row>
    <row r="20" spans="1:11">
      <c r="A20" s="6"/>
      <c r="B20" s="6"/>
      <c r="C20" s="6"/>
      <c r="D20" s="6"/>
      <c r="E20" s="6"/>
      <c r="F20" s="6"/>
      <c r="G20" s="6"/>
      <c r="H20" s="6"/>
      <c r="I20" s="6"/>
      <c r="J20" s="6"/>
      <c r="K20" s="6"/>
    </row>
    <row r="21" spans="1:11">
      <c r="A21" s="29"/>
      <c r="B21" s="29"/>
      <c r="C21" s="29"/>
      <c r="D21" s="29"/>
      <c r="E21" s="29"/>
      <c r="F21" s="29"/>
      <c r="G21" s="29"/>
      <c r="H21" s="6"/>
      <c r="I21" s="6"/>
      <c r="J21" s="6"/>
      <c r="K21" s="6"/>
    </row>
    <row r="22" spans="1:11">
      <c r="A22" s="9"/>
      <c r="B22" s="6"/>
      <c r="C22" s="6"/>
      <c r="D22" s="6"/>
      <c r="E22" s="6"/>
      <c r="F22" s="6"/>
      <c r="G22" s="6"/>
      <c r="H22" s="6"/>
      <c r="I22" s="6"/>
      <c r="J22" s="6"/>
      <c r="K22" s="6"/>
    </row>
    <row r="23" spans="1:11">
      <c r="A23" s="6"/>
      <c r="B23" s="6"/>
      <c r="C23" s="6"/>
      <c r="D23" s="6"/>
      <c r="E23" s="6"/>
      <c r="F23" s="6"/>
      <c r="G23" s="6"/>
      <c r="H23" s="6"/>
      <c r="I23" s="6"/>
      <c r="J23" s="6"/>
      <c r="K23" s="6"/>
    </row>
    <row r="24" spans="1:11">
      <c r="A24" s="6"/>
      <c r="B24" s="6"/>
      <c r="C24" s="6"/>
      <c r="D24" s="6"/>
      <c r="E24" s="6"/>
      <c r="F24" s="6"/>
      <c r="G24" s="6"/>
      <c r="H24" s="6"/>
      <c r="I24" s="6"/>
      <c r="J24" s="6"/>
      <c r="K24" s="6"/>
    </row>
    <row r="25" spans="1:11">
      <c r="A25" s="6"/>
      <c r="B25" s="7"/>
      <c r="C25" s="7"/>
      <c r="D25" s="6"/>
      <c r="E25" s="6"/>
      <c r="F25" s="6"/>
      <c r="G25" s="6"/>
      <c r="H25" s="6"/>
      <c r="I25" s="6"/>
      <c r="J25" s="6"/>
      <c r="K25" s="6"/>
    </row>
    <row r="26" spans="1:11">
      <c r="A26" s="6"/>
      <c r="B26" s="8"/>
      <c r="C26" s="8"/>
      <c r="D26" s="6"/>
      <c r="E26" s="9"/>
      <c r="F26" s="6"/>
      <c r="G26" s="6"/>
      <c r="H26" s="6"/>
      <c r="I26" s="6"/>
      <c r="J26" s="6"/>
      <c r="K26" s="6"/>
    </row>
    <row r="27" spans="1:11">
      <c r="A27" s="6"/>
      <c r="B27" s="7"/>
      <c r="C27" s="7"/>
      <c r="D27" s="6"/>
      <c r="E27" s="6"/>
      <c r="F27" s="6"/>
      <c r="G27" s="6"/>
      <c r="H27" s="6"/>
      <c r="I27" s="6"/>
      <c r="J27" s="6"/>
      <c r="K27" s="6"/>
    </row>
    <row r="28" spans="1:11">
      <c r="A28" s="6"/>
      <c r="B28" s="7"/>
      <c r="C28" s="7"/>
      <c r="D28" s="6"/>
      <c r="E28" s="6"/>
      <c r="F28" s="6"/>
      <c r="G28" s="6"/>
      <c r="H28" s="6"/>
      <c r="I28" s="6"/>
      <c r="J28" s="6"/>
      <c r="K28" s="6"/>
    </row>
    <row r="29" spans="1:11">
      <c r="A29" s="6"/>
      <c r="B29" s="7"/>
      <c r="C29" s="7"/>
      <c r="D29" s="6"/>
      <c r="E29" s="6"/>
      <c r="F29" s="6"/>
      <c r="G29" s="6"/>
      <c r="H29" s="6"/>
      <c r="I29" s="6"/>
      <c r="J29" s="6"/>
      <c r="K29" s="6"/>
    </row>
    <row r="30" spans="1:11">
      <c r="A30" s="6"/>
      <c r="B30" s="7"/>
      <c r="C30" s="7"/>
      <c r="D30" s="7"/>
      <c r="E30" s="7"/>
      <c r="F30" s="6"/>
      <c r="G30" s="6"/>
      <c r="H30" s="6"/>
      <c r="I30" s="6"/>
      <c r="J30" s="6"/>
      <c r="K30" s="6"/>
    </row>
    <row r="31" spans="1:11">
      <c r="A31" s="6"/>
      <c r="B31" s="6"/>
      <c r="C31" s="7"/>
      <c r="D31" s="7"/>
      <c r="E31" s="6"/>
      <c r="F31" s="6"/>
      <c r="G31" s="6"/>
      <c r="H31" s="6"/>
      <c r="I31" s="6"/>
      <c r="J31" s="6"/>
      <c r="K31" s="6"/>
    </row>
    <row r="32" spans="1:11">
      <c r="A32" s="6"/>
      <c r="B32" s="6"/>
      <c r="C32" s="7"/>
      <c r="D32" s="7"/>
      <c r="E32" s="6"/>
      <c r="F32" s="6"/>
      <c r="G32" s="6"/>
      <c r="H32" s="6"/>
      <c r="I32" s="6"/>
      <c r="J32" s="6"/>
      <c r="K32" s="6"/>
    </row>
    <row r="33" spans="1:11">
      <c r="A33" s="6"/>
      <c r="B33" s="6"/>
      <c r="C33" s="7"/>
      <c r="D33" s="7"/>
      <c r="E33" s="6"/>
      <c r="F33" s="6"/>
      <c r="G33" s="6"/>
      <c r="H33" s="6"/>
      <c r="I33" s="6"/>
      <c r="J33" s="6"/>
      <c r="K33" s="6"/>
    </row>
    <row r="34" spans="1:11">
      <c r="A34" s="6"/>
      <c r="B34" s="6"/>
      <c r="C34" s="7"/>
      <c r="D34" s="7"/>
      <c r="E34" s="6"/>
      <c r="F34" s="6"/>
      <c r="G34" s="6"/>
      <c r="H34" s="6"/>
      <c r="I34" s="6"/>
      <c r="J34" s="6"/>
      <c r="K34" s="6"/>
    </row>
    <row r="35" spans="1:11">
      <c r="A35" s="6"/>
      <c r="B35" s="6"/>
      <c r="C35" s="7"/>
      <c r="D35" s="7"/>
      <c r="E35" s="6"/>
      <c r="F35" s="6"/>
      <c r="G35" s="6"/>
      <c r="H35" s="6"/>
      <c r="I35" s="6"/>
      <c r="J35" s="6"/>
      <c r="K35" s="6"/>
    </row>
    <row r="36" spans="1:11">
      <c r="A36" s="6"/>
      <c r="B36" s="6"/>
      <c r="C36" s="7"/>
      <c r="D36" s="7"/>
      <c r="E36" s="6"/>
      <c r="F36" s="6"/>
      <c r="G36" s="6"/>
      <c r="H36" s="6"/>
      <c r="I36" s="6"/>
      <c r="J36" s="6"/>
      <c r="K36" s="6"/>
    </row>
    <row r="37" spans="1:11">
      <c r="A37" s="6"/>
      <c r="B37" s="6"/>
      <c r="C37" s="7"/>
      <c r="D37" s="7"/>
      <c r="E37" s="6"/>
      <c r="F37" s="6"/>
      <c r="G37" s="6"/>
      <c r="H37" s="6"/>
      <c r="I37" s="6"/>
      <c r="J37" s="6"/>
      <c r="K37" s="6"/>
    </row>
    <row r="38" spans="1:11">
      <c r="A38" s="6"/>
      <c r="B38" s="6"/>
      <c r="C38" s="7"/>
      <c r="D38" s="7"/>
      <c r="E38" s="6"/>
      <c r="F38" s="6"/>
      <c r="G38" s="6"/>
      <c r="H38" s="6"/>
      <c r="I38" s="6"/>
      <c r="J38" s="6"/>
      <c r="K38" s="6"/>
    </row>
    <row r="39" spans="1:11">
      <c r="A39" s="6"/>
      <c r="B39" s="6"/>
      <c r="C39" s="7"/>
      <c r="D39" s="7"/>
      <c r="E39" s="6"/>
      <c r="F39" s="6"/>
      <c r="G39" s="6"/>
      <c r="H39" s="6"/>
      <c r="I39" s="6"/>
      <c r="J39" s="6"/>
      <c r="K39" s="6"/>
    </row>
    <row r="40" spans="1:11">
      <c r="A40" s="6"/>
      <c r="B40" s="6"/>
      <c r="C40" s="7"/>
      <c r="D40" s="7"/>
      <c r="E40" s="6"/>
      <c r="F40" s="6"/>
      <c r="G40" s="6"/>
      <c r="H40" s="6"/>
      <c r="I40" s="6"/>
      <c r="J40" s="6"/>
      <c r="K40" s="6"/>
    </row>
    <row r="41" spans="1:11">
      <c r="A41" s="9"/>
      <c r="B41" s="7"/>
      <c r="C41" s="7"/>
      <c r="D41" s="6"/>
      <c r="E41" s="6"/>
      <c r="F41" s="6"/>
      <c r="G41" s="6"/>
      <c r="H41" s="6"/>
      <c r="I41" s="6"/>
      <c r="J41" s="6"/>
      <c r="K41" s="6"/>
    </row>
    <row r="42" spans="1:11">
      <c r="A42" s="6"/>
      <c r="B42" s="7"/>
      <c r="C42" s="7"/>
      <c r="D42" s="6"/>
      <c r="E42" s="6"/>
      <c r="F42" s="6"/>
      <c r="G42" s="6"/>
      <c r="H42" s="6"/>
      <c r="I42" s="6"/>
      <c r="J42" s="6"/>
      <c r="K42" s="6"/>
    </row>
    <row r="43" spans="1:11">
      <c r="A43" s="6"/>
      <c r="B43" s="7"/>
      <c r="C43" s="7"/>
      <c r="D43" s="6"/>
      <c r="E43" s="6"/>
      <c r="F43" s="6"/>
      <c r="G43" s="6"/>
      <c r="H43" s="6"/>
      <c r="I43" s="6"/>
      <c r="J43" s="6"/>
      <c r="K43" s="6"/>
    </row>
    <row r="44" spans="1:11">
      <c r="A44" s="6"/>
      <c r="B44" s="7"/>
      <c r="C44" s="7"/>
      <c r="D44" s="6"/>
      <c r="E44" s="6"/>
      <c r="F44" s="6"/>
      <c r="G44" s="6"/>
      <c r="H44" s="6"/>
      <c r="I44" s="6"/>
      <c r="J44" s="6"/>
      <c r="K44" s="6"/>
    </row>
    <row r="45" spans="1:11">
      <c r="A45" s="6"/>
      <c r="B45" s="7"/>
      <c r="C45" s="7"/>
      <c r="D45" s="6"/>
      <c r="E45" s="9"/>
      <c r="F45" s="6"/>
      <c r="G45" s="6"/>
      <c r="H45" s="6"/>
      <c r="I45" s="6"/>
      <c r="J45" s="6"/>
      <c r="K45" s="6"/>
    </row>
    <row r="46" spans="1:11">
      <c r="A46" s="6"/>
      <c r="B46" s="7"/>
      <c r="C46" s="7"/>
      <c r="D46" s="6"/>
      <c r="E46" s="6"/>
      <c r="F46" s="6"/>
      <c r="G46" s="6"/>
      <c r="H46" s="6"/>
      <c r="I46" s="6"/>
      <c r="J46" s="6"/>
      <c r="K46" s="6"/>
    </row>
    <row r="47" spans="1:11">
      <c r="B47" s="7"/>
      <c r="C47" s="7"/>
      <c r="D47" s="6"/>
      <c r="E47" s="6"/>
      <c r="F47" s="6"/>
      <c r="G47" s="6"/>
      <c r="H47" s="6"/>
      <c r="I47" s="6"/>
      <c r="J47" s="6"/>
      <c r="K47" s="6"/>
    </row>
    <row r="48" spans="1:11">
      <c r="B48" s="7"/>
      <c r="C48" s="7"/>
      <c r="D48" s="6"/>
      <c r="E48" s="10"/>
      <c r="F48" s="6"/>
      <c r="G48" s="6"/>
      <c r="H48" s="6"/>
      <c r="I48" s="6"/>
      <c r="J48" s="6"/>
      <c r="K48" s="6"/>
    </row>
    <row r="49" spans="2:11">
      <c r="B49" s="7"/>
      <c r="C49" s="7"/>
      <c r="D49" s="6"/>
      <c r="E49" s="6"/>
      <c r="F49" s="6"/>
      <c r="G49" s="6"/>
      <c r="H49" s="6"/>
      <c r="I49" s="6"/>
      <c r="J49" s="6"/>
      <c r="K49" s="6"/>
    </row>
    <row r="50" spans="2:11">
      <c r="B50" s="7"/>
      <c r="C50" s="7"/>
      <c r="D50" s="6"/>
      <c r="E50" s="6"/>
      <c r="F50" s="6"/>
      <c r="G50" s="6"/>
      <c r="H50" s="6"/>
      <c r="I50" s="6"/>
      <c r="J50" s="6"/>
      <c r="K50" s="6"/>
    </row>
    <row r="51" spans="2:11">
      <c r="B51" s="7"/>
      <c r="C51" s="7"/>
      <c r="D51" s="6"/>
      <c r="E51" s="6"/>
      <c r="F51" s="6"/>
      <c r="G51" s="6"/>
      <c r="H51" s="6"/>
      <c r="I51" s="6"/>
      <c r="J51" s="6"/>
      <c r="K51" s="6"/>
    </row>
    <row r="52" spans="2:11">
      <c r="B52" s="7"/>
      <c r="C52" s="7"/>
      <c r="D52" s="6"/>
      <c r="E52" s="10"/>
      <c r="F52" s="6"/>
      <c r="G52" s="6"/>
      <c r="H52" s="6"/>
      <c r="I52" s="6"/>
      <c r="J52" s="6"/>
      <c r="K52" s="6"/>
    </row>
    <row r="53" spans="2:11">
      <c r="B53" s="7"/>
      <c r="C53" s="7"/>
      <c r="D53" s="6"/>
      <c r="E53" s="6"/>
      <c r="F53" s="6"/>
      <c r="G53" s="6"/>
      <c r="H53" s="6"/>
      <c r="I53" s="6"/>
      <c r="J53" s="6"/>
      <c r="K53" s="6"/>
    </row>
    <row r="54" spans="2:11">
      <c r="B54" s="7"/>
      <c r="C54" s="7"/>
      <c r="D54" s="6"/>
      <c r="E54" s="11"/>
      <c r="F54" s="11"/>
      <c r="G54" s="11"/>
      <c r="H54" s="6"/>
      <c r="I54" s="6"/>
      <c r="J54" s="6"/>
      <c r="K54" s="6"/>
    </row>
    <row r="55" spans="2:11">
      <c r="B55" s="7"/>
      <c r="C55" s="7"/>
      <c r="D55" s="6"/>
      <c r="E55" s="6"/>
      <c r="F55" s="6"/>
      <c r="G55" s="6"/>
      <c r="H55" s="6"/>
      <c r="I55" s="6"/>
      <c r="J55" s="6"/>
      <c r="K55" s="6"/>
    </row>
    <row r="56" spans="2:11">
      <c r="B56" s="7"/>
      <c r="C56" s="7"/>
      <c r="D56" s="6"/>
      <c r="E56" s="6"/>
      <c r="F56" s="6"/>
      <c r="G56" s="6"/>
      <c r="H56" s="6"/>
      <c r="I56" s="6"/>
      <c r="J56" s="6"/>
      <c r="K56" s="6"/>
    </row>
    <row r="57" spans="2:11">
      <c r="B57" s="7"/>
      <c r="C57" s="7"/>
      <c r="D57" s="6"/>
      <c r="E57" s="6"/>
      <c r="F57" s="6"/>
      <c r="G57" s="6"/>
      <c r="H57" s="6"/>
      <c r="I57" s="6"/>
      <c r="J57" s="6"/>
      <c r="K57" s="6"/>
    </row>
    <row r="58" spans="2:11">
      <c r="B58" s="7"/>
      <c r="C58" s="7"/>
      <c r="D58" s="6"/>
      <c r="E58" s="6"/>
      <c r="F58" s="6"/>
      <c r="G58" s="6"/>
      <c r="H58" s="6"/>
      <c r="I58" s="6"/>
      <c r="J58" s="6"/>
      <c r="K58" s="6"/>
    </row>
    <row r="59" spans="2:11">
      <c r="B59" s="7"/>
      <c r="C59" s="7"/>
      <c r="D59" s="6"/>
      <c r="E59" s="6"/>
      <c r="F59" s="6"/>
      <c r="G59" s="6"/>
      <c r="H59" s="6"/>
      <c r="I59" s="6"/>
      <c r="J59" s="6"/>
      <c r="K59" s="6"/>
    </row>
    <row r="60" spans="2:11">
      <c r="B60" s="7"/>
      <c r="C60" s="7"/>
      <c r="D60" s="6"/>
      <c r="E60" s="6"/>
      <c r="F60" s="6"/>
      <c r="G60" s="6"/>
      <c r="H60" s="6"/>
      <c r="I60" s="6"/>
      <c r="J60" s="6"/>
      <c r="K60" s="6"/>
    </row>
    <row r="61" spans="2:11">
      <c r="B61" s="7"/>
      <c r="C61" s="7"/>
      <c r="D61" s="6"/>
      <c r="E61" s="6"/>
      <c r="F61" s="6"/>
      <c r="G61" s="6"/>
      <c r="H61" s="6"/>
      <c r="I61" s="6"/>
      <c r="J61" s="6"/>
      <c r="K61" s="6"/>
    </row>
    <row r="62" spans="2:11">
      <c r="B62" s="7"/>
      <c r="C62" s="7"/>
      <c r="D62" s="6"/>
      <c r="E62" s="6"/>
      <c r="F62" s="6"/>
      <c r="G62" s="6"/>
      <c r="H62" s="6"/>
      <c r="I62" s="6"/>
      <c r="J62" s="6"/>
      <c r="K62" s="6"/>
    </row>
    <row r="63" spans="2:11">
      <c r="B63" s="7"/>
      <c r="C63" s="7"/>
      <c r="D63" s="6"/>
      <c r="E63" s="6"/>
      <c r="F63" s="6"/>
      <c r="G63" s="6"/>
      <c r="H63" s="6"/>
      <c r="I63" s="6"/>
      <c r="J63" s="6"/>
      <c r="K63" s="6"/>
    </row>
    <row r="64" spans="2:11">
      <c r="B64" s="7"/>
      <c r="C64" s="7"/>
      <c r="D64" s="6"/>
      <c r="E64" s="6"/>
      <c r="F64" s="6"/>
      <c r="G64" s="6"/>
      <c r="H64" s="6"/>
      <c r="I64" s="6"/>
      <c r="J64" s="6"/>
      <c r="K64" s="6"/>
    </row>
    <row r="65" spans="2:11">
      <c r="B65" s="7"/>
      <c r="C65" s="7"/>
      <c r="D65" s="6"/>
      <c r="E65" s="6"/>
      <c r="F65" s="6"/>
      <c r="G65" s="6"/>
      <c r="H65" s="6"/>
      <c r="I65" s="6"/>
      <c r="J65" s="6"/>
      <c r="K65" s="6"/>
    </row>
    <row r="66" spans="2:11">
      <c r="B66" s="7"/>
      <c r="C66" s="7"/>
      <c r="D66" s="6"/>
      <c r="E66" s="6"/>
      <c r="F66" s="6"/>
      <c r="G66" s="6"/>
      <c r="H66" s="6"/>
      <c r="I66" s="6"/>
      <c r="J66" s="6"/>
      <c r="K66" s="6"/>
    </row>
    <row r="67" spans="2:11">
      <c r="B67" s="7"/>
      <c r="C67" s="7"/>
      <c r="D67" s="6"/>
      <c r="E67" s="6"/>
      <c r="F67" s="6"/>
      <c r="G67" s="6"/>
      <c r="H67" s="6"/>
      <c r="I67" s="6"/>
      <c r="J67" s="6"/>
      <c r="K67" s="6"/>
    </row>
    <row r="68" spans="2:11">
      <c r="B68" s="7"/>
      <c r="C68" s="7"/>
      <c r="D68" s="6"/>
      <c r="E68" s="6"/>
      <c r="F68" s="6"/>
      <c r="G68" s="6"/>
      <c r="H68" s="6"/>
      <c r="I68" s="6"/>
      <c r="J68" s="6"/>
      <c r="K68" s="6"/>
    </row>
    <row r="69" spans="2:11">
      <c r="B69" s="7"/>
      <c r="C69" s="7"/>
      <c r="D69" s="6"/>
      <c r="E69" s="6"/>
      <c r="F69" s="6"/>
      <c r="G69" s="6"/>
      <c r="H69" s="6"/>
      <c r="I69" s="6"/>
      <c r="J69" s="6"/>
      <c r="K69" s="6"/>
    </row>
    <row r="70" spans="2:11">
      <c r="B70" s="7"/>
      <c r="C70" s="7"/>
      <c r="D70" s="6"/>
      <c r="E70" s="6"/>
      <c r="F70" s="6"/>
      <c r="G70" s="6"/>
      <c r="H70" s="6"/>
      <c r="I70" s="6"/>
      <c r="J70" s="6"/>
      <c r="K70" s="6"/>
    </row>
    <row r="71" spans="2:11">
      <c r="B71" s="7"/>
      <c r="C71" s="7"/>
      <c r="D71" s="6"/>
      <c r="E71" s="6"/>
      <c r="F71" s="6"/>
      <c r="G71" s="6"/>
      <c r="H71" s="6"/>
      <c r="I71" s="6"/>
      <c r="J71" s="6"/>
      <c r="K71" s="6"/>
    </row>
    <row r="72" spans="2:11">
      <c r="B72" s="7"/>
      <c r="C72" s="7"/>
      <c r="D72" s="6"/>
      <c r="E72" s="6"/>
      <c r="F72" s="6"/>
      <c r="G72" s="6"/>
      <c r="H72" s="6"/>
      <c r="I72" s="6"/>
      <c r="J72" s="6"/>
      <c r="K72" s="6"/>
    </row>
    <row r="73" spans="2:11">
      <c r="B73" s="7"/>
      <c r="C73" s="7"/>
      <c r="D73" s="6"/>
      <c r="E73" s="6"/>
      <c r="F73" s="6"/>
      <c r="G73" s="6"/>
      <c r="H73" s="6"/>
      <c r="I73" s="6"/>
      <c r="J73" s="6"/>
      <c r="K73" s="6"/>
    </row>
    <row r="74" spans="2:11">
      <c r="B74" s="7"/>
      <c r="C74" s="7"/>
      <c r="D74" s="6"/>
      <c r="E74" s="6"/>
      <c r="F74" s="6"/>
      <c r="G74" s="6"/>
      <c r="H74" s="6"/>
      <c r="I74" s="6"/>
      <c r="J74" s="6"/>
      <c r="K74" s="6"/>
    </row>
    <row r="75" spans="2:11">
      <c r="B75" s="7"/>
      <c r="C75" s="7"/>
      <c r="D75" s="6"/>
      <c r="E75" s="6"/>
      <c r="F75" s="6"/>
      <c r="G75" s="6"/>
      <c r="H75" s="6"/>
      <c r="I75" s="6"/>
      <c r="J75" s="6"/>
      <c r="K75" s="6"/>
    </row>
    <row r="76" spans="2:11">
      <c r="B76" s="7"/>
      <c r="C76" s="7"/>
      <c r="D76" s="6"/>
      <c r="E76" s="6"/>
      <c r="F76" s="6"/>
      <c r="G76" s="6"/>
      <c r="H76" s="6"/>
      <c r="I76" s="6"/>
      <c r="J76" s="6"/>
      <c r="K76" s="6"/>
    </row>
    <row r="77" spans="2:11">
      <c r="B77" s="7"/>
      <c r="C77" s="7"/>
      <c r="D77" s="6"/>
      <c r="E77" s="6"/>
      <c r="F77" s="6"/>
      <c r="G77" s="6"/>
      <c r="H77" s="6"/>
      <c r="I77" s="6"/>
      <c r="J77" s="6"/>
      <c r="K77" s="6"/>
    </row>
    <row r="78" spans="2:11">
      <c r="B78" s="7"/>
      <c r="C78" s="7"/>
      <c r="D78" s="6"/>
      <c r="E78" s="6"/>
      <c r="F78" s="6"/>
      <c r="G78" s="6"/>
      <c r="H78" s="6"/>
      <c r="I78" s="6"/>
      <c r="J78" s="6"/>
      <c r="K78" s="6"/>
    </row>
    <row r="79" spans="2:11">
      <c r="B79" s="7"/>
      <c r="C79" s="7"/>
      <c r="D79" s="6"/>
      <c r="E79" s="6"/>
      <c r="F79" s="6"/>
      <c r="G79" s="6"/>
      <c r="H79" s="6"/>
      <c r="I79" s="6"/>
      <c r="J79" s="6"/>
      <c r="K79" s="6"/>
    </row>
    <row r="80" spans="2:11">
      <c r="B80" s="7"/>
      <c r="C80" s="7"/>
      <c r="D80" s="6"/>
      <c r="E80" s="6"/>
      <c r="F80" s="6"/>
      <c r="G80" s="6"/>
      <c r="H80" s="6"/>
      <c r="I80" s="6"/>
      <c r="J80" s="6"/>
      <c r="K80" s="6"/>
    </row>
    <row r="81" spans="2:11">
      <c r="B81" s="7"/>
      <c r="C81" s="7"/>
      <c r="D81" s="6"/>
      <c r="E81" s="6"/>
      <c r="F81" s="6"/>
      <c r="G81" s="6"/>
      <c r="H81" s="6"/>
      <c r="I81" s="6"/>
      <c r="J81" s="6"/>
      <c r="K81" s="6"/>
    </row>
    <row r="82" spans="2:11">
      <c r="B82" s="7"/>
      <c r="C82" s="7"/>
      <c r="D82" s="6"/>
      <c r="E82" s="6"/>
      <c r="F82" s="6"/>
      <c r="G82" s="6"/>
      <c r="H82" s="6"/>
      <c r="I82" s="6"/>
      <c r="J82" s="6"/>
      <c r="K82" s="6"/>
    </row>
    <row r="83" spans="2:11">
      <c r="B83" s="7"/>
      <c r="C83" s="7"/>
      <c r="D83" s="6"/>
      <c r="E83" s="6"/>
      <c r="F83" s="6"/>
      <c r="G83" s="6"/>
      <c r="H83" s="6"/>
      <c r="I83" s="6"/>
      <c r="J83" s="6"/>
      <c r="K83" s="6"/>
    </row>
    <row r="84" spans="2:11">
      <c r="B84" s="7"/>
      <c r="C84" s="7"/>
      <c r="D84" s="6"/>
      <c r="E84" s="6"/>
      <c r="F84" s="6"/>
      <c r="G84" s="6"/>
      <c r="H84" s="6"/>
      <c r="I84" s="6"/>
      <c r="J84" s="6"/>
      <c r="K84" s="6"/>
    </row>
    <row r="85" spans="2:11">
      <c r="B85" s="7"/>
      <c r="C85" s="7"/>
      <c r="D85" s="6"/>
      <c r="E85" s="6"/>
      <c r="F85" s="6"/>
      <c r="G85" s="6"/>
      <c r="H85" s="6"/>
      <c r="I85" s="6"/>
      <c r="J85" s="6"/>
      <c r="K85" s="6"/>
    </row>
    <row r="86" spans="2:11">
      <c r="B86" s="7"/>
      <c r="C86" s="7"/>
      <c r="D86" s="6"/>
      <c r="E86" s="6"/>
      <c r="F86" s="6"/>
      <c r="G86" s="6"/>
      <c r="H86" s="6"/>
      <c r="I86" s="6"/>
      <c r="J86" s="6"/>
      <c r="K86" s="6"/>
    </row>
    <row r="87" spans="2:11">
      <c r="B87" s="7"/>
      <c r="C87" s="7"/>
      <c r="D87" s="6"/>
      <c r="E87" s="6"/>
      <c r="F87" s="6"/>
      <c r="G87" s="6"/>
      <c r="H87" s="6"/>
      <c r="I87" s="6"/>
      <c r="J87" s="6"/>
      <c r="K87" s="6"/>
    </row>
    <row r="88" spans="2:11">
      <c r="B88" s="7"/>
      <c r="C88" s="7"/>
      <c r="D88" s="6"/>
      <c r="E88" s="6"/>
      <c r="F88" s="6"/>
      <c r="G88" s="6"/>
      <c r="H88" s="6"/>
      <c r="I88" s="6"/>
      <c r="J88" s="6"/>
      <c r="K88" s="6"/>
    </row>
    <row r="89" spans="2:11">
      <c r="B89" s="7"/>
      <c r="C89" s="7"/>
      <c r="D89" s="6"/>
      <c r="E89" s="6"/>
      <c r="F89" s="6"/>
      <c r="G89" s="6"/>
      <c r="H89" s="6"/>
      <c r="I89" s="6"/>
      <c r="J89" s="6"/>
      <c r="K89" s="6"/>
    </row>
    <row r="90" spans="2:11">
      <c r="B90" s="7"/>
      <c r="C90" s="7"/>
      <c r="D90" s="6"/>
      <c r="E90" s="6"/>
      <c r="F90" s="6"/>
      <c r="G90" s="6"/>
      <c r="H90" s="6"/>
      <c r="I90" s="6"/>
      <c r="J90" s="6"/>
      <c r="K90" s="6"/>
    </row>
    <row r="91" spans="2:11">
      <c r="B91" s="7"/>
      <c r="C91" s="7"/>
      <c r="D91" s="6"/>
      <c r="E91" s="6"/>
      <c r="F91" s="6"/>
      <c r="G91" s="6"/>
      <c r="H91" s="6"/>
      <c r="I91" s="6"/>
      <c r="J91" s="6"/>
      <c r="K91" s="6"/>
    </row>
    <row r="92" spans="2:11">
      <c r="B92" s="7"/>
      <c r="C92" s="7"/>
      <c r="D92" s="6"/>
      <c r="E92" s="6"/>
      <c r="F92" s="6"/>
      <c r="G92" s="6"/>
      <c r="H92" s="6"/>
      <c r="I92" s="6"/>
      <c r="J92" s="6"/>
      <c r="K92" s="6"/>
    </row>
    <row r="93" spans="2:11">
      <c r="B93" s="7"/>
      <c r="C93" s="7"/>
      <c r="D93" s="6"/>
      <c r="E93" s="6"/>
      <c r="F93" s="6"/>
      <c r="G93" s="6"/>
      <c r="H93" s="6"/>
      <c r="I93" s="6"/>
      <c r="J93" s="6"/>
      <c r="K93" s="6"/>
    </row>
    <row r="94" spans="2:11">
      <c r="B94" s="7"/>
      <c r="C94" s="7"/>
      <c r="D94" s="6"/>
      <c r="E94" s="6"/>
      <c r="F94" s="6"/>
      <c r="G94" s="6"/>
      <c r="H94" s="6"/>
      <c r="I94" s="6"/>
      <c r="J94" s="6"/>
      <c r="K94" s="6"/>
    </row>
    <row r="95" spans="2:11">
      <c r="B95" s="7"/>
      <c r="C95" s="7"/>
      <c r="D95" s="6"/>
      <c r="E95" s="6"/>
      <c r="F95" s="6"/>
      <c r="G95" s="6"/>
      <c r="H95" s="6"/>
      <c r="I95" s="6"/>
      <c r="J95" s="6"/>
      <c r="K95" s="6"/>
    </row>
    <row r="96" spans="2:11">
      <c r="B96" s="7"/>
      <c r="C96" s="7"/>
      <c r="D96" s="6"/>
      <c r="E96" s="6"/>
      <c r="F96" s="6"/>
      <c r="G96" s="6"/>
      <c r="H96" s="6"/>
      <c r="I96" s="6"/>
      <c r="J96" s="6"/>
      <c r="K96" s="6"/>
    </row>
    <row r="97" spans="2:11">
      <c r="B97" s="7"/>
      <c r="C97" s="7"/>
      <c r="D97" s="6"/>
      <c r="E97" s="6"/>
      <c r="F97" s="6"/>
      <c r="G97" s="6"/>
      <c r="H97" s="6"/>
      <c r="I97" s="6"/>
      <c r="J97" s="6"/>
      <c r="K97" s="6"/>
    </row>
    <row r="98" spans="2:11">
      <c r="B98" s="7"/>
      <c r="C98" s="7"/>
      <c r="D98" s="6"/>
      <c r="E98" s="6"/>
      <c r="F98" s="6"/>
      <c r="G98" s="6"/>
      <c r="H98" s="6"/>
      <c r="I98" s="6"/>
      <c r="J98" s="6"/>
      <c r="K98" s="6"/>
    </row>
    <row r="99" spans="2:11">
      <c r="B99" s="7"/>
      <c r="C99" s="7"/>
      <c r="D99" s="6"/>
      <c r="E99" s="6"/>
      <c r="F99" s="6"/>
      <c r="G99" s="6"/>
      <c r="H99" s="6"/>
      <c r="I99" s="6"/>
      <c r="J99" s="6"/>
      <c r="K99" s="6"/>
    </row>
    <row r="100" spans="2:11">
      <c r="B100" s="7"/>
      <c r="C100" s="7"/>
      <c r="D100" s="6"/>
      <c r="E100" s="6"/>
      <c r="F100" s="6"/>
      <c r="G100" s="6"/>
      <c r="H100" s="6"/>
      <c r="I100" s="6"/>
      <c r="J100" s="6"/>
      <c r="K100" s="6"/>
    </row>
    <row r="101" spans="2:11">
      <c r="B101" s="7"/>
      <c r="C101" s="7"/>
      <c r="D101" s="6"/>
      <c r="E101" s="6"/>
      <c r="F101" s="6"/>
      <c r="G101" s="6"/>
      <c r="H101" s="6"/>
      <c r="I101" s="6"/>
      <c r="J101" s="6"/>
      <c r="K101" s="6"/>
    </row>
    <row r="102" spans="2:11">
      <c r="B102" s="7"/>
      <c r="C102" s="7"/>
      <c r="D102" s="6"/>
      <c r="E102" s="6"/>
      <c r="F102" s="6"/>
      <c r="G102" s="6"/>
      <c r="H102" s="6"/>
      <c r="I102" s="6"/>
      <c r="J102" s="6"/>
      <c r="K102" s="6"/>
    </row>
    <row r="103" spans="2:11">
      <c r="B103" s="7"/>
      <c r="C103" s="7"/>
      <c r="D103" s="6"/>
      <c r="E103" s="6"/>
      <c r="F103" s="6"/>
      <c r="G103" s="6"/>
      <c r="H103" s="6"/>
      <c r="I103" s="6"/>
      <c r="J103" s="6"/>
      <c r="K103" s="6"/>
    </row>
    <row r="104" spans="2:11">
      <c r="B104" s="7"/>
      <c r="C104" s="7"/>
      <c r="D104" s="6"/>
      <c r="E104" s="6"/>
      <c r="F104" s="6"/>
      <c r="G104" s="6"/>
      <c r="H104" s="6"/>
      <c r="I104" s="6"/>
      <c r="J104" s="6"/>
      <c r="K104" s="6"/>
    </row>
    <row r="105" spans="2:11">
      <c r="B105" s="7"/>
      <c r="C105" s="7"/>
      <c r="D105" s="6"/>
      <c r="E105" s="6"/>
      <c r="F105" s="6"/>
      <c r="G105" s="6"/>
      <c r="H105" s="6"/>
      <c r="I105" s="6"/>
      <c r="J105" s="6"/>
      <c r="K105" s="6"/>
    </row>
    <row r="106" spans="2:11">
      <c r="B106" s="7"/>
      <c r="C106" s="7"/>
      <c r="D106" s="6"/>
      <c r="E106" s="6"/>
      <c r="F106" s="6"/>
      <c r="G106" s="6"/>
      <c r="H106" s="6"/>
      <c r="I106" s="6"/>
      <c r="J106" s="6"/>
      <c r="K106" s="6"/>
    </row>
    <row r="107" spans="2:11">
      <c r="B107" s="7"/>
      <c r="C107" s="7"/>
      <c r="D107" s="6"/>
      <c r="E107" s="6"/>
      <c r="F107" s="6"/>
      <c r="G107" s="6"/>
      <c r="H107" s="6"/>
      <c r="I107" s="6"/>
      <c r="J107" s="6"/>
      <c r="K107" s="6"/>
    </row>
    <row r="108" spans="2:11">
      <c r="B108" s="7"/>
      <c r="C108" s="7"/>
      <c r="D108" s="6"/>
      <c r="E108" s="6"/>
      <c r="F108" s="6"/>
      <c r="G108" s="6"/>
      <c r="H108" s="6"/>
      <c r="I108" s="6"/>
      <c r="J108" s="6"/>
      <c r="K108" s="6"/>
    </row>
    <row r="109" spans="2:11">
      <c r="B109" s="7"/>
      <c r="C109" s="7"/>
      <c r="D109" s="6"/>
      <c r="E109" s="6"/>
      <c r="F109" s="6"/>
      <c r="G109" s="6"/>
      <c r="H109" s="6"/>
      <c r="I109" s="6"/>
      <c r="J109" s="6"/>
      <c r="K109" s="6"/>
    </row>
    <row r="110" spans="2:11">
      <c r="B110" s="7"/>
      <c r="C110" s="7"/>
      <c r="D110" s="6"/>
      <c r="E110" s="6"/>
      <c r="F110" s="6"/>
      <c r="G110" s="6"/>
      <c r="H110" s="6"/>
      <c r="I110" s="6"/>
      <c r="J110" s="6"/>
      <c r="K110" s="6"/>
    </row>
    <row r="111" spans="2:11">
      <c r="B111" s="7"/>
      <c r="C111" s="7"/>
      <c r="D111" s="6"/>
      <c r="E111" s="6"/>
      <c r="F111" s="6"/>
      <c r="G111" s="6"/>
      <c r="H111" s="6"/>
      <c r="I111" s="6"/>
      <c r="J111" s="6"/>
      <c r="K111" s="6"/>
    </row>
    <row r="112" spans="2:11">
      <c r="B112" s="7"/>
      <c r="C112" s="7"/>
      <c r="D112" s="6"/>
      <c r="E112" s="6"/>
      <c r="F112" s="6"/>
      <c r="G112" s="6"/>
      <c r="H112" s="6"/>
      <c r="I112" s="6"/>
      <c r="J112" s="6"/>
      <c r="K112" s="6"/>
    </row>
    <row r="113" spans="2:11">
      <c r="B113" s="7"/>
      <c r="C113" s="7"/>
      <c r="D113" s="6"/>
      <c r="E113" s="6"/>
      <c r="F113" s="6"/>
      <c r="G113" s="6"/>
      <c r="H113" s="6"/>
      <c r="I113" s="6"/>
      <c r="J113" s="6"/>
      <c r="K113" s="6"/>
    </row>
    <row r="114" spans="2:11">
      <c r="B114" s="7"/>
      <c r="C114" s="7"/>
      <c r="D114" s="6"/>
      <c r="E114" s="6"/>
      <c r="F114" s="6"/>
      <c r="G114" s="6"/>
      <c r="H114" s="6"/>
      <c r="I114" s="6"/>
      <c r="J114" s="6"/>
      <c r="K114" s="6"/>
    </row>
    <row r="115" spans="2:11">
      <c r="B115" s="7"/>
      <c r="C115" s="7"/>
      <c r="D115" s="6"/>
      <c r="E115" s="6"/>
      <c r="F115" s="6"/>
      <c r="G115" s="6"/>
      <c r="H115" s="6"/>
      <c r="I115" s="6"/>
      <c r="J115" s="6"/>
      <c r="K115" s="6"/>
    </row>
    <row r="116" spans="2:11">
      <c r="B116" s="7"/>
      <c r="C116" s="7"/>
      <c r="D116" s="6"/>
      <c r="E116" s="6"/>
      <c r="F116" s="6"/>
      <c r="G116" s="6"/>
      <c r="H116" s="6"/>
      <c r="I116" s="6"/>
      <c r="J116" s="6"/>
      <c r="K116" s="6"/>
    </row>
    <row r="117" spans="2:11">
      <c r="B117" s="7"/>
      <c r="C117" s="7"/>
      <c r="D117" s="6"/>
      <c r="E117" s="6"/>
      <c r="F117" s="6"/>
      <c r="G117" s="6"/>
      <c r="H117" s="6"/>
      <c r="I117" s="6"/>
      <c r="J117" s="6"/>
      <c r="K117" s="6"/>
    </row>
    <row r="118" spans="2:11">
      <c r="B118" s="7"/>
      <c r="C118" s="7"/>
      <c r="D118" s="6"/>
      <c r="E118" s="6"/>
      <c r="F118" s="6"/>
      <c r="G118" s="6"/>
      <c r="H118" s="6"/>
      <c r="I118" s="6"/>
      <c r="J118" s="6"/>
      <c r="K118" s="6"/>
    </row>
    <row r="119" spans="2:11">
      <c r="B119" s="7"/>
      <c r="C119" s="7"/>
      <c r="D119" s="6"/>
      <c r="E119" s="6"/>
      <c r="F119" s="6"/>
      <c r="G119" s="6"/>
      <c r="H119" s="6"/>
      <c r="I119" s="6"/>
      <c r="J119" s="6"/>
      <c r="K119" s="6"/>
    </row>
    <row r="120" spans="2:11">
      <c r="B120" s="7"/>
      <c r="C120" s="7"/>
      <c r="D120" s="6"/>
      <c r="E120" s="6"/>
      <c r="F120" s="6"/>
      <c r="G120" s="6"/>
      <c r="H120" s="6"/>
      <c r="I120" s="6"/>
      <c r="J120" s="6"/>
      <c r="K120" s="6"/>
    </row>
    <row r="121" spans="2:11">
      <c r="B121" s="7"/>
      <c r="C121" s="7"/>
      <c r="D121" s="6"/>
      <c r="E121" s="6"/>
      <c r="F121" s="6"/>
      <c r="G121" s="6"/>
      <c r="H121" s="6"/>
      <c r="I121" s="6"/>
      <c r="J121" s="6"/>
      <c r="K121" s="6"/>
    </row>
    <row r="122" spans="2:11">
      <c r="B122" s="7"/>
      <c r="C122" s="7"/>
      <c r="D122" s="6"/>
      <c r="E122" s="6"/>
      <c r="F122" s="6"/>
      <c r="G122" s="6"/>
      <c r="H122" s="6"/>
      <c r="I122" s="6"/>
      <c r="J122" s="6"/>
      <c r="K122" s="6"/>
    </row>
    <row r="123" spans="2:11">
      <c r="B123" s="7"/>
      <c r="C123" s="7"/>
      <c r="D123" s="6"/>
      <c r="E123" s="6"/>
      <c r="F123" s="6"/>
      <c r="G123" s="6"/>
      <c r="H123" s="6"/>
      <c r="I123" s="6"/>
      <c r="J123" s="6"/>
      <c r="K123" s="6"/>
    </row>
    <row r="124" spans="2:11">
      <c r="B124" s="7"/>
      <c r="C124" s="7"/>
      <c r="D124" s="6"/>
      <c r="E124" s="6"/>
      <c r="F124" s="6"/>
      <c r="G124" s="6"/>
      <c r="H124" s="6"/>
      <c r="I124" s="6"/>
      <c r="J124" s="6"/>
      <c r="K124" s="6"/>
    </row>
    <row r="125" spans="2:11">
      <c r="B125" s="7"/>
      <c r="C125" s="7"/>
      <c r="D125" s="6"/>
      <c r="E125" s="6"/>
      <c r="F125" s="6"/>
      <c r="G125" s="6"/>
      <c r="H125" s="6"/>
      <c r="I125" s="6"/>
      <c r="J125" s="6"/>
      <c r="K125" s="6"/>
    </row>
    <row r="126" spans="2:11">
      <c r="B126" s="7"/>
      <c r="C126" s="7"/>
      <c r="D126" s="6"/>
      <c r="E126" s="6"/>
      <c r="F126" s="6"/>
      <c r="G126" s="6"/>
      <c r="H126" s="6"/>
      <c r="I126" s="6"/>
      <c r="J126" s="6"/>
      <c r="K126" s="6"/>
    </row>
    <row r="127" spans="2:11">
      <c r="B127" s="7"/>
      <c r="C127" s="7"/>
      <c r="D127" s="6"/>
      <c r="E127" s="6"/>
      <c r="F127" s="6"/>
      <c r="G127" s="6"/>
      <c r="H127" s="6"/>
      <c r="I127" s="6"/>
      <c r="J127" s="6"/>
      <c r="K127" s="6"/>
    </row>
    <row r="128" spans="2:11">
      <c r="B128" s="12"/>
      <c r="C128" s="12"/>
      <c r="D128" s="3"/>
      <c r="E128" s="3"/>
      <c r="F128" s="3"/>
      <c r="G128" s="3"/>
      <c r="H128" s="3"/>
      <c r="I128" s="3"/>
      <c r="J128" s="3"/>
      <c r="K128" s="3"/>
    </row>
    <row r="129" spans="2:11">
      <c r="B129" s="12"/>
      <c r="C129" s="12"/>
      <c r="D129" s="3"/>
      <c r="E129" s="3"/>
      <c r="F129" s="3"/>
      <c r="G129" s="3"/>
      <c r="H129" s="3"/>
      <c r="I129" s="3"/>
      <c r="J129" s="3"/>
      <c r="K129" s="3"/>
    </row>
    <row r="130" spans="2:11">
      <c r="B130" s="12"/>
      <c r="C130" s="12"/>
      <c r="D130" s="3"/>
      <c r="E130" s="3"/>
      <c r="F130" s="3"/>
      <c r="G130" s="3"/>
      <c r="H130" s="3"/>
      <c r="I130" s="3"/>
      <c r="J130" s="3"/>
      <c r="K130" s="3"/>
    </row>
    <row r="131" spans="2:11">
      <c r="B131" s="12"/>
      <c r="C131" s="12"/>
      <c r="D131" s="3"/>
      <c r="E131" s="3"/>
      <c r="F131" s="3"/>
      <c r="G131" s="3"/>
      <c r="H131" s="3"/>
      <c r="I131" s="3"/>
      <c r="J131" s="3"/>
      <c r="K131" s="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24"/>
  <sheetViews>
    <sheetView tabSelected="1" workbookViewId="0">
      <selection activeCell="H24" sqref="H24"/>
    </sheetView>
  </sheetViews>
  <sheetFormatPr defaultColWidth="11" defaultRowHeight="15.75"/>
  <cols>
    <col min="4" max="4" width="11.875" bestFit="1" customWidth="1"/>
    <col min="6" max="6" width="11.875" bestFit="1" customWidth="1"/>
    <col min="7" max="7" width="10.875" style="2"/>
  </cols>
  <sheetData>
    <row r="1" spans="1:7">
      <c r="A1" s="4" t="s">
        <v>4</v>
      </c>
      <c r="B1" s="1"/>
      <c r="C1" s="1"/>
      <c r="G1"/>
    </row>
    <row r="2" spans="1:7">
      <c r="B2" s="1"/>
      <c r="C2" s="1"/>
      <c r="G2"/>
    </row>
    <row r="3" spans="1:7">
      <c r="B3" s="1"/>
      <c r="C3" s="1"/>
      <c r="G3"/>
    </row>
    <row r="4" spans="1:7">
      <c r="B4" s="1"/>
      <c r="C4" s="1"/>
      <c r="G4"/>
    </row>
    <row r="5" spans="1:7">
      <c r="B5" s="1"/>
      <c r="C5" s="1"/>
      <c r="G5"/>
    </row>
    <row r="6" spans="1:7">
      <c r="B6" s="1"/>
      <c r="C6" s="1"/>
      <c r="G6"/>
    </row>
    <row r="7" spans="1:7">
      <c r="B7" s="1"/>
      <c r="C7" s="1"/>
      <c r="G7"/>
    </row>
    <row r="8" spans="1:7">
      <c r="B8" s="1"/>
      <c r="C8" s="1"/>
      <c r="G8"/>
    </row>
    <row r="9" spans="1:7">
      <c r="B9" s="1"/>
      <c r="C9" s="1"/>
      <c r="G9"/>
    </row>
    <row r="10" spans="1:7">
      <c r="B10" s="1"/>
      <c r="C10" s="1"/>
      <c r="G10"/>
    </row>
    <row r="11" spans="1:7">
      <c r="B11" s="1"/>
      <c r="C11" s="1"/>
      <c r="G11"/>
    </row>
    <row r="12" spans="1:7">
      <c r="B12" s="1"/>
      <c r="C12" s="1"/>
      <c r="G12"/>
    </row>
    <row r="13" spans="1:7">
      <c r="B13" s="1"/>
      <c r="C13" s="1"/>
      <c r="G13"/>
    </row>
    <row r="14" spans="1:7">
      <c r="B14" s="1"/>
      <c r="C14" s="1"/>
      <c r="G14"/>
    </row>
    <row r="15" spans="1:7" ht="18.75" customHeight="1">
      <c r="B15" s="1"/>
      <c r="C15" s="1"/>
      <c r="G15"/>
    </row>
    <row r="16" spans="1:7" ht="21.75" customHeight="1">
      <c r="B16" s="1"/>
      <c r="C16" s="1"/>
      <c r="G16"/>
    </row>
    <row r="17" spans="2:12">
      <c r="B17" s="1"/>
      <c r="C17" s="1"/>
      <c r="G17"/>
    </row>
    <row r="18" spans="2:12">
      <c r="B18" s="1"/>
      <c r="C18" s="1"/>
      <c r="G18"/>
    </row>
    <row r="19" spans="2:12">
      <c r="B19" s="1"/>
      <c r="C19" s="1"/>
      <c r="G19"/>
    </row>
    <row r="20" spans="2:12">
      <c r="B20" s="1"/>
      <c r="C20" s="1"/>
      <c r="G20"/>
    </row>
    <row r="21" spans="2:12">
      <c r="B21" s="1"/>
      <c r="C21" s="1"/>
      <c r="G21"/>
    </row>
    <row r="22" spans="2:12">
      <c r="B22" s="1"/>
      <c r="C22" s="1"/>
      <c r="G22"/>
    </row>
    <row r="23" spans="2:12">
      <c r="B23" s="22" t="s">
        <v>10</v>
      </c>
      <c r="C23" s="1">
        <v>1.0028230174308939</v>
      </c>
      <c r="I23" s="35" t="s">
        <v>18</v>
      </c>
      <c r="J23" s="35"/>
      <c r="K23" s="35"/>
      <c r="L23" s="35"/>
    </row>
    <row r="24" spans="2:12">
      <c r="B24" s="22" t="s">
        <v>13</v>
      </c>
      <c r="C24" s="1">
        <v>3343.7942019197621</v>
      </c>
      <c r="I24" s="35"/>
      <c r="J24" s="35"/>
      <c r="K24" s="35"/>
      <c r="L24" s="35"/>
    </row>
    <row r="25" spans="2:12">
      <c r="B25" s="1"/>
      <c r="C25" s="1"/>
      <c r="I25" s="35"/>
      <c r="J25" s="35"/>
      <c r="K25" s="35"/>
      <c r="L25" s="35"/>
    </row>
    <row r="26" spans="2:12">
      <c r="B26" s="1"/>
      <c r="C26" s="1"/>
      <c r="I26" s="35"/>
      <c r="J26" s="35"/>
      <c r="K26" s="35"/>
      <c r="L26" s="35"/>
    </row>
    <row r="27" spans="2:12" ht="19.5" thickBot="1">
      <c r="B27" s="30" t="s">
        <v>3</v>
      </c>
      <c r="C27" s="30" t="s">
        <v>0</v>
      </c>
      <c r="D27" s="31" t="s">
        <v>15</v>
      </c>
      <c r="E27" s="31" t="s">
        <v>14</v>
      </c>
      <c r="F27" s="32" t="s">
        <v>16</v>
      </c>
      <c r="G27" s="33" t="s">
        <v>17</v>
      </c>
      <c r="I27" s="35"/>
      <c r="J27" s="35"/>
      <c r="K27" s="35"/>
      <c r="L27" s="35"/>
    </row>
    <row r="28" spans="2:12">
      <c r="B28" s="20">
        <v>300</v>
      </c>
      <c r="C28" s="20">
        <v>4.8967986709881106E-5</v>
      </c>
      <c r="D28">
        <f>9*(B28^b)*EXP(-1*E/B28)/1000</f>
        <v>3.9602154971683765E-5</v>
      </c>
      <c r="E28">
        <f>(C28-D28)^2</f>
        <v>8.7718804148224617E-11</v>
      </c>
      <c r="F28">
        <f>SUM(E28:E46)</f>
        <v>0.18199674620217815</v>
      </c>
      <c r="G28">
        <f>RSQ(C28:C46,D28:D46)</f>
        <v>0.99961583393557873</v>
      </c>
      <c r="I28" s="35"/>
      <c r="J28" s="35"/>
      <c r="K28" s="35"/>
      <c r="L28" s="35"/>
    </row>
    <row r="29" spans="2:12">
      <c r="B29" s="20">
        <v>500</v>
      </c>
      <c r="C29" s="20">
        <v>6.131194987895423E-3</v>
      </c>
      <c r="D29">
        <f>9*(B29^b)*EXP(-1*E/B29)/1000</f>
        <v>5.7075406346058172E-3</v>
      </c>
      <c r="E29">
        <f t="shared" ref="E29:E46" si="0">(C29-D29)^2</f>
        <v>1.7948301106123411E-7</v>
      </c>
      <c r="I29" s="35"/>
      <c r="J29" s="35"/>
      <c r="K29" s="35"/>
      <c r="L29" s="35"/>
    </row>
    <row r="30" spans="2:12">
      <c r="B30" s="20">
        <v>700</v>
      </c>
      <c r="C30" s="20">
        <v>6.0484351045334346E-2</v>
      </c>
      <c r="D30">
        <f>9*(B30^b)*EXP(-1*E/B30)/1000</f>
        <v>5.4052179468906135E-2</v>
      </c>
      <c r="E30">
        <f t="shared" si="0"/>
        <v>4.1372831188610977E-5</v>
      </c>
      <c r="G30"/>
      <c r="I30" s="35"/>
      <c r="J30" s="35"/>
      <c r="K30" s="35"/>
      <c r="L30" s="35"/>
    </row>
    <row r="31" spans="2:12">
      <c r="B31" s="20">
        <v>900</v>
      </c>
      <c r="C31" s="20">
        <v>0.20761488335414446</v>
      </c>
      <c r="D31">
        <f>9*(B31^b)*EXP(-1*E/B31)/1000</f>
        <v>0.20103835859389252</v>
      </c>
      <c r="E31">
        <f t="shared" si="0"/>
        <v>4.3250677922206904E-5</v>
      </c>
      <c r="I31" s="35"/>
      <c r="J31" s="35"/>
      <c r="K31" s="35"/>
      <c r="L31" s="35"/>
    </row>
    <row r="32" spans="2:12">
      <c r="B32" s="20">
        <v>1100</v>
      </c>
      <c r="C32" s="20">
        <v>0.48820428308384162</v>
      </c>
      <c r="D32">
        <f>9*(B32^b)*EXP(-1*E/B32)/1000</f>
        <v>0.48311122234334974</v>
      </c>
      <c r="E32">
        <f t="shared" si="0"/>
        <v>2.5939267706339623E-5</v>
      </c>
      <c r="I32" s="35"/>
      <c r="J32" s="35"/>
      <c r="K32" s="35"/>
      <c r="L32" s="35"/>
    </row>
    <row r="33" spans="1:12">
      <c r="B33" s="20">
        <v>1300</v>
      </c>
      <c r="C33" s="20">
        <v>0.93953164732672678</v>
      </c>
      <c r="D33">
        <f>9*(B33^b)*EXP(-1*E/B33)/1000</f>
        <v>0.91181407772362699</v>
      </c>
      <c r="E33">
        <f t="shared" si="0"/>
        <v>7.6826366470268139E-4</v>
      </c>
      <c r="I33" s="35"/>
      <c r="J33" s="35"/>
      <c r="K33" s="35"/>
      <c r="L33" s="35"/>
    </row>
    <row r="34" spans="1:12">
      <c r="B34" s="20">
        <v>1500</v>
      </c>
      <c r="C34" s="20">
        <v>1.5963941105741641</v>
      </c>
      <c r="D34">
        <f>9*(B34^b)*EXP(-1*E/B34)/1000</f>
        <v>1.4831065370656054</v>
      </c>
      <c r="E34">
        <f t="shared" si="0"/>
        <v>1.2834074311457109E-2</v>
      </c>
      <c r="I34" s="35"/>
      <c r="J34" s="35"/>
      <c r="K34" s="35"/>
      <c r="L34" s="35"/>
    </row>
    <row r="35" spans="1:12">
      <c r="B35" s="20">
        <v>1700</v>
      </c>
      <c r="C35" s="20">
        <v>2.1928477042116885</v>
      </c>
      <c r="D35">
        <f>9*(B35^b)*EXP(-1*E/B35)/1000</f>
        <v>2.1856510530035593</v>
      </c>
      <c r="E35">
        <f t="shared" si="0"/>
        <v>5.1791788611467171E-5</v>
      </c>
      <c r="I35" s="35"/>
      <c r="J35" s="35"/>
      <c r="K35" s="35"/>
      <c r="L35" s="35"/>
    </row>
    <row r="36" spans="1:12">
      <c r="B36" s="20">
        <v>1900</v>
      </c>
      <c r="C36" s="20">
        <v>2.9466854046731923</v>
      </c>
      <c r="D36">
        <f>9*(B36^b)*EXP(-1*E/B36)/1000</f>
        <v>3.0056668491337644</v>
      </c>
      <c r="E36">
        <f t="shared" si="0"/>
        <v>3.4788107906555481E-3</v>
      </c>
    </row>
    <row r="37" spans="1:12">
      <c r="B37" s="20">
        <v>2100</v>
      </c>
      <c r="C37" s="20">
        <v>3.9904232271711431</v>
      </c>
      <c r="D37">
        <f>9*(B37^b)*EXP(-1*E/B37)/1000</f>
        <v>3.9293506545834691</v>
      </c>
      <c r="E37">
        <f t="shared" si="0"/>
        <v>3.7298591224767044E-3</v>
      </c>
    </row>
    <row r="38" spans="1:12">
      <c r="B38" s="20">
        <v>2300</v>
      </c>
      <c r="C38" s="20">
        <v>4.8749844954251573</v>
      </c>
      <c r="D38">
        <f>9*(B38^b)*EXP(-1*E/B38)/1000</f>
        <v>4.9439379264781156</v>
      </c>
      <c r="E38">
        <f t="shared" si="0"/>
        <v>4.7545756539750681E-3</v>
      </c>
    </row>
    <row r="39" spans="1:12">
      <c r="B39" s="20">
        <v>2500</v>
      </c>
      <c r="C39" s="20">
        <v>6.2443944560584814</v>
      </c>
      <c r="D39">
        <f>9*(B39^b)*EXP(-1*E/B39)/1000</f>
        <v>6.0380737571962078</v>
      </c>
      <c r="E39">
        <f t="shared" si="0"/>
        <v>4.2568230779017016E-2</v>
      </c>
    </row>
    <row r="40" spans="1:12">
      <c r="B40" s="20">
        <v>2700</v>
      </c>
      <c r="C40" s="20">
        <v>7.0748105619258093</v>
      </c>
      <c r="D40">
        <f>9*(B40^b)*EXP(-1*E/B40)/1000</f>
        <v>7.2018557363239877</v>
      </c>
      <c r="E40">
        <f t="shared" si="0"/>
        <v>1.6140476337863568E-2</v>
      </c>
    </row>
    <row r="41" spans="1:12">
      <c r="B41" s="20">
        <v>2900</v>
      </c>
      <c r="C41" s="20">
        <v>8.5311947571396125</v>
      </c>
      <c r="D41">
        <f>9*(B41^b)*EXP(-1*E/B41)/1000</f>
        <v>8.4267337501759325</v>
      </c>
      <c r="E41">
        <f t="shared" si="0"/>
        <v>1.0912101975866E-2</v>
      </c>
    </row>
    <row r="42" spans="1:12">
      <c r="B42" s="20">
        <v>3100</v>
      </c>
      <c r="C42" s="20">
        <v>9.4691296656709838</v>
      </c>
      <c r="D42">
        <f>9*(B42^b)*EXP(-1*E/B42)/1000</f>
        <v>9.7053577591701536</v>
      </c>
      <c r="E42">
        <f t="shared" si="0"/>
        <v>5.5803712158252528E-2</v>
      </c>
    </row>
    <row r="43" spans="1:12">
      <c r="B43" s="20">
        <v>3300</v>
      </c>
      <c r="C43" s="20">
        <v>11.014604505895765</v>
      </c>
      <c r="D43">
        <f>9*(B43^b)*EXP(-1*E/B43)/1000</f>
        <v>11.031416560964063</v>
      </c>
      <c r="E43">
        <f t="shared" si="0"/>
        <v>2.8264519561949097E-4</v>
      </c>
    </row>
    <row r="44" spans="1:12">
      <c r="B44" s="20">
        <v>3500</v>
      </c>
      <c r="C44" s="20">
        <v>12.285421464549694</v>
      </c>
      <c r="D44">
        <f>9*(B44^b)*EXP(-1*E/B44)/1000</f>
        <v>12.39948648324917</v>
      </c>
      <c r="E44">
        <f t="shared" si="0"/>
        <v>1.301082849091177E-2</v>
      </c>
    </row>
    <row r="45" spans="1:12">
      <c r="B45" s="20">
        <v>3700</v>
      </c>
      <c r="C45" s="20">
        <v>13.891879122933148</v>
      </c>
      <c r="D45">
        <f>9*(B45^b)*EXP(-1*E/B45)/1000</f>
        <v>13.804897137111986</v>
      </c>
      <c r="E45">
        <f t="shared" si="0"/>
        <v>7.565865857392713E-3</v>
      </c>
    </row>
    <row r="46" spans="1:12">
      <c r="B46" s="20">
        <v>3900</v>
      </c>
      <c r="C46" s="20">
        <v>15.343539556758481</v>
      </c>
      <c r="D46">
        <f>9*(B46^b)*EXP(-1*E/B46)/1000</f>
        <v>15.243615747144208</v>
      </c>
      <c r="E46">
        <f t="shared" si="0"/>
        <v>9.9847677278294654E-3</v>
      </c>
    </row>
    <row r="47" spans="1:12">
      <c r="B47" s="1"/>
      <c r="C47" s="1"/>
    </row>
    <row r="48" spans="1:12" ht="18" customHeight="1">
      <c r="A48" s="9"/>
      <c r="B48" s="6"/>
      <c r="C48" s="7"/>
      <c r="D48" s="6"/>
      <c r="E48" s="6"/>
      <c r="F48" s="6"/>
      <c r="G48" s="14"/>
      <c r="H48" s="6"/>
      <c r="I48" s="6"/>
    </row>
    <row r="49" spans="1:12">
      <c r="A49" s="14"/>
      <c r="B49" s="6"/>
      <c r="C49" s="7"/>
      <c r="D49" s="6"/>
      <c r="E49" s="6"/>
      <c r="F49" s="6"/>
      <c r="G49" s="14"/>
      <c r="H49" s="6"/>
      <c r="I49" s="6"/>
    </row>
    <row r="50" spans="1:12">
      <c r="A50" s="6"/>
      <c r="B50" s="7"/>
      <c r="C50" s="6"/>
      <c r="D50" s="6"/>
      <c r="E50" s="6"/>
      <c r="F50" s="6"/>
      <c r="G50" s="14"/>
      <c r="H50" s="6"/>
      <c r="I50" s="6"/>
    </row>
    <row r="51" spans="1:12">
      <c r="A51" s="6"/>
      <c r="B51" s="7"/>
      <c r="C51" s="6"/>
      <c r="D51" s="6"/>
      <c r="E51" s="6"/>
      <c r="F51" s="6"/>
      <c r="G51" s="14"/>
      <c r="H51" s="6"/>
      <c r="I51" s="6"/>
    </row>
    <row r="52" spans="1:12">
      <c r="A52" s="6"/>
      <c r="B52" s="6"/>
      <c r="C52" s="6"/>
      <c r="D52" s="6"/>
      <c r="E52" s="6"/>
      <c r="F52" s="6"/>
      <c r="G52" s="14"/>
      <c r="H52" s="6"/>
      <c r="I52" s="6"/>
    </row>
    <row r="53" spans="1:12">
      <c r="A53" s="9"/>
      <c r="B53" s="6"/>
      <c r="C53" s="6"/>
      <c r="D53" s="6"/>
      <c r="E53" s="6"/>
      <c r="F53" s="6"/>
      <c r="G53" s="6"/>
      <c r="H53" s="6"/>
      <c r="I53" s="6"/>
    </row>
    <row r="54" spans="1:12">
      <c r="A54" s="6"/>
      <c r="B54" s="6"/>
      <c r="C54" s="6"/>
      <c r="D54" s="6"/>
      <c r="E54" s="6"/>
      <c r="F54" s="6"/>
      <c r="G54" s="6"/>
      <c r="H54" s="6"/>
      <c r="I54" s="6"/>
      <c r="J54" s="6"/>
      <c r="K54" s="6"/>
      <c r="L54" s="6"/>
    </row>
    <row r="55" spans="1:12">
      <c r="A55" s="6"/>
      <c r="B55" s="6"/>
      <c r="C55" s="6"/>
      <c r="D55" s="6"/>
      <c r="E55" s="6"/>
      <c r="F55" s="6"/>
      <c r="G55" s="6"/>
      <c r="H55" s="6"/>
      <c r="I55" s="6"/>
      <c r="J55" s="6"/>
      <c r="K55" s="6"/>
      <c r="L55" s="6"/>
    </row>
    <row r="56" spans="1:12">
      <c r="A56" s="6"/>
      <c r="B56" s="6"/>
      <c r="C56" s="6"/>
      <c r="D56" s="6"/>
      <c r="E56" s="6"/>
      <c r="F56" s="6"/>
      <c r="G56" s="6"/>
      <c r="H56" s="6"/>
      <c r="I56" s="6"/>
      <c r="J56" s="6"/>
      <c r="K56" s="6"/>
      <c r="L56" s="6"/>
    </row>
    <row r="57" spans="1:12">
      <c r="A57" s="6"/>
      <c r="B57" s="6"/>
      <c r="C57" s="6"/>
      <c r="D57" s="6"/>
      <c r="E57" s="6"/>
      <c r="F57" s="6"/>
      <c r="G57" s="6"/>
      <c r="H57" s="6"/>
      <c r="I57" s="6"/>
      <c r="J57" s="6"/>
      <c r="K57" s="6"/>
      <c r="L57" s="6"/>
    </row>
    <row r="58" spans="1:12">
      <c r="A58" s="6"/>
      <c r="B58" s="6"/>
      <c r="C58" s="6"/>
      <c r="D58" s="6"/>
      <c r="E58" s="6"/>
      <c r="F58" s="6"/>
      <c r="G58" s="6"/>
      <c r="H58" s="6"/>
      <c r="I58" s="6"/>
      <c r="J58" s="6"/>
      <c r="K58" s="6"/>
      <c r="L58" s="6"/>
    </row>
    <row r="59" spans="1:12">
      <c r="A59" s="6"/>
      <c r="B59" s="6"/>
      <c r="C59" s="6"/>
      <c r="D59" s="6"/>
      <c r="E59" s="6"/>
      <c r="F59" s="6"/>
      <c r="G59" s="6"/>
      <c r="H59" s="6"/>
      <c r="I59" s="6"/>
      <c r="J59" s="6"/>
      <c r="K59" s="6"/>
      <c r="L59" s="6"/>
    </row>
    <row r="60" spans="1:12">
      <c r="A60" s="6"/>
      <c r="B60" s="6"/>
      <c r="C60" s="6"/>
      <c r="D60" s="6"/>
      <c r="E60" s="6"/>
      <c r="F60" s="6"/>
      <c r="G60" s="6"/>
      <c r="H60" s="6"/>
      <c r="I60" s="6"/>
      <c r="J60" s="6"/>
      <c r="K60" s="6"/>
      <c r="L60" s="6"/>
    </row>
    <row r="61" spans="1:12">
      <c r="A61" s="6"/>
      <c r="B61" s="6"/>
      <c r="C61" s="6"/>
      <c r="D61" s="6"/>
      <c r="E61" s="6"/>
      <c r="F61" s="6"/>
      <c r="G61" s="6"/>
      <c r="H61" s="6"/>
      <c r="I61" s="6"/>
      <c r="J61" s="6"/>
      <c r="K61" s="6"/>
      <c r="L61" s="6"/>
    </row>
    <row r="62" spans="1:12">
      <c r="A62" s="6"/>
      <c r="B62" s="6"/>
      <c r="C62" s="6"/>
      <c r="D62" s="6"/>
      <c r="E62" s="6"/>
      <c r="F62" s="6"/>
      <c r="G62" s="6"/>
      <c r="H62" s="6"/>
      <c r="I62" s="6"/>
      <c r="J62" s="6"/>
      <c r="K62" s="6"/>
      <c r="L62" s="6"/>
    </row>
    <row r="63" spans="1:12">
      <c r="A63" s="6"/>
      <c r="B63" s="6"/>
      <c r="C63" s="7"/>
      <c r="D63" s="7"/>
      <c r="E63" s="6"/>
      <c r="F63" s="6"/>
      <c r="G63" s="6"/>
      <c r="H63" s="6"/>
      <c r="I63" s="6"/>
      <c r="J63" s="6"/>
      <c r="K63" s="6"/>
      <c r="L63" s="6"/>
    </row>
    <row r="64" spans="1:12">
      <c r="A64" s="6"/>
      <c r="B64" s="6"/>
      <c r="C64" s="7"/>
      <c r="D64" s="7"/>
      <c r="E64" s="6"/>
      <c r="F64" s="6"/>
      <c r="G64" s="6"/>
      <c r="H64" s="6"/>
      <c r="I64" s="6"/>
      <c r="J64" s="6"/>
      <c r="K64" s="6"/>
      <c r="L64" s="6"/>
    </row>
    <row r="65" spans="1:12">
      <c r="A65" s="6"/>
      <c r="B65" s="6"/>
      <c r="C65" s="7"/>
      <c r="D65" s="7"/>
      <c r="E65" s="6"/>
      <c r="F65" s="6"/>
      <c r="G65" s="6"/>
      <c r="H65" s="6"/>
      <c r="I65" s="6"/>
      <c r="J65" s="6"/>
      <c r="K65" s="6"/>
      <c r="L65" s="6"/>
    </row>
    <row r="66" spans="1:12">
      <c r="A66" s="6"/>
      <c r="B66" s="6"/>
      <c r="C66" s="7"/>
      <c r="D66" s="7"/>
      <c r="E66" s="6"/>
      <c r="F66" s="6"/>
      <c r="G66" s="6"/>
      <c r="H66" s="6"/>
      <c r="I66" s="6"/>
      <c r="J66" s="6"/>
      <c r="K66" s="6"/>
      <c r="L66" s="6"/>
    </row>
    <row r="67" spans="1:12">
      <c r="A67" s="6"/>
      <c r="B67" s="6"/>
      <c r="C67" s="7"/>
      <c r="D67" s="7"/>
      <c r="E67" s="6"/>
      <c r="F67" s="6"/>
      <c r="G67" s="6"/>
      <c r="H67" s="6"/>
      <c r="I67" s="6"/>
      <c r="J67" s="6"/>
      <c r="K67" s="6"/>
      <c r="L67" s="6"/>
    </row>
    <row r="68" spans="1:12">
      <c r="A68" s="6"/>
      <c r="B68" s="6"/>
      <c r="C68" s="7"/>
      <c r="D68" s="7"/>
      <c r="E68" s="6"/>
      <c r="F68" s="6"/>
      <c r="G68" s="6"/>
      <c r="H68" s="6"/>
      <c r="I68" s="6"/>
      <c r="J68" s="6"/>
      <c r="K68" s="6"/>
      <c r="L68" s="6"/>
    </row>
    <row r="69" spans="1:12">
      <c r="A69" s="6"/>
      <c r="B69" s="6"/>
      <c r="C69" s="6"/>
      <c r="D69" s="6"/>
      <c r="E69" s="6"/>
      <c r="F69" s="6"/>
      <c r="G69" s="6"/>
      <c r="H69" s="6"/>
      <c r="I69" s="6"/>
      <c r="J69" s="6"/>
      <c r="K69" s="6"/>
      <c r="L69" s="6"/>
    </row>
    <row r="70" spans="1:12">
      <c r="A70" s="6"/>
      <c r="B70" s="14"/>
      <c r="C70" s="6"/>
      <c r="D70" s="6"/>
      <c r="E70" s="6"/>
      <c r="F70" s="6"/>
      <c r="G70" s="6"/>
      <c r="H70" s="6"/>
      <c r="I70" s="6"/>
      <c r="J70" s="6"/>
      <c r="K70" s="6"/>
      <c r="L70" s="6"/>
    </row>
    <row r="71" spans="1:12">
      <c r="A71" s="6"/>
      <c r="B71" s="14"/>
      <c r="C71" s="6"/>
      <c r="D71" s="6"/>
      <c r="E71" s="6"/>
      <c r="F71" s="6"/>
      <c r="G71" s="6"/>
      <c r="H71" s="6"/>
      <c r="I71" s="6"/>
      <c r="J71" s="6"/>
      <c r="K71" s="6"/>
      <c r="L71" s="6"/>
    </row>
    <row r="72" spans="1:12">
      <c r="A72" s="6"/>
      <c r="B72" s="14"/>
      <c r="C72" s="6"/>
      <c r="D72" s="6"/>
      <c r="E72" s="6"/>
      <c r="F72" s="6"/>
      <c r="G72" s="6"/>
      <c r="H72" s="6"/>
      <c r="I72" s="6"/>
      <c r="J72" s="6"/>
      <c r="K72" s="6"/>
      <c r="L72" s="6"/>
    </row>
    <row r="73" spans="1:12">
      <c r="A73" s="6"/>
      <c r="B73" s="14"/>
      <c r="C73" s="6"/>
      <c r="D73" s="6"/>
      <c r="E73" s="6"/>
      <c r="F73" s="6"/>
      <c r="G73" s="6"/>
      <c r="H73" s="6"/>
      <c r="I73" s="6"/>
      <c r="J73" s="6"/>
      <c r="K73" s="6"/>
      <c r="L73" s="6"/>
    </row>
    <row r="74" spans="1:12">
      <c r="A74" s="6"/>
      <c r="B74" s="14"/>
      <c r="C74" s="6"/>
      <c r="D74" s="6"/>
      <c r="E74" s="6"/>
      <c r="F74" s="6"/>
      <c r="G74" s="6"/>
      <c r="H74" s="6"/>
      <c r="I74" s="6"/>
      <c r="J74" s="6"/>
      <c r="K74" s="6"/>
      <c r="L74" s="6"/>
    </row>
    <row r="75" spans="1:12">
      <c r="A75" s="6"/>
      <c r="B75" s="14"/>
      <c r="C75" s="6"/>
      <c r="D75" s="6"/>
      <c r="E75" s="6"/>
      <c r="F75" s="6"/>
      <c r="G75" s="6"/>
      <c r="H75" s="6"/>
      <c r="I75" s="6"/>
      <c r="J75" s="6"/>
      <c r="K75" s="6"/>
      <c r="L75" s="6"/>
    </row>
    <row r="76" spans="1:12">
      <c r="A76" s="6"/>
      <c r="B76" s="14"/>
      <c r="C76" s="6"/>
      <c r="D76" s="6"/>
      <c r="E76" s="6"/>
      <c r="F76" s="6"/>
      <c r="G76" s="6"/>
      <c r="H76" s="6"/>
      <c r="I76" s="6"/>
      <c r="J76" s="6"/>
      <c r="K76" s="6"/>
      <c r="L76" s="6"/>
    </row>
    <row r="77" spans="1:12">
      <c r="A77" s="6"/>
      <c r="B77" s="6"/>
      <c r="C77" s="6"/>
      <c r="D77" s="6"/>
      <c r="E77" s="6"/>
      <c r="F77" s="6"/>
      <c r="G77" s="14"/>
      <c r="H77" s="6"/>
      <c r="I77" s="6"/>
      <c r="J77" s="6"/>
      <c r="K77" s="6"/>
      <c r="L77" s="6"/>
    </row>
    <row r="78" spans="1:12">
      <c r="A78" s="9"/>
      <c r="B78" s="6"/>
      <c r="C78" s="6"/>
      <c r="D78" s="6"/>
      <c r="E78" s="6"/>
      <c r="F78" s="6"/>
      <c r="G78" s="14"/>
      <c r="H78" s="6"/>
      <c r="I78" s="6"/>
      <c r="J78" s="6"/>
      <c r="K78" s="6"/>
      <c r="L78" s="6"/>
    </row>
    <row r="79" spans="1:12">
      <c r="A79" s="6"/>
      <c r="B79" s="6"/>
      <c r="C79" s="6"/>
      <c r="D79" s="6"/>
      <c r="E79" s="6"/>
      <c r="F79" s="6"/>
      <c r="G79" s="14"/>
      <c r="H79" s="6"/>
      <c r="I79" s="6"/>
      <c r="J79" s="6"/>
      <c r="K79" s="6"/>
      <c r="L79" s="6"/>
    </row>
    <row r="80" spans="1:12">
      <c r="A80" s="6"/>
      <c r="B80" s="6"/>
      <c r="C80" s="6"/>
      <c r="D80" s="6"/>
      <c r="E80" s="6"/>
      <c r="F80" s="6"/>
      <c r="G80" s="14"/>
      <c r="H80" s="6"/>
      <c r="I80" s="6"/>
      <c r="J80" s="6"/>
      <c r="K80" s="6"/>
      <c r="L80" s="6"/>
    </row>
    <row r="81" spans="1:12">
      <c r="A81" s="6"/>
      <c r="B81" s="6"/>
      <c r="C81" s="6"/>
      <c r="D81" s="6"/>
      <c r="E81" s="6"/>
      <c r="F81" s="6"/>
      <c r="G81" s="14"/>
      <c r="H81" s="6"/>
      <c r="I81" s="6"/>
      <c r="J81" s="6"/>
      <c r="K81" s="6"/>
      <c r="L81" s="6"/>
    </row>
    <row r="82" spans="1:12">
      <c r="A82" s="6"/>
      <c r="B82" s="6"/>
      <c r="C82" s="6"/>
      <c r="D82" s="13"/>
      <c r="E82" s="13"/>
      <c r="F82" s="6"/>
      <c r="G82" s="14"/>
      <c r="H82" s="6"/>
      <c r="I82" s="6"/>
      <c r="J82" s="6"/>
      <c r="K82" s="6"/>
      <c r="L82" s="6"/>
    </row>
    <row r="83" spans="1:12">
      <c r="A83" s="6"/>
      <c r="B83" s="6"/>
      <c r="C83" s="6"/>
      <c r="D83" s="13"/>
      <c r="E83" s="13"/>
      <c r="F83" s="6"/>
      <c r="G83" s="14"/>
      <c r="H83" s="6"/>
      <c r="I83" s="6"/>
      <c r="J83" s="6"/>
      <c r="K83" s="6"/>
      <c r="L83" s="6"/>
    </row>
    <row r="84" spans="1:12">
      <c r="A84" s="6"/>
      <c r="B84" s="6"/>
      <c r="C84" s="6"/>
      <c r="D84" s="13"/>
      <c r="E84" s="13"/>
      <c r="F84" s="6"/>
      <c r="G84" s="14"/>
      <c r="H84" s="6"/>
      <c r="I84" s="6"/>
      <c r="J84" s="6"/>
      <c r="K84" s="6"/>
      <c r="L84" s="6"/>
    </row>
    <row r="85" spans="1:12">
      <c r="A85" s="6"/>
      <c r="B85" s="6"/>
      <c r="C85" s="6"/>
      <c r="D85" s="13"/>
      <c r="E85" s="13"/>
      <c r="F85" s="6"/>
      <c r="G85" s="18"/>
      <c r="H85" s="6"/>
      <c r="I85" s="6"/>
      <c r="J85" s="6"/>
      <c r="K85" s="6"/>
      <c r="L85" s="6"/>
    </row>
    <row r="86" spans="1:12">
      <c r="A86" s="6"/>
      <c r="B86" s="6"/>
      <c r="C86" s="6"/>
      <c r="D86" s="13"/>
      <c r="E86" s="13"/>
      <c r="F86" s="6"/>
      <c r="G86" s="14"/>
      <c r="H86" s="6"/>
      <c r="I86" s="6"/>
      <c r="J86" s="6"/>
      <c r="K86" s="6"/>
      <c r="L86" s="6"/>
    </row>
    <row r="87" spans="1:12">
      <c r="A87" s="6"/>
      <c r="B87" s="6"/>
      <c r="C87" s="6"/>
      <c r="D87" s="13"/>
      <c r="E87" s="13"/>
      <c r="F87" s="6"/>
      <c r="G87" s="6"/>
      <c r="H87" s="6"/>
      <c r="I87" s="6"/>
      <c r="J87" s="6"/>
      <c r="K87" s="6"/>
      <c r="L87" s="6"/>
    </row>
    <row r="88" spans="1:12">
      <c r="A88" s="6"/>
      <c r="B88" s="6"/>
      <c r="C88" s="6"/>
      <c r="D88" s="13"/>
      <c r="E88" s="13"/>
      <c r="F88" s="6"/>
      <c r="G88" s="6"/>
      <c r="H88" s="14"/>
      <c r="I88" s="6"/>
      <c r="J88" s="6"/>
      <c r="K88" s="6"/>
      <c r="L88" s="6"/>
    </row>
    <row r="89" spans="1:12">
      <c r="A89" s="6"/>
      <c r="B89" s="6"/>
      <c r="C89" s="6"/>
      <c r="D89" s="13"/>
      <c r="E89" s="13"/>
      <c r="F89" s="6"/>
      <c r="G89" s="19"/>
      <c r="H89" s="6"/>
      <c r="I89" s="6"/>
      <c r="J89" s="6"/>
      <c r="K89" s="6"/>
      <c r="L89" s="6"/>
    </row>
    <row r="90" spans="1:12">
      <c r="A90" s="6"/>
      <c r="B90" s="6"/>
      <c r="C90" s="6"/>
      <c r="D90" s="13"/>
      <c r="E90" s="13"/>
      <c r="F90" s="6"/>
      <c r="G90" s="6"/>
      <c r="H90" s="17"/>
      <c r="I90" s="6"/>
      <c r="J90" s="6"/>
      <c r="K90" s="6"/>
      <c r="L90" s="6"/>
    </row>
    <row r="91" spans="1:12">
      <c r="A91" s="6"/>
      <c r="B91" s="6"/>
      <c r="C91" s="6"/>
      <c r="D91" s="13"/>
      <c r="E91" s="13"/>
      <c r="F91" s="6"/>
      <c r="G91" s="6"/>
      <c r="H91" s="6"/>
      <c r="I91" s="6"/>
      <c r="J91" s="6"/>
      <c r="K91" s="6"/>
      <c r="L91" s="6"/>
    </row>
    <row r="92" spans="1:12">
      <c r="A92" s="6"/>
      <c r="B92" s="6"/>
      <c r="C92" s="6"/>
      <c r="D92" s="13"/>
      <c r="E92" s="13"/>
      <c r="F92" s="6"/>
      <c r="G92" s="19"/>
      <c r="H92" s="6"/>
      <c r="I92" s="6"/>
      <c r="J92" s="6"/>
      <c r="K92" s="6"/>
      <c r="L92" s="6"/>
    </row>
    <row r="93" spans="1:12">
      <c r="A93" s="6"/>
      <c r="B93" s="6"/>
      <c r="C93" s="6"/>
      <c r="D93" s="13"/>
      <c r="E93" s="13"/>
      <c r="F93" s="6"/>
      <c r="G93" s="6"/>
      <c r="H93" s="6"/>
      <c r="I93" s="6"/>
      <c r="J93" s="6"/>
      <c r="K93" s="6"/>
      <c r="L93" s="6"/>
    </row>
    <row r="94" spans="1:12">
      <c r="A94" s="6"/>
      <c r="B94" s="6"/>
      <c r="C94" s="6"/>
      <c r="D94" s="13"/>
      <c r="E94" s="13"/>
      <c r="F94" s="6"/>
      <c r="G94" s="6"/>
      <c r="H94" s="6"/>
      <c r="I94" s="6"/>
      <c r="J94" s="6"/>
      <c r="K94" s="6"/>
      <c r="L94" s="6"/>
    </row>
    <row r="95" spans="1:12">
      <c r="A95" s="6"/>
      <c r="B95" s="6"/>
      <c r="C95" s="6"/>
      <c r="D95" s="13"/>
      <c r="E95" s="13"/>
      <c r="F95" s="6"/>
      <c r="G95" s="6"/>
      <c r="H95" s="6"/>
      <c r="I95" s="6"/>
      <c r="J95" s="6"/>
      <c r="K95" s="6"/>
      <c r="L95" s="6"/>
    </row>
    <row r="96" spans="1:12">
      <c r="A96" s="6"/>
      <c r="B96" s="6"/>
      <c r="C96" s="6"/>
      <c r="D96" s="13"/>
      <c r="E96" s="13"/>
      <c r="F96" s="6"/>
      <c r="G96" s="6"/>
      <c r="H96" s="6"/>
      <c r="I96" s="6"/>
      <c r="J96" s="6"/>
      <c r="K96" s="6"/>
      <c r="L96" s="6"/>
    </row>
    <row r="97" spans="1:12">
      <c r="A97" s="6"/>
      <c r="B97" s="6"/>
      <c r="C97" s="6"/>
      <c r="D97" s="13"/>
      <c r="E97" s="13"/>
      <c r="F97" s="6"/>
      <c r="G97" s="6"/>
      <c r="H97" s="6"/>
      <c r="I97" s="6"/>
      <c r="J97" s="6"/>
      <c r="K97" s="6"/>
      <c r="L97" s="6"/>
    </row>
    <row r="98" spans="1:12">
      <c r="A98" s="6"/>
      <c r="B98" s="6"/>
      <c r="C98" s="6"/>
      <c r="D98" s="13"/>
      <c r="E98" s="13"/>
      <c r="F98" s="6"/>
      <c r="G98" s="14"/>
      <c r="H98" s="6"/>
      <c r="I98" s="6"/>
      <c r="J98" s="6"/>
      <c r="K98" s="6"/>
      <c r="L98" s="6"/>
    </row>
    <row r="99" spans="1:12">
      <c r="A99" s="6"/>
      <c r="B99" s="6"/>
      <c r="C99" s="6"/>
      <c r="D99" s="13"/>
      <c r="E99" s="13"/>
      <c r="F99" s="6"/>
      <c r="G99" s="14"/>
      <c r="H99" s="6"/>
      <c r="I99" s="6"/>
      <c r="J99" s="6"/>
      <c r="K99" s="6"/>
      <c r="L99" s="6"/>
    </row>
    <row r="100" spans="1:12">
      <c r="A100" s="6"/>
      <c r="B100" s="6"/>
      <c r="C100" s="6"/>
      <c r="D100" s="13"/>
      <c r="E100" s="13"/>
      <c r="F100" s="6"/>
      <c r="G100" s="14"/>
      <c r="H100" s="6"/>
      <c r="I100" s="6"/>
      <c r="J100" s="6"/>
      <c r="K100" s="6"/>
      <c r="L100" s="6"/>
    </row>
    <row r="101" spans="1:12">
      <c r="A101" s="6"/>
      <c r="B101" s="6"/>
      <c r="C101" s="6"/>
      <c r="D101" s="13"/>
      <c r="E101" s="13"/>
      <c r="F101" s="6"/>
      <c r="G101" s="14"/>
      <c r="H101" s="6"/>
      <c r="I101" s="6"/>
      <c r="J101" s="6"/>
      <c r="K101" s="6"/>
      <c r="L101" s="6"/>
    </row>
    <row r="102" spans="1:12">
      <c r="A102" s="6"/>
      <c r="B102" s="6"/>
      <c r="C102" s="6"/>
      <c r="D102" s="13"/>
      <c r="E102" s="13"/>
      <c r="F102" s="6"/>
      <c r="G102" s="14"/>
      <c r="H102" s="6"/>
      <c r="I102" s="6"/>
      <c r="J102" s="6"/>
      <c r="K102" s="6"/>
      <c r="L102" s="6"/>
    </row>
    <row r="103" spans="1:12">
      <c r="A103" s="6"/>
      <c r="B103" s="6"/>
      <c r="C103" s="6"/>
      <c r="D103" s="13"/>
      <c r="E103" s="13"/>
      <c r="F103" s="6"/>
      <c r="G103" s="14"/>
      <c r="H103" s="6"/>
      <c r="I103" s="6"/>
      <c r="J103" s="6"/>
      <c r="K103" s="6"/>
      <c r="L103" s="6"/>
    </row>
    <row r="104" spans="1:12">
      <c r="A104" s="6"/>
      <c r="B104" s="6"/>
      <c r="C104" s="6"/>
      <c r="D104" s="13"/>
      <c r="E104" s="13"/>
      <c r="F104" s="6"/>
      <c r="G104" s="14"/>
      <c r="H104" s="6"/>
      <c r="I104" s="6"/>
      <c r="J104" s="6"/>
      <c r="K104" s="6"/>
      <c r="L104" s="6"/>
    </row>
    <row r="105" spans="1:12">
      <c r="A105" s="6"/>
      <c r="B105" s="6"/>
      <c r="C105" s="6"/>
      <c r="D105" s="13"/>
      <c r="E105" s="13"/>
      <c r="F105" s="6"/>
      <c r="G105" s="14"/>
      <c r="H105" s="6"/>
      <c r="I105" s="6"/>
      <c r="J105" s="6"/>
      <c r="K105" s="6"/>
      <c r="L105" s="6"/>
    </row>
    <row r="106" spans="1:12">
      <c r="A106" s="6"/>
      <c r="B106" s="6"/>
      <c r="C106" s="6"/>
      <c r="D106" s="13"/>
      <c r="E106" s="13"/>
      <c r="F106" s="6"/>
      <c r="G106" s="14"/>
      <c r="H106" s="6"/>
      <c r="I106" s="6"/>
      <c r="J106" s="6"/>
      <c r="K106" s="6"/>
      <c r="L106" s="6"/>
    </row>
    <row r="107" spans="1:12">
      <c r="A107" s="6"/>
      <c r="B107" s="6"/>
      <c r="C107" s="6"/>
      <c r="D107" s="13"/>
      <c r="E107" s="13"/>
      <c r="F107" s="6"/>
      <c r="G107" s="14"/>
      <c r="H107" s="6"/>
      <c r="I107" s="6"/>
      <c r="J107" s="6"/>
      <c r="K107" s="6"/>
      <c r="L107" s="6"/>
    </row>
    <row r="108" spans="1:12">
      <c r="A108" s="6"/>
      <c r="B108" s="6"/>
      <c r="C108" s="6"/>
      <c r="D108" s="13"/>
      <c r="E108" s="13"/>
      <c r="F108" s="6"/>
      <c r="G108" s="14"/>
      <c r="H108" s="6"/>
      <c r="I108" s="6"/>
      <c r="J108" s="6"/>
      <c r="K108" s="6"/>
      <c r="L108" s="6"/>
    </row>
    <row r="109" spans="1:12">
      <c r="A109" s="6"/>
      <c r="B109" s="6"/>
      <c r="C109" s="6"/>
      <c r="D109" s="13"/>
      <c r="E109" s="13"/>
      <c r="F109" s="6"/>
      <c r="G109" s="14"/>
      <c r="H109" s="6"/>
      <c r="I109" s="6"/>
      <c r="J109" s="6"/>
      <c r="K109" s="6"/>
      <c r="L109" s="6"/>
    </row>
    <row r="110" spans="1:12">
      <c r="A110" s="6"/>
      <c r="B110" s="6"/>
      <c r="C110" s="6"/>
      <c r="D110" s="13"/>
      <c r="E110" s="13"/>
      <c r="F110" s="6"/>
      <c r="G110" s="14"/>
      <c r="H110" s="6"/>
      <c r="I110" s="6"/>
      <c r="J110" s="6"/>
      <c r="K110" s="6"/>
      <c r="L110" s="6"/>
    </row>
    <row r="111" spans="1:12">
      <c r="A111" s="6"/>
      <c r="B111" s="6"/>
      <c r="C111" s="6"/>
      <c r="D111" s="13"/>
      <c r="E111" s="13"/>
      <c r="F111" s="6"/>
      <c r="G111" s="14"/>
      <c r="H111" s="6"/>
      <c r="I111" s="6"/>
      <c r="J111" s="6"/>
      <c r="K111" s="6"/>
      <c r="L111" s="6"/>
    </row>
    <row r="112" spans="1:12">
      <c r="A112" s="6"/>
      <c r="B112" s="6"/>
      <c r="C112" s="6"/>
      <c r="D112" s="13"/>
      <c r="E112" s="13"/>
      <c r="F112" s="6"/>
      <c r="G112" s="14"/>
      <c r="H112" s="6"/>
      <c r="I112" s="6"/>
      <c r="J112" s="6"/>
      <c r="K112" s="6"/>
      <c r="L112" s="6"/>
    </row>
    <row r="113" spans="1:12">
      <c r="A113" s="6"/>
      <c r="B113" s="6"/>
      <c r="C113" s="6"/>
      <c r="D113" s="13"/>
      <c r="E113" s="13"/>
      <c r="F113" s="6"/>
      <c r="G113" s="14"/>
      <c r="H113" s="6"/>
      <c r="I113" s="6"/>
      <c r="J113" s="6"/>
      <c r="K113" s="6"/>
      <c r="L113" s="6"/>
    </row>
    <row r="114" spans="1:12">
      <c r="A114" s="6"/>
      <c r="B114" s="6"/>
      <c r="C114" s="6"/>
      <c r="D114" s="13"/>
      <c r="E114" s="13"/>
      <c r="F114" s="6"/>
      <c r="G114" s="14"/>
      <c r="H114" s="6"/>
      <c r="I114" s="6"/>
      <c r="J114" s="6"/>
      <c r="K114" s="6"/>
      <c r="L114" s="6"/>
    </row>
    <row r="115" spans="1:12">
      <c r="A115" s="6"/>
      <c r="B115" s="6"/>
      <c r="C115" s="6"/>
      <c r="D115" s="13"/>
      <c r="E115" s="13"/>
      <c r="F115" s="6"/>
      <c r="G115" s="14"/>
      <c r="H115" s="6"/>
      <c r="I115" s="6"/>
      <c r="J115" s="6"/>
      <c r="K115" s="6"/>
      <c r="L115" s="6"/>
    </row>
    <row r="116" spans="1:12">
      <c r="A116" s="6"/>
      <c r="B116" s="6"/>
      <c r="C116" s="6"/>
      <c r="D116" s="13"/>
      <c r="E116" s="13"/>
      <c r="F116" s="6"/>
      <c r="G116" s="14"/>
      <c r="H116" s="6"/>
      <c r="I116" s="6"/>
      <c r="J116" s="6"/>
      <c r="K116" s="6"/>
      <c r="L116" s="6"/>
    </row>
    <row r="117" spans="1:12">
      <c r="A117" s="6"/>
      <c r="B117" s="6"/>
      <c r="C117" s="6"/>
      <c r="D117" s="13"/>
      <c r="E117" s="13"/>
      <c r="F117" s="6"/>
      <c r="G117" s="14"/>
      <c r="H117" s="6"/>
      <c r="I117" s="6"/>
      <c r="J117" s="6"/>
      <c r="K117" s="6"/>
      <c r="L117" s="6"/>
    </row>
    <row r="118" spans="1:12">
      <c r="A118" s="6"/>
      <c r="B118" s="6"/>
      <c r="C118" s="6"/>
      <c r="D118" s="13"/>
      <c r="E118" s="13"/>
      <c r="F118" s="6"/>
      <c r="G118" s="14"/>
      <c r="H118" s="6"/>
      <c r="I118" s="6"/>
      <c r="J118" s="6"/>
      <c r="K118" s="6"/>
      <c r="L118" s="6"/>
    </row>
    <row r="119" spans="1:12">
      <c r="A119" s="6"/>
      <c r="B119" s="6"/>
      <c r="C119" s="6"/>
      <c r="D119" s="13"/>
      <c r="E119" s="13"/>
      <c r="F119" s="6"/>
      <c r="G119" s="14"/>
      <c r="H119" s="6"/>
      <c r="I119" s="6"/>
      <c r="J119" s="6"/>
      <c r="K119" s="6"/>
      <c r="L119" s="6"/>
    </row>
    <row r="120" spans="1:12">
      <c r="A120" s="6"/>
      <c r="B120" s="6"/>
      <c r="C120" s="6"/>
      <c r="D120" s="13"/>
      <c r="E120" s="13"/>
      <c r="F120" s="6"/>
      <c r="G120" s="14"/>
      <c r="H120" s="6"/>
      <c r="I120" s="6"/>
      <c r="J120" s="6"/>
      <c r="K120" s="6"/>
      <c r="L120" s="6"/>
    </row>
    <row r="121" spans="1:12">
      <c r="A121" s="6"/>
      <c r="B121" s="6"/>
      <c r="C121" s="6"/>
      <c r="D121" s="13"/>
      <c r="E121" s="13"/>
      <c r="F121" s="6"/>
      <c r="G121" s="14"/>
      <c r="H121" s="6"/>
      <c r="I121" s="6"/>
      <c r="J121" s="6"/>
      <c r="K121" s="6"/>
      <c r="L121" s="6"/>
    </row>
    <row r="122" spans="1:12">
      <c r="A122" s="6"/>
      <c r="B122" s="6"/>
      <c r="C122" s="6"/>
      <c r="D122" s="13"/>
      <c r="E122" s="13"/>
      <c r="F122" s="6"/>
      <c r="G122" s="14"/>
      <c r="H122" s="6"/>
      <c r="I122" s="6"/>
      <c r="J122" s="6"/>
      <c r="K122" s="6"/>
      <c r="L122" s="6"/>
    </row>
    <row r="123" spans="1:12">
      <c r="A123" s="6"/>
      <c r="B123" s="6"/>
      <c r="C123" s="6"/>
      <c r="D123" s="13"/>
      <c r="E123" s="13"/>
      <c r="F123" s="6"/>
      <c r="G123" s="14"/>
      <c r="H123" s="6"/>
      <c r="I123" s="6"/>
      <c r="J123" s="6"/>
      <c r="K123" s="6"/>
      <c r="L123" s="6"/>
    </row>
    <row r="124" spans="1:12">
      <c r="A124" s="6"/>
      <c r="B124" s="6"/>
      <c r="C124" s="6"/>
      <c r="D124" s="13"/>
      <c r="E124" s="13"/>
      <c r="F124" s="6"/>
      <c r="G124" s="14"/>
      <c r="H124" s="6"/>
      <c r="I124" s="6"/>
      <c r="J124" s="6"/>
      <c r="K124" s="6"/>
      <c r="L124" s="6"/>
    </row>
    <row r="125" spans="1:12">
      <c r="A125" s="6"/>
      <c r="B125" s="6"/>
      <c r="C125" s="6"/>
      <c r="D125" s="13"/>
      <c r="E125" s="13"/>
      <c r="F125" s="6"/>
      <c r="G125" s="14"/>
      <c r="H125" s="6"/>
      <c r="I125" s="6"/>
      <c r="J125" s="6"/>
      <c r="K125" s="6"/>
      <c r="L125" s="6"/>
    </row>
    <row r="126" spans="1:12">
      <c r="A126" s="6"/>
      <c r="B126" s="6"/>
      <c r="C126" s="6"/>
      <c r="D126" s="13"/>
      <c r="E126" s="13"/>
      <c r="F126" s="6"/>
      <c r="G126" s="14"/>
      <c r="H126" s="6"/>
      <c r="I126" s="6"/>
      <c r="J126" s="6"/>
      <c r="K126" s="6"/>
      <c r="L126" s="6"/>
    </row>
    <row r="127" spans="1:12">
      <c r="A127" s="6"/>
      <c r="B127" s="6"/>
      <c r="C127" s="6"/>
      <c r="D127" s="13"/>
      <c r="E127" s="13"/>
      <c r="F127" s="6"/>
      <c r="G127" s="14"/>
      <c r="H127" s="6"/>
      <c r="I127" s="6"/>
      <c r="J127" s="6"/>
      <c r="K127" s="6"/>
      <c r="L127" s="6"/>
    </row>
    <row r="128" spans="1:12">
      <c r="A128" s="6"/>
      <c r="B128" s="6"/>
      <c r="C128" s="6"/>
      <c r="D128" s="13"/>
      <c r="E128" s="13"/>
      <c r="F128" s="6"/>
      <c r="G128" s="14"/>
      <c r="H128" s="6"/>
      <c r="I128" s="6"/>
      <c r="J128" s="6"/>
      <c r="K128" s="6"/>
      <c r="L128" s="6"/>
    </row>
    <row r="129" spans="1:12">
      <c r="A129" s="6"/>
      <c r="B129" s="6"/>
      <c r="C129" s="6"/>
      <c r="D129" s="13"/>
      <c r="E129" s="13"/>
      <c r="F129" s="6"/>
      <c r="G129" s="14"/>
      <c r="H129" s="6"/>
      <c r="I129" s="6"/>
      <c r="J129" s="6"/>
      <c r="K129" s="6"/>
      <c r="L129" s="6"/>
    </row>
    <row r="130" spans="1:12">
      <c r="A130" s="6"/>
      <c r="B130" s="6"/>
      <c r="C130" s="6"/>
      <c r="D130" s="13"/>
      <c r="E130" s="13"/>
      <c r="F130" s="6"/>
      <c r="G130" s="14"/>
      <c r="H130" s="6"/>
      <c r="I130" s="6"/>
      <c r="J130" s="6"/>
      <c r="K130" s="6"/>
      <c r="L130" s="6"/>
    </row>
    <row r="131" spans="1:12">
      <c r="A131" s="6"/>
      <c r="B131" s="6"/>
      <c r="C131" s="6"/>
      <c r="D131" s="13"/>
      <c r="E131" s="13"/>
      <c r="F131" s="6"/>
      <c r="G131" s="14"/>
      <c r="H131" s="6"/>
      <c r="I131" s="6"/>
      <c r="J131" s="6"/>
      <c r="K131" s="6"/>
      <c r="L131" s="6"/>
    </row>
    <row r="132" spans="1:12">
      <c r="A132" s="6"/>
      <c r="B132" s="6"/>
      <c r="C132" s="6"/>
      <c r="D132" s="13"/>
      <c r="E132" s="13"/>
      <c r="F132" s="6"/>
      <c r="G132" s="14"/>
      <c r="H132" s="6"/>
      <c r="I132" s="6"/>
      <c r="J132" s="6"/>
      <c r="K132" s="6"/>
      <c r="L132" s="6"/>
    </row>
    <row r="133" spans="1:12">
      <c r="A133" s="6"/>
      <c r="B133" s="6"/>
      <c r="C133" s="6"/>
      <c r="D133" s="13"/>
      <c r="E133" s="13"/>
      <c r="F133" s="6"/>
      <c r="G133" s="14"/>
      <c r="H133" s="6"/>
      <c r="I133" s="6"/>
      <c r="J133" s="6"/>
      <c r="K133" s="6"/>
      <c r="L133" s="6"/>
    </row>
    <row r="134" spans="1:12">
      <c r="A134" s="6"/>
      <c r="B134" s="6"/>
      <c r="C134" s="6"/>
      <c r="D134" s="13"/>
      <c r="E134" s="13"/>
      <c r="F134" s="6"/>
      <c r="G134" s="14"/>
      <c r="H134" s="6"/>
      <c r="I134" s="6"/>
      <c r="J134" s="6"/>
      <c r="K134" s="6"/>
      <c r="L134" s="6"/>
    </row>
    <row r="135" spans="1:12">
      <c r="A135" s="6"/>
      <c r="B135" s="6"/>
      <c r="C135" s="6"/>
      <c r="D135" s="13"/>
      <c r="E135" s="13"/>
      <c r="F135" s="6"/>
      <c r="G135" s="14"/>
      <c r="H135" s="6"/>
      <c r="I135" s="6"/>
      <c r="J135" s="6"/>
      <c r="K135" s="6"/>
      <c r="L135" s="6"/>
    </row>
    <row r="136" spans="1:12">
      <c r="A136" s="6"/>
      <c r="B136" s="6"/>
      <c r="C136" s="6"/>
      <c r="D136" s="13"/>
      <c r="E136" s="13"/>
      <c r="F136" s="6"/>
      <c r="G136" s="14"/>
      <c r="H136" s="6"/>
      <c r="I136" s="6"/>
      <c r="J136" s="6"/>
      <c r="K136" s="6"/>
      <c r="L136" s="6"/>
    </row>
    <row r="137" spans="1:12">
      <c r="A137" s="6"/>
      <c r="B137" s="6"/>
      <c r="C137" s="6"/>
      <c r="D137" s="13"/>
      <c r="E137" s="13"/>
      <c r="F137" s="6"/>
      <c r="G137" s="14"/>
      <c r="H137" s="6"/>
      <c r="I137" s="6"/>
      <c r="J137" s="6"/>
      <c r="K137" s="6"/>
      <c r="L137" s="6"/>
    </row>
    <row r="138" spans="1:12">
      <c r="A138" s="6"/>
      <c r="B138" s="6"/>
      <c r="C138" s="6"/>
      <c r="D138" s="13"/>
      <c r="E138" s="13"/>
      <c r="F138" s="6"/>
      <c r="G138" s="14"/>
      <c r="H138" s="6"/>
      <c r="I138" s="6"/>
      <c r="J138" s="6"/>
      <c r="K138" s="6"/>
      <c r="L138" s="6"/>
    </row>
    <row r="139" spans="1:12">
      <c r="A139" s="6"/>
      <c r="B139" s="6"/>
      <c r="C139" s="6"/>
      <c r="D139" s="13"/>
      <c r="E139" s="13"/>
      <c r="F139" s="6"/>
      <c r="G139" s="14"/>
      <c r="H139" s="6"/>
      <c r="I139" s="6"/>
      <c r="J139" s="6"/>
      <c r="K139" s="6"/>
      <c r="L139" s="6"/>
    </row>
    <row r="140" spans="1:12">
      <c r="A140" s="6"/>
      <c r="B140" s="6"/>
      <c r="C140" s="6"/>
      <c r="D140" s="13"/>
      <c r="E140" s="13"/>
      <c r="F140" s="6"/>
      <c r="G140" s="14"/>
      <c r="H140" s="6"/>
      <c r="I140" s="6"/>
      <c r="J140" s="6"/>
      <c r="K140" s="6"/>
      <c r="L140" s="6"/>
    </row>
    <row r="141" spans="1:12">
      <c r="A141" s="6"/>
      <c r="B141" s="6"/>
      <c r="C141" s="6"/>
      <c r="D141" s="13"/>
      <c r="E141" s="13"/>
      <c r="F141" s="6"/>
      <c r="G141" s="14"/>
      <c r="H141" s="6"/>
      <c r="I141" s="6"/>
      <c r="J141" s="6"/>
      <c r="K141" s="6"/>
      <c r="L141" s="6"/>
    </row>
    <row r="142" spans="1:12">
      <c r="A142" s="6"/>
      <c r="B142" s="6"/>
      <c r="C142" s="6"/>
      <c r="D142" s="13"/>
      <c r="E142" s="13"/>
      <c r="F142" s="6"/>
      <c r="G142" s="14"/>
      <c r="H142" s="6"/>
      <c r="I142" s="6"/>
      <c r="J142" s="6"/>
      <c r="K142" s="6"/>
      <c r="L142" s="6"/>
    </row>
    <row r="143" spans="1:12">
      <c r="A143" s="6"/>
      <c r="B143" s="6"/>
      <c r="C143" s="6"/>
      <c r="D143" s="13"/>
      <c r="E143" s="13"/>
      <c r="F143" s="6"/>
      <c r="G143" s="14"/>
      <c r="H143" s="6"/>
      <c r="I143" s="6"/>
      <c r="J143" s="6"/>
      <c r="K143" s="6"/>
      <c r="L143" s="6"/>
    </row>
    <row r="144" spans="1:12">
      <c r="A144" s="6"/>
      <c r="B144" s="6"/>
      <c r="C144" s="6"/>
      <c r="D144" s="13"/>
      <c r="E144" s="13"/>
      <c r="F144" s="6"/>
      <c r="G144" s="14"/>
      <c r="H144" s="6"/>
      <c r="I144" s="6"/>
      <c r="J144" s="6"/>
      <c r="K144" s="6"/>
      <c r="L144" s="6"/>
    </row>
    <row r="145" spans="1:12">
      <c r="A145" s="6"/>
      <c r="B145" s="6"/>
      <c r="C145" s="6"/>
      <c r="D145" s="13"/>
      <c r="E145" s="13"/>
      <c r="F145" s="6"/>
      <c r="G145" s="14"/>
      <c r="H145" s="6"/>
      <c r="I145" s="6"/>
      <c r="J145" s="6"/>
      <c r="K145" s="6"/>
      <c r="L145" s="6"/>
    </row>
    <row r="146" spans="1:12">
      <c r="A146" s="6"/>
      <c r="B146" s="6"/>
      <c r="C146" s="6"/>
      <c r="D146" s="13"/>
      <c r="E146" s="13"/>
      <c r="F146" s="6"/>
      <c r="G146" s="14"/>
      <c r="H146" s="6"/>
      <c r="I146" s="6"/>
      <c r="J146" s="6"/>
      <c r="K146" s="6"/>
      <c r="L146" s="6"/>
    </row>
    <row r="147" spans="1:12">
      <c r="A147" s="6"/>
      <c r="B147" s="6"/>
      <c r="C147" s="6"/>
      <c r="D147" s="13"/>
      <c r="E147" s="13"/>
      <c r="F147" s="6"/>
      <c r="G147" s="14"/>
      <c r="H147" s="6"/>
      <c r="I147" s="6"/>
      <c r="J147" s="6"/>
      <c r="K147" s="6"/>
      <c r="L147" s="6"/>
    </row>
    <row r="148" spans="1:12">
      <c r="A148" s="6"/>
      <c r="B148" s="6"/>
      <c r="C148" s="6"/>
      <c r="D148" s="13"/>
      <c r="E148" s="13"/>
      <c r="F148" s="6"/>
      <c r="G148" s="14"/>
      <c r="H148" s="6"/>
      <c r="I148" s="6"/>
      <c r="J148" s="6"/>
      <c r="K148" s="6"/>
      <c r="L148" s="6"/>
    </row>
    <row r="149" spans="1:12">
      <c r="A149" s="6"/>
      <c r="B149" s="6"/>
      <c r="C149" s="6"/>
      <c r="D149" s="13"/>
      <c r="E149" s="13"/>
      <c r="F149" s="6"/>
      <c r="G149" s="14"/>
      <c r="H149" s="6"/>
      <c r="I149" s="6"/>
      <c r="J149" s="6"/>
      <c r="K149" s="6"/>
      <c r="L149" s="6"/>
    </row>
    <row r="150" spans="1:12">
      <c r="A150" s="6"/>
      <c r="B150" s="6"/>
      <c r="C150" s="6"/>
      <c r="D150" s="13"/>
      <c r="E150" s="13"/>
      <c r="F150" s="6"/>
      <c r="G150" s="14"/>
      <c r="H150" s="6"/>
      <c r="I150" s="6"/>
      <c r="J150" s="6"/>
      <c r="K150" s="6"/>
      <c r="L150" s="6"/>
    </row>
    <row r="151" spans="1:12">
      <c r="A151" s="6"/>
      <c r="B151" s="6"/>
      <c r="C151" s="6"/>
      <c r="D151" s="13"/>
      <c r="E151" s="13"/>
      <c r="F151" s="6"/>
      <c r="G151" s="14"/>
      <c r="H151" s="6"/>
      <c r="I151" s="6"/>
      <c r="J151" s="6"/>
      <c r="K151" s="6"/>
      <c r="L151" s="6"/>
    </row>
    <row r="152" spans="1:12">
      <c r="A152" s="6"/>
      <c r="B152" s="6"/>
      <c r="C152" s="6"/>
      <c r="D152" s="13"/>
      <c r="E152" s="13"/>
      <c r="F152" s="6"/>
      <c r="G152" s="14"/>
      <c r="H152" s="6"/>
      <c r="I152" s="6"/>
      <c r="J152" s="6"/>
      <c r="K152" s="6"/>
      <c r="L152" s="6"/>
    </row>
    <row r="153" spans="1:12">
      <c r="A153" s="6"/>
      <c r="B153" s="6"/>
      <c r="C153" s="6"/>
      <c r="D153" s="13"/>
      <c r="E153" s="13"/>
      <c r="F153" s="6"/>
      <c r="G153" s="14"/>
      <c r="H153" s="6"/>
      <c r="I153" s="6"/>
      <c r="J153" s="6"/>
      <c r="K153" s="6"/>
      <c r="L153" s="6"/>
    </row>
    <row r="154" spans="1:12">
      <c r="A154" s="6"/>
      <c r="B154" s="6"/>
      <c r="C154" s="6"/>
      <c r="D154" s="13"/>
      <c r="E154" s="13"/>
      <c r="F154" s="6"/>
      <c r="G154" s="14"/>
      <c r="H154" s="6"/>
      <c r="I154" s="6"/>
      <c r="J154" s="6"/>
      <c r="K154" s="6"/>
      <c r="L154" s="6"/>
    </row>
    <row r="155" spans="1:12">
      <c r="A155" s="6"/>
      <c r="B155" s="6"/>
      <c r="C155" s="6"/>
      <c r="D155" s="13"/>
      <c r="E155" s="13"/>
      <c r="F155" s="6"/>
      <c r="G155" s="14"/>
      <c r="H155" s="6"/>
      <c r="I155" s="6"/>
      <c r="J155" s="6"/>
      <c r="K155" s="6"/>
      <c r="L155" s="6"/>
    </row>
    <row r="156" spans="1:12">
      <c r="A156" s="6"/>
      <c r="B156" s="6"/>
      <c r="C156" s="6"/>
      <c r="D156" s="13"/>
      <c r="E156" s="13"/>
      <c r="F156" s="6"/>
      <c r="G156" s="14"/>
      <c r="H156" s="6"/>
      <c r="I156" s="6"/>
      <c r="J156" s="6"/>
      <c r="K156" s="6"/>
      <c r="L156" s="6"/>
    </row>
    <row r="157" spans="1:12">
      <c r="A157" s="6"/>
      <c r="B157" s="6"/>
      <c r="C157" s="6"/>
      <c r="D157" s="13"/>
      <c r="E157" s="13"/>
      <c r="F157" s="6"/>
      <c r="G157" s="14"/>
      <c r="H157" s="6"/>
      <c r="I157" s="6"/>
      <c r="J157" s="6"/>
      <c r="K157" s="6"/>
      <c r="L157" s="6"/>
    </row>
    <row r="158" spans="1:12">
      <c r="A158" s="6"/>
      <c r="B158" s="6"/>
      <c r="C158" s="6"/>
      <c r="D158" s="13"/>
      <c r="E158" s="13"/>
      <c r="F158" s="6"/>
      <c r="G158" s="14"/>
      <c r="H158" s="6"/>
      <c r="I158" s="6"/>
      <c r="J158" s="6"/>
      <c r="K158" s="6"/>
      <c r="L158" s="6"/>
    </row>
    <row r="159" spans="1:12">
      <c r="A159" s="6"/>
      <c r="B159" s="6"/>
      <c r="C159" s="6"/>
      <c r="D159" s="13"/>
      <c r="E159" s="13"/>
      <c r="F159" s="6"/>
      <c r="G159" s="14"/>
      <c r="H159" s="6"/>
      <c r="I159" s="6"/>
      <c r="J159" s="6"/>
      <c r="K159" s="6"/>
      <c r="L159" s="6"/>
    </row>
    <row r="160" spans="1:12">
      <c r="A160" s="6"/>
      <c r="B160" s="6"/>
      <c r="C160" s="6"/>
      <c r="D160" s="13"/>
      <c r="E160" s="13"/>
      <c r="F160" s="6"/>
      <c r="G160" s="14"/>
      <c r="H160" s="6"/>
      <c r="I160" s="6"/>
      <c r="J160" s="6"/>
      <c r="K160" s="6"/>
      <c r="L160" s="6"/>
    </row>
    <row r="161" spans="1:12">
      <c r="A161" s="6"/>
      <c r="B161" s="6"/>
      <c r="C161" s="6"/>
      <c r="D161" s="13"/>
      <c r="E161" s="13"/>
      <c r="F161" s="6"/>
      <c r="G161" s="14"/>
      <c r="H161" s="6"/>
      <c r="I161" s="6"/>
      <c r="J161" s="6"/>
      <c r="K161" s="6"/>
      <c r="L161" s="6"/>
    </row>
    <row r="162" spans="1:12">
      <c r="A162" s="6"/>
      <c r="B162" s="6"/>
      <c r="C162" s="6"/>
      <c r="D162" s="13"/>
      <c r="E162" s="13"/>
      <c r="F162" s="6"/>
      <c r="G162" s="14"/>
      <c r="H162" s="6"/>
      <c r="I162" s="6"/>
      <c r="J162" s="6"/>
      <c r="K162" s="6"/>
      <c r="L162" s="6"/>
    </row>
    <row r="163" spans="1:12">
      <c r="A163" s="6"/>
      <c r="B163" s="6"/>
      <c r="C163" s="6"/>
      <c r="D163" s="13"/>
      <c r="E163" s="13"/>
      <c r="F163" s="6"/>
      <c r="G163" s="14"/>
      <c r="H163" s="6"/>
      <c r="I163" s="6"/>
      <c r="J163" s="6"/>
      <c r="K163" s="6"/>
      <c r="L163" s="6"/>
    </row>
    <row r="164" spans="1:12">
      <c r="A164" s="6"/>
      <c r="B164" s="6"/>
      <c r="C164" s="6"/>
      <c r="D164" s="13"/>
      <c r="E164" s="13"/>
      <c r="F164" s="6"/>
      <c r="G164" s="14"/>
      <c r="H164" s="6"/>
      <c r="I164" s="6"/>
      <c r="J164" s="6"/>
      <c r="K164" s="6"/>
      <c r="L164" s="6"/>
    </row>
    <row r="165" spans="1:12">
      <c r="A165" s="6"/>
      <c r="B165" s="6"/>
      <c r="C165" s="6"/>
      <c r="D165" s="13"/>
      <c r="E165" s="13"/>
      <c r="F165" s="6"/>
      <c r="G165" s="14"/>
      <c r="H165" s="6"/>
      <c r="I165" s="6"/>
      <c r="J165" s="6"/>
      <c r="K165" s="6"/>
      <c r="L165" s="6"/>
    </row>
    <row r="166" spans="1:12">
      <c r="A166" s="6"/>
      <c r="B166" s="6"/>
      <c r="C166" s="6"/>
      <c r="D166" s="13"/>
      <c r="E166" s="13"/>
      <c r="F166" s="6"/>
      <c r="G166" s="14"/>
      <c r="H166" s="6"/>
      <c r="I166" s="6"/>
      <c r="J166" s="6"/>
      <c r="K166" s="6"/>
      <c r="L166" s="6"/>
    </row>
    <row r="167" spans="1:12">
      <c r="A167" s="6"/>
      <c r="B167" s="6"/>
      <c r="C167" s="6"/>
      <c r="D167" s="13"/>
      <c r="E167" s="13"/>
      <c r="F167" s="6"/>
      <c r="G167" s="14"/>
      <c r="H167" s="6"/>
      <c r="I167" s="6"/>
      <c r="J167" s="6"/>
      <c r="K167" s="6"/>
      <c r="L167" s="6"/>
    </row>
    <row r="168" spans="1:12">
      <c r="A168" s="6"/>
      <c r="B168" s="6"/>
      <c r="C168" s="6"/>
      <c r="D168" s="13"/>
      <c r="E168" s="13"/>
      <c r="F168" s="6"/>
      <c r="G168" s="14"/>
      <c r="H168" s="6"/>
      <c r="I168" s="6"/>
      <c r="J168" s="6"/>
      <c r="K168" s="6"/>
      <c r="L168" s="6"/>
    </row>
    <row r="169" spans="1:12">
      <c r="A169" s="6"/>
      <c r="B169" s="6"/>
      <c r="C169" s="6"/>
      <c r="D169" s="13"/>
      <c r="E169" s="13"/>
      <c r="F169" s="6"/>
      <c r="G169" s="14"/>
      <c r="H169" s="6"/>
      <c r="I169" s="6"/>
      <c r="J169" s="6"/>
      <c r="K169" s="6"/>
      <c r="L169" s="6"/>
    </row>
    <row r="170" spans="1:12">
      <c r="A170" s="6"/>
      <c r="B170" s="6"/>
      <c r="C170" s="6"/>
      <c r="D170" s="13"/>
      <c r="E170" s="13"/>
      <c r="F170" s="6"/>
      <c r="G170" s="14"/>
      <c r="H170" s="6"/>
      <c r="I170" s="6"/>
      <c r="J170" s="6"/>
      <c r="K170" s="6"/>
      <c r="L170" s="6"/>
    </row>
    <row r="171" spans="1:12">
      <c r="A171" s="6"/>
      <c r="B171" s="6"/>
      <c r="C171" s="6"/>
      <c r="D171" s="13"/>
      <c r="E171" s="13"/>
      <c r="F171" s="6"/>
      <c r="G171" s="14"/>
      <c r="H171" s="6"/>
      <c r="I171" s="6"/>
      <c r="J171" s="6"/>
      <c r="K171" s="6"/>
      <c r="L171" s="6"/>
    </row>
    <row r="172" spans="1:12">
      <c r="A172" s="6"/>
      <c r="B172" s="6"/>
      <c r="C172" s="6"/>
      <c r="D172" s="13"/>
      <c r="E172" s="13"/>
      <c r="F172" s="6"/>
      <c r="G172" s="14"/>
      <c r="H172" s="6"/>
      <c r="I172" s="6"/>
      <c r="J172" s="6"/>
      <c r="K172" s="6"/>
      <c r="L172" s="6"/>
    </row>
    <row r="173" spans="1:12">
      <c r="A173" s="6"/>
      <c r="B173" s="6"/>
      <c r="C173" s="6"/>
      <c r="D173" s="13"/>
      <c r="E173" s="13"/>
      <c r="F173" s="6"/>
      <c r="G173" s="14"/>
      <c r="H173" s="6"/>
      <c r="I173" s="6"/>
      <c r="J173" s="6"/>
      <c r="K173" s="6"/>
      <c r="L173" s="6"/>
    </row>
    <row r="174" spans="1:12">
      <c r="A174" s="6"/>
      <c r="B174" s="6"/>
      <c r="C174" s="6"/>
      <c r="D174" s="13"/>
      <c r="E174" s="13"/>
      <c r="F174" s="6"/>
      <c r="G174" s="14"/>
      <c r="H174" s="6"/>
      <c r="I174" s="6"/>
      <c r="J174" s="6"/>
      <c r="K174" s="6"/>
      <c r="L174" s="6"/>
    </row>
    <row r="175" spans="1:12">
      <c r="A175" s="6"/>
      <c r="B175" s="6"/>
      <c r="C175" s="6"/>
      <c r="D175" s="13"/>
      <c r="E175" s="13"/>
      <c r="F175" s="6"/>
      <c r="G175" s="14"/>
      <c r="H175" s="6"/>
      <c r="I175" s="6"/>
      <c r="J175" s="6"/>
      <c r="K175" s="6"/>
      <c r="L175" s="6"/>
    </row>
    <row r="176" spans="1:12">
      <c r="A176" s="6"/>
      <c r="B176" s="6"/>
      <c r="C176" s="6"/>
      <c r="D176" s="13"/>
      <c r="E176" s="13"/>
      <c r="F176" s="6"/>
      <c r="G176" s="14"/>
      <c r="H176" s="6"/>
      <c r="I176" s="6"/>
      <c r="J176" s="6"/>
      <c r="K176" s="6"/>
      <c r="L176" s="6"/>
    </row>
    <row r="177" spans="1:12">
      <c r="A177" s="6"/>
      <c r="B177" s="6"/>
      <c r="C177" s="6"/>
      <c r="D177" s="13"/>
      <c r="E177" s="13"/>
      <c r="F177" s="6"/>
      <c r="G177" s="14"/>
      <c r="H177" s="6"/>
      <c r="I177" s="6"/>
      <c r="J177" s="6"/>
      <c r="K177" s="6"/>
      <c r="L177" s="6"/>
    </row>
    <row r="178" spans="1:12">
      <c r="A178" s="6"/>
      <c r="B178" s="6"/>
      <c r="C178" s="6"/>
      <c r="D178" s="13"/>
      <c r="E178" s="13"/>
      <c r="F178" s="6"/>
      <c r="G178" s="14"/>
      <c r="H178" s="6"/>
      <c r="I178" s="6"/>
      <c r="J178" s="6"/>
      <c r="K178" s="6"/>
      <c r="L178" s="6"/>
    </row>
    <row r="179" spans="1:12">
      <c r="A179" s="6"/>
      <c r="B179" s="6"/>
      <c r="C179" s="6"/>
      <c r="D179" s="13"/>
      <c r="E179" s="13"/>
      <c r="F179" s="6"/>
      <c r="G179" s="14"/>
      <c r="H179" s="6"/>
      <c r="I179" s="6"/>
      <c r="J179" s="6"/>
      <c r="K179" s="6"/>
      <c r="L179" s="6"/>
    </row>
    <row r="180" spans="1:12">
      <c r="A180" s="6"/>
      <c r="B180" s="6"/>
      <c r="C180" s="6"/>
      <c r="D180" s="13"/>
      <c r="E180" s="13"/>
      <c r="F180" s="6"/>
      <c r="G180" s="14"/>
      <c r="H180" s="6"/>
      <c r="I180" s="6"/>
      <c r="J180" s="6"/>
      <c r="K180" s="6"/>
      <c r="L180" s="6"/>
    </row>
    <row r="181" spans="1:12">
      <c r="A181" s="6"/>
      <c r="B181" s="6"/>
      <c r="C181" s="6"/>
      <c r="D181" s="13"/>
      <c r="E181" s="13"/>
      <c r="F181" s="6"/>
      <c r="G181" s="14"/>
      <c r="H181" s="6"/>
      <c r="I181" s="6"/>
      <c r="J181" s="6"/>
      <c r="K181" s="6"/>
      <c r="L181" s="6"/>
    </row>
    <row r="182" spans="1:12">
      <c r="A182" s="6"/>
      <c r="B182" s="6"/>
      <c r="C182" s="6"/>
      <c r="D182" s="13"/>
      <c r="E182" s="13"/>
      <c r="F182" s="6"/>
      <c r="G182" s="14"/>
      <c r="H182" s="6"/>
      <c r="I182" s="6"/>
      <c r="J182" s="6"/>
      <c r="K182" s="6"/>
      <c r="L182" s="6"/>
    </row>
    <row r="183" spans="1:12">
      <c r="A183" s="6"/>
      <c r="B183" s="6"/>
      <c r="C183" s="6"/>
      <c r="D183" s="13"/>
      <c r="E183" s="13"/>
      <c r="F183" s="6"/>
      <c r="G183" s="14"/>
      <c r="H183" s="6"/>
      <c r="I183" s="6"/>
      <c r="J183" s="6"/>
      <c r="K183" s="6"/>
      <c r="L183" s="6"/>
    </row>
    <row r="184" spans="1:12">
      <c r="A184" s="6"/>
      <c r="B184" s="6"/>
      <c r="C184" s="6"/>
      <c r="D184" s="13"/>
      <c r="E184" s="13"/>
      <c r="F184" s="6"/>
      <c r="G184" s="14"/>
      <c r="H184" s="6"/>
      <c r="I184" s="6"/>
      <c r="J184" s="6"/>
      <c r="K184" s="6"/>
      <c r="L184" s="6"/>
    </row>
    <row r="185" spans="1:12">
      <c r="A185" s="6"/>
      <c r="B185" s="6"/>
      <c r="C185" s="6"/>
      <c r="D185" s="13"/>
      <c r="E185" s="13"/>
      <c r="F185" s="6"/>
      <c r="G185" s="14"/>
      <c r="H185" s="6"/>
      <c r="I185" s="6"/>
      <c r="J185" s="6"/>
      <c r="K185" s="6"/>
      <c r="L185" s="6"/>
    </row>
    <row r="186" spans="1:12">
      <c r="A186" s="6"/>
      <c r="B186" s="6"/>
      <c r="C186" s="6"/>
      <c r="D186" s="13"/>
      <c r="E186" s="13"/>
      <c r="F186" s="6"/>
      <c r="G186" s="14"/>
      <c r="H186" s="6"/>
      <c r="I186" s="6"/>
      <c r="J186" s="6"/>
      <c r="K186" s="6"/>
      <c r="L186" s="6"/>
    </row>
    <row r="187" spans="1:12">
      <c r="A187" s="6"/>
      <c r="B187" s="6"/>
      <c r="C187" s="6"/>
      <c r="D187" s="13"/>
      <c r="E187" s="13"/>
      <c r="F187" s="6"/>
      <c r="G187" s="14"/>
      <c r="H187" s="6"/>
      <c r="I187" s="6"/>
      <c r="J187" s="6"/>
      <c r="K187" s="6"/>
      <c r="L187" s="6"/>
    </row>
    <row r="188" spans="1:12">
      <c r="A188" s="6"/>
      <c r="B188" s="6"/>
      <c r="C188" s="6"/>
      <c r="D188" s="13"/>
      <c r="E188" s="13"/>
      <c r="F188" s="6"/>
      <c r="G188" s="14"/>
      <c r="H188" s="6"/>
      <c r="I188" s="6"/>
      <c r="J188" s="6"/>
      <c r="K188" s="6"/>
      <c r="L188" s="6"/>
    </row>
    <row r="189" spans="1:12">
      <c r="A189" s="6"/>
      <c r="B189" s="6"/>
      <c r="C189" s="6"/>
      <c r="D189" s="13"/>
      <c r="E189" s="13"/>
      <c r="F189" s="6"/>
      <c r="G189" s="14"/>
      <c r="H189" s="6"/>
      <c r="I189" s="6"/>
      <c r="J189" s="6"/>
      <c r="K189" s="6"/>
      <c r="L189" s="6"/>
    </row>
    <row r="190" spans="1:12">
      <c r="A190" s="6"/>
      <c r="B190" s="6"/>
      <c r="C190" s="6"/>
      <c r="D190" s="13"/>
      <c r="E190" s="13"/>
      <c r="F190" s="6"/>
      <c r="G190" s="14"/>
      <c r="H190" s="6"/>
      <c r="I190" s="6"/>
      <c r="J190" s="6"/>
      <c r="K190" s="6"/>
      <c r="L190" s="6"/>
    </row>
    <row r="191" spans="1:12">
      <c r="A191" s="6"/>
      <c r="B191" s="6"/>
      <c r="C191" s="6"/>
      <c r="D191" s="13"/>
      <c r="E191" s="13"/>
      <c r="F191" s="6"/>
      <c r="G191" s="14"/>
      <c r="H191" s="6"/>
      <c r="I191" s="6"/>
      <c r="J191" s="6"/>
      <c r="K191" s="6"/>
      <c r="L191" s="6"/>
    </row>
    <row r="192" spans="1:12">
      <c r="A192" s="6"/>
      <c r="B192" s="6"/>
      <c r="C192" s="6"/>
      <c r="D192" s="13"/>
      <c r="E192" s="13"/>
      <c r="F192" s="6"/>
      <c r="G192" s="14"/>
      <c r="H192" s="6"/>
      <c r="I192" s="6"/>
      <c r="J192" s="6"/>
      <c r="K192" s="6"/>
      <c r="L192" s="6"/>
    </row>
    <row r="193" spans="1:12">
      <c r="A193" s="6"/>
      <c r="B193" s="6"/>
      <c r="C193" s="6"/>
      <c r="D193" s="13"/>
      <c r="E193" s="13"/>
      <c r="F193" s="6"/>
      <c r="G193" s="14"/>
      <c r="H193" s="6"/>
      <c r="I193" s="6"/>
      <c r="J193" s="6"/>
      <c r="K193" s="6"/>
      <c r="L193" s="6"/>
    </row>
    <row r="194" spans="1:12">
      <c r="A194" s="6"/>
      <c r="B194" s="6"/>
      <c r="C194" s="6"/>
      <c r="D194" s="13"/>
      <c r="E194" s="13"/>
      <c r="F194" s="6"/>
      <c r="G194" s="14"/>
      <c r="H194" s="6"/>
      <c r="I194" s="6"/>
      <c r="J194" s="6"/>
      <c r="K194" s="6"/>
      <c r="L194" s="6"/>
    </row>
    <row r="195" spans="1:12">
      <c r="A195" s="6"/>
      <c r="B195" s="6"/>
      <c r="C195" s="6"/>
      <c r="D195" s="13"/>
      <c r="E195" s="13"/>
      <c r="F195" s="6"/>
      <c r="G195" s="14"/>
      <c r="H195" s="6"/>
      <c r="I195" s="6"/>
      <c r="J195" s="6"/>
      <c r="K195" s="6"/>
      <c r="L195" s="6"/>
    </row>
    <row r="196" spans="1:12">
      <c r="A196" s="6"/>
      <c r="B196" s="6"/>
      <c r="C196" s="6"/>
      <c r="D196" s="13"/>
      <c r="E196" s="13"/>
      <c r="F196" s="6"/>
      <c r="G196" s="14"/>
      <c r="H196" s="6"/>
      <c r="I196" s="6"/>
      <c r="J196" s="6"/>
      <c r="K196" s="6"/>
      <c r="L196" s="6"/>
    </row>
    <row r="197" spans="1:12">
      <c r="A197" s="6"/>
      <c r="B197" s="6"/>
      <c r="C197" s="6"/>
      <c r="D197" s="13"/>
      <c r="E197" s="13"/>
      <c r="F197" s="6"/>
      <c r="G197" s="14"/>
      <c r="H197" s="6"/>
      <c r="I197" s="6"/>
      <c r="J197" s="6"/>
      <c r="K197" s="6"/>
      <c r="L197" s="6"/>
    </row>
    <row r="198" spans="1:12">
      <c r="A198" s="6"/>
      <c r="B198" s="6"/>
      <c r="C198" s="6"/>
      <c r="D198" s="13"/>
      <c r="E198" s="13"/>
      <c r="F198" s="6"/>
      <c r="G198" s="14"/>
      <c r="H198" s="6"/>
      <c r="I198" s="6"/>
      <c r="J198" s="6"/>
      <c r="K198" s="6"/>
      <c r="L198" s="6"/>
    </row>
    <row r="199" spans="1:12">
      <c r="A199" s="6"/>
      <c r="B199" s="6"/>
      <c r="C199" s="6"/>
      <c r="D199" s="13"/>
      <c r="E199" s="13"/>
      <c r="F199" s="6"/>
      <c r="G199" s="14"/>
      <c r="H199" s="6"/>
      <c r="I199" s="6"/>
      <c r="J199" s="6"/>
      <c r="K199" s="6"/>
      <c r="L199" s="6"/>
    </row>
    <row r="200" spans="1:12">
      <c r="A200" s="6"/>
      <c r="B200" s="6"/>
      <c r="C200" s="6"/>
      <c r="D200" s="13"/>
      <c r="E200" s="13"/>
      <c r="F200" s="6"/>
      <c r="G200" s="14"/>
      <c r="H200" s="6"/>
      <c r="I200" s="6"/>
      <c r="J200" s="6"/>
      <c r="K200" s="6"/>
      <c r="L200" s="6"/>
    </row>
    <row r="201" spans="1:12">
      <c r="A201" s="6"/>
      <c r="B201" s="6"/>
      <c r="C201" s="6"/>
      <c r="D201" s="13"/>
      <c r="E201" s="13"/>
      <c r="F201" s="6"/>
      <c r="G201" s="14"/>
      <c r="H201" s="6"/>
      <c r="I201" s="6"/>
      <c r="J201" s="6"/>
      <c r="K201" s="6"/>
      <c r="L201" s="6"/>
    </row>
    <row r="202" spans="1:12">
      <c r="A202" s="6"/>
      <c r="B202" s="6"/>
      <c r="C202" s="6"/>
      <c r="D202" s="13"/>
      <c r="E202" s="13"/>
      <c r="F202" s="6"/>
      <c r="G202" s="14"/>
      <c r="H202" s="6"/>
      <c r="I202" s="6"/>
      <c r="J202" s="6"/>
      <c r="K202" s="6"/>
      <c r="L202" s="6"/>
    </row>
    <row r="203" spans="1:12">
      <c r="A203" s="6"/>
      <c r="B203" s="6"/>
      <c r="C203" s="6"/>
      <c r="D203" s="13"/>
      <c r="E203" s="13"/>
      <c r="F203" s="6"/>
      <c r="G203" s="14"/>
      <c r="H203" s="6"/>
      <c r="I203" s="6"/>
      <c r="J203" s="6"/>
      <c r="K203" s="6"/>
      <c r="L203" s="6"/>
    </row>
    <row r="204" spans="1:12">
      <c r="A204" s="6"/>
      <c r="B204" s="6"/>
      <c r="C204" s="6"/>
      <c r="D204" s="13"/>
      <c r="E204" s="13"/>
      <c r="F204" s="6"/>
      <c r="G204" s="14"/>
      <c r="H204" s="6"/>
      <c r="I204" s="6"/>
      <c r="J204" s="6"/>
      <c r="K204" s="6"/>
      <c r="L204" s="6"/>
    </row>
    <row r="205" spans="1:12">
      <c r="A205" s="6"/>
      <c r="B205" s="6"/>
      <c r="C205" s="6"/>
      <c r="D205" s="13"/>
      <c r="E205" s="13"/>
      <c r="F205" s="6"/>
      <c r="G205" s="14"/>
      <c r="H205" s="6"/>
      <c r="I205" s="6"/>
      <c r="J205" s="6"/>
      <c r="K205" s="6"/>
      <c r="L205" s="6"/>
    </row>
    <row r="206" spans="1:12">
      <c r="A206" s="6"/>
      <c r="B206" s="6"/>
      <c r="C206" s="6"/>
      <c r="D206" s="13"/>
      <c r="E206" s="13"/>
      <c r="F206" s="6"/>
      <c r="G206" s="14"/>
      <c r="H206" s="6"/>
      <c r="I206" s="6"/>
      <c r="J206" s="6"/>
      <c r="K206" s="6"/>
      <c r="L206" s="6"/>
    </row>
    <row r="207" spans="1:12">
      <c r="A207" s="6"/>
      <c r="B207" s="6"/>
      <c r="C207" s="6"/>
      <c r="D207" s="13"/>
      <c r="E207" s="13"/>
      <c r="F207" s="6"/>
      <c r="G207" s="14"/>
      <c r="H207" s="6"/>
      <c r="I207" s="6"/>
      <c r="J207" s="6"/>
      <c r="K207" s="6"/>
      <c r="L207" s="6"/>
    </row>
    <row r="208" spans="1:12">
      <c r="A208" s="6"/>
      <c r="B208" s="6"/>
      <c r="C208" s="6"/>
      <c r="D208" s="13"/>
      <c r="E208" s="13"/>
      <c r="F208" s="6"/>
      <c r="G208" s="14"/>
      <c r="H208" s="6"/>
      <c r="I208" s="6"/>
      <c r="J208" s="6"/>
      <c r="K208" s="6"/>
      <c r="L208" s="6"/>
    </row>
    <row r="209" spans="1:12">
      <c r="A209" s="6"/>
      <c r="B209" s="6"/>
      <c r="C209" s="6"/>
      <c r="D209" s="13"/>
      <c r="E209" s="13"/>
      <c r="F209" s="6"/>
      <c r="G209" s="14"/>
      <c r="H209" s="6"/>
      <c r="I209" s="6"/>
      <c r="J209" s="6"/>
      <c r="K209" s="6"/>
      <c r="L209" s="6"/>
    </row>
    <row r="210" spans="1:12">
      <c r="A210" s="6"/>
      <c r="B210" s="6"/>
      <c r="C210" s="6"/>
      <c r="D210" s="13"/>
      <c r="E210" s="13"/>
      <c r="F210" s="6"/>
      <c r="G210" s="14"/>
      <c r="H210" s="6"/>
      <c r="I210" s="6"/>
      <c r="J210" s="6"/>
      <c r="K210" s="6"/>
      <c r="L210" s="6"/>
    </row>
    <row r="211" spans="1:12">
      <c r="A211" s="6"/>
      <c r="B211" s="6"/>
      <c r="C211" s="6"/>
      <c r="D211" s="6"/>
      <c r="E211" s="6"/>
      <c r="F211" s="6"/>
      <c r="G211" s="14"/>
      <c r="H211" s="6"/>
      <c r="I211" s="6"/>
      <c r="J211" s="6"/>
      <c r="K211" s="6"/>
      <c r="L211" s="6"/>
    </row>
    <row r="212" spans="1:12">
      <c r="A212" s="6"/>
      <c r="B212" s="6"/>
      <c r="C212" s="6"/>
      <c r="D212" s="6"/>
      <c r="E212" s="6"/>
      <c r="F212" s="6"/>
      <c r="G212" s="14"/>
      <c r="H212" s="6"/>
      <c r="I212" s="6"/>
      <c r="J212" s="6"/>
      <c r="K212" s="6"/>
      <c r="L212" s="6"/>
    </row>
    <row r="213" spans="1:12">
      <c r="A213" s="6"/>
      <c r="B213" s="6"/>
      <c r="C213" s="6"/>
      <c r="D213" s="6"/>
      <c r="E213" s="6"/>
      <c r="F213" s="6"/>
      <c r="G213" s="14"/>
      <c r="H213" s="6"/>
      <c r="I213" s="6"/>
      <c r="J213" s="6"/>
      <c r="K213" s="6"/>
      <c r="L213" s="6"/>
    </row>
    <row r="214" spans="1:12">
      <c r="A214" s="6"/>
      <c r="B214" s="6"/>
      <c r="C214" s="6"/>
      <c r="D214" s="6"/>
      <c r="E214" s="6"/>
      <c r="F214" s="6"/>
      <c r="G214" s="14"/>
      <c r="H214" s="6"/>
      <c r="I214" s="6"/>
      <c r="J214" s="6"/>
      <c r="K214" s="6"/>
      <c r="L214" s="6"/>
    </row>
    <row r="215" spans="1:12">
      <c r="A215" s="6"/>
      <c r="B215" s="6"/>
      <c r="C215" s="6"/>
      <c r="D215" s="6"/>
      <c r="E215" s="6"/>
      <c r="F215" s="6"/>
      <c r="G215" s="14"/>
      <c r="H215" s="6"/>
      <c r="I215" s="6"/>
      <c r="J215" s="6"/>
      <c r="K215" s="6"/>
      <c r="L215" s="6"/>
    </row>
    <row r="216" spans="1:12">
      <c r="A216" s="6"/>
      <c r="B216" s="6"/>
      <c r="C216" s="6"/>
      <c r="D216" s="6"/>
      <c r="E216" s="6"/>
      <c r="F216" s="6"/>
      <c r="G216" s="14"/>
      <c r="H216" s="6"/>
      <c r="I216" s="6"/>
      <c r="J216" s="6"/>
      <c r="K216" s="6"/>
      <c r="L216" s="6"/>
    </row>
    <row r="217" spans="1:12">
      <c r="A217" s="6"/>
      <c r="B217" s="6"/>
      <c r="C217" s="6"/>
      <c r="D217" s="6"/>
      <c r="E217" s="6"/>
      <c r="F217" s="6"/>
      <c r="G217" s="14"/>
      <c r="H217" s="6"/>
      <c r="I217" s="6"/>
      <c r="J217" s="6"/>
      <c r="K217" s="6"/>
      <c r="L217" s="6"/>
    </row>
    <row r="218" spans="1:12">
      <c r="A218" s="6"/>
      <c r="B218" s="6"/>
      <c r="C218" s="6"/>
      <c r="D218" s="6"/>
      <c r="E218" s="6"/>
    </row>
    <row r="219" spans="1:12">
      <c r="A219" s="6"/>
      <c r="B219" s="6"/>
      <c r="C219" s="6"/>
      <c r="D219" s="6"/>
      <c r="E219" s="6"/>
    </row>
    <row r="220" spans="1:12">
      <c r="A220" s="6"/>
      <c r="B220" s="6"/>
      <c r="C220" s="6"/>
      <c r="D220" s="6"/>
      <c r="E220" s="6"/>
    </row>
    <row r="221" spans="1:12">
      <c r="A221" s="6"/>
      <c r="B221" s="6"/>
      <c r="C221" s="6"/>
      <c r="D221" s="6"/>
      <c r="E221" s="6"/>
    </row>
    <row r="222" spans="1:12">
      <c r="A222" s="6"/>
      <c r="B222" s="6"/>
      <c r="C222" s="6"/>
      <c r="D222" s="6"/>
      <c r="E222" s="6"/>
    </row>
    <row r="223" spans="1:12">
      <c r="A223" s="6"/>
      <c r="B223" s="6"/>
      <c r="C223" s="6"/>
      <c r="D223" s="6"/>
      <c r="E223" s="6"/>
    </row>
    <row r="224" spans="1:12">
      <c r="A224" s="6"/>
      <c r="B224" s="6"/>
      <c r="C224" s="6"/>
      <c r="D224" s="6"/>
      <c r="E224" s="6"/>
    </row>
  </sheetData>
  <mergeCells count="1">
    <mergeCell ref="I23:L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2542-7315-4C68-B8CB-A331972135FF}">
  <dimension ref="A1:M410"/>
  <sheetViews>
    <sheetView workbookViewId="0">
      <selection activeCell="M15" sqref="M15"/>
    </sheetView>
  </sheetViews>
  <sheetFormatPr defaultColWidth="11" defaultRowHeight="15.75"/>
  <cols>
    <col min="3" max="3" width="8.5" customWidth="1"/>
    <col min="7" max="7" width="11" style="2"/>
  </cols>
  <sheetData>
    <row r="1" spans="1:7">
      <c r="A1" s="4" t="s">
        <v>5</v>
      </c>
      <c r="B1" s="1"/>
      <c r="C1" s="1"/>
      <c r="G1"/>
    </row>
    <row r="2" spans="1:7">
      <c r="B2" s="1"/>
      <c r="C2" s="1"/>
      <c r="G2"/>
    </row>
    <row r="3" spans="1:7">
      <c r="B3" s="1"/>
      <c r="C3" s="1"/>
      <c r="G3"/>
    </row>
    <row r="4" spans="1:7">
      <c r="B4" s="1"/>
      <c r="C4" s="1"/>
      <c r="G4"/>
    </row>
    <row r="5" spans="1:7">
      <c r="B5" s="1"/>
      <c r="C5" s="1"/>
      <c r="G5"/>
    </row>
    <row r="6" spans="1:7">
      <c r="B6" s="1"/>
      <c r="C6" s="1"/>
      <c r="G6"/>
    </row>
    <row r="7" spans="1:7">
      <c r="B7" s="1"/>
      <c r="C7" s="1"/>
      <c r="G7"/>
    </row>
    <row r="8" spans="1:7">
      <c r="B8" s="1"/>
      <c r="C8" s="1"/>
      <c r="G8"/>
    </row>
    <row r="9" spans="1:7">
      <c r="B9" s="1"/>
      <c r="C9" s="1"/>
      <c r="G9"/>
    </row>
    <row r="10" spans="1:7">
      <c r="B10" s="1"/>
      <c r="C10" s="1"/>
      <c r="G10"/>
    </row>
    <row r="11" spans="1:7">
      <c r="B11" s="1"/>
      <c r="C11" s="1"/>
      <c r="G11"/>
    </row>
    <row r="12" spans="1:7">
      <c r="B12" s="1"/>
      <c r="C12" s="1"/>
      <c r="G12"/>
    </row>
    <row r="13" spans="1:7">
      <c r="B13" s="1"/>
      <c r="C13" s="1"/>
      <c r="G13"/>
    </row>
    <row r="14" spans="1:7">
      <c r="B14" s="1"/>
      <c r="C14" s="1"/>
      <c r="G14"/>
    </row>
    <row r="15" spans="1:7">
      <c r="B15" s="1"/>
      <c r="C15" s="1"/>
      <c r="G15"/>
    </row>
    <row r="16" spans="1:7">
      <c r="B16" s="1"/>
      <c r="C16" s="1"/>
      <c r="G16"/>
    </row>
    <row r="17" spans="1:13">
      <c r="B17" s="1"/>
      <c r="C17" s="1"/>
      <c r="G17"/>
      <c r="I17" t="s">
        <v>2</v>
      </c>
    </row>
    <row r="18" spans="1:13">
      <c r="B18" s="1"/>
      <c r="C18" s="1"/>
      <c r="G18"/>
    </row>
    <row r="19" spans="1:13">
      <c r="A19" s="4"/>
      <c r="B19" s="1"/>
      <c r="C19" s="1"/>
      <c r="G19"/>
    </row>
    <row r="20" spans="1:13">
      <c r="A20" s="4"/>
      <c r="B20" s="1"/>
      <c r="C20" s="1"/>
      <c r="G20"/>
    </row>
    <row r="21" spans="1:13">
      <c r="A21" s="4"/>
      <c r="B21" s="1"/>
      <c r="C21" s="1"/>
      <c r="G21"/>
    </row>
    <row r="22" spans="1:13">
      <c r="A22" s="9"/>
      <c r="B22" s="7"/>
      <c r="C22" s="7"/>
      <c r="D22" s="6"/>
      <c r="E22" s="6"/>
      <c r="F22" s="6"/>
      <c r="G22" s="6"/>
      <c r="H22" s="6"/>
      <c r="I22" s="6"/>
      <c r="J22" s="6"/>
      <c r="K22" s="6"/>
      <c r="L22" s="6"/>
      <c r="M22" s="6"/>
    </row>
    <row r="23" spans="1:13">
      <c r="A23" s="6"/>
      <c r="B23" s="7"/>
      <c r="C23" s="15"/>
      <c r="D23" s="16"/>
      <c r="E23" s="6"/>
      <c r="F23" s="6"/>
      <c r="G23" s="9"/>
      <c r="H23" s="6"/>
      <c r="I23" s="6"/>
      <c r="J23" s="6"/>
      <c r="K23" s="6"/>
      <c r="L23" s="6"/>
      <c r="M23" s="6"/>
    </row>
    <row r="24" spans="1:13" ht="18.75">
      <c r="A24" s="6"/>
      <c r="B24" s="7" t="s">
        <v>19</v>
      </c>
      <c r="C24" s="6">
        <v>0</v>
      </c>
      <c r="D24" s="6" t="s">
        <v>21</v>
      </c>
      <c r="E24" s="6"/>
      <c r="F24" s="16" t="s">
        <v>3</v>
      </c>
      <c r="G24" s="16" t="s">
        <v>27</v>
      </c>
      <c r="H24" s="16" t="s">
        <v>28</v>
      </c>
      <c r="I24" s="6"/>
      <c r="J24" s="6"/>
      <c r="K24" s="6"/>
      <c r="L24" s="6"/>
      <c r="M24" s="6"/>
    </row>
    <row r="25" spans="1:13" ht="18.75">
      <c r="A25" s="6"/>
      <c r="B25" s="7" t="s">
        <v>20</v>
      </c>
      <c r="C25" s="6">
        <v>1.2</v>
      </c>
      <c r="D25" s="6" t="s">
        <v>21</v>
      </c>
      <c r="E25" s="6"/>
      <c r="F25" s="6">
        <v>0</v>
      </c>
      <c r="G25" s="6">
        <f>CA_0</f>
        <v>0</v>
      </c>
      <c r="H25" s="6">
        <f>CB_0</f>
        <v>1.2</v>
      </c>
      <c r="I25" s="6"/>
      <c r="J25" s="6"/>
      <c r="K25" s="6"/>
      <c r="L25" s="6"/>
      <c r="M25" s="6"/>
    </row>
    <row r="26" spans="1:13" ht="18.75">
      <c r="A26" s="6"/>
      <c r="B26" s="7" t="s">
        <v>23</v>
      </c>
      <c r="C26" s="6">
        <v>0.03</v>
      </c>
      <c r="D26" s="6" t="s">
        <v>22</v>
      </c>
      <c r="E26" s="6"/>
      <c r="F26" s="6">
        <f t="shared" ref="F26:F57" si="0">F25+Dt</f>
        <v>1</v>
      </c>
      <c r="G26" s="6">
        <f t="shared" ref="G26:G57" si="1">G25+Dt*(k1_-k2_*G25*H25)</f>
        <v>0.03</v>
      </c>
      <c r="H26" s="6">
        <f t="shared" ref="H26:H57" si="2">H25+Dt*(-1*k2_*G25*H25)</f>
        <v>1.2</v>
      </c>
      <c r="I26" s="6"/>
      <c r="J26" s="6"/>
      <c r="K26" s="6"/>
      <c r="L26" s="6"/>
      <c r="M26" s="6"/>
    </row>
    <row r="27" spans="1:13" ht="18.75">
      <c r="A27" s="6"/>
      <c r="B27" s="7" t="s">
        <v>24</v>
      </c>
      <c r="C27" s="6">
        <v>1</v>
      </c>
      <c r="D27" s="14" t="s">
        <v>22</v>
      </c>
      <c r="E27" s="6"/>
      <c r="F27" s="6">
        <f t="shared" si="0"/>
        <v>2</v>
      </c>
      <c r="G27" s="6">
        <f t="shared" si="1"/>
        <v>2.4E-2</v>
      </c>
      <c r="H27" s="6">
        <f t="shared" si="2"/>
        <v>1.1639999999999999</v>
      </c>
      <c r="I27" s="6"/>
      <c r="J27" s="6"/>
      <c r="K27" s="6"/>
      <c r="L27" s="6"/>
      <c r="M27" s="6"/>
    </row>
    <row r="28" spans="1:13">
      <c r="A28" s="6"/>
      <c r="B28" s="34" t="s">
        <v>26</v>
      </c>
      <c r="C28" s="6">
        <v>1</v>
      </c>
      <c r="D28" s="14" t="s">
        <v>25</v>
      </c>
      <c r="E28" s="6"/>
      <c r="F28" s="6">
        <f t="shared" si="0"/>
        <v>3</v>
      </c>
      <c r="G28" s="6">
        <f t="shared" si="1"/>
        <v>2.6064E-2</v>
      </c>
      <c r="H28" s="6">
        <f t="shared" si="2"/>
        <v>1.136064</v>
      </c>
      <c r="I28" s="6"/>
      <c r="J28" s="6"/>
      <c r="K28" s="6"/>
      <c r="L28" s="6"/>
      <c r="M28" s="6"/>
    </row>
    <row r="29" spans="1:13">
      <c r="A29" s="6"/>
      <c r="B29" s="7"/>
      <c r="C29" s="6"/>
      <c r="D29" s="6"/>
      <c r="E29" s="6"/>
      <c r="F29" s="6">
        <f t="shared" si="0"/>
        <v>4</v>
      </c>
      <c r="G29" s="6">
        <f t="shared" si="1"/>
        <v>2.6453627904E-2</v>
      </c>
      <c r="H29" s="6">
        <f t="shared" si="2"/>
        <v>1.106453627904</v>
      </c>
      <c r="I29" s="6"/>
      <c r="J29" s="6"/>
      <c r="K29" s="6"/>
      <c r="L29" s="6"/>
      <c r="M29" s="6"/>
    </row>
    <row r="30" spans="1:13">
      <c r="A30" s="6"/>
      <c r="B30" s="8" t="s">
        <v>29</v>
      </c>
      <c r="C30" s="36" t="s">
        <v>30</v>
      </c>
      <c r="D30" s="36"/>
      <c r="E30" s="6"/>
      <c r="F30" s="6">
        <f t="shared" si="0"/>
        <v>5</v>
      </c>
      <c r="G30" s="6">
        <f t="shared" si="1"/>
        <v>2.7183915338396709E-2</v>
      </c>
      <c r="H30" s="6">
        <f t="shared" si="2"/>
        <v>1.0771839153383969</v>
      </c>
      <c r="I30" s="6"/>
      <c r="J30" s="6"/>
      <c r="K30" s="6"/>
      <c r="L30" s="6"/>
      <c r="M30" s="6"/>
    </row>
    <row r="31" spans="1:13">
      <c r="A31" s="6"/>
      <c r="B31" s="7"/>
      <c r="C31" s="7"/>
      <c r="D31" s="6"/>
      <c r="E31" s="6"/>
      <c r="F31" s="6">
        <f t="shared" si="0"/>
        <v>6</v>
      </c>
      <c r="G31" s="6">
        <f t="shared" si="1"/>
        <v>2.7901838979955039E-2</v>
      </c>
      <c r="H31" s="6">
        <f t="shared" si="2"/>
        <v>1.0479018389799553</v>
      </c>
      <c r="I31" s="6"/>
      <c r="J31" s="6"/>
      <c r="K31" s="6"/>
      <c r="L31" s="6"/>
      <c r="M31" s="6"/>
    </row>
    <row r="32" spans="1:13">
      <c r="A32" s="6"/>
      <c r="B32" s="6"/>
      <c r="C32" s="7"/>
      <c r="D32" s="7"/>
      <c r="E32" s="7"/>
      <c r="F32" s="6">
        <f t="shared" si="0"/>
        <v>7</v>
      </c>
      <c r="G32" s="6">
        <f t="shared" si="1"/>
        <v>2.8663450601937552E-2</v>
      </c>
      <c r="H32" s="6">
        <f t="shared" si="2"/>
        <v>1.0186634506019379</v>
      </c>
      <c r="I32" s="6"/>
      <c r="J32" s="6"/>
      <c r="K32" s="6"/>
      <c r="L32" s="6"/>
      <c r="M32" s="6"/>
    </row>
    <row r="33" spans="1:13">
      <c r="A33" s="6"/>
      <c r="B33" s="6"/>
      <c r="C33" s="14"/>
      <c r="D33" s="21"/>
      <c r="E33" s="21"/>
      <c r="F33" s="6">
        <f t="shared" si="0"/>
        <v>8</v>
      </c>
      <c r="G33" s="6">
        <f t="shared" si="1"/>
        <v>2.946504110560965E-2</v>
      </c>
      <c r="H33" s="6">
        <f t="shared" si="2"/>
        <v>0.98946504110560995</v>
      </c>
      <c r="I33" s="6"/>
      <c r="J33" s="6"/>
      <c r="K33" s="6"/>
      <c r="L33" s="6"/>
      <c r="M33" s="6"/>
    </row>
    <row r="34" spans="1:13">
      <c r="A34" s="6"/>
      <c r="B34" s="6"/>
      <c r="C34" s="14"/>
      <c r="D34" s="21"/>
      <c r="E34" s="21"/>
      <c r="F34" s="6">
        <f t="shared" si="0"/>
        <v>9</v>
      </c>
      <c r="G34" s="6">
        <f t="shared" si="1"/>
        <v>3.031041299686911E-2</v>
      </c>
      <c r="H34" s="6">
        <f t="shared" si="2"/>
        <v>0.96031041299686937</v>
      </c>
      <c r="I34" s="6"/>
      <c r="J34" s="6"/>
      <c r="K34" s="6"/>
      <c r="L34" s="6"/>
      <c r="M34" s="6"/>
    </row>
    <row r="35" spans="1:13">
      <c r="A35" s="6"/>
      <c r="B35" s="6"/>
      <c r="C35" s="14"/>
      <c r="D35" s="21"/>
      <c r="E35" s="21"/>
      <c r="F35" s="6">
        <f t="shared" si="0"/>
        <v>10</v>
      </c>
      <c r="G35" s="6">
        <f t="shared" si="1"/>
        <v>3.1203007773740056E-2</v>
      </c>
      <c r="H35" s="6">
        <f t="shared" si="2"/>
        <v>0.93120300777374032</v>
      </c>
      <c r="I35" s="6"/>
      <c r="J35" s="6"/>
      <c r="K35" s="6"/>
      <c r="L35" s="6"/>
      <c r="M35" s="6"/>
    </row>
    <row r="36" spans="1:13">
      <c r="A36" s="6"/>
      <c r="B36" s="6"/>
      <c r="C36" s="14"/>
      <c r="D36" s="21"/>
      <c r="E36" s="21"/>
      <c r="F36" s="6">
        <f t="shared" si="0"/>
        <v>11</v>
      </c>
      <c r="G36" s="6">
        <f t="shared" si="1"/>
        <v>3.2146673083245911E-2</v>
      </c>
      <c r="H36" s="6">
        <f t="shared" si="2"/>
        <v>0.90214667308324614</v>
      </c>
      <c r="I36" s="6"/>
      <c r="J36" s="6"/>
      <c r="K36" s="6"/>
      <c r="L36" s="6"/>
      <c r="M36" s="6"/>
    </row>
    <row r="37" spans="1:13">
      <c r="A37" s="6"/>
      <c r="B37" s="6"/>
      <c r="C37" s="14"/>
      <c r="D37" s="21"/>
      <c r="E37" s="21"/>
      <c r="F37" s="6">
        <f t="shared" si="0"/>
        <v>12</v>
      </c>
      <c r="G37" s="6">
        <f t="shared" si="1"/>
        <v>3.3145658910500878E-2</v>
      </c>
      <c r="H37" s="6">
        <f t="shared" si="2"/>
        <v>0.87314565891050111</v>
      </c>
      <c r="I37" s="6"/>
      <c r="J37" s="6"/>
      <c r="K37" s="6"/>
      <c r="L37" s="6"/>
      <c r="M37" s="6"/>
    </row>
    <row r="38" spans="1:13">
      <c r="A38" s="6"/>
      <c r="B38" s="6"/>
      <c r="C38" s="14"/>
      <c r="D38" s="21"/>
      <c r="E38" s="21"/>
      <c r="F38" s="6">
        <f t="shared" si="0"/>
        <v>13</v>
      </c>
      <c r="G38" s="6">
        <f t="shared" si="1"/>
        <v>3.4204670721068864E-2</v>
      </c>
      <c r="H38" s="6">
        <f t="shared" si="2"/>
        <v>0.84420467072106908</v>
      </c>
      <c r="I38" s="6"/>
      <c r="J38" s="6"/>
      <c r="K38" s="6"/>
      <c r="L38" s="6"/>
      <c r="M38" s="6"/>
    </row>
    <row r="39" spans="1:13">
      <c r="A39" s="6"/>
      <c r="B39" s="6"/>
      <c r="C39" s="14"/>
      <c r="D39" s="21"/>
      <c r="E39" s="21"/>
      <c r="F39" s="6">
        <f t="shared" si="0"/>
        <v>14</v>
      </c>
      <c r="G39" s="6">
        <f t="shared" si="1"/>
        <v>3.5328927937866329E-2</v>
      </c>
      <c r="H39" s="6">
        <f t="shared" si="2"/>
        <v>0.8153289279378666</v>
      </c>
      <c r="I39" s="6"/>
      <c r="J39" s="6"/>
      <c r="K39" s="6"/>
      <c r="L39" s="6"/>
      <c r="M39" s="6"/>
    </row>
    <row r="40" spans="1:13">
      <c r="A40" s="6"/>
      <c r="B40" s="6"/>
      <c r="C40" s="14"/>
      <c r="D40" s="21"/>
      <c r="E40" s="21"/>
      <c r="F40" s="6">
        <f t="shared" si="0"/>
        <v>15</v>
      </c>
      <c r="G40" s="6">
        <f t="shared" si="1"/>
        <v>3.6524230997091629E-2</v>
      </c>
      <c r="H40" s="6">
        <f t="shared" si="2"/>
        <v>0.7865242309970919</v>
      </c>
      <c r="I40" s="6"/>
      <c r="J40" s="6"/>
      <c r="K40" s="6"/>
      <c r="L40" s="6"/>
      <c r="M40" s="6"/>
    </row>
    <row r="41" spans="1:13">
      <c r="A41" s="6"/>
      <c r="B41" s="6"/>
      <c r="C41" s="14"/>
      <c r="D41" s="21"/>
      <c r="E41" s="21"/>
      <c r="F41" s="6">
        <f t="shared" si="0"/>
        <v>16</v>
      </c>
      <c r="G41" s="6">
        <f t="shared" si="1"/>
        <v>3.7797038299343985E-2</v>
      </c>
      <c r="H41" s="6">
        <f t="shared" si="2"/>
        <v>0.75779703829934431</v>
      </c>
      <c r="I41" s="6"/>
      <c r="J41" s="6"/>
      <c r="K41" s="6"/>
      <c r="L41" s="6"/>
      <c r="M41" s="6"/>
    </row>
    <row r="42" spans="1:13">
      <c r="A42" s="6"/>
      <c r="B42" s="6"/>
      <c r="C42" s="14"/>
      <c r="D42" s="21"/>
      <c r="E42" s="21"/>
      <c r="F42" s="6">
        <f t="shared" si="0"/>
        <v>17</v>
      </c>
      <c r="G42" s="6">
        <f t="shared" si="1"/>
        <v>3.9154554619614229E-2</v>
      </c>
      <c r="H42" s="6">
        <f t="shared" si="2"/>
        <v>0.72915455461961454</v>
      </c>
      <c r="I42" s="6"/>
      <c r="J42" s="6"/>
      <c r="K42" s="6"/>
      <c r="L42" s="6"/>
      <c r="M42" s="6"/>
    </row>
    <row r="43" spans="1:13">
      <c r="A43" s="6"/>
      <c r="B43" s="6"/>
      <c r="C43" s="14"/>
      <c r="D43" s="21"/>
      <c r="E43" s="21"/>
      <c r="F43" s="6">
        <f t="shared" si="0"/>
        <v>18</v>
      </c>
      <c r="G43" s="6">
        <f t="shared" si="1"/>
        <v>4.0604832784620043E-2</v>
      </c>
      <c r="H43" s="6">
        <f t="shared" si="2"/>
        <v>0.70060483278462038</v>
      </c>
      <c r="I43" s="6"/>
      <c r="J43" s="6"/>
      <c r="K43" s="6"/>
      <c r="L43" s="6"/>
      <c r="M43" s="6"/>
    </row>
    <row r="44" spans="1:13">
      <c r="A44" s="6"/>
      <c r="B44" s="6"/>
      <c r="C44" s="14"/>
      <c r="D44" s="21"/>
      <c r="E44" s="21"/>
      <c r="F44" s="6">
        <f t="shared" si="0"/>
        <v>19</v>
      </c>
      <c r="G44" s="6">
        <f t="shared" si="1"/>
        <v>4.2156890701303844E-2</v>
      </c>
      <c r="H44" s="6">
        <f t="shared" si="2"/>
        <v>0.67215689070130413</v>
      </c>
      <c r="I44" s="6"/>
      <c r="J44" s="6"/>
      <c r="K44" s="6"/>
      <c r="L44" s="6"/>
      <c r="M44" s="6"/>
    </row>
    <row r="45" spans="1:13">
      <c r="A45" s="6"/>
      <c r="B45" s="6"/>
      <c r="C45" s="14"/>
      <c r="D45" s="21"/>
      <c r="E45" s="21"/>
      <c r="F45" s="6">
        <f t="shared" si="0"/>
        <v>20</v>
      </c>
      <c r="G45" s="6">
        <f t="shared" si="1"/>
        <v>4.3820846125880733E-2</v>
      </c>
      <c r="H45" s="6">
        <f t="shared" si="2"/>
        <v>0.64382084612588097</v>
      </c>
      <c r="I45" s="6"/>
      <c r="J45" s="6"/>
      <c r="K45" s="6"/>
      <c r="L45" s="6"/>
      <c r="M45" s="6"/>
    </row>
    <row r="46" spans="1:13">
      <c r="A46" s="6"/>
      <c r="B46" s="6"/>
      <c r="C46" s="14"/>
      <c r="D46" s="21"/>
      <c r="E46" s="21"/>
      <c r="F46" s="6">
        <f t="shared" si="0"/>
        <v>21</v>
      </c>
      <c r="G46" s="6">
        <f t="shared" si="1"/>
        <v>4.5608071895164165E-2</v>
      </c>
      <c r="H46" s="6">
        <f t="shared" si="2"/>
        <v>0.61560807189516442</v>
      </c>
      <c r="I46" s="6"/>
      <c r="J46" s="6"/>
      <c r="K46" s="6"/>
      <c r="L46" s="6"/>
      <c r="M46" s="6"/>
    </row>
    <row r="47" spans="1:13">
      <c r="A47" s="6"/>
      <c r="B47" s="6"/>
      <c r="C47" s="14"/>
      <c r="D47" s="21"/>
      <c r="E47" s="21"/>
      <c r="F47" s="6">
        <f t="shared" si="0"/>
        <v>22</v>
      </c>
      <c r="G47" s="6">
        <f t="shared" si="1"/>
        <v>4.7531374692926114E-2</v>
      </c>
      <c r="H47" s="6">
        <f t="shared" si="2"/>
        <v>0.58753137469292638</v>
      </c>
      <c r="I47" s="6"/>
      <c r="J47" s="6"/>
      <c r="K47" s="6"/>
      <c r="L47" s="6"/>
      <c r="M47" s="6"/>
    </row>
    <row r="48" spans="1:13">
      <c r="A48" s="6"/>
      <c r="B48" s="6"/>
      <c r="C48" s="14"/>
      <c r="D48" s="21"/>
      <c r="E48" s="21"/>
      <c r="F48" s="6">
        <f t="shared" si="0"/>
        <v>23</v>
      </c>
      <c r="G48" s="6">
        <f t="shared" si="1"/>
        <v>4.960520077854666E-2</v>
      </c>
      <c r="H48" s="6">
        <f t="shared" si="2"/>
        <v>0.55960520077854692</v>
      </c>
      <c r="I48" s="6"/>
      <c r="J48" s="6"/>
      <c r="K48" s="6"/>
      <c r="L48" s="6"/>
      <c r="M48" s="6"/>
    </row>
    <row r="49" spans="1:13">
      <c r="A49" s="6"/>
      <c r="B49" s="6"/>
      <c r="C49" s="14"/>
      <c r="D49" s="21"/>
      <c r="E49" s="21"/>
      <c r="F49" s="6">
        <f t="shared" si="0"/>
        <v>24</v>
      </c>
      <c r="G49" s="6">
        <f t="shared" si="1"/>
        <v>5.1845872437207924E-2</v>
      </c>
      <c r="H49" s="6">
        <f t="shared" si="2"/>
        <v>0.53184587243720816</v>
      </c>
      <c r="I49" s="6"/>
      <c r="J49" s="6"/>
      <c r="K49" s="6"/>
      <c r="L49" s="6"/>
      <c r="M49" s="6"/>
    </row>
    <row r="50" spans="1:13">
      <c r="A50" s="6"/>
      <c r="B50" s="6"/>
      <c r="C50" s="14"/>
      <c r="D50" s="21"/>
      <c r="E50" s="21"/>
      <c r="F50" s="6">
        <f t="shared" si="0"/>
        <v>25</v>
      </c>
      <c r="G50" s="6">
        <f t="shared" si="1"/>
        <v>5.427185917857287E-2</v>
      </c>
      <c r="H50" s="6">
        <f t="shared" si="2"/>
        <v>0.50427185917857309</v>
      </c>
      <c r="I50" s="6"/>
      <c r="J50" s="6"/>
      <c r="K50" s="6"/>
      <c r="L50" s="6"/>
      <c r="M50" s="6"/>
    </row>
    <row r="51" spans="1:13">
      <c r="A51" s="6"/>
      <c r="B51" s="6"/>
      <c r="C51" s="14"/>
      <c r="D51" s="21"/>
      <c r="E51" s="21"/>
      <c r="F51" s="6">
        <f t="shared" si="0"/>
        <v>26</v>
      </c>
      <c r="G51" s="6">
        <f t="shared" si="1"/>
        <v>5.690408784951622E-2</v>
      </c>
      <c r="H51" s="6">
        <f t="shared" si="2"/>
        <v>0.47690408784951643</v>
      </c>
      <c r="I51" s="6"/>
      <c r="J51" s="6"/>
      <c r="K51" s="6"/>
      <c r="L51" s="6"/>
      <c r="M51" s="6"/>
    </row>
    <row r="52" spans="1:13">
      <c r="A52" s="6"/>
      <c r="B52" s="6"/>
      <c r="C52" s="14"/>
      <c r="D52" s="21"/>
      <c r="E52" s="21"/>
      <c r="F52" s="6">
        <f t="shared" si="0"/>
        <v>27</v>
      </c>
      <c r="G52" s="6">
        <f t="shared" si="1"/>
        <v>5.9766295738733932E-2</v>
      </c>
      <c r="H52" s="6">
        <f t="shared" si="2"/>
        <v>0.44976629573873417</v>
      </c>
      <c r="I52" s="6"/>
      <c r="J52" s="6"/>
      <c r="K52" s="6"/>
      <c r="L52" s="6"/>
      <c r="M52" s="6"/>
    </row>
    <row r="53" spans="1:13">
      <c r="A53" s="6"/>
      <c r="B53" s="6"/>
      <c r="C53" s="14"/>
      <c r="D53" s="21"/>
      <c r="E53" s="21"/>
      <c r="F53" s="6">
        <f t="shared" si="0"/>
        <v>28</v>
      </c>
      <c r="G53" s="6">
        <f t="shared" si="1"/>
        <v>6.2885430294297884E-2</v>
      </c>
      <c r="H53" s="6">
        <f t="shared" si="2"/>
        <v>0.42288543029429809</v>
      </c>
      <c r="I53" s="6"/>
      <c r="J53" s="6"/>
      <c r="K53" s="6"/>
      <c r="L53" s="6"/>
      <c r="M53" s="6"/>
    </row>
    <row r="54" spans="1:13">
      <c r="A54" s="6"/>
      <c r="B54" s="6"/>
      <c r="C54" s="14"/>
      <c r="D54" s="21"/>
      <c r="E54" s="21"/>
      <c r="F54" s="6">
        <f t="shared" si="0"/>
        <v>29</v>
      </c>
      <c r="G54" s="6">
        <f t="shared" si="1"/>
        <v>6.6292098045051637E-2</v>
      </c>
      <c r="H54" s="6">
        <f t="shared" si="2"/>
        <v>0.39629209804505183</v>
      </c>
      <c r="I54" s="6"/>
      <c r="J54" s="6"/>
      <c r="K54" s="6"/>
      <c r="L54" s="6"/>
      <c r="M54" s="6"/>
    </row>
    <row r="55" spans="1:13">
      <c r="A55" s="6"/>
      <c r="B55" s="6"/>
      <c r="C55" s="14"/>
      <c r="D55" s="21"/>
      <c r="E55" s="21"/>
      <c r="F55" s="6">
        <f t="shared" si="0"/>
        <v>30</v>
      </c>
      <c r="G55" s="6">
        <f t="shared" si="1"/>
        <v>7.0021063426969843E-2</v>
      </c>
      <c r="H55" s="6">
        <f t="shared" si="2"/>
        <v>0.37002106342697005</v>
      </c>
      <c r="I55" s="6"/>
      <c r="J55" s="6"/>
      <c r="K55" s="6"/>
      <c r="L55" s="6"/>
      <c r="M55" s="6"/>
    </row>
    <row r="56" spans="1:13">
      <c r="A56" s="6"/>
      <c r="B56" s="6"/>
      <c r="C56" s="14"/>
      <c r="D56" s="21"/>
      <c r="E56" s="21"/>
      <c r="F56" s="6">
        <f t="shared" si="0"/>
        <v>31</v>
      </c>
      <c r="G56" s="6">
        <f t="shared" si="1"/>
        <v>7.4111795075435138E-2</v>
      </c>
      <c r="H56" s="6">
        <f t="shared" si="2"/>
        <v>0.34411179507543538</v>
      </c>
      <c r="I56" s="6"/>
      <c r="J56" s="6"/>
      <c r="K56" s="6"/>
      <c r="L56" s="6"/>
      <c r="M56" s="6"/>
    </row>
    <row r="57" spans="1:13">
      <c r="A57" s="6"/>
      <c r="B57" s="6"/>
      <c r="C57" s="14"/>
      <c r="D57" s="21"/>
      <c r="E57" s="21"/>
      <c r="F57" s="6">
        <f t="shared" si="0"/>
        <v>32</v>
      </c>
      <c r="G57" s="6">
        <f t="shared" si="1"/>
        <v>7.8609052235764337E-2</v>
      </c>
      <c r="H57" s="6">
        <f t="shared" si="2"/>
        <v>0.31860905223576458</v>
      </c>
      <c r="I57" s="6"/>
      <c r="J57" s="6"/>
      <c r="K57" s="6"/>
      <c r="L57" s="6"/>
      <c r="M57" s="6"/>
    </row>
    <row r="58" spans="1:13">
      <c r="A58" s="6"/>
      <c r="B58" s="6"/>
      <c r="C58" s="14"/>
      <c r="D58" s="21"/>
      <c r="E58" s="21"/>
      <c r="F58" s="6">
        <f t="shared" ref="F58:F89" si="3">F57+Dt</f>
        <v>33</v>
      </c>
      <c r="G58" s="6">
        <f t="shared" ref="G58:G89" si="4">G57+Dt*(k1_-k2_*G57*H57)</f>
        <v>8.356349660577575E-2</v>
      </c>
      <c r="H58" s="6">
        <f t="shared" ref="H58:H89" si="5">H57+Dt*(-1*k2_*G57*H57)</f>
        <v>0.29356349660577596</v>
      </c>
      <c r="I58" s="6"/>
      <c r="J58" s="6"/>
      <c r="K58" s="6"/>
      <c r="L58" s="6"/>
      <c r="M58" s="6"/>
    </row>
    <row r="59" spans="1:13">
      <c r="A59" s="6"/>
      <c r="B59" s="6"/>
      <c r="C59" s="14"/>
      <c r="D59" s="21"/>
      <c r="E59" s="21"/>
      <c r="F59" s="6">
        <f t="shared" si="3"/>
        <v>34</v>
      </c>
      <c r="G59" s="6">
        <f t="shared" si="4"/>
        <v>8.9032304353579325E-2</v>
      </c>
      <c r="H59" s="6">
        <f t="shared" si="5"/>
        <v>0.26903230435357955</v>
      </c>
      <c r="I59" s="6"/>
      <c r="J59" s="6"/>
      <c r="K59" s="6"/>
      <c r="L59" s="6"/>
      <c r="M59" s="6"/>
    </row>
    <row r="60" spans="1:13">
      <c r="A60" s="6"/>
      <c r="B60" s="6"/>
      <c r="C60" s="14"/>
      <c r="D60" s="21"/>
      <c r="E60" s="21"/>
      <c r="F60" s="6">
        <f t="shared" si="3"/>
        <v>35</v>
      </c>
      <c r="G60" s="6">
        <f t="shared" si="4"/>
        <v>9.5079738351426649E-2</v>
      </c>
      <c r="H60" s="6">
        <f t="shared" si="5"/>
        <v>0.24507973835142688</v>
      </c>
      <c r="I60" s="6"/>
      <c r="J60" s="6"/>
      <c r="K60" s="6"/>
      <c r="L60" s="6"/>
      <c r="M60" s="6"/>
    </row>
    <row r="61" spans="1:13">
      <c r="A61" s="6"/>
      <c r="B61" s="6"/>
      <c r="C61" s="14"/>
      <c r="D61" s="21"/>
      <c r="E61" s="21"/>
      <c r="F61" s="6">
        <f t="shared" si="3"/>
        <v>36</v>
      </c>
      <c r="G61" s="6">
        <f t="shared" si="4"/>
        <v>0.10177762095373688</v>
      </c>
      <c r="H61" s="6">
        <f t="shared" si="5"/>
        <v>0.2217776209537371</v>
      </c>
      <c r="I61" s="6"/>
      <c r="J61" s="6"/>
      <c r="K61" s="6"/>
      <c r="L61" s="6"/>
      <c r="M61" s="6"/>
    </row>
    <row r="62" spans="1:13">
      <c r="A62" s="6"/>
      <c r="B62" s="6"/>
      <c r="C62" s="14"/>
      <c r="D62" s="21"/>
      <c r="E62" s="21"/>
      <c r="F62" s="6">
        <f t="shared" si="3"/>
        <v>37</v>
      </c>
      <c r="G62" s="6">
        <f t="shared" si="4"/>
        <v>0.10920562231228589</v>
      </c>
      <c r="H62" s="6">
        <f t="shared" si="5"/>
        <v>0.19920562231228611</v>
      </c>
      <c r="I62" s="6"/>
      <c r="J62" s="6"/>
      <c r="K62" s="6"/>
      <c r="L62" s="6"/>
      <c r="M62" s="6"/>
    </row>
    <row r="63" spans="1:13">
      <c r="A63" s="6"/>
      <c r="B63" s="6"/>
      <c r="C63" s="14"/>
      <c r="D63" s="21"/>
      <c r="E63" s="21"/>
      <c r="F63" s="6">
        <f t="shared" si="3"/>
        <v>38</v>
      </c>
      <c r="G63" s="6">
        <f t="shared" si="4"/>
        <v>0.1174512483595665</v>
      </c>
      <c r="H63" s="6">
        <f t="shared" si="5"/>
        <v>0.17745124835956672</v>
      </c>
      <c r="I63" s="6"/>
      <c r="J63" s="6"/>
      <c r="K63" s="6"/>
      <c r="L63" s="6"/>
      <c r="M63" s="6"/>
    </row>
    <row r="64" spans="1:13">
      <c r="A64" s="6"/>
      <c r="B64" s="6"/>
      <c r="C64" s="14"/>
      <c r="D64" s="21"/>
      <c r="E64" s="21"/>
      <c r="F64" s="6">
        <f t="shared" si="3"/>
        <v>39</v>
      </c>
      <c r="G64" s="6">
        <f t="shared" si="4"/>
        <v>0.12660937771677191</v>
      </c>
      <c r="H64" s="6">
        <f t="shared" si="5"/>
        <v>0.15660937771677214</v>
      </c>
      <c r="I64" s="6"/>
      <c r="J64" s="6"/>
      <c r="K64" s="6"/>
      <c r="L64" s="6"/>
      <c r="M64" s="6"/>
    </row>
    <row r="65" spans="1:13">
      <c r="A65" s="6"/>
      <c r="B65" s="6"/>
      <c r="C65" s="14"/>
      <c r="D65" s="21"/>
      <c r="E65" s="21"/>
      <c r="F65" s="6">
        <f t="shared" si="3"/>
        <v>40</v>
      </c>
      <c r="G65" s="6">
        <f t="shared" si="4"/>
        <v>0.1367811618594405</v>
      </c>
      <c r="H65" s="6">
        <f t="shared" si="5"/>
        <v>0.13678116185944073</v>
      </c>
      <c r="I65" s="6"/>
      <c r="J65" s="6"/>
      <c r="K65" s="6"/>
      <c r="L65" s="6"/>
      <c r="M65" s="6"/>
    </row>
    <row r="66" spans="1:13">
      <c r="A66" s="6"/>
      <c r="B66" s="6"/>
      <c r="C66" s="14"/>
      <c r="D66" s="21"/>
      <c r="E66" s="21"/>
      <c r="F66" s="6">
        <f t="shared" si="3"/>
        <v>41</v>
      </c>
      <c r="G66" s="6">
        <f t="shared" si="4"/>
        <v>0.148072075619822</v>
      </c>
      <c r="H66" s="6">
        <f t="shared" si="5"/>
        <v>0.11807207561982223</v>
      </c>
      <c r="I66" s="6"/>
      <c r="J66" s="6"/>
      <c r="K66" s="6"/>
      <c r="L66" s="6"/>
      <c r="M66" s="6"/>
    </row>
    <row r="67" spans="1:13">
      <c r="A67" s="6"/>
      <c r="B67" s="6"/>
      <c r="C67" s="14"/>
      <c r="D67" s="21"/>
      <c r="E67" s="21"/>
      <c r="F67" s="6">
        <f t="shared" si="3"/>
        <v>42</v>
      </c>
      <c r="G67" s="6">
        <f t="shared" si="4"/>
        <v>0.16058889831005435</v>
      </c>
      <c r="H67" s="6">
        <f t="shared" si="5"/>
        <v>0.10058889831005458</v>
      </c>
      <c r="I67" s="6"/>
      <c r="J67" s="6"/>
      <c r="K67" s="6"/>
      <c r="L67" s="6"/>
      <c r="M67" s="6"/>
    </row>
    <row r="68" spans="1:13">
      <c r="A68" s="6"/>
      <c r="B68" s="6"/>
      <c r="C68" s="14"/>
      <c r="D68" s="21"/>
      <c r="E68" s="21"/>
      <c r="F68" s="6">
        <f t="shared" si="3"/>
        <v>43</v>
      </c>
      <c r="G68" s="6">
        <f t="shared" si="4"/>
        <v>0.17443543794822058</v>
      </c>
      <c r="H68" s="6">
        <f t="shared" si="5"/>
        <v>8.4435437948220823E-2</v>
      </c>
      <c r="I68" s="6"/>
      <c r="J68" s="6"/>
      <c r="K68" s="6"/>
      <c r="L68" s="6"/>
      <c r="M68" s="6"/>
    </row>
    <row r="69" spans="1:13">
      <c r="A69" s="6"/>
      <c r="B69" s="6"/>
      <c r="C69" s="14"/>
      <c r="D69" s="21"/>
      <c r="E69" s="21"/>
      <c r="F69" s="6">
        <f t="shared" si="3"/>
        <v>44</v>
      </c>
      <c r="G69" s="6">
        <f t="shared" si="4"/>
        <v>0.18970690535137288</v>
      </c>
      <c r="H69" s="6">
        <f t="shared" si="5"/>
        <v>6.9706905351373125E-2</v>
      </c>
      <c r="I69" s="6"/>
      <c r="J69" s="6"/>
      <c r="K69" s="6"/>
      <c r="L69" s="6"/>
      <c r="M69" s="6"/>
    </row>
    <row r="70" spans="1:13">
      <c r="A70" s="6"/>
      <c r="B70" s="6"/>
      <c r="C70" s="14"/>
      <c r="D70" s="21"/>
      <c r="E70" s="21"/>
      <c r="F70" s="6">
        <f t="shared" si="3"/>
        <v>45</v>
      </c>
      <c r="G70" s="6">
        <f t="shared" si="4"/>
        <v>0.20648302405554284</v>
      </c>
      <c r="H70" s="6">
        <f t="shared" si="5"/>
        <v>5.6483024055543077E-2</v>
      </c>
      <c r="I70" s="6"/>
      <c r="J70" s="6"/>
      <c r="K70" s="6"/>
      <c r="L70" s="6"/>
      <c r="M70" s="6"/>
    </row>
    <row r="71" spans="1:13">
      <c r="A71" s="6"/>
      <c r="B71" s="6"/>
      <c r="C71" s="14"/>
      <c r="D71" s="21"/>
      <c r="E71" s="21"/>
      <c r="F71" s="6">
        <f t="shared" si="3"/>
        <v>46</v>
      </c>
      <c r="G71" s="6">
        <f t="shared" si="4"/>
        <v>0.22482023844075233</v>
      </c>
      <c r="H71" s="6">
        <f t="shared" si="5"/>
        <v>4.4820238440752572E-2</v>
      </c>
      <c r="I71" s="6"/>
      <c r="J71" s="6"/>
      <c r="K71" s="6"/>
      <c r="L71" s="6"/>
      <c r="M71" s="6"/>
    </row>
    <row r="72" spans="1:13">
      <c r="A72" s="6"/>
      <c r="B72" s="6"/>
      <c r="C72" s="14"/>
      <c r="D72" s="21"/>
      <c r="E72" s="21"/>
      <c r="F72" s="6">
        <f t="shared" si="3"/>
        <v>47</v>
      </c>
      <c r="G72" s="6">
        <f t="shared" si="4"/>
        <v>0.24474374174753097</v>
      </c>
      <c r="H72" s="6">
        <f t="shared" si="5"/>
        <v>3.4743741747531205E-2</v>
      </c>
      <c r="I72" s="6"/>
      <c r="J72" s="6"/>
      <c r="K72" s="6"/>
      <c r="L72" s="6"/>
      <c r="M72" s="6"/>
    </row>
    <row r="73" spans="1:13">
      <c r="A73" s="6"/>
      <c r="B73" s="6"/>
      <c r="C73" s="14"/>
      <c r="D73" s="21"/>
      <c r="E73" s="21"/>
      <c r="F73" s="6">
        <f t="shared" si="3"/>
        <v>48</v>
      </c>
      <c r="G73" s="6">
        <f t="shared" si="4"/>
        <v>0.26624042838993028</v>
      </c>
      <c r="H73" s="6">
        <f t="shared" si="5"/>
        <v>2.6240428389930518E-2</v>
      </c>
      <c r="I73" s="6"/>
      <c r="J73" s="6"/>
      <c r="K73" s="6"/>
      <c r="L73" s="6"/>
      <c r="M73" s="6"/>
    </row>
    <row r="74" spans="1:13">
      <c r="A74" s="6"/>
      <c r="B74" s="6"/>
      <c r="C74" s="14"/>
      <c r="D74" s="21"/>
      <c r="E74" s="21"/>
      <c r="F74" s="6">
        <f t="shared" si="3"/>
        <v>49</v>
      </c>
      <c r="G74" s="6">
        <f t="shared" si="4"/>
        <v>0.28925416549425992</v>
      </c>
      <c r="H74" s="6">
        <f t="shared" si="5"/>
        <v>1.925416549426013E-2</v>
      </c>
      <c r="I74" s="6"/>
      <c r="J74" s="6"/>
      <c r="K74" s="6"/>
      <c r="L74" s="6"/>
      <c r="M74" s="6"/>
    </row>
    <row r="75" spans="1:13">
      <c r="A75" s="6"/>
      <c r="B75" s="6"/>
      <c r="C75" s="14"/>
      <c r="D75" s="21"/>
      <c r="E75" s="21"/>
      <c r="F75" s="6">
        <f t="shared" si="3"/>
        <v>50</v>
      </c>
      <c r="G75" s="6">
        <f t="shared" si="4"/>
        <v>0.31368481792192932</v>
      </c>
      <c r="H75" s="6">
        <f t="shared" si="5"/>
        <v>1.3684817921929542E-2</v>
      </c>
      <c r="I75" s="6"/>
      <c r="J75" s="6"/>
      <c r="K75" s="6"/>
      <c r="L75" s="6"/>
      <c r="M75" s="6"/>
    </row>
    <row r="76" spans="1:13">
      <c r="A76" s="6"/>
      <c r="B76" s="6"/>
      <c r="C76" s="14"/>
      <c r="D76" s="21"/>
      <c r="E76" s="21"/>
      <c r="F76" s="6">
        <f t="shared" si="3"/>
        <v>51</v>
      </c>
      <c r="G76" s="6">
        <f t="shared" si="4"/>
        <v>0.33939209830379408</v>
      </c>
      <c r="H76" s="6">
        <f t="shared" si="5"/>
        <v>9.3920983037943176E-3</v>
      </c>
      <c r="I76" s="6"/>
      <c r="J76" s="6"/>
      <c r="K76" s="6"/>
      <c r="L76" s="6"/>
      <c r="M76" s="6"/>
    </row>
    <row r="77" spans="1:13">
      <c r="A77" s="6"/>
      <c r="B77" s="6"/>
      <c r="C77" s="14"/>
      <c r="D77" s="21"/>
      <c r="E77" s="21"/>
      <c r="F77" s="6">
        <f t="shared" si="3"/>
        <v>52</v>
      </c>
      <c r="G77" s="6">
        <f t="shared" si="4"/>
        <v>0.36620449435299379</v>
      </c>
      <c r="H77" s="6">
        <f t="shared" si="5"/>
        <v>6.204494352994059E-3</v>
      </c>
      <c r="I77" s="6"/>
      <c r="J77" s="6"/>
      <c r="K77" s="6"/>
      <c r="L77" s="6"/>
      <c r="M77" s="6"/>
    </row>
    <row r="78" spans="1:13">
      <c r="A78" s="6"/>
      <c r="B78" s="6"/>
      <c r="C78" s="14"/>
      <c r="D78" s="21"/>
      <c r="E78" s="21"/>
      <c r="F78" s="6">
        <f t="shared" si="3"/>
        <v>53</v>
      </c>
      <c r="G78" s="6">
        <f t="shared" si="4"/>
        <v>0.3939323806357396</v>
      </c>
      <c r="H78" s="6">
        <f t="shared" si="5"/>
        <v>3.9323806357398645E-3</v>
      </c>
      <c r="I78" s="6"/>
      <c r="J78" s="6"/>
      <c r="K78" s="6"/>
      <c r="L78" s="6"/>
      <c r="M78" s="6"/>
    </row>
    <row r="79" spans="1:13">
      <c r="A79" s="6"/>
      <c r="B79" s="6"/>
      <c r="C79" s="14"/>
      <c r="D79" s="21"/>
      <c r="E79" s="21"/>
      <c r="F79" s="6">
        <f t="shared" si="3"/>
        <v>54</v>
      </c>
      <c r="G79" s="6">
        <f t="shared" si="4"/>
        <v>0.42238328857033669</v>
      </c>
      <c r="H79" s="6">
        <f t="shared" si="5"/>
        <v>2.3832885703369763E-3</v>
      </c>
      <c r="I79" s="6"/>
      <c r="J79" s="6"/>
      <c r="K79" s="6"/>
      <c r="L79" s="6"/>
      <c r="M79" s="6"/>
    </row>
    <row r="80" spans="1:13">
      <c r="A80" s="6"/>
      <c r="B80" s="6"/>
      <c r="C80" s="14"/>
      <c r="D80" s="21"/>
      <c r="E80" s="21"/>
      <c r="F80" s="6">
        <f t="shared" si="3"/>
        <v>55</v>
      </c>
      <c r="G80" s="6">
        <f t="shared" si="4"/>
        <v>0.45137662730638567</v>
      </c>
      <c r="H80" s="6">
        <f t="shared" si="5"/>
        <v>1.3766273063859481E-3</v>
      </c>
      <c r="I80" s="6"/>
      <c r="J80" s="6"/>
      <c r="K80" s="6"/>
      <c r="L80" s="6"/>
      <c r="M80" s="6"/>
    </row>
    <row r="81" spans="1:13">
      <c r="A81" s="6"/>
      <c r="B81" s="6"/>
      <c r="C81" s="14"/>
      <c r="D81" s="21"/>
      <c r="E81" s="21"/>
      <c r="F81" s="6">
        <f t="shared" si="3"/>
        <v>56</v>
      </c>
      <c r="G81" s="6">
        <f t="shared" si="4"/>
        <v>0.48075524991577129</v>
      </c>
      <c r="H81" s="6">
        <f t="shared" si="5"/>
        <v>7.5524991577158448E-4</v>
      </c>
      <c r="I81" s="6"/>
      <c r="J81" s="6"/>
      <c r="K81" s="6"/>
      <c r="L81" s="6"/>
      <c r="M81" s="6"/>
    </row>
    <row r="82" spans="1:13">
      <c r="A82" s="6"/>
      <c r="B82" s="6"/>
      <c r="C82" s="14"/>
      <c r="D82" s="21"/>
      <c r="E82" s="21"/>
      <c r="F82" s="6">
        <f t="shared" si="3"/>
        <v>57</v>
      </c>
      <c r="G82" s="6">
        <f t="shared" si="4"/>
        <v>0.5103921595537656</v>
      </c>
      <c r="H82" s="6">
        <f t="shared" si="5"/>
        <v>3.9215955376595117E-4</v>
      </c>
      <c r="I82" s="6"/>
      <c r="J82" s="6"/>
      <c r="K82" s="6"/>
      <c r="L82" s="6"/>
      <c r="M82" s="6"/>
    </row>
    <row r="83" spans="1:13">
      <c r="A83" s="6"/>
      <c r="B83" s="6"/>
      <c r="C83" s="14"/>
      <c r="D83" s="21"/>
      <c r="E83" s="21"/>
      <c r="F83" s="6">
        <f t="shared" si="3"/>
        <v>58</v>
      </c>
      <c r="G83" s="6">
        <f t="shared" si="4"/>
        <v>0.54019200439222936</v>
      </c>
      <c r="H83" s="6">
        <f t="shared" si="5"/>
        <v>1.920043922297063E-4</v>
      </c>
      <c r="I83" s="6"/>
      <c r="J83" s="6"/>
      <c r="K83" s="6"/>
      <c r="L83" s="6"/>
      <c r="M83" s="6"/>
    </row>
    <row r="84" spans="1:13">
      <c r="A84" s="6"/>
      <c r="B84" s="6"/>
      <c r="C84" s="14"/>
      <c r="D84" s="21"/>
      <c r="E84" s="21"/>
      <c r="F84" s="6">
        <f t="shared" si="3"/>
        <v>59</v>
      </c>
      <c r="G84" s="6">
        <f t="shared" si="4"/>
        <v>0.57008828515473864</v>
      </c>
      <c r="H84" s="6">
        <f t="shared" si="5"/>
        <v>8.8285154739029464E-5</v>
      </c>
      <c r="I84" s="6"/>
      <c r="J84" s="6"/>
      <c r="K84" s="6"/>
      <c r="L84" s="6"/>
      <c r="M84" s="6"/>
    </row>
    <row r="85" spans="1:13">
      <c r="A85" s="6"/>
      <c r="B85" s="6"/>
      <c r="C85" s="14"/>
      <c r="D85" s="21"/>
      <c r="E85" s="21"/>
      <c r="F85" s="9">
        <f t="shared" si="3"/>
        <v>60</v>
      </c>
      <c r="G85" s="9">
        <f t="shared" si="4"/>
        <v>0.60003795482226885</v>
      </c>
      <c r="H85" s="9">
        <f t="shared" si="5"/>
        <v>3.7954822269235411E-5</v>
      </c>
      <c r="I85" s="6"/>
      <c r="J85" s="6"/>
      <c r="K85" s="6"/>
      <c r="L85" s="6"/>
      <c r="M85" s="6"/>
    </row>
    <row r="86" spans="1:13">
      <c r="A86" s="6"/>
      <c r="B86" s="6"/>
      <c r="C86" s="14"/>
      <c r="D86" s="21"/>
      <c r="E86" s="21"/>
      <c r="F86" s="6">
        <f t="shared" si="3"/>
        <v>61</v>
      </c>
      <c r="G86" s="6">
        <f t="shared" si="4"/>
        <v>0.63001518048833882</v>
      </c>
      <c r="H86" s="6">
        <f t="shared" si="5"/>
        <v>1.5180488339160688E-5</v>
      </c>
      <c r="I86" s="6"/>
      <c r="J86" s="6"/>
      <c r="K86" s="6"/>
      <c r="L86" s="6"/>
      <c r="M86" s="6"/>
    </row>
    <row r="87" spans="1:13">
      <c r="A87" s="6"/>
      <c r="B87" s="6"/>
      <c r="C87" s="14"/>
      <c r="D87" s="21"/>
      <c r="E87" s="21"/>
      <c r="F87" s="6">
        <f t="shared" si="3"/>
        <v>62</v>
      </c>
      <c r="G87" s="6">
        <f t="shared" si="4"/>
        <v>0.66000561655023793</v>
      </c>
      <c r="H87" s="6">
        <f t="shared" si="5"/>
        <v>5.6165502382632441E-6</v>
      </c>
      <c r="I87" s="6"/>
      <c r="J87" s="6"/>
      <c r="K87" s="6"/>
      <c r="L87" s="6"/>
      <c r="M87" s="6"/>
    </row>
    <row r="88" spans="1:13">
      <c r="A88" s="6"/>
      <c r="B88" s="6"/>
      <c r="C88" s="14"/>
      <c r="D88" s="21"/>
      <c r="E88" s="21"/>
      <c r="F88" s="6">
        <f t="shared" si="3"/>
        <v>63</v>
      </c>
      <c r="G88" s="6">
        <f t="shared" si="4"/>
        <v>0.69000190959553509</v>
      </c>
      <c r="H88" s="6">
        <f t="shared" si="5"/>
        <v>1.9095955353729261E-6</v>
      </c>
      <c r="I88" s="6"/>
      <c r="J88" s="6"/>
      <c r="K88" s="6"/>
      <c r="L88" s="6"/>
      <c r="M88" s="6"/>
    </row>
    <row r="89" spans="1:13">
      <c r="A89" s="6"/>
      <c r="B89" s="6"/>
      <c r="C89" s="14"/>
      <c r="D89" s="21"/>
      <c r="E89" s="21"/>
      <c r="F89" s="6">
        <f t="shared" si="3"/>
        <v>64</v>
      </c>
      <c r="G89" s="6">
        <f t="shared" si="4"/>
        <v>0.72000059197096911</v>
      </c>
      <c r="H89" s="6">
        <f t="shared" si="5"/>
        <v>5.9197096941049889E-7</v>
      </c>
      <c r="I89" s="6"/>
      <c r="J89" s="6"/>
      <c r="K89" s="6"/>
      <c r="L89" s="6"/>
      <c r="M89" s="6"/>
    </row>
    <row r="90" spans="1:13">
      <c r="A90" s="6"/>
      <c r="B90" s="6"/>
      <c r="C90" s="14"/>
      <c r="D90" s="21"/>
      <c r="E90" s="21"/>
      <c r="F90" s="6">
        <f t="shared" ref="F90:F99" si="6">F89+Dt</f>
        <v>65</v>
      </c>
      <c r="G90" s="6">
        <f t="shared" ref="G90:G99" si="7">G89+Dt*(k1_-k2_*G89*H89)</f>
        <v>0.75000016575152073</v>
      </c>
      <c r="H90" s="6">
        <f t="shared" ref="H90:H99" si="8">H89+Dt*(-1*k2_*G89*H89)</f>
        <v>1.6575152100531124E-7</v>
      </c>
      <c r="I90" s="6"/>
      <c r="J90" s="6"/>
      <c r="K90" s="6"/>
      <c r="L90" s="6"/>
      <c r="M90" s="6"/>
    </row>
    <row r="91" spans="1:13">
      <c r="A91" s="6"/>
      <c r="B91" s="6"/>
      <c r="C91" s="14"/>
      <c r="D91" s="21"/>
      <c r="E91" s="21"/>
      <c r="F91" s="6">
        <f t="shared" si="6"/>
        <v>66</v>
      </c>
      <c r="G91" s="6">
        <f t="shared" si="7"/>
        <v>0.78000004143785251</v>
      </c>
      <c r="H91" s="6">
        <f t="shared" si="8"/>
        <v>4.1437852777761133E-8</v>
      </c>
      <c r="I91" s="6"/>
      <c r="J91" s="6"/>
      <c r="K91" s="6"/>
      <c r="L91" s="6"/>
      <c r="M91" s="6"/>
    </row>
    <row r="92" spans="1:13">
      <c r="A92" s="6"/>
      <c r="B92" s="6"/>
      <c r="C92" s="14"/>
      <c r="D92" s="21"/>
      <c r="E92" s="21"/>
      <c r="F92" s="6">
        <f t="shared" si="6"/>
        <v>67</v>
      </c>
      <c r="G92" s="6">
        <f t="shared" si="7"/>
        <v>0.81000000911632564</v>
      </c>
      <c r="H92" s="6">
        <f t="shared" si="8"/>
        <v>9.1163258940118179E-9</v>
      </c>
      <c r="I92" s="6"/>
      <c r="J92" s="6"/>
      <c r="K92" s="6"/>
      <c r="L92" s="6"/>
      <c r="M92" s="6"/>
    </row>
    <row r="93" spans="1:13">
      <c r="A93" s="6"/>
      <c r="B93" s="6"/>
      <c r="C93" s="14"/>
      <c r="D93" s="21"/>
      <c r="E93" s="21"/>
      <c r="F93" s="6">
        <f t="shared" si="6"/>
        <v>68</v>
      </c>
      <c r="G93" s="6">
        <f t="shared" si="7"/>
        <v>0.84000000173210154</v>
      </c>
      <c r="H93" s="6">
        <f t="shared" si="8"/>
        <v>1.7321018367548503E-9</v>
      </c>
      <c r="I93" s="6"/>
      <c r="J93" s="6"/>
      <c r="K93" s="6"/>
      <c r="L93" s="6"/>
      <c r="M93" s="6"/>
    </row>
    <row r="94" spans="1:13">
      <c r="A94" s="6"/>
      <c r="B94" s="6"/>
      <c r="C94" s="14"/>
      <c r="D94" s="21"/>
      <c r="E94" s="21"/>
      <c r="F94" s="6">
        <f t="shared" si="6"/>
        <v>69</v>
      </c>
      <c r="G94" s="6">
        <f t="shared" si="7"/>
        <v>0.87000000027713598</v>
      </c>
      <c r="H94" s="6">
        <f t="shared" si="8"/>
        <v>2.7713629088059968E-10</v>
      </c>
      <c r="I94" s="6"/>
      <c r="J94" s="6"/>
      <c r="K94" s="6"/>
      <c r="L94" s="6"/>
      <c r="M94" s="6"/>
    </row>
    <row r="95" spans="1:13">
      <c r="A95" s="6"/>
      <c r="B95" s="6"/>
      <c r="C95" s="14"/>
      <c r="D95" s="21"/>
      <c r="E95" s="21"/>
      <c r="F95" s="6">
        <f t="shared" si="6"/>
        <v>70</v>
      </c>
      <c r="G95" s="6">
        <f t="shared" si="7"/>
        <v>0.90000000003602743</v>
      </c>
      <c r="H95" s="6">
        <f t="shared" si="8"/>
        <v>3.6027717737673542E-11</v>
      </c>
      <c r="I95" s="6"/>
      <c r="J95" s="6"/>
      <c r="K95" s="6"/>
      <c r="L95" s="6"/>
      <c r="M95" s="6"/>
    </row>
    <row r="96" spans="1:13">
      <c r="A96" s="6"/>
      <c r="B96" s="6"/>
      <c r="C96" s="14"/>
      <c r="D96" s="21"/>
      <c r="E96" s="21"/>
      <c r="F96" s="6">
        <f t="shared" si="6"/>
        <v>71</v>
      </c>
      <c r="G96" s="6">
        <f t="shared" si="7"/>
        <v>0.9300000000036025</v>
      </c>
      <c r="H96" s="6">
        <f t="shared" si="8"/>
        <v>3.6027717724693708E-12</v>
      </c>
      <c r="I96" s="6"/>
      <c r="J96" s="6"/>
      <c r="K96" s="6"/>
      <c r="L96" s="6"/>
      <c r="M96" s="6"/>
    </row>
    <row r="97" spans="1:13">
      <c r="A97" s="6"/>
      <c r="B97" s="6"/>
      <c r="C97" s="14"/>
      <c r="D97" s="21"/>
      <c r="E97" s="21"/>
      <c r="F97" s="6">
        <f t="shared" si="6"/>
        <v>72</v>
      </c>
      <c r="G97" s="6">
        <f t="shared" si="7"/>
        <v>0.96000000000025187</v>
      </c>
      <c r="H97" s="6">
        <f t="shared" si="8"/>
        <v>2.5219402405987678E-13</v>
      </c>
      <c r="I97" s="6"/>
      <c r="J97" s="6"/>
      <c r="K97" s="6"/>
      <c r="L97" s="6"/>
      <c r="M97" s="6"/>
    </row>
    <row r="98" spans="1:13">
      <c r="A98" s="6"/>
      <c r="B98" s="6"/>
      <c r="C98" s="14"/>
      <c r="D98" s="21"/>
      <c r="E98" s="21"/>
      <c r="F98" s="6">
        <f t="shared" si="6"/>
        <v>73</v>
      </c>
      <c r="G98" s="6">
        <f t="shared" si="7"/>
        <v>0.99000000000000976</v>
      </c>
      <c r="H98" s="6">
        <f t="shared" si="8"/>
        <v>1.0087760962331554E-14</v>
      </c>
      <c r="I98" s="6"/>
      <c r="J98" s="6"/>
      <c r="K98" s="6"/>
      <c r="L98" s="6"/>
      <c r="M98" s="6"/>
    </row>
    <row r="99" spans="1:13">
      <c r="A99" s="6"/>
      <c r="B99" s="6"/>
      <c r="C99" s="14"/>
      <c r="D99" s="21"/>
      <c r="E99" s="21"/>
      <c r="F99" s="6">
        <f t="shared" si="6"/>
        <v>74</v>
      </c>
      <c r="G99" s="6">
        <f t="shared" si="7"/>
        <v>1.0199999999999998</v>
      </c>
      <c r="H99" s="6">
        <f t="shared" si="8"/>
        <v>1.0087760962321697E-16</v>
      </c>
      <c r="I99" s="6"/>
      <c r="J99" s="6"/>
      <c r="K99" s="6"/>
      <c r="L99" s="6"/>
      <c r="M99" s="6"/>
    </row>
    <row r="100" spans="1:13">
      <c r="A100" s="6"/>
      <c r="B100" s="6"/>
      <c r="C100" s="14"/>
      <c r="D100" s="21"/>
      <c r="E100" s="21"/>
      <c r="F100" s="6"/>
      <c r="G100" s="6"/>
      <c r="H100" s="6"/>
      <c r="I100" s="6"/>
      <c r="J100" s="6"/>
    </row>
    <row r="101" spans="1:13">
      <c r="A101" s="6"/>
      <c r="B101" s="6"/>
      <c r="C101" s="14"/>
      <c r="D101" s="21"/>
      <c r="E101" s="21"/>
      <c r="F101" s="6"/>
      <c r="G101" s="6"/>
      <c r="H101" s="6"/>
      <c r="I101" s="6"/>
      <c r="J101" s="6"/>
    </row>
    <row r="102" spans="1:13">
      <c r="A102" s="6"/>
      <c r="B102" s="6"/>
      <c r="C102" s="14"/>
      <c r="D102" s="21"/>
      <c r="E102" s="21"/>
      <c r="F102" s="6"/>
      <c r="G102" s="6"/>
      <c r="H102" s="6"/>
      <c r="I102" s="6"/>
      <c r="J102" s="6"/>
    </row>
    <row r="103" spans="1:13">
      <c r="A103" s="6"/>
      <c r="B103" s="6"/>
      <c r="C103" s="14"/>
      <c r="D103" s="21"/>
      <c r="E103" s="21"/>
      <c r="F103" s="6"/>
      <c r="G103" s="6"/>
      <c r="H103" s="6"/>
      <c r="I103" s="6"/>
      <c r="J103" s="6"/>
    </row>
    <row r="104" spans="1:13">
      <c r="A104" s="6"/>
      <c r="B104" s="6"/>
      <c r="C104" s="14"/>
      <c r="D104" s="21"/>
      <c r="E104" s="21"/>
      <c r="F104" s="6"/>
      <c r="G104" s="6"/>
      <c r="H104" s="6"/>
      <c r="I104" s="6"/>
      <c r="J104" s="6"/>
    </row>
    <row r="105" spans="1:13">
      <c r="A105" s="6"/>
      <c r="B105" s="6"/>
      <c r="C105" s="14"/>
      <c r="D105" s="21"/>
      <c r="E105" s="21"/>
      <c r="F105" s="6"/>
      <c r="G105" s="6"/>
      <c r="H105" s="6"/>
      <c r="I105" s="6"/>
      <c r="J105" s="6"/>
    </row>
    <row r="106" spans="1:13">
      <c r="A106" s="6"/>
      <c r="B106" s="6"/>
      <c r="C106" s="14"/>
      <c r="D106" s="21"/>
      <c r="E106" s="21"/>
      <c r="F106" s="6"/>
      <c r="G106" s="6"/>
      <c r="H106" s="6"/>
      <c r="I106" s="6"/>
      <c r="J106" s="6"/>
    </row>
    <row r="107" spans="1:13">
      <c r="A107" s="6"/>
      <c r="B107" s="6"/>
      <c r="C107" s="14"/>
      <c r="D107" s="21"/>
      <c r="E107" s="21"/>
      <c r="F107" s="6"/>
      <c r="G107" s="6"/>
      <c r="H107" s="6"/>
      <c r="I107" s="6"/>
      <c r="J107" s="6"/>
    </row>
    <row r="108" spans="1:13">
      <c r="A108" s="6"/>
      <c r="B108" s="6"/>
      <c r="C108" s="14"/>
      <c r="D108" s="21"/>
      <c r="E108" s="21"/>
      <c r="F108" s="6"/>
      <c r="G108" s="6"/>
      <c r="H108" s="6"/>
      <c r="I108" s="6"/>
      <c r="J108" s="6"/>
    </row>
    <row r="109" spans="1:13">
      <c r="A109" s="6"/>
      <c r="B109" s="6"/>
      <c r="C109" s="14"/>
      <c r="D109" s="21"/>
      <c r="E109" s="21"/>
      <c r="F109" s="6"/>
      <c r="G109" s="6"/>
      <c r="H109" s="6"/>
      <c r="I109" s="6"/>
      <c r="J109" s="6"/>
    </row>
    <row r="110" spans="1:13">
      <c r="A110" s="6"/>
      <c r="B110" s="6"/>
      <c r="C110" s="14"/>
      <c r="D110" s="21"/>
      <c r="E110" s="21"/>
      <c r="F110" s="6"/>
      <c r="G110" s="6"/>
      <c r="H110" s="6"/>
      <c r="I110" s="6"/>
      <c r="J110" s="6"/>
    </row>
    <row r="111" spans="1:13">
      <c r="A111" s="6"/>
      <c r="B111" s="6"/>
      <c r="C111" s="14"/>
      <c r="D111" s="21"/>
      <c r="E111" s="21"/>
      <c r="F111" s="6"/>
      <c r="G111" s="6"/>
      <c r="H111" s="6"/>
      <c r="I111" s="6"/>
      <c r="J111" s="6"/>
    </row>
    <row r="112" spans="1:13">
      <c r="A112" s="6"/>
      <c r="B112" s="6"/>
      <c r="C112" s="14"/>
      <c r="D112" s="21"/>
      <c r="E112" s="21"/>
      <c r="F112" s="6"/>
      <c r="G112" s="6"/>
      <c r="H112" s="6"/>
      <c r="I112" s="6"/>
      <c r="J112" s="6"/>
    </row>
    <row r="113" spans="1:10">
      <c r="A113" s="6"/>
      <c r="B113" s="6"/>
      <c r="C113" s="14"/>
      <c r="D113" s="21"/>
      <c r="E113" s="21"/>
      <c r="F113" s="6"/>
      <c r="G113" s="6"/>
      <c r="H113" s="6"/>
      <c r="I113" s="6"/>
      <c r="J113" s="6"/>
    </row>
    <row r="114" spans="1:10">
      <c r="A114" s="6"/>
      <c r="B114" s="6"/>
      <c r="C114" s="14"/>
      <c r="D114" s="21"/>
      <c r="E114" s="21"/>
      <c r="F114" s="6"/>
      <c r="G114" s="6"/>
      <c r="H114" s="6"/>
      <c r="I114" s="6"/>
      <c r="J114" s="6"/>
    </row>
    <row r="115" spans="1:10">
      <c r="A115" s="6"/>
      <c r="B115" s="6"/>
      <c r="C115" s="14"/>
      <c r="D115" s="21"/>
      <c r="E115" s="21"/>
      <c r="F115" s="6"/>
      <c r="G115" s="6"/>
      <c r="H115" s="6"/>
      <c r="I115" s="6"/>
      <c r="J115" s="6"/>
    </row>
    <row r="116" spans="1:10">
      <c r="A116" s="6"/>
      <c r="B116" s="6"/>
      <c r="C116" s="14"/>
      <c r="D116" s="21"/>
      <c r="E116" s="21"/>
      <c r="F116" s="6"/>
      <c r="G116" s="6"/>
      <c r="H116" s="6"/>
      <c r="I116" s="6"/>
      <c r="J116" s="6"/>
    </row>
    <row r="117" spans="1:10">
      <c r="A117" s="6"/>
      <c r="B117" s="6"/>
      <c r="C117" s="14"/>
      <c r="D117" s="21"/>
      <c r="E117" s="21"/>
      <c r="F117" s="6"/>
      <c r="G117" s="6"/>
      <c r="H117" s="6"/>
      <c r="I117" s="6"/>
      <c r="J117" s="6"/>
    </row>
    <row r="118" spans="1:10">
      <c r="A118" s="6"/>
      <c r="B118" s="6"/>
      <c r="C118" s="14"/>
      <c r="D118" s="21"/>
      <c r="E118" s="21"/>
      <c r="F118" s="6"/>
      <c r="G118" s="6"/>
      <c r="H118" s="6"/>
      <c r="I118" s="6"/>
      <c r="J118" s="6"/>
    </row>
    <row r="119" spans="1:10">
      <c r="A119" s="6"/>
      <c r="B119" s="6"/>
      <c r="C119" s="14"/>
      <c r="D119" s="21"/>
      <c r="E119" s="21"/>
      <c r="F119" s="6"/>
      <c r="G119" s="6"/>
      <c r="H119" s="6"/>
      <c r="I119" s="6"/>
      <c r="J119" s="6"/>
    </row>
    <row r="120" spans="1:10">
      <c r="A120" s="6"/>
      <c r="B120" s="6"/>
      <c r="C120" s="14"/>
      <c r="D120" s="21"/>
      <c r="E120" s="21"/>
      <c r="F120" s="6"/>
      <c r="G120" s="6"/>
      <c r="H120" s="6"/>
      <c r="I120" s="6"/>
      <c r="J120" s="6"/>
    </row>
    <row r="121" spans="1:10">
      <c r="A121" s="6"/>
      <c r="B121" s="6"/>
      <c r="C121" s="14"/>
      <c r="D121" s="21"/>
      <c r="E121" s="21"/>
      <c r="F121" s="6"/>
      <c r="G121" s="6"/>
      <c r="H121" s="6"/>
      <c r="I121" s="6"/>
      <c r="J121" s="6"/>
    </row>
    <row r="122" spans="1:10">
      <c r="A122" s="6"/>
      <c r="B122" s="6"/>
      <c r="C122" s="14"/>
      <c r="D122" s="21"/>
      <c r="E122" s="21"/>
      <c r="F122" s="6"/>
      <c r="G122" s="6"/>
      <c r="H122" s="6"/>
      <c r="I122" s="6"/>
      <c r="J122" s="6"/>
    </row>
    <row r="123" spans="1:10">
      <c r="A123" s="6"/>
      <c r="B123" s="6"/>
      <c r="C123" s="14"/>
      <c r="D123" s="21"/>
      <c r="E123" s="21"/>
      <c r="F123" s="6"/>
      <c r="G123" s="6"/>
      <c r="H123" s="6"/>
      <c r="I123" s="6"/>
      <c r="J123" s="6"/>
    </row>
    <row r="124" spans="1:10">
      <c r="A124" s="6"/>
      <c r="B124" s="6"/>
      <c r="C124" s="14"/>
      <c r="D124" s="21"/>
      <c r="E124" s="21"/>
      <c r="F124" s="6"/>
      <c r="G124" s="6"/>
      <c r="H124" s="6"/>
      <c r="I124" s="6"/>
      <c r="J124" s="6"/>
    </row>
    <row r="125" spans="1:10">
      <c r="A125" s="6"/>
      <c r="B125" s="6"/>
      <c r="C125" s="14"/>
      <c r="D125" s="21"/>
      <c r="E125" s="21"/>
      <c r="F125" s="6"/>
      <c r="G125" s="6"/>
      <c r="H125" s="6"/>
      <c r="I125" s="6"/>
      <c r="J125" s="6"/>
    </row>
    <row r="126" spans="1:10">
      <c r="A126" s="6"/>
      <c r="B126" s="6"/>
      <c r="C126" s="14"/>
      <c r="D126" s="21"/>
      <c r="E126" s="21"/>
      <c r="F126" s="6"/>
      <c r="G126" s="6"/>
      <c r="H126" s="6"/>
      <c r="I126" s="6"/>
      <c r="J126" s="6"/>
    </row>
    <row r="127" spans="1:10">
      <c r="A127" s="6"/>
      <c r="B127" s="6"/>
      <c r="C127" s="14"/>
      <c r="D127" s="21"/>
      <c r="E127" s="21"/>
      <c r="F127" s="6"/>
      <c r="G127" s="6"/>
      <c r="H127" s="6"/>
      <c r="I127" s="6"/>
      <c r="J127" s="6"/>
    </row>
    <row r="128" spans="1:10">
      <c r="A128" s="6"/>
      <c r="B128" s="6"/>
      <c r="C128" s="14"/>
      <c r="D128" s="21"/>
      <c r="E128" s="21"/>
      <c r="F128" s="6"/>
      <c r="G128" s="6"/>
      <c r="H128" s="6"/>
      <c r="I128" s="6"/>
      <c r="J128" s="6"/>
    </row>
    <row r="129" spans="1:10">
      <c r="A129" s="6"/>
      <c r="B129" s="6"/>
      <c r="C129" s="14"/>
      <c r="D129" s="21"/>
      <c r="E129" s="21"/>
      <c r="F129" s="6"/>
      <c r="G129" s="6"/>
      <c r="H129" s="6"/>
      <c r="I129" s="6"/>
      <c r="J129" s="6"/>
    </row>
    <row r="130" spans="1:10">
      <c r="A130" s="6"/>
      <c r="B130" s="6"/>
      <c r="C130" s="14"/>
      <c r="D130" s="21"/>
      <c r="E130" s="21"/>
      <c r="F130" s="6"/>
      <c r="G130" s="6"/>
      <c r="H130" s="6"/>
      <c r="I130" s="6"/>
      <c r="J130" s="6"/>
    </row>
    <row r="131" spans="1:10">
      <c r="A131" s="6"/>
      <c r="B131" s="6"/>
      <c r="C131" s="14"/>
      <c r="D131" s="21"/>
      <c r="E131" s="21"/>
      <c r="F131" s="6"/>
      <c r="G131" s="6"/>
      <c r="H131" s="6"/>
      <c r="I131" s="6"/>
      <c r="J131" s="6"/>
    </row>
    <row r="132" spans="1:10">
      <c r="A132" s="6"/>
      <c r="B132" s="6"/>
      <c r="C132" s="14"/>
      <c r="D132" s="21"/>
      <c r="E132" s="21"/>
      <c r="F132" s="6"/>
      <c r="G132" s="6"/>
      <c r="H132" s="6"/>
      <c r="I132" s="6"/>
      <c r="J132" s="6"/>
    </row>
    <row r="133" spans="1:10">
      <c r="A133" s="6"/>
      <c r="B133" s="6"/>
      <c r="C133" s="6"/>
      <c r="D133" s="13"/>
      <c r="E133" s="13"/>
      <c r="F133" s="6"/>
      <c r="G133" s="6"/>
      <c r="H133" s="6"/>
      <c r="I133" s="6"/>
      <c r="J133" s="6"/>
    </row>
    <row r="134" spans="1:10">
      <c r="A134" s="6"/>
      <c r="B134" s="6"/>
      <c r="C134" s="6"/>
      <c r="D134" s="13"/>
      <c r="E134" s="13"/>
      <c r="F134" s="6"/>
      <c r="G134" s="6"/>
      <c r="H134" s="6"/>
      <c r="I134" s="6"/>
      <c r="J134" s="6"/>
    </row>
    <row r="135" spans="1:10">
      <c r="A135" s="6"/>
      <c r="B135" s="6"/>
      <c r="C135" s="6"/>
      <c r="D135" s="13"/>
      <c r="E135" s="13"/>
      <c r="F135" s="6"/>
      <c r="G135" s="6"/>
      <c r="H135" s="6"/>
      <c r="I135" s="6"/>
      <c r="J135" s="6"/>
    </row>
    <row r="136" spans="1:10">
      <c r="A136" s="6"/>
      <c r="B136" s="6"/>
      <c r="C136" s="6"/>
      <c r="D136" s="13"/>
      <c r="E136" s="13"/>
      <c r="F136" s="6"/>
      <c r="G136" s="6"/>
      <c r="H136" s="6"/>
      <c r="I136" s="6"/>
      <c r="J136" s="6"/>
    </row>
    <row r="137" spans="1:10">
      <c r="A137" s="6"/>
      <c r="B137" s="6"/>
      <c r="C137" s="6"/>
      <c r="D137" s="13"/>
      <c r="E137" s="13"/>
      <c r="F137" s="6"/>
      <c r="G137" s="6"/>
      <c r="H137" s="6"/>
      <c r="I137" s="6"/>
      <c r="J137" s="6"/>
    </row>
    <row r="138" spans="1:10">
      <c r="A138" s="6"/>
      <c r="B138" s="6"/>
      <c r="C138" s="6"/>
      <c r="D138" s="13"/>
      <c r="E138" s="13"/>
      <c r="F138" s="6"/>
      <c r="G138" s="6"/>
      <c r="H138" s="6"/>
      <c r="I138" s="6"/>
      <c r="J138" s="6"/>
    </row>
    <row r="139" spans="1:10">
      <c r="A139" s="6"/>
      <c r="B139" s="6"/>
      <c r="C139" s="6"/>
      <c r="D139" s="13"/>
      <c r="E139" s="13"/>
      <c r="F139" s="6"/>
      <c r="G139" s="6"/>
      <c r="H139" s="6"/>
      <c r="I139" s="6"/>
      <c r="J139" s="6"/>
    </row>
    <row r="140" spans="1:10">
      <c r="A140" s="6"/>
      <c r="B140" s="6"/>
      <c r="C140" s="6"/>
      <c r="D140" s="13"/>
      <c r="E140" s="13"/>
      <c r="F140" s="6"/>
      <c r="G140" s="6"/>
      <c r="H140" s="6"/>
      <c r="I140" s="6"/>
      <c r="J140" s="6"/>
    </row>
    <row r="141" spans="1:10">
      <c r="A141" s="6"/>
      <c r="B141" s="6"/>
      <c r="C141" s="6"/>
      <c r="D141" s="13"/>
      <c r="E141" s="13"/>
      <c r="F141" s="6"/>
      <c r="G141" s="6"/>
      <c r="H141" s="6"/>
      <c r="I141" s="6"/>
      <c r="J141" s="6"/>
    </row>
    <row r="142" spans="1:10">
      <c r="A142" s="6"/>
      <c r="B142" s="6"/>
      <c r="C142" s="6"/>
      <c r="D142" s="13"/>
      <c r="E142" s="13"/>
      <c r="F142" s="6"/>
      <c r="G142" s="6"/>
      <c r="H142" s="6"/>
      <c r="I142" s="6"/>
      <c r="J142" s="6"/>
    </row>
    <row r="143" spans="1:10">
      <c r="A143" s="6"/>
      <c r="B143" s="6"/>
      <c r="C143" s="6"/>
      <c r="D143" s="13"/>
      <c r="E143" s="13"/>
      <c r="F143" s="6"/>
      <c r="G143" s="6"/>
      <c r="H143" s="6"/>
      <c r="I143" s="6"/>
      <c r="J143" s="6"/>
    </row>
    <row r="144" spans="1:10">
      <c r="A144" s="6"/>
      <c r="B144" s="6"/>
      <c r="C144" s="6"/>
      <c r="D144" s="13"/>
      <c r="E144" s="13"/>
      <c r="F144" s="6"/>
      <c r="G144" s="6"/>
      <c r="H144" s="6"/>
      <c r="I144" s="6"/>
      <c r="J144" s="6"/>
    </row>
    <row r="145" spans="1:10">
      <c r="A145" s="6"/>
      <c r="B145" s="6"/>
      <c r="C145" s="6"/>
      <c r="D145" s="13"/>
      <c r="E145" s="13"/>
      <c r="F145" s="6"/>
      <c r="G145" s="6"/>
      <c r="H145" s="6"/>
      <c r="I145" s="6"/>
      <c r="J145" s="6"/>
    </row>
    <row r="146" spans="1:10">
      <c r="A146" s="6"/>
      <c r="B146" s="6"/>
      <c r="C146" s="6"/>
      <c r="D146" s="13"/>
      <c r="E146" s="13"/>
      <c r="F146" s="6"/>
      <c r="G146" s="6"/>
      <c r="H146" s="6"/>
      <c r="I146" s="6"/>
      <c r="J146" s="6"/>
    </row>
    <row r="147" spans="1:10">
      <c r="A147" s="6"/>
      <c r="B147" s="6"/>
      <c r="C147" s="6"/>
      <c r="D147" s="13"/>
      <c r="E147" s="13"/>
      <c r="F147" s="6"/>
      <c r="G147" s="6"/>
      <c r="H147" s="6"/>
      <c r="I147" s="6"/>
      <c r="J147" s="6"/>
    </row>
    <row r="148" spans="1:10">
      <c r="A148" s="6"/>
      <c r="B148" s="6"/>
      <c r="C148" s="6"/>
      <c r="D148" s="13"/>
      <c r="E148" s="13"/>
      <c r="F148" s="6"/>
      <c r="G148" s="6"/>
      <c r="H148" s="6"/>
      <c r="I148" s="6"/>
      <c r="J148" s="6"/>
    </row>
    <row r="149" spans="1:10">
      <c r="A149" s="6"/>
      <c r="B149" s="6"/>
      <c r="C149" s="6"/>
      <c r="D149" s="13"/>
      <c r="E149" s="13"/>
      <c r="F149" s="6"/>
      <c r="G149" s="6"/>
      <c r="H149" s="6"/>
      <c r="I149" s="6"/>
      <c r="J149" s="6"/>
    </row>
    <row r="150" spans="1:10">
      <c r="D150" s="5"/>
      <c r="E150" s="5"/>
      <c r="G150"/>
    </row>
    <row r="151" spans="1:10">
      <c r="D151" s="5"/>
      <c r="E151" s="5"/>
      <c r="G151"/>
    </row>
    <row r="152" spans="1:10">
      <c r="D152" s="5"/>
      <c r="E152" s="5"/>
      <c r="G152"/>
    </row>
    <row r="153" spans="1:10">
      <c r="D153" s="5"/>
      <c r="E153" s="5"/>
      <c r="G153"/>
    </row>
    <row r="154" spans="1:10">
      <c r="D154" s="5"/>
      <c r="E154" s="5"/>
      <c r="G154"/>
    </row>
    <row r="155" spans="1:10">
      <c r="D155" s="5"/>
      <c r="E155" s="5"/>
      <c r="G155"/>
    </row>
    <row r="156" spans="1:10">
      <c r="D156" s="5"/>
      <c r="E156" s="5"/>
      <c r="G156"/>
    </row>
    <row r="157" spans="1:10">
      <c r="D157" s="5"/>
      <c r="E157" s="5"/>
      <c r="G157"/>
    </row>
    <row r="158" spans="1:10">
      <c r="D158" s="5"/>
      <c r="E158" s="5"/>
      <c r="G158"/>
    </row>
    <row r="159" spans="1:10">
      <c r="D159" s="5"/>
      <c r="E159" s="5"/>
      <c r="G159"/>
    </row>
    <row r="160" spans="1:10">
      <c r="D160" s="5"/>
      <c r="E160" s="5"/>
      <c r="G160"/>
    </row>
    <row r="161" spans="4:7">
      <c r="D161" s="5"/>
      <c r="E161" s="5"/>
      <c r="G161"/>
    </row>
    <row r="162" spans="4:7">
      <c r="D162" s="5"/>
      <c r="E162" s="5"/>
      <c r="G162"/>
    </row>
    <row r="163" spans="4:7">
      <c r="D163" s="5"/>
      <c r="E163" s="5"/>
      <c r="G163"/>
    </row>
    <row r="164" spans="4:7">
      <c r="D164" s="5"/>
      <c r="E164" s="5"/>
      <c r="G164"/>
    </row>
    <row r="165" spans="4:7">
      <c r="D165" s="5"/>
      <c r="E165" s="5"/>
      <c r="G165"/>
    </row>
    <row r="166" spans="4:7">
      <c r="D166" s="5"/>
      <c r="E166" s="5"/>
      <c r="G166"/>
    </row>
    <row r="167" spans="4:7">
      <c r="D167" s="5"/>
      <c r="E167" s="5"/>
      <c r="G167"/>
    </row>
    <row r="168" spans="4:7">
      <c r="D168" s="5"/>
      <c r="E168" s="5"/>
      <c r="G168"/>
    </row>
    <row r="169" spans="4:7">
      <c r="D169" s="5"/>
      <c r="E169" s="5"/>
      <c r="G169"/>
    </row>
    <row r="170" spans="4:7">
      <c r="D170" s="5"/>
      <c r="E170" s="5"/>
      <c r="G170"/>
    </row>
    <row r="171" spans="4:7">
      <c r="D171" s="5"/>
      <c r="E171" s="5"/>
      <c r="G171"/>
    </row>
    <row r="172" spans="4:7">
      <c r="G172"/>
    </row>
    <row r="173" spans="4:7">
      <c r="G173"/>
    </row>
    <row r="174" spans="4:7">
      <c r="G174"/>
    </row>
    <row r="175" spans="4:7">
      <c r="G175"/>
    </row>
    <row r="176" spans="4:7">
      <c r="G176"/>
    </row>
    <row r="177" spans="7:7">
      <c r="G177"/>
    </row>
    <row r="178" spans="7:7">
      <c r="G178"/>
    </row>
    <row r="179" spans="7:7">
      <c r="G179"/>
    </row>
    <row r="180" spans="7:7">
      <c r="G180"/>
    </row>
    <row r="181" spans="7:7">
      <c r="G181"/>
    </row>
    <row r="182" spans="7:7">
      <c r="G182"/>
    </row>
    <row r="183" spans="7:7">
      <c r="G183"/>
    </row>
    <row r="184" spans="7:7">
      <c r="G184"/>
    </row>
    <row r="185" spans="7:7">
      <c r="G185"/>
    </row>
    <row r="186" spans="7:7">
      <c r="G186"/>
    </row>
    <row r="187" spans="7:7">
      <c r="G187"/>
    </row>
    <row r="188" spans="7:7">
      <c r="G188"/>
    </row>
    <row r="189" spans="7:7">
      <c r="G189"/>
    </row>
    <row r="190" spans="7:7">
      <c r="G190"/>
    </row>
    <row r="191" spans="7:7">
      <c r="G191"/>
    </row>
    <row r="192" spans="7:7">
      <c r="G192"/>
    </row>
    <row r="193" spans="7:7">
      <c r="G193"/>
    </row>
    <row r="194" spans="7:7">
      <c r="G194"/>
    </row>
    <row r="195" spans="7:7">
      <c r="G195"/>
    </row>
    <row r="196" spans="7:7">
      <c r="G196"/>
    </row>
    <row r="197" spans="7:7">
      <c r="G197"/>
    </row>
    <row r="198" spans="7:7">
      <c r="G198"/>
    </row>
    <row r="199" spans="7:7">
      <c r="G199"/>
    </row>
    <row r="200" spans="7:7">
      <c r="G200"/>
    </row>
    <row r="201" spans="7:7">
      <c r="G201"/>
    </row>
    <row r="202" spans="7:7">
      <c r="G202"/>
    </row>
    <row r="203" spans="7:7">
      <c r="G203"/>
    </row>
    <row r="204" spans="7:7">
      <c r="G204"/>
    </row>
    <row r="205" spans="7:7">
      <c r="G205"/>
    </row>
    <row r="206" spans="7:7">
      <c r="G206"/>
    </row>
    <row r="207" spans="7:7">
      <c r="G207"/>
    </row>
    <row r="208" spans="7:7">
      <c r="G208"/>
    </row>
    <row r="209" spans="7:7">
      <c r="G209"/>
    </row>
    <row r="210" spans="7:7">
      <c r="G210"/>
    </row>
    <row r="211" spans="7:7">
      <c r="G211"/>
    </row>
    <row r="212" spans="7:7">
      <c r="G212"/>
    </row>
    <row r="213" spans="7:7">
      <c r="G213"/>
    </row>
    <row r="214" spans="7:7">
      <c r="G214"/>
    </row>
    <row r="215" spans="7:7">
      <c r="G215"/>
    </row>
    <row r="216" spans="7:7">
      <c r="G216"/>
    </row>
    <row r="217" spans="7:7">
      <c r="G217"/>
    </row>
    <row r="218" spans="7:7">
      <c r="G218"/>
    </row>
    <row r="219" spans="7:7">
      <c r="G219"/>
    </row>
    <row r="220" spans="7:7">
      <c r="G220"/>
    </row>
    <row r="221" spans="7:7">
      <c r="G221"/>
    </row>
    <row r="222" spans="7:7">
      <c r="G222"/>
    </row>
    <row r="223" spans="7:7">
      <c r="G223"/>
    </row>
    <row r="224" spans="7:7">
      <c r="G224"/>
    </row>
    <row r="225" spans="7:7">
      <c r="G225"/>
    </row>
    <row r="226" spans="7:7">
      <c r="G226"/>
    </row>
    <row r="227" spans="7:7">
      <c r="G227"/>
    </row>
    <row r="228" spans="7:7">
      <c r="G228"/>
    </row>
    <row r="229" spans="7:7">
      <c r="G229"/>
    </row>
    <row r="230" spans="7:7">
      <c r="G230"/>
    </row>
    <row r="231" spans="7:7">
      <c r="G231"/>
    </row>
    <row r="232" spans="7:7">
      <c r="G232"/>
    </row>
    <row r="233" spans="7:7">
      <c r="G233"/>
    </row>
    <row r="234" spans="7:7">
      <c r="G234"/>
    </row>
    <row r="235" spans="7:7">
      <c r="G235"/>
    </row>
    <row r="236" spans="7:7">
      <c r="G236"/>
    </row>
    <row r="237" spans="7:7">
      <c r="G237"/>
    </row>
    <row r="238" spans="7:7">
      <c r="G238"/>
    </row>
    <row r="239" spans="7:7">
      <c r="G239"/>
    </row>
    <row r="240" spans="7:7">
      <c r="G240"/>
    </row>
    <row r="241" spans="7:7">
      <c r="G241"/>
    </row>
    <row r="242" spans="7:7">
      <c r="G242"/>
    </row>
    <row r="243" spans="7:7">
      <c r="G243"/>
    </row>
    <row r="244" spans="7:7">
      <c r="G244"/>
    </row>
    <row r="245" spans="7:7">
      <c r="G245"/>
    </row>
    <row r="246" spans="7:7">
      <c r="G246"/>
    </row>
    <row r="247" spans="7:7">
      <c r="G247"/>
    </row>
    <row r="248" spans="7:7">
      <c r="G248"/>
    </row>
    <row r="249" spans="7:7">
      <c r="G249"/>
    </row>
    <row r="250" spans="7:7">
      <c r="G250"/>
    </row>
    <row r="251" spans="7:7">
      <c r="G251"/>
    </row>
    <row r="252" spans="7:7">
      <c r="G252"/>
    </row>
    <row r="253" spans="7:7">
      <c r="G253"/>
    </row>
    <row r="254" spans="7:7">
      <c r="G254"/>
    </row>
    <row r="255" spans="7:7">
      <c r="G255"/>
    </row>
    <row r="256" spans="7:7">
      <c r="G256"/>
    </row>
    <row r="257" spans="7:7">
      <c r="G257"/>
    </row>
    <row r="258" spans="7:7">
      <c r="G258"/>
    </row>
    <row r="259" spans="7:7">
      <c r="G259"/>
    </row>
    <row r="260" spans="7:7">
      <c r="G260"/>
    </row>
    <row r="261" spans="7:7">
      <c r="G261"/>
    </row>
    <row r="262" spans="7:7">
      <c r="G262"/>
    </row>
    <row r="263" spans="7:7">
      <c r="G263"/>
    </row>
    <row r="264" spans="7:7">
      <c r="G264"/>
    </row>
    <row r="265" spans="7:7">
      <c r="G265"/>
    </row>
    <row r="266" spans="7:7">
      <c r="G266"/>
    </row>
    <row r="267" spans="7:7">
      <c r="G267"/>
    </row>
    <row r="268" spans="7:7">
      <c r="G268"/>
    </row>
    <row r="269" spans="7:7">
      <c r="G269"/>
    </row>
    <row r="270" spans="7:7">
      <c r="G270"/>
    </row>
    <row r="271" spans="7:7">
      <c r="G271"/>
    </row>
    <row r="272" spans="7:7">
      <c r="G272"/>
    </row>
    <row r="273" spans="7:7">
      <c r="G273"/>
    </row>
    <row r="274" spans="7:7">
      <c r="G274"/>
    </row>
    <row r="275" spans="7:7">
      <c r="G275"/>
    </row>
    <row r="276" spans="7:7">
      <c r="G276"/>
    </row>
    <row r="277" spans="7:7">
      <c r="G277"/>
    </row>
    <row r="278" spans="7:7">
      <c r="G278"/>
    </row>
    <row r="279" spans="7:7">
      <c r="G279"/>
    </row>
    <row r="280" spans="7:7">
      <c r="G280"/>
    </row>
    <row r="281" spans="7:7">
      <c r="G281"/>
    </row>
    <row r="282" spans="7:7">
      <c r="G282"/>
    </row>
    <row r="283" spans="7:7">
      <c r="G283"/>
    </row>
    <row r="284" spans="7:7">
      <c r="G284"/>
    </row>
    <row r="285" spans="7:7">
      <c r="G285"/>
    </row>
    <row r="286" spans="7:7">
      <c r="G286"/>
    </row>
    <row r="287" spans="7:7">
      <c r="G287"/>
    </row>
    <row r="288" spans="7:7">
      <c r="G288"/>
    </row>
    <row r="289" spans="7:7">
      <c r="G289"/>
    </row>
    <row r="290" spans="7:7">
      <c r="G290"/>
    </row>
    <row r="291" spans="7:7">
      <c r="G291"/>
    </row>
    <row r="292" spans="7:7">
      <c r="G292"/>
    </row>
    <row r="293" spans="7:7">
      <c r="G293"/>
    </row>
    <row r="294" spans="7:7">
      <c r="G294"/>
    </row>
    <row r="295" spans="7:7">
      <c r="G295"/>
    </row>
    <row r="296" spans="7:7">
      <c r="G296"/>
    </row>
    <row r="297" spans="7:7">
      <c r="G297"/>
    </row>
    <row r="298" spans="7:7">
      <c r="G298"/>
    </row>
    <row r="299" spans="7:7">
      <c r="G299"/>
    </row>
    <row r="300" spans="7:7">
      <c r="G300"/>
    </row>
    <row r="301" spans="7:7">
      <c r="G301"/>
    </row>
    <row r="302" spans="7:7">
      <c r="G302"/>
    </row>
    <row r="303" spans="7:7">
      <c r="G303"/>
    </row>
    <row r="304" spans="7:7">
      <c r="G304"/>
    </row>
    <row r="305" spans="7:7">
      <c r="G305"/>
    </row>
    <row r="306" spans="7:7">
      <c r="G306"/>
    </row>
    <row r="307" spans="7:7">
      <c r="G307"/>
    </row>
    <row r="308" spans="7:7">
      <c r="G308"/>
    </row>
    <row r="309" spans="7:7">
      <c r="G309"/>
    </row>
    <row r="310" spans="7:7">
      <c r="G310"/>
    </row>
    <row r="311" spans="7:7">
      <c r="G311"/>
    </row>
    <row r="312" spans="7:7">
      <c r="G312"/>
    </row>
    <row r="313" spans="7:7">
      <c r="G313"/>
    </row>
    <row r="314" spans="7:7">
      <c r="G314"/>
    </row>
    <row r="315" spans="7:7">
      <c r="G315"/>
    </row>
    <row r="316" spans="7:7">
      <c r="G316"/>
    </row>
    <row r="317" spans="7:7">
      <c r="G317"/>
    </row>
    <row r="318" spans="7:7">
      <c r="G318"/>
    </row>
    <row r="319" spans="7:7">
      <c r="G319"/>
    </row>
    <row r="320" spans="7:7">
      <c r="G320"/>
    </row>
    <row r="321" spans="7:7">
      <c r="G321"/>
    </row>
    <row r="322" spans="7:7">
      <c r="G322"/>
    </row>
    <row r="323" spans="7:7">
      <c r="G323"/>
    </row>
    <row r="324" spans="7:7">
      <c r="G324"/>
    </row>
    <row r="325" spans="7:7">
      <c r="G325"/>
    </row>
    <row r="326" spans="7:7">
      <c r="G326"/>
    </row>
    <row r="327" spans="7:7">
      <c r="G327"/>
    </row>
    <row r="328" spans="7:7">
      <c r="G328"/>
    </row>
    <row r="329" spans="7:7">
      <c r="G329"/>
    </row>
    <row r="330" spans="7:7">
      <c r="G330"/>
    </row>
    <row r="331" spans="7:7">
      <c r="G331"/>
    </row>
    <row r="332" spans="7:7">
      <c r="G332"/>
    </row>
    <row r="333" spans="7:7">
      <c r="G333"/>
    </row>
    <row r="334" spans="7:7">
      <c r="G334"/>
    </row>
    <row r="335" spans="7:7">
      <c r="G335"/>
    </row>
    <row r="336" spans="7:7">
      <c r="G336"/>
    </row>
    <row r="337" spans="7:7">
      <c r="G337"/>
    </row>
    <row r="338" spans="7:7">
      <c r="G338"/>
    </row>
    <row r="339" spans="7:7">
      <c r="G339"/>
    </row>
    <row r="340" spans="7:7">
      <c r="G340"/>
    </row>
    <row r="341" spans="7:7">
      <c r="G341"/>
    </row>
    <row r="342" spans="7:7">
      <c r="G342"/>
    </row>
    <row r="343" spans="7:7">
      <c r="G343"/>
    </row>
    <row r="344" spans="7:7">
      <c r="G344"/>
    </row>
    <row r="345" spans="7:7">
      <c r="G345"/>
    </row>
    <row r="346" spans="7:7">
      <c r="G346"/>
    </row>
    <row r="347" spans="7:7">
      <c r="G347"/>
    </row>
    <row r="348" spans="7:7">
      <c r="G348"/>
    </row>
    <row r="349" spans="7:7">
      <c r="G349"/>
    </row>
    <row r="350" spans="7:7">
      <c r="G350"/>
    </row>
    <row r="351" spans="7:7">
      <c r="G351"/>
    </row>
    <row r="352" spans="7:7">
      <c r="G352"/>
    </row>
    <row r="353" spans="7:7">
      <c r="G353"/>
    </row>
    <row r="354" spans="7:7">
      <c r="G354"/>
    </row>
    <row r="355" spans="7:7">
      <c r="G355"/>
    </row>
    <row r="356" spans="7:7">
      <c r="G356"/>
    </row>
    <row r="357" spans="7:7">
      <c r="G357"/>
    </row>
    <row r="358" spans="7:7">
      <c r="G358"/>
    </row>
    <row r="359" spans="7:7">
      <c r="G359"/>
    </row>
    <row r="360" spans="7:7">
      <c r="G360"/>
    </row>
    <row r="361" spans="7:7">
      <c r="G361"/>
    </row>
    <row r="362" spans="7:7">
      <c r="G362"/>
    </row>
    <row r="363" spans="7:7">
      <c r="G363"/>
    </row>
    <row r="364" spans="7:7">
      <c r="G364"/>
    </row>
    <row r="365" spans="7:7">
      <c r="G365"/>
    </row>
    <row r="366" spans="7:7">
      <c r="G366"/>
    </row>
    <row r="367" spans="7:7">
      <c r="G367"/>
    </row>
    <row r="368" spans="7:7">
      <c r="G368"/>
    </row>
    <row r="369" spans="7:7">
      <c r="G369"/>
    </row>
    <row r="370" spans="7:7">
      <c r="G370"/>
    </row>
    <row r="371" spans="7:7">
      <c r="G371"/>
    </row>
    <row r="372" spans="7:7">
      <c r="G372"/>
    </row>
    <row r="373" spans="7:7">
      <c r="G373"/>
    </row>
    <row r="374" spans="7:7">
      <c r="G374"/>
    </row>
    <row r="375" spans="7:7">
      <c r="G375"/>
    </row>
    <row r="376" spans="7:7">
      <c r="G376"/>
    </row>
    <row r="377" spans="7:7">
      <c r="G377"/>
    </row>
    <row r="378" spans="7:7">
      <c r="G378"/>
    </row>
    <row r="379" spans="7:7">
      <c r="G379"/>
    </row>
    <row r="380" spans="7:7">
      <c r="G380"/>
    </row>
    <row r="381" spans="7:7">
      <c r="G381"/>
    </row>
    <row r="382" spans="7:7">
      <c r="G382"/>
    </row>
    <row r="383" spans="7:7">
      <c r="G383"/>
    </row>
    <row r="384" spans="7:7">
      <c r="G384"/>
    </row>
    <row r="385" spans="7:7">
      <c r="G385"/>
    </row>
    <row r="386" spans="7:7">
      <c r="G386"/>
    </row>
    <row r="387" spans="7:7">
      <c r="G387"/>
    </row>
    <row r="388" spans="7:7">
      <c r="G388"/>
    </row>
    <row r="389" spans="7:7">
      <c r="G389"/>
    </row>
    <row r="390" spans="7:7">
      <c r="G390"/>
    </row>
    <row r="391" spans="7:7">
      <c r="G391"/>
    </row>
    <row r="392" spans="7:7">
      <c r="G392"/>
    </row>
    <row r="393" spans="7:7">
      <c r="G393"/>
    </row>
    <row r="394" spans="7:7">
      <c r="G394"/>
    </row>
    <row r="395" spans="7:7">
      <c r="G395"/>
    </row>
    <row r="396" spans="7:7">
      <c r="G396"/>
    </row>
    <row r="397" spans="7:7">
      <c r="G397"/>
    </row>
    <row r="398" spans="7:7">
      <c r="G398"/>
    </row>
    <row r="399" spans="7:7">
      <c r="G399"/>
    </row>
    <row r="400" spans="7:7">
      <c r="G400"/>
    </row>
    <row r="401" spans="7:7">
      <c r="G401"/>
    </row>
    <row r="402" spans="7:7">
      <c r="G402"/>
    </row>
    <row r="403" spans="7:7">
      <c r="G403"/>
    </row>
    <row r="404" spans="7:7">
      <c r="G404"/>
    </row>
    <row r="405" spans="7:7">
      <c r="G405"/>
    </row>
    <row r="406" spans="7:7">
      <c r="G406"/>
    </row>
    <row r="407" spans="7:7">
      <c r="G407"/>
    </row>
    <row r="408" spans="7:7">
      <c r="G408"/>
    </row>
    <row r="409" spans="7:7">
      <c r="G409"/>
    </row>
    <row r="410" spans="7:7">
      <c r="G410"/>
    </row>
  </sheetData>
  <mergeCells count="1">
    <mergeCell ref="C30:D30"/>
  </mergeCells>
  <conditionalFormatting sqref="G25:G99">
    <cfRule type="expression" dxfId="0" priority="1">
      <formula>"&gt;0.6"</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Problem 1</vt:lpstr>
      <vt:lpstr>Problem 2</vt:lpstr>
      <vt:lpstr>Problem 3</vt:lpstr>
      <vt:lpstr>'Problem 1'!b</vt:lpstr>
      <vt:lpstr>'Problem 2'!b</vt:lpstr>
      <vt:lpstr>'Problem 3'!CA_0</vt:lpstr>
      <vt:lpstr>'Problem 3'!CB_0</vt:lpstr>
      <vt:lpstr>'Problem 3'!Dt</vt:lpstr>
      <vt:lpstr>'Problem 2'!E</vt:lpstr>
      <vt:lpstr>'Problem 1'!f</vt:lpstr>
      <vt:lpstr>f</vt:lpstr>
      <vt:lpstr>'Problem 1'!k</vt:lpstr>
      <vt:lpstr>'Problem 3'!k1_</vt:lpstr>
      <vt:lpstr>'Problem 3'!k2_</vt:lpstr>
      <vt:lpstr>'Problem 1'!Re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dc:creator>
  <cp:lastModifiedBy>Patrick van Duyse</cp:lastModifiedBy>
  <dcterms:created xsi:type="dcterms:W3CDTF">2018-09-17T22:21:45Z</dcterms:created>
  <dcterms:modified xsi:type="dcterms:W3CDTF">2021-12-09T18:08:48Z</dcterms:modified>
</cp:coreProperties>
</file>