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documents\"/>
    </mc:Choice>
  </mc:AlternateContent>
  <xr:revisionPtr revIDLastSave="0" documentId="13_ncr:1_{833799AA-2CE4-4594-9542-78CB10856979}" xr6:coauthVersionLast="46" xr6:coauthVersionMax="46" xr10:uidLastSave="{00000000-0000-0000-0000-000000000000}"/>
  <bookViews>
    <workbookView xWindow="-120" yWindow="-120" windowWidth="29040" windowHeight="15990" activeTab="3" xr2:uid="{C3AD9D2E-3E69-485C-A23B-91E4490D16E1}"/>
  </bookViews>
  <sheets>
    <sheet name="Inventory" sheetId="1" r:id="rId1"/>
    <sheet name="PCB Inv. Checks" sheetId="3" r:id="rId2"/>
    <sheet name="4-28 Inv. Etc." sheetId="5" r:id="rId3"/>
    <sheet name="4-28 PCB Inv." sheetId="4" r:id="rId4"/>
    <sheet name="4-30 Order Count" sheetId="6" r:id="rId5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6" l="1"/>
  <c r="I48" i="6"/>
  <c r="I49" i="6"/>
  <c r="I50" i="6"/>
  <c r="I45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9" i="6"/>
  <c r="I24" i="6"/>
  <c r="I25" i="6"/>
  <c r="I26" i="6"/>
  <c r="I27" i="6"/>
  <c r="I23" i="6"/>
  <c r="I18" i="6"/>
  <c r="I19" i="6"/>
  <c r="I20" i="6"/>
  <c r="I21" i="6"/>
  <c r="I17" i="6"/>
  <c r="I4" i="6"/>
  <c r="I5" i="6"/>
  <c r="I6" i="6"/>
  <c r="I7" i="6"/>
  <c r="I8" i="6"/>
  <c r="I9" i="6"/>
  <c r="I10" i="6"/>
  <c r="I11" i="6"/>
  <c r="I12" i="6"/>
  <c r="I13" i="6"/>
  <c r="I14" i="6"/>
  <c r="I15" i="6"/>
  <c r="I3" i="6"/>
  <c r="G23" i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<sst xmlns="http://schemas.openxmlformats.org/spreadsheetml/2006/main" count="1355" uniqueCount="418">
  <si>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</si>
  <si>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</si>
  <si>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</si>
  <si>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</si>
  <si>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</si>
  <si>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</si>
  <si>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</si>
  <si>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</si>
  <si>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</si>
  <si>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</si>
  <si>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</si>
  <si>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</si>
  <si>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</si>
  <si>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</si>
  <si>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</si>
  <si>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</si>
  <si>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</si>
  <si>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</si>
  <si>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</si>
  <si>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</si>
  <si>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</si>
  <si>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</si>
  <si>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</si>
  <si>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</si>
  <si>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</si>
  <si>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</si>
  <si>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</si>
  <si>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</si>
  <si>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</si>
  <si>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</si>
  <si>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</si>
  <si>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</si>
  <si>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</si>
  <si>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</si>
  <si>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</si>
  <si>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</si>
  <si>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</si>
  <si>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</si>
  <si>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</si>
  <si>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</si>
  <si>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</si>
  <si>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</si>
  <si>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</si>
  <si>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</si>
  <si>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</si>
  <si>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</si>
  <si>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</si>
  <si>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</si>
  <si>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</si>
  <si>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</si>
  <si>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</si>
  <si>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</si>
  <si>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</si>
  <si>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</si>
  <si>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</si>
  <si>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</si>
  <si>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</si>
  <si>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</si>
  <si>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</si>
  <si>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</si>
  <si>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</si>
  <si>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</si>
  <si>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</si>
  <si>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</si>
  <si>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</si>
  <si>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</si>
  <si>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</si>
  <si>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</si>
  <si>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</si>
  <si>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</si>
  <si>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</si>
  <si>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</si>
  <si>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</si>
  <si>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</si>
  <si>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</si>
  <si>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</si>
  <si>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</si>
  <si>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</si>
  <si>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</si>
  <si>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</si>
  <si>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</si>
  <si>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</si>
  <si>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</si>
  <si>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</si>
  <si>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</si>
  <si>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</si>
  <si>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</si>
  <si>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</si>
  <si>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</si>
  <si>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</si>
  <si>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</si>
  <si>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</si>
  <si>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</si>
  <si>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</si>
  <si>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</si>
  <si>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</si>
  <si>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</si>
  <si>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</si>
  <si>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</si>
  <si>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</si>
  <si>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</si>
  <si>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</si>
  <si>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</si>
  <si>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</si>
  <si>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</si>
  <si>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</si>
  <si>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</si>
  <si>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</si>
  <si>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</si>
  <si>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</si>
  <si>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</si>
  <si>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</si>
  <si>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</si>
  <si>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</si>
  <si>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</si>
  <si>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</si>
  <si>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</si>
  <si>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</si>
  <si>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</si>
  <si>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</si>
  <si>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</si>
  <si>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</si>
  <si>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</si>
  <si>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</si>
  <si>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</si>
  <si>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</si>
  <si>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</si>
  <si>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</si>
  <si>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</si>
  <si>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</si>
  <si>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</si>
  <si>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</si>
  <si>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</si>
  <si>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</si>
  <si>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</si>
  <si>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</si>
  <si>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</si>
  <si>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</si>
  <si>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</si>
  <si>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</si>
  <si>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</si>
  <si>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</si>
  <si>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</si>
  <si>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</si>
  <si>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</si>
  <si>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</si>
  <si>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</si>
  <si>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</si>
  <si>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</si>
  <si>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</si>
  <si>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</si>
  <si>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</si>
  <si>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</si>
  <si>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</si>
  <si>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</si>
  <si>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</si>
  <si>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</si>
  <si>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</si>
  <si>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</si>
  <si>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</si>
  <si>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</si>
  <si>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</si>
  <si>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</si>
  <si>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</si>
  <si>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</si>
  <si>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</si>
  <si>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</si>
  <si>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</si>
  <si>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</si>
  <si>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</si>
  <si>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</si>
  <si>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</si>
  <si>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</si>
  <si>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</si>
  <si>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</si>
  <si>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</si>
  <si>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</si>
  <si>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</si>
  <si>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</si>
  <si>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</si>
  <si>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</si>
  <si>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</si>
  <si>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</si>
  <si>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</si>
  <si>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</si>
  <si>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</si>
  <si>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</si>
  <si>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</si>
  <si>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</si>
  <si>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</si>
  <si>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</si>
  <si>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</si>
  <si>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</si>
  <si>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</si>
  <si>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</si>
  <si>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</si>
  <si>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</si>
  <si>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</si>
  <si>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</si>
  <si>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</si>
  <si>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</si>
  <si>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</si>
  <si>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</si>
  <si>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</si>
  <si>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</si>
  <si>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</si>
  <si>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</si>
  <si>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</si>
  <si>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</si>
  <si>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</si>
  <si>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</si>
  <si>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</si>
  <si>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</si>
  <si>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</si>
  <si>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</si>
  <si>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</si>
  <si>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</si>
  <si>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</si>
  <si>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</si>
  <si>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</si>
  <si>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</si>
  <si>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</si>
  <si>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</si>
  <si>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</si>
  <si>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</si>
  <si>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</si>
  <si>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</si>
  <si>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</si>
  <si>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</si>
  <si>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</si>
  <si>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</si>
  <si>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</si>
  <si>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</si>
  <si>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</si>
  <si>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</si>
  <si>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</si>
  <si>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</si>
  <si>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</si>
  <si>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</si>
  <si>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</si>
  <si>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</si>
  <si>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</si>
  <si>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</si>
  <si>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</si>
  <si>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</si>
  <si>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</si>
  <si>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</si>
  <si>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</si>
  <si>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</si>
  <si>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</si>
  <si>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</si>
  <si>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</si>
  <si>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</si>
  <si>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</si>
  <si>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</si>
  <si>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</si>
  <si>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</si>
  <si>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</si>
  <si>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</si>
  <si>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</si>
  <si>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</si>
  <si>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</si>
  <si>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</si>
  <si>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</si>
  <si>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</si>
  <si>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</si>
  <si>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</si>
  <si>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</si>
  <si>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</si>
  <si>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</si>
  <si>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</si>
  <si>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</si>
  <si>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</si>
  <si>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</si>
  <si>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</si>
  <si>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</si>
  <si>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</si>
  <si>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</si>
  <si>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</si>
  <si>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</si>
  <si>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</si>
  <si>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</si>
  <si>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</si>
  <si>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</si>
  <si>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</si>
  <si>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</si>
  <si>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</si>
  <si>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</si>
  <si>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</si>
  <si>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</si>
  <si>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</si>
  <si>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</si>
  <si>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</si>
  <si>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</si>
  <si>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</si>
  <si>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</si>
  <si>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</si>
  <si>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</si>
  <si>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</si>
  <si>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</si>
  <si>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</si>
  <si>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</si>
  <si>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</si>
  <si>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</si>
  <si>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</si>
  <si>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</si>
  <si>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</si>
  <si>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</si>
  <si>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</si>
  <si>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</si>
  <si>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</si>
  <si>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</si>
  <si>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</si>
  <si>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</si>
  <si>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</si>
  <si>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</si>
  <si>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</si>
  <si>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</si>
  <si>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</si>
  <si>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</si>
  <si>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</si>
  <si>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</si>
  <si>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</si>
  <si>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</si>
  <si>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</si>
  <si>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</si>
  <si>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</si>
  <si>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</si>
  <si>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</si>
  <si>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</si>
  <si>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</si>
  <si>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</si>
  <si>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</si>
  <si>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</si>
  <si>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</si>
  <si>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</si>
  <si>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</si>
  <si>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</si>
  <si>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</si>
  <si>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</si>
  <si>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</si>
  <si>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</si>
  <si>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</si>
  <si>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</si>
  <si>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</si>
  <si>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</si>
  <si>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</si>
  <si>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</si>
  <si>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</si>
  <si>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</si>
  <si>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</si>
  <si>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</si>
  <si>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</si>
  <si>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</si>
  <si>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</si>
  <si>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</si>
  <si>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</si>
  <si>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</si>
  <si>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</si>
  <si>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</si>
  <si>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</si>
  <si>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</si>
  <si>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</si>
  <si>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</si>
  <si>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</si>
  <si>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</si>
  <si>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</si>
  <si>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</si>
  <si>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</si>
  <si>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</si>
  <si>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</si>
  <si>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</si>
  <si>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</si>
  <si>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</si>
  <si>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</si>
  <si>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</si>
  <si>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</si>
  <si>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</si>
  <si>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</si>
  <si>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</si>
  <si>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</si>
  <si>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</si>
  <si>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</si>
  <si>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</si>
  <si>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</si>
  <si>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</si>
  <si>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</si>
  <si>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</si>
  <si>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</si>
  <si>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</si>
  <si>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</si>
  <si>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</si>
  <si>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</si>
  <si>
    <t>Item</t>
  </si>
  <si>
    <t>Quantity</t>
  </si>
  <si>
    <t>FVM
(FemaVitalsMonitor.kicad_pcb)</t>
  </si>
  <si>
    <t>IAPO
(ImpedanceRev1.0.kicad_pcb)</t>
  </si>
  <si>
    <t>BTS
(BodyTempSensor.kicad_pcb</t>
  </si>
  <si>
    <t>FVM Rigid PCB</t>
  </si>
  <si>
    <t>IAPO Rigid PCB</t>
  </si>
  <si>
    <t>BTS Rigid PCB</t>
  </si>
  <si>
    <t>FVM Flex PCB</t>
  </si>
  <si>
    <t>IAPO Flex PCB</t>
  </si>
  <si>
    <t>BTS Flex PCB</t>
  </si>
  <si>
    <r>
      <t xml:space="preserve">BTS Rigid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</si>
  <si>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FVM Flex PCB </t>
    </r>
    <r>
      <rPr>
        <b/>
        <sz val="11"/>
        <color theme="1"/>
        <rFont val="Calibri"/>
        <family val="2"/>
        <scheme val="minor"/>
      </rPr>
      <t>(in progress)</t>
    </r>
  </si>
  <si>
    <r>
      <t xml:space="preserve">IAPO Flex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</si>
  <si>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BTS Flex PCB </t>
    </r>
    <r>
      <rPr>
        <b/>
        <sz val="11"/>
        <color theme="1"/>
        <rFont val="Calibri"/>
        <family val="2"/>
        <scheme val="minor"/>
      </rPr>
      <t>(assembled)</t>
    </r>
  </si>
  <si>
    <t>AS11AH Switch</t>
  </si>
  <si>
    <t>FVM</t>
  </si>
  <si>
    <t>IAPO</t>
  </si>
  <si>
    <t>BTS</t>
  </si>
  <si>
    <t>Misc.</t>
  </si>
  <si>
    <t># Needed/Assembled System</t>
  </si>
  <si>
    <t>Total Needed for 3 systems</t>
  </si>
  <si>
    <t># Needed for first system</t>
  </si>
  <si>
    <t># in Inv. (4/30)</t>
  </si>
  <si>
    <t># to order (4/30)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</si>
</sst>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11" xfId="0" applyFill="1" applyBorder="1"/>
    <xf numFmtId="0" fontId="1" fillId="0" borderId="8" xfId="0" applyFont="1" applyFill="1" applyBorder="1" applyAlignment="1">
      <alignment vertical="center" textRotation="180"/>
    </xf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4" xfId="0" applyFont="1" applyFill="1" applyBorder="1"/>
    <xf numFmtId="0" fontId="0" fillId="0" borderId="31" xfId="0" applyFont="1" applyBorder="1"/>
    <xf numFmtId="0" fontId="0" fillId="0" borderId="31" xfId="0" applyFont="1" applyBorder="1" applyAlignment="1">
      <alignment horizontal="center"/>
    </xf>
    <xf numFmtId="0" fontId="0" fillId="0" borderId="32" xfId="0" applyFont="1" applyBorder="1"/>
    <xf numFmtId="0" fontId="0" fillId="0" borderId="8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Normal="100" workbookViewId="0">
      <selection activeCell="C17" sqref="C17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86" t="s">
        <v>161</v>
      </c>
      <c r="C1" s="186"/>
      <c r="D1" s="186"/>
      <c r="E1" s="186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83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84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84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82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82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82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82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82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82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82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82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82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82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82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82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82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82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82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82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82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82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82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82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82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82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82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82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82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82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82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82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82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82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85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85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85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85"/>
      <c r="B49" s="4" t="s">
        <v>140</v>
      </c>
      <c r="C49" s="14" t="s">
        <v>141</v>
      </c>
      <c r="D49" s="5">
        <v>1</v>
      </c>
    </row>
    <row r="51" spans="1:7" x14ac:dyDescent="0.25">
      <c r="A51" s="182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82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82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82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82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82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82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82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82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82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82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82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82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82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82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82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82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82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82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82"/>
      <c r="B71" s="4" t="s">
        <v>102</v>
      </c>
      <c r="C71" s="14" t="s">
        <v>103</v>
      </c>
      <c r="D71" s="5">
        <v>5</v>
      </c>
    </row>
    <row r="72" spans="1:11" x14ac:dyDescent="0.25">
      <c r="A72" s="182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82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82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82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82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82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82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82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82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zoomScale="110" zoomScaleNormal="110" workbookViewId="0">
      <selection activeCell="E19" sqref="E19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219" t="s">
        <v>296</v>
      </c>
      <c r="B1" s="220"/>
      <c r="C1" s="220"/>
      <c r="D1" s="220"/>
      <c r="E1" s="220"/>
      <c r="F1" s="221"/>
      <c r="H1" s="237" t="s">
        <v>369</v>
      </c>
      <c r="I1" s="238"/>
      <c r="J1" s="239"/>
      <c r="K1" s="3"/>
    </row>
    <row r="2" spans="1:31" ht="26.25" customHeight="1" x14ac:dyDescent="0.25">
      <c r="A2" s="222"/>
      <c r="B2" s="223"/>
      <c r="C2" s="223"/>
      <c r="D2" s="223"/>
      <c r="E2" s="223"/>
      <c r="F2" s="224"/>
      <c r="H2" s="69"/>
      <c r="I2" s="235" t="s">
        <v>370</v>
      </c>
      <c r="J2" s="236"/>
      <c r="K2" s="3"/>
    </row>
    <row r="3" spans="1:31" ht="26.25" customHeight="1" thickBot="1" x14ac:dyDescent="0.3">
      <c r="A3" s="225"/>
      <c r="B3" s="226"/>
      <c r="C3" s="226"/>
      <c r="D3" s="226"/>
      <c r="E3" s="226"/>
      <c r="F3" s="227"/>
      <c r="H3" s="107"/>
      <c r="I3" s="235" t="s">
        <v>365</v>
      </c>
      <c r="J3" s="236"/>
      <c r="K3" s="3"/>
    </row>
    <row r="4" spans="1:31" ht="15.75" customHeight="1" x14ac:dyDescent="0.25">
      <c r="A4" s="229" t="s">
        <v>180</v>
      </c>
      <c r="B4" s="229"/>
      <c r="C4" s="229"/>
      <c r="D4" s="229"/>
      <c r="E4" s="230"/>
      <c r="F4" s="41"/>
      <c r="G4" s="31"/>
      <c r="H4" s="114"/>
      <c r="I4" s="235" t="s">
        <v>371</v>
      </c>
      <c r="J4" s="236"/>
      <c r="K4" s="106"/>
      <c r="L4" s="187" t="s">
        <v>357</v>
      </c>
      <c r="M4" s="188"/>
      <c r="N4" s="188"/>
      <c r="O4" s="188"/>
      <c r="P4" s="189"/>
      <c r="Q4" s="41"/>
      <c r="R4" s="79"/>
      <c r="U4" s="79"/>
      <c r="V4" s="196" t="s">
        <v>372</v>
      </c>
      <c r="W4" s="197"/>
      <c r="X4" s="197"/>
      <c r="Y4" s="197"/>
      <c r="Z4" s="198"/>
      <c r="AA4" s="79"/>
      <c r="AB4" s="31"/>
    </row>
    <row r="5" spans="1:31" ht="15.75" customHeight="1" x14ac:dyDescent="0.25">
      <c r="A5" s="231"/>
      <c r="B5" s="231"/>
      <c r="C5" s="231"/>
      <c r="D5" s="231"/>
      <c r="E5" s="232"/>
      <c r="F5" s="41"/>
      <c r="G5" s="31"/>
      <c r="H5" s="121"/>
      <c r="I5" s="240" t="s">
        <v>385</v>
      </c>
      <c r="J5" s="241"/>
      <c r="L5" s="190"/>
      <c r="M5" s="191"/>
      <c r="N5" s="191"/>
      <c r="O5" s="191"/>
      <c r="P5" s="192"/>
      <c r="Q5" s="41"/>
      <c r="R5" s="79"/>
      <c r="U5" s="79"/>
      <c r="V5" s="199"/>
      <c r="W5" s="200"/>
      <c r="X5" s="200"/>
      <c r="Y5" s="200"/>
      <c r="Z5" s="201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14" t="s">
        <v>390</v>
      </c>
      <c r="AB6" s="215"/>
      <c r="AC6" s="215"/>
      <c r="AD6" s="215"/>
      <c r="AE6" s="215"/>
    </row>
    <row r="7" spans="1:31" ht="15.75" customHeight="1" x14ac:dyDescent="0.25">
      <c r="A7" s="228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93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228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94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228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94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228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94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28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94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28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94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28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94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33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95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34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208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202" t="s">
        <v>337</v>
      </c>
      <c r="W15" s="203"/>
      <c r="X15" s="203"/>
      <c r="Y15" s="203"/>
      <c r="Z15" s="203"/>
      <c r="AA15" s="203"/>
      <c r="AB15" s="203"/>
      <c r="AC15" s="204"/>
    </row>
    <row r="16" spans="1:31" ht="20.100000000000001" customHeight="1" thickBot="1" x14ac:dyDescent="0.3">
      <c r="A16" s="228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09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33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209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34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209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28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210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28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208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28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209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33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209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34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209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28"/>
      <c r="B24" s="26" t="s">
        <v>203</v>
      </c>
      <c r="C24" s="34">
        <v>1</v>
      </c>
      <c r="D24" s="34">
        <v>2</v>
      </c>
      <c r="E24" s="44" t="s">
        <v>204</v>
      </c>
      <c r="F24" s="100" t="s">
        <v>382</v>
      </c>
      <c r="L24" s="209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28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209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28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210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28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211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28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212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33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213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28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28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28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05" t="s">
        <v>338</v>
      </c>
      <c r="M35" s="206"/>
      <c r="N35" s="206"/>
      <c r="O35" s="206"/>
      <c r="P35" s="206"/>
      <c r="Q35" s="206"/>
      <c r="R35" s="206"/>
      <c r="S35" s="207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216" t="s">
        <v>295</v>
      </c>
      <c r="C36" s="217"/>
      <c r="D36" s="217"/>
      <c r="E36" s="217"/>
      <c r="F36" s="217"/>
      <c r="G36" s="217"/>
      <c r="H36" s="217"/>
      <c r="I36" s="21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474-F043-4296-889A-83661C2C84CE}">
  <dimension ref="A1:B11"/>
  <sheetViews>
    <sheetView workbookViewId="0">
      <selection activeCell="H26" sqref="H26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393</v>
      </c>
      <c r="B1" t="s">
        <v>394</v>
      </c>
    </row>
    <row r="2" spans="1:2" x14ac:dyDescent="0.25">
      <c r="A2" t="s">
        <v>398</v>
      </c>
      <c r="B2">
        <v>3</v>
      </c>
    </row>
    <row r="3" spans="1:2" x14ac:dyDescent="0.25">
      <c r="A3" t="s">
        <v>399</v>
      </c>
      <c r="B3">
        <v>3</v>
      </c>
    </row>
    <row r="4" spans="1:2" x14ac:dyDescent="0.25">
      <c r="A4" t="s">
        <v>400</v>
      </c>
      <c r="B4">
        <v>2</v>
      </c>
    </row>
    <row r="5" spans="1:2" x14ac:dyDescent="0.25">
      <c r="A5" t="s">
        <v>404</v>
      </c>
      <c r="B5">
        <v>1</v>
      </c>
    </row>
    <row r="6" spans="1:2" x14ac:dyDescent="0.25">
      <c r="A6" t="s">
        <v>401</v>
      </c>
      <c r="B6">
        <v>2</v>
      </c>
    </row>
    <row r="7" spans="1:2" x14ac:dyDescent="0.25">
      <c r="A7" t="s">
        <v>405</v>
      </c>
      <c r="B7">
        <v>1</v>
      </c>
    </row>
    <row r="8" spans="1:2" x14ac:dyDescent="0.25">
      <c r="A8" t="s">
        <v>402</v>
      </c>
      <c r="B8">
        <v>2</v>
      </c>
    </row>
    <row r="9" spans="1:2" x14ac:dyDescent="0.25">
      <c r="A9" t="s">
        <v>406</v>
      </c>
      <c r="B9">
        <v>1</v>
      </c>
    </row>
    <row r="10" spans="1:2" x14ac:dyDescent="0.25">
      <c r="A10" t="s">
        <v>403</v>
      </c>
      <c r="B10">
        <v>1</v>
      </c>
    </row>
    <row r="11" spans="1:2" x14ac:dyDescent="0.25">
      <c r="A11" t="s">
        <v>407</v>
      </c>
      <c r="B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9C66-1455-44D0-A321-27231B372C5D}">
  <dimension ref="A1:AE94"/>
  <sheetViews>
    <sheetView tabSelected="1" workbookViewId="0">
      <selection activeCell="I14" sqref="I14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219" t="s">
        <v>296</v>
      </c>
      <c r="B1" s="220"/>
      <c r="C1" s="220"/>
      <c r="D1" s="220"/>
      <c r="E1" s="220"/>
      <c r="F1" s="221"/>
      <c r="H1" s="237" t="s">
        <v>369</v>
      </c>
      <c r="I1" s="238"/>
      <c r="J1" s="239"/>
      <c r="K1" s="3"/>
    </row>
    <row r="2" spans="1:31" ht="26.25" customHeight="1" x14ac:dyDescent="0.25">
      <c r="A2" s="222"/>
      <c r="B2" s="223"/>
      <c r="C2" s="223"/>
      <c r="D2" s="223"/>
      <c r="E2" s="223"/>
      <c r="F2" s="224"/>
      <c r="H2" s="147"/>
      <c r="I2" s="235" t="s">
        <v>385</v>
      </c>
      <c r="J2" s="236"/>
      <c r="K2" s="3"/>
    </row>
    <row r="3" spans="1:31" ht="26.25" customHeight="1" thickBot="1" x14ac:dyDescent="0.3">
      <c r="A3" s="225"/>
      <c r="B3" s="226"/>
      <c r="C3" s="226"/>
      <c r="D3" s="226"/>
      <c r="E3" s="226"/>
      <c r="F3" s="227"/>
      <c r="H3" s="159"/>
      <c r="I3" s="240" t="s">
        <v>370</v>
      </c>
      <c r="J3" s="241"/>
      <c r="K3" s="3"/>
    </row>
    <row r="4" spans="1:31" ht="15.75" customHeight="1" x14ac:dyDescent="0.25">
      <c r="A4" s="229" t="s">
        <v>395</v>
      </c>
      <c r="B4" s="229"/>
      <c r="C4" s="229"/>
      <c r="D4" s="229"/>
      <c r="E4" s="230"/>
      <c r="F4" s="41"/>
      <c r="G4" s="31"/>
      <c r="H4" s="26"/>
      <c r="I4" s="235"/>
      <c r="J4" s="235"/>
      <c r="K4" s="106"/>
      <c r="L4" s="187" t="s">
        <v>396</v>
      </c>
      <c r="M4" s="188"/>
      <c r="N4" s="188"/>
      <c r="O4" s="188"/>
      <c r="P4" s="189"/>
      <c r="Q4" s="41"/>
      <c r="R4" s="79"/>
      <c r="U4" s="79"/>
      <c r="V4" s="196" t="s">
        <v>397</v>
      </c>
      <c r="W4" s="197"/>
      <c r="X4" s="197"/>
      <c r="Y4" s="197"/>
      <c r="Z4" s="198"/>
      <c r="AA4" s="79"/>
      <c r="AB4" s="31"/>
    </row>
    <row r="5" spans="1:31" ht="15.75" customHeight="1" x14ac:dyDescent="0.25">
      <c r="A5" s="231"/>
      <c r="B5" s="231"/>
      <c r="C5" s="231"/>
      <c r="D5" s="231"/>
      <c r="E5" s="232"/>
      <c r="F5" s="41"/>
      <c r="G5" s="31"/>
      <c r="H5" s="26"/>
      <c r="I5" s="235"/>
      <c r="J5" s="235"/>
      <c r="L5" s="190"/>
      <c r="M5" s="191"/>
      <c r="N5" s="191"/>
      <c r="O5" s="191"/>
      <c r="P5" s="192"/>
      <c r="Q5" s="41"/>
      <c r="R5" s="79"/>
      <c r="U5" s="79"/>
      <c r="V5" s="199"/>
      <c r="W5" s="200"/>
      <c r="X5" s="200"/>
      <c r="Y5" s="200"/>
      <c r="Z5" s="201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/>
      <c r="H6" s="31"/>
      <c r="I6" s="31"/>
      <c r="J6" s="31"/>
      <c r="L6" s="15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14"/>
      <c r="AB6" s="215"/>
      <c r="AC6" s="215"/>
      <c r="AD6" s="215"/>
      <c r="AE6" s="215"/>
    </row>
    <row r="7" spans="1:31" ht="15.75" customHeight="1" x14ac:dyDescent="0.25">
      <c r="A7" s="228" t="s">
        <v>19</v>
      </c>
      <c r="B7" s="74" t="s">
        <v>165</v>
      </c>
      <c r="C7" s="34">
        <v>2</v>
      </c>
      <c r="D7" s="34">
        <v>3</v>
      </c>
      <c r="E7" s="26" t="s">
        <v>166</v>
      </c>
      <c r="F7" s="156"/>
      <c r="G7" s="31"/>
      <c r="L7" s="193" t="s">
        <v>339</v>
      </c>
      <c r="M7" s="74" t="s">
        <v>340</v>
      </c>
      <c r="N7" s="75">
        <v>1</v>
      </c>
      <c r="O7" s="75">
        <v>4</v>
      </c>
      <c r="P7" s="76" t="s">
        <v>237</v>
      </c>
      <c r="Q7" s="41"/>
      <c r="U7" s="79"/>
      <c r="V7" s="83" t="s">
        <v>19</v>
      </c>
      <c r="W7" s="133" t="s">
        <v>342</v>
      </c>
      <c r="X7" s="134">
        <v>2</v>
      </c>
      <c r="Y7" s="134">
        <v>11</v>
      </c>
      <c r="Z7" s="135" t="s">
        <v>343</v>
      </c>
      <c r="AA7" s="79"/>
    </row>
    <row r="8" spans="1:31" ht="15.75" customHeight="1" x14ac:dyDescent="0.25">
      <c r="A8" s="228"/>
      <c r="B8" s="26" t="s">
        <v>167</v>
      </c>
      <c r="C8" s="34">
        <v>1</v>
      </c>
      <c r="D8" s="34">
        <v>4</v>
      </c>
      <c r="E8" s="26" t="s">
        <v>170</v>
      </c>
      <c r="F8" s="156"/>
      <c r="G8" s="31"/>
      <c r="L8" s="194"/>
      <c r="M8" s="26" t="s">
        <v>341</v>
      </c>
      <c r="N8" s="47">
        <v>1</v>
      </c>
      <c r="O8" s="47">
        <v>4</v>
      </c>
      <c r="P8" s="50" t="s">
        <v>239</v>
      </c>
      <c r="Q8" s="41"/>
      <c r="U8" s="79"/>
      <c r="V8" s="84" t="s">
        <v>36</v>
      </c>
      <c r="W8" s="136" t="s">
        <v>351</v>
      </c>
      <c r="X8" s="137">
        <v>2</v>
      </c>
      <c r="Y8" s="137">
        <v>14</v>
      </c>
      <c r="Z8" s="138" t="s">
        <v>366</v>
      </c>
      <c r="AA8" s="79"/>
    </row>
    <row r="9" spans="1:31" ht="15.75" customHeight="1" x14ac:dyDescent="0.25">
      <c r="A9" s="228"/>
      <c r="B9" s="26" t="s">
        <v>169</v>
      </c>
      <c r="C9" s="34">
        <v>3</v>
      </c>
      <c r="D9" s="34">
        <v>7</v>
      </c>
      <c r="E9" s="44" t="s">
        <v>171</v>
      </c>
      <c r="F9" s="14"/>
      <c r="G9" s="31"/>
      <c r="L9" s="194"/>
      <c r="M9" s="26" t="s">
        <v>173</v>
      </c>
      <c r="N9" s="47">
        <v>3</v>
      </c>
      <c r="O9" s="47">
        <v>11</v>
      </c>
      <c r="P9" s="50" t="s">
        <v>344</v>
      </c>
      <c r="Q9" s="41"/>
      <c r="U9" s="79"/>
      <c r="V9" s="96" t="s">
        <v>200</v>
      </c>
      <c r="W9" s="97" t="s">
        <v>367</v>
      </c>
      <c r="X9" s="98">
        <v>1</v>
      </c>
      <c r="Y9" s="98">
        <v>3</v>
      </c>
      <c r="Z9" s="99" t="s">
        <v>202</v>
      </c>
      <c r="AA9" s="79"/>
    </row>
    <row r="10" spans="1:31" ht="15" customHeight="1" x14ac:dyDescent="0.25">
      <c r="A10" s="228"/>
      <c r="B10" s="26" t="s">
        <v>172</v>
      </c>
      <c r="C10" s="34">
        <v>1</v>
      </c>
      <c r="D10" s="34">
        <v>4</v>
      </c>
      <c r="E10" s="44" t="s">
        <v>174</v>
      </c>
      <c r="F10" s="14"/>
      <c r="G10" s="26"/>
      <c r="L10" s="194"/>
      <c r="M10" s="26" t="s">
        <v>178</v>
      </c>
      <c r="N10" s="47">
        <v>2</v>
      </c>
      <c r="O10" s="47">
        <v>7</v>
      </c>
      <c r="P10" s="50" t="s">
        <v>166</v>
      </c>
      <c r="Q10" s="41"/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28"/>
      <c r="B11" s="26" t="s">
        <v>173</v>
      </c>
      <c r="C11" s="34">
        <v>2</v>
      </c>
      <c r="D11" s="34">
        <v>11</v>
      </c>
      <c r="E11" s="44" t="s">
        <v>175</v>
      </c>
      <c r="F11" s="14"/>
      <c r="G11" s="26"/>
      <c r="L11" s="194"/>
      <c r="M11" s="26" t="s">
        <v>345</v>
      </c>
      <c r="N11" s="47">
        <v>2</v>
      </c>
      <c r="O11" s="47">
        <v>3</v>
      </c>
      <c r="P11" s="50" t="s">
        <v>346</v>
      </c>
      <c r="Q11" s="41"/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28"/>
      <c r="B12" s="26" t="s">
        <v>176</v>
      </c>
      <c r="C12" s="34">
        <v>2</v>
      </c>
      <c r="D12" s="34">
        <v>3</v>
      </c>
      <c r="E12" s="44" t="s">
        <v>177</v>
      </c>
      <c r="F12" s="14"/>
      <c r="G12" s="26"/>
      <c r="L12" s="194"/>
      <c r="M12" s="26" t="s">
        <v>348</v>
      </c>
      <c r="N12" s="47">
        <v>4</v>
      </c>
      <c r="O12" s="47">
        <v>5</v>
      </c>
      <c r="P12" s="50" t="s">
        <v>347</v>
      </c>
      <c r="Q12" s="41"/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28"/>
      <c r="B13" s="26" t="s">
        <v>178</v>
      </c>
      <c r="C13" s="34">
        <v>1</v>
      </c>
      <c r="D13" s="34">
        <v>7</v>
      </c>
      <c r="E13" s="44" t="s">
        <v>179</v>
      </c>
      <c r="F13" s="14"/>
      <c r="G13" s="26"/>
      <c r="L13" s="194"/>
      <c r="M13" s="26" t="s">
        <v>181</v>
      </c>
      <c r="N13" s="47">
        <v>2</v>
      </c>
      <c r="O13" s="47">
        <v>12</v>
      </c>
      <c r="P13" s="50" t="s">
        <v>349</v>
      </c>
      <c r="Q13" s="41"/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33"/>
      <c r="B14" s="77" t="s">
        <v>181</v>
      </c>
      <c r="C14" s="102">
        <v>4</v>
      </c>
      <c r="D14" s="102">
        <v>12</v>
      </c>
      <c r="E14" s="103" t="s">
        <v>182</v>
      </c>
      <c r="F14" s="14"/>
      <c r="G14" s="26"/>
      <c r="L14" s="195"/>
      <c r="M14" s="77" t="s">
        <v>350</v>
      </c>
      <c r="N14" s="67">
        <v>1</v>
      </c>
      <c r="O14" s="67">
        <v>4</v>
      </c>
      <c r="P14" s="68" t="s">
        <v>244</v>
      </c>
      <c r="Q14" s="41"/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34" t="s">
        <v>36</v>
      </c>
      <c r="B15" s="78" t="s">
        <v>186</v>
      </c>
      <c r="C15" s="47">
        <v>1</v>
      </c>
      <c r="D15" s="47">
        <v>14</v>
      </c>
      <c r="E15" s="104" t="s">
        <v>187</v>
      </c>
      <c r="F15" s="14"/>
      <c r="G15" s="26"/>
      <c r="L15" s="208" t="s">
        <v>36</v>
      </c>
      <c r="M15" s="78" t="s">
        <v>351</v>
      </c>
      <c r="N15" s="47">
        <v>10</v>
      </c>
      <c r="O15" s="47">
        <v>14</v>
      </c>
      <c r="P15" s="50" t="s">
        <v>352</v>
      </c>
      <c r="Q15" s="41"/>
      <c r="V15" s="202" t="s">
        <v>337</v>
      </c>
      <c r="W15" s="203"/>
      <c r="X15" s="203"/>
      <c r="Y15" s="203"/>
      <c r="Z15" s="203"/>
      <c r="AA15" s="203"/>
      <c r="AB15" s="203"/>
      <c r="AC15" s="204"/>
    </row>
    <row r="16" spans="1:31" ht="20.100000000000001" customHeight="1" thickBot="1" x14ac:dyDescent="0.3">
      <c r="A16" s="228"/>
      <c r="B16" s="26" t="s">
        <v>183</v>
      </c>
      <c r="C16" s="34">
        <v>2</v>
      </c>
      <c r="D16" s="34">
        <v>9</v>
      </c>
      <c r="E16" s="44" t="s">
        <v>184</v>
      </c>
      <c r="F16" s="14" t="s">
        <v>382</v>
      </c>
      <c r="G16" s="26"/>
      <c r="L16" s="209"/>
      <c r="M16" s="26" t="s">
        <v>183</v>
      </c>
      <c r="N16" s="47">
        <v>3</v>
      </c>
      <c r="O16" s="47">
        <v>9</v>
      </c>
      <c r="P16" s="50" t="s">
        <v>353</v>
      </c>
      <c r="Q16" s="41"/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33"/>
      <c r="B17" s="161" t="s">
        <v>185</v>
      </c>
      <c r="C17" s="162">
        <v>5</v>
      </c>
      <c r="D17" s="162">
        <v>11</v>
      </c>
      <c r="E17" s="163" t="s">
        <v>188</v>
      </c>
      <c r="F17" s="14" t="s">
        <v>382</v>
      </c>
      <c r="G17" s="26"/>
      <c r="L17" s="209"/>
      <c r="M17" s="26" t="s">
        <v>185</v>
      </c>
      <c r="N17" s="47">
        <v>4</v>
      </c>
      <c r="O17" s="47">
        <v>11</v>
      </c>
      <c r="P17" s="50" t="s">
        <v>354</v>
      </c>
      <c r="Q17" s="41"/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34" t="s">
        <v>199</v>
      </c>
      <c r="B18" s="38" t="s">
        <v>189</v>
      </c>
      <c r="C18" s="164">
        <v>1</v>
      </c>
      <c r="D18" s="164">
        <v>4</v>
      </c>
      <c r="E18" s="165" t="s">
        <v>190</v>
      </c>
      <c r="F18" s="14"/>
      <c r="L18" s="209"/>
      <c r="M18" s="26" t="s">
        <v>355</v>
      </c>
      <c r="N18" s="47">
        <v>1</v>
      </c>
      <c r="O18" s="47">
        <v>4</v>
      </c>
      <c r="P18" s="50" t="s">
        <v>310</v>
      </c>
      <c r="Q18" s="41"/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28"/>
      <c r="B19" s="38" t="s">
        <v>191</v>
      </c>
      <c r="C19" s="164">
        <v>1</v>
      </c>
      <c r="D19" s="164">
        <v>4</v>
      </c>
      <c r="E19" s="165" t="s">
        <v>192</v>
      </c>
      <c r="F19" s="100"/>
      <c r="L19" s="210"/>
      <c r="M19" s="77" t="s">
        <v>356</v>
      </c>
      <c r="N19" s="67">
        <v>1</v>
      </c>
      <c r="O19" s="67">
        <v>4</v>
      </c>
      <c r="P19" s="68" t="s">
        <v>303</v>
      </c>
      <c r="Q19" s="41"/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28"/>
      <c r="B20" s="38" t="s">
        <v>193</v>
      </c>
      <c r="C20" s="164">
        <v>1</v>
      </c>
      <c r="D20" s="164">
        <v>3</v>
      </c>
      <c r="E20" s="165" t="s">
        <v>194</v>
      </c>
      <c r="F20" s="100"/>
      <c r="L20" s="208" t="s">
        <v>200</v>
      </c>
      <c r="M20" s="26" t="s">
        <v>373</v>
      </c>
      <c r="N20" s="47">
        <v>1</v>
      </c>
      <c r="O20" s="47">
        <v>2</v>
      </c>
      <c r="P20" s="50" t="s">
        <v>268</v>
      </c>
      <c r="Q20" s="41"/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28"/>
      <c r="B21" s="38" t="s">
        <v>195</v>
      </c>
      <c r="C21" s="164">
        <v>1</v>
      </c>
      <c r="D21" s="164">
        <v>4</v>
      </c>
      <c r="E21" s="165" t="s">
        <v>196</v>
      </c>
      <c r="F21" s="100"/>
      <c r="L21" s="209"/>
      <c r="M21" s="26" t="s">
        <v>374</v>
      </c>
      <c r="N21" s="47">
        <v>2</v>
      </c>
      <c r="O21" s="47">
        <v>1</v>
      </c>
      <c r="P21" s="50" t="s">
        <v>358</v>
      </c>
      <c r="Q21" s="41"/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33"/>
      <c r="B22" s="161" t="s">
        <v>197</v>
      </c>
      <c r="C22" s="162">
        <v>1</v>
      </c>
      <c r="D22" s="162">
        <v>3</v>
      </c>
      <c r="E22" s="163" t="s">
        <v>198</v>
      </c>
      <c r="F22" s="100"/>
      <c r="L22" s="209"/>
      <c r="M22" s="26" t="s">
        <v>375</v>
      </c>
      <c r="N22" s="47">
        <v>1</v>
      </c>
      <c r="O22" s="47">
        <v>2</v>
      </c>
      <c r="P22" s="50" t="s">
        <v>210</v>
      </c>
      <c r="Q22" s="41"/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34" t="s">
        <v>200</v>
      </c>
      <c r="B23" s="149" t="s">
        <v>201</v>
      </c>
      <c r="C23" s="150">
        <v>1</v>
      </c>
      <c r="D23" s="150">
        <v>2</v>
      </c>
      <c r="E23" s="151" t="s">
        <v>202</v>
      </c>
      <c r="F23" s="100"/>
      <c r="L23" s="209"/>
      <c r="M23" s="148" t="s">
        <v>359</v>
      </c>
      <c r="N23" s="157">
        <v>1</v>
      </c>
      <c r="O23" s="157">
        <v>0</v>
      </c>
      <c r="P23" s="158" t="s">
        <v>208</v>
      </c>
      <c r="Q23" s="41"/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28"/>
      <c r="B24" s="38" t="s">
        <v>203</v>
      </c>
      <c r="C24" s="164">
        <v>1</v>
      </c>
      <c r="D24" s="164">
        <v>3</v>
      </c>
      <c r="E24" s="165" t="s">
        <v>204</v>
      </c>
      <c r="F24" s="100" t="s">
        <v>382</v>
      </c>
      <c r="L24" s="209"/>
      <c r="M24" s="26" t="s">
        <v>360</v>
      </c>
      <c r="N24" s="47">
        <v>1</v>
      </c>
      <c r="O24" s="47">
        <v>4</v>
      </c>
      <c r="P24" s="50" t="s">
        <v>212</v>
      </c>
      <c r="Q24" s="41"/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28"/>
      <c r="B25" s="38" t="s">
        <v>205</v>
      </c>
      <c r="C25" s="164">
        <v>2</v>
      </c>
      <c r="D25" s="164">
        <v>3</v>
      </c>
      <c r="E25" s="165" t="s">
        <v>206</v>
      </c>
      <c r="F25" s="100" t="s">
        <v>382</v>
      </c>
      <c r="L25" s="209"/>
      <c r="M25" s="85" t="s">
        <v>361</v>
      </c>
      <c r="N25" s="47">
        <v>1</v>
      </c>
      <c r="O25" s="47">
        <v>1</v>
      </c>
      <c r="P25" s="50" t="s">
        <v>277</v>
      </c>
      <c r="Q25" s="41"/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28"/>
      <c r="B26" s="166" t="s">
        <v>207</v>
      </c>
      <c r="C26" s="167">
        <v>1</v>
      </c>
      <c r="D26" s="167">
        <v>0</v>
      </c>
      <c r="E26" s="168" t="s">
        <v>208</v>
      </c>
      <c r="F26" s="100"/>
      <c r="L26" s="210"/>
      <c r="M26" s="131" t="s">
        <v>362</v>
      </c>
      <c r="N26" s="67">
        <v>1</v>
      </c>
      <c r="O26" s="67">
        <v>3</v>
      </c>
      <c r="P26" s="68" t="s">
        <v>327</v>
      </c>
      <c r="Q26" s="41"/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28"/>
      <c r="B27" s="38" t="s">
        <v>209</v>
      </c>
      <c r="C27" s="164">
        <v>1</v>
      </c>
      <c r="D27" s="164">
        <v>3</v>
      </c>
      <c r="E27" s="165" t="s">
        <v>210</v>
      </c>
      <c r="F27" s="100"/>
      <c r="L27" s="211" t="s">
        <v>213</v>
      </c>
      <c r="M27" s="70" t="s">
        <v>363</v>
      </c>
      <c r="N27" s="71">
        <v>1</v>
      </c>
      <c r="O27" s="71">
        <v>3</v>
      </c>
      <c r="P27" s="72" t="s">
        <v>286</v>
      </c>
      <c r="Q27" s="41"/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28"/>
      <c r="B28" s="169" t="s">
        <v>376</v>
      </c>
      <c r="C28" s="170">
        <v>1</v>
      </c>
      <c r="D28" s="170">
        <v>0</v>
      </c>
      <c r="E28" s="171" t="s">
        <v>268</v>
      </c>
      <c r="F28" s="100"/>
      <c r="L28" s="212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33"/>
      <c r="B29" s="172" t="s">
        <v>377</v>
      </c>
      <c r="C29" s="173">
        <v>1</v>
      </c>
      <c r="D29" s="173">
        <v>3</v>
      </c>
      <c r="E29" s="174" t="s">
        <v>212</v>
      </c>
      <c r="F29" s="100"/>
      <c r="L29" s="213"/>
      <c r="M29" s="132" t="s">
        <v>364</v>
      </c>
      <c r="N29" s="127">
        <v>1</v>
      </c>
      <c r="O29" s="127">
        <v>1</v>
      </c>
      <c r="P29" s="128" t="s">
        <v>219</v>
      </c>
      <c r="Q29" s="41"/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28" t="s">
        <v>213</v>
      </c>
      <c r="B30" s="38" t="s">
        <v>214</v>
      </c>
      <c r="C30" s="164">
        <v>1</v>
      </c>
      <c r="D30" s="164">
        <v>2</v>
      </c>
      <c r="E30" s="165" t="s">
        <v>215</v>
      </c>
      <c r="F30" s="100"/>
      <c r="K30" s="31"/>
      <c r="L30" s="33"/>
      <c r="M30" s="26"/>
      <c r="N30" s="47"/>
      <c r="O30" s="47"/>
      <c r="P30" s="51"/>
      <c r="Q30" s="41"/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28"/>
      <c r="B31" s="38" t="s">
        <v>216</v>
      </c>
      <c r="C31" s="164">
        <v>1</v>
      </c>
      <c r="D31" s="25" t="s">
        <v>217</v>
      </c>
      <c r="E31" s="165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28"/>
      <c r="B32" s="38" t="s">
        <v>364</v>
      </c>
      <c r="C32" s="164">
        <v>1</v>
      </c>
      <c r="D32" s="164">
        <v>1</v>
      </c>
      <c r="E32" s="38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175" t="s">
        <v>408</v>
      </c>
      <c r="C33" s="176">
        <v>1</v>
      </c>
      <c r="D33" s="176">
        <v>2</v>
      </c>
      <c r="E33" s="38" t="s">
        <v>291</v>
      </c>
      <c r="F33" s="160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4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05" t="s">
        <v>338</v>
      </c>
      <c r="M35" s="206"/>
      <c r="N35" s="206"/>
      <c r="O35" s="206"/>
      <c r="P35" s="206"/>
      <c r="Q35" s="206"/>
      <c r="R35" s="206"/>
      <c r="S35" s="207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216" t="s">
        <v>295</v>
      </c>
      <c r="C36" s="217"/>
      <c r="D36" s="217"/>
      <c r="E36" s="217"/>
      <c r="F36" s="217"/>
      <c r="G36" s="217"/>
      <c r="H36" s="217"/>
      <c r="I36" s="21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73" t="s">
        <v>204</v>
      </c>
      <c r="C79" s="26" t="s">
        <v>271</v>
      </c>
      <c r="D79" s="26" t="s">
        <v>271</v>
      </c>
      <c r="E79" s="26"/>
      <c r="F79" s="26"/>
      <c r="G79" s="26"/>
      <c r="H79" s="26"/>
      <c r="I79" s="44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3" t="s">
        <v>278</v>
      </c>
      <c r="C88" s="26" t="s">
        <v>279</v>
      </c>
      <c r="D88" s="26" t="s">
        <v>280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73" t="s">
        <v>286</v>
      </c>
      <c r="C91" s="26" t="s">
        <v>287</v>
      </c>
      <c r="D91" s="26" t="s">
        <v>288</v>
      </c>
      <c r="E91" s="26"/>
      <c r="F91" s="26"/>
      <c r="G91" s="26"/>
      <c r="H91" s="26"/>
      <c r="I91" s="44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A30:A32"/>
    <mergeCell ref="L35:S35"/>
    <mergeCell ref="B36:I36"/>
    <mergeCell ref="A15:A17"/>
    <mergeCell ref="L15:L19"/>
    <mergeCell ref="V15:AC15"/>
    <mergeCell ref="A18:A22"/>
    <mergeCell ref="L20:L26"/>
    <mergeCell ref="A23:A29"/>
    <mergeCell ref="L27:L29"/>
    <mergeCell ref="L4:P5"/>
    <mergeCell ref="V4:Z5"/>
    <mergeCell ref="I5:J5"/>
    <mergeCell ref="AA6:AE6"/>
    <mergeCell ref="A7:A14"/>
    <mergeCell ref="L7:L14"/>
    <mergeCell ref="A1:F3"/>
    <mergeCell ref="H1:J1"/>
    <mergeCell ref="I2:J2"/>
    <mergeCell ref="I3:J3"/>
    <mergeCell ref="A4:E5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0183-41F9-48EE-8085-F0A5786E0B95}">
  <dimension ref="A1:J50"/>
  <sheetViews>
    <sheetView zoomScale="140" zoomScaleNormal="140" workbookViewId="0">
      <selection activeCell="J2" sqref="J2"/>
    </sheetView>
  </sheetViews>
  <sheetFormatPr defaultRowHeight="15" x14ac:dyDescent="0.25"/>
  <cols>
    <col min="1" max="1" width="30.7109375" style="31" bestFit="1" customWidth="1"/>
    <col min="2" max="4" width="9.140625" style="46"/>
    <col min="5" max="5" width="20.5703125" style="178" customWidth="1"/>
    <col min="6" max="6" width="17.140625" style="46" customWidth="1"/>
    <col min="7" max="7" width="14.42578125" style="178" customWidth="1"/>
    <col min="8" max="8" width="9.140625" style="47"/>
    <col min="9" max="16384" width="9.140625" style="31"/>
  </cols>
  <sheetData>
    <row r="1" spans="1:9" ht="45" x14ac:dyDescent="0.25">
      <c r="A1" s="177" t="s">
        <v>393</v>
      </c>
      <c r="B1" s="177" t="s">
        <v>409</v>
      </c>
      <c r="C1" s="177" t="s">
        <v>410</v>
      </c>
      <c r="D1" s="177" t="s">
        <v>411</v>
      </c>
      <c r="E1" s="179" t="s">
        <v>413</v>
      </c>
      <c r="F1" s="179" t="s">
        <v>414</v>
      </c>
      <c r="G1" s="179" t="s">
        <v>415</v>
      </c>
      <c r="H1" s="180" t="s">
        <v>416</v>
      </c>
      <c r="I1" s="181" t="s">
        <v>417</v>
      </c>
    </row>
    <row r="2" spans="1:9" x14ac:dyDescent="0.25">
      <c r="A2" s="242" t="s">
        <v>19</v>
      </c>
      <c r="B2" s="242"/>
      <c r="C2" s="242"/>
      <c r="D2" s="242"/>
      <c r="E2" s="242"/>
      <c r="F2" s="242"/>
      <c r="G2" s="242"/>
      <c r="H2" s="242"/>
      <c r="I2" s="242"/>
    </row>
    <row r="3" spans="1:9" ht="13.5" customHeight="1" x14ac:dyDescent="0.25">
      <c r="A3" s="26" t="s">
        <v>340</v>
      </c>
      <c r="B3" s="46">
        <v>0</v>
      </c>
      <c r="C3" s="46">
        <v>1</v>
      </c>
      <c r="D3" s="46">
        <v>0</v>
      </c>
      <c r="E3" s="178">
        <v>1</v>
      </c>
      <c r="F3" s="46">
        <v>3</v>
      </c>
      <c r="G3" s="178">
        <v>0</v>
      </c>
      <c r="H3" s="47">
        <v>4</v>
      </c>
      <c r="I3" s="31">
        <f xml:space="preserve"> (F3 + 3) + G3 - H3</f>
        <v>2</v>
      </c>
    </row>
    <row r="4" spans="1:9" x14ac:dyDescent="0.25">
      <c r="A4" s="26" t="s">
        <v>165</v>
      </c>
      <c r="B4" s="46">
        <v>2</v>
      </c>
      <c r="C4" s="46">
        <v>0</v>
      </c>
      <c r="D4" s="46">
        <v>0</v>
      </c>
      <c r="E4" s="178">
        <v>2</v>
      </c>
      <c r="F4" s="46">
        <v>6</v>
      </c>
      <c r="G4" s="178">
        <v>0</v>
      </c>
      <c r="H4" s="47">
        <v>3</v>
      </c>
      <c r="I4" s="31">
        <f t="shared" ref="I4:I15" si="0" xml:space="preserve"> (F4 + 3) + G4 - H4</f>
        <v>6</v>
      </c>
    </row>
    <row r="5" spans="1:9" x14ac:dyDescent="0.25">
      <c r="A5" s="26" t="s">
        <v>167</v>
      </c>
      <c r="B5" s="46">
        <v>1</v>
      </c>
      <c r="C5" s="46">
        <v>0</v>
      </c>
      <c r="D5" s="46">
        <v>0</v>
      </c>
      <c r="E5" s="178">
        <v>1</v>
      </c>
      <c r="F5" s="46">
        <v>3</v>
      </c>
      <c r="G5" s="178">
        <v>0</v>
      </c>
      <c r="H5" s="47">
        <v>4</v>
      </c>
      <c r="I5" s="31">
        <f t="shared" si="0"/>
        <v>2</v>
      </c>
    </row>
    <row r="6" spans="1:9" x14ac:dyDescent="0.25">
      <c r="A6" s="26" t="s">
        <v>341</v>
      </c>
      <c r="B6" s="46">
        <v>0</v>
      </c>
      <c r="C6" s="46">
        <v>1</v>
      </c>
      <c r="D6" s="46">
        <v>0</v>
      </c>
      <c r="E6" s="178">
        <v>1</v>
      </c>
      <c r="F6" s="46">
        <v>3</v>
      </c>
      <c r="G6" s="178">
        <v>0</v>
      </c>
      <c r="H6" s="47">
        <v>4</v>
      </c>
      <c r="I6" s="31">
        <f t="shared" si="0"/>
        <v>2</v>
      </c>
    </row>
    <row r="7" spans="1:9" x14ac:dyDescent="0.25">
      <c r="A7" s="26" t="s">
        <v>169</v>
      </c>
      <c r="B7" s="46">
        <v>3</v>
      </c>
      <c r="C7" s="46">
        <v>0</v>
      </c>
      <c r="D7" s="46">
        <v>0</v>
      </c>
      <c r="E7" s="178">
        <v>3</v>
      </c>
      <c r="F7" s="46">
        <v>9</v>
      </c>
      <c r="G7" s="178">
        <v>0</v>
      </c>
      <c r="H7" s="47">
        <v>7</v>
      </c>
      <c r="I7" s="31">
        <f t="shared" si="0"/>
        <v>5</v>
      </c>
    </row>
    <row r="8" spans="1:9" x14ac:dyDescent="0.25">
      <c r="A8" s="26" t="s">
        <v>172</v>
      </c>
      <c r="B8" s="46">
        <v>1</v>
      </c>
      <c r="C8" s="46">
        <v>0</v>
      </c>
      <c r="D8" s="46">
        <v>0</v>
      </c>
      <c r="E8" s="178">
        <v>1</v>
      </c>
      <c r="F8" s="46">
        <v>3</v>
      </c>
      <c r="G8" s="178">
        <v>0</v>
      </c>
      <c r="H8" s="47">
        <v>4</v>
      </c>
      <c r="I8" s="31">
        <f t="shared" si="0"/>
        <v>2</v>
      </c>
    </row>
    <row r="9" spans="1:9" x14ac:dyDescent="0.25">
      <c r="A9" s="26" t="s">
        <v>173</v>
      </c>
      <c r="B9" s="46">
        <v>2</v>
      </c>
      <c r="C9" s="46">
        <v>3</v>
      </c>
      <c r="D9" s="46">
        <v>2</v>
      </c>
      <c r="E9" s="178">
        <v>7</v>
      </c>
      <c r="F9" s="46">
        <v>21</v>
      </c>
      <c r="G9" s="178">
        <v>0</v>
      </c>
      <c r="H9" s="47">
        <v>11</v>
      </c>
      <c r="I9" s="31">
        <f t="shared" si="0"/>
        <v>13</v>
      </c>
    </row>
    <row r="10" spans="1:9" x14ac:dyDescent="0.25">
      <c r="A10" s="26" t="s">
        <v>176</v>
      </c>
      <c r="B10" s="46">
        <v>2</v>
      </c>
      <c r="C10" s="46">
        <v>0</v>
      </c>
      <c r="D10" s="46">
        <v>0</v>
      </c>
      <c r="E10" s="178">
        <v>2</v>
      </c>
      <c r="F10" s="46">
        <v>6</v>
      </c>
      <c r="G10" s="178">
        <v>0</v>
      </c>
      <c r="H10" s="47">
        <v>3</v>
      </c>
      <c r="I10" s="31">
        <f t="shared" si="0"/>
        <v>6</v>
      </c>
    </row>
    <row r="11" spans="1:9" x14ac:dyDescent="0.25">
      <c r="A11" s="26" t="s">
        <v>178</v>
      </c>
      <c r="B11" s="46">
        <v>1</v>
      </c>
      <c r="C11" s="46">
        <v>2</v>
      </c>
      <c r="D11" s="46">
        <v>0</v>
      </c>
      <c r="E11" s="178">
        <v>3</v>
      </c>
      <c r="F11" s="46">
        <v>9</v>
      </c>
      <c r="G11" s="178">
        <v>0</v>
      </c>
      <c r="H11" s="47">
        <v>7</v>
      </c>
      <c r="I11" s="31">
        <f t="shared" si="0"/>
        <v>5</v>
      </c>
    </row>
    <row r="12" spans="1:9" x14ac:dyDescent="0.25">
      <c r="A12" s="26" t="s">
        <v>345</v>
      </c>
      <c r="B12" s="46">
        <v>0</v>
      </c>
      <c r="C12" s="46">
        <v>2</v>
      </c>
      <c r="D12" s="46">
        <v>0</v>
      </c>
      <c r="E12" s="178">
        <v>2</v>
      </c>
      <c r="F12" s="46">
        <v>6</v>
      </c>
      <c r="G12" s="178">
        <v>0</v>
      </c>
      <c r="H12" s="47">
        <v>3</v>
      </c>
      <c r="I12" s="31">
        <f t="shared" si="0"/>
        <v>6</v>
      </c>
    </row>
    <row r="13" spans="1:9" x14ac:dyDescent="0.25">
      <c r="A13" s="26" t="s">
        <v>348</v>
      </c>
      <c r="B13" s="46">
        <v>0</v>
      </c>
      <c r="C13" s="46">
        <v>4</v>
      </c>
      <c r="D13" s="46">
        <v>0</v>
      </c>
      <c r="E13" s="178">
        <v>4</v>
      </c>
      <c r="F13" s="46">
        <v>12</v>
      </c>
      <c r="G13" s="178">
        <v>0</v>
      </c>
      <c r="H13" s="47">
        <v>5</v>
      </c>
      <c r="I13" s="31">
        <f t="shared" si="0"/>
        <v>10</v>
      </c>
    </row>
    <row r="14" spans="1:9" x14ac:dyDescent="0.25">
      <c r="A14" s="26" t="s">
        <v>181</v>
      </c>
      <c r="B14" s="46">
        <v>4</v>
      </c>
      <c r="C14" s="46">
        <v>2</v>
      </c>
      <c r="D14" s="46">
        <v>0</v>
      </c>
      <c r="E14" s="178">
        <v>6</v>
      </c>
      <c r="F14" s="46">
        <v>18</v>
      </c>
      <c r="G14" s="178">
        <v>0</v>
      </c>
      <c r="H14" s="47">
        <v>12</v>
      </c>
      <c r="I14" s="31">
        <f t="shared" si="0"/>
        <v>9</v>
      </c>
    </row>
    <row r="15" spans="1:9" x14ac:dyDescent="0.25">
      <c r="A15" s="26" t="s">
        <v>350</v>
      </c>
      <c r="B15" s="46">
        <v>0</v>
      </c>
      <c r="C15" s="46">
        <v>1</v>
      </c>
      <c r="D15" s="46">
        <v>0</v>
      </c>
      <c r="E15" s="178">
        <v>1</v>
      </c>
      <c r="F15" s="46">
        <v>3</v>
      </c>
      <c r="G15" s="178">
        <v>0</v>
      </c>
      <c r="H15" s="47">
        <v>4</v>
      </c>
      <c r="I15" s="31">
        <f t="shared" si="0"/>
        <v>2</v>
      </c>
    </row>
    <row r="16" spans="1:9" x14ac:dyDescent="0.25">
      <c r="A16" s="242" t="s">
        <v>36</v>
      </c>
      <c r="B16" s="242"/>
      <c r="C16" s="242"/>
      <c r="D16" s="242"/>
      <c r="E16" s="242"/>
      <c r="F16" s="242"/>
      <c r="G16" s="242"/>
      <c r="H16" s="242"/>
      <c r="I16" s="242"/>
    </row>
    <row r="17" spans="1:10" x14ac:dyDescent="0.25">
      <c r="A17" s="78" t="s">
        <v>351</v>
      </c>
      <c r="B17" s="46">
        <v>1</v>
      </c>
      <c r="C17" s="46">
        <v>10</v>
      </c>
      <c r="D17" s="46">
        <v>2</v>
      </c>
      <c r="E17" s="178">
        <v>13</v>
      </c>
      <c r="F17" s="46">
        <v>39</v>
      </c>
      <c r="G17" s="178">
        <v>0</v>
      </c>
      <c r="H17" s="47">
        <v>14</v>
      </c>
      <c r="I17" s="31">
        <f xml:space="preserve"> (F17+ 3) + G17- H17</f>
        <v>28</v>
      </c>
      <c r="J17" s="26"/>
    </row>
    <row r="18" spans="1:10" x14ac:dyDescent="0.25">
      <c r="A18" s="26" t="s">
        <v>183</v>
      </c>
      <c r="B18" s="46">
        <v>2</v>
      </c>
      <c r="C18" s="46">
        <v>3</v>
      </c>
      <c r="D18" s="46">
        <v>0</v>
      </c>
      <c r="E18" s="178">
        <v>5</v>
      </c>
      <c r="F18" s="46">
        <v>15</v>
      </c>
      <c r="G18" s="178">
        <v>0</v>
      </c>
      <c r="H18" s="47">
        <v>9</v>
      </c>
      <c r="I18" s="31">
        <f t="shared" ref="I18:I21" si="1" xml:space="preserve"> (F18+ 3) + G18- H18</f>
        <v>9</v>
      </c>
    </row>
    <row r="19" spans="1:10" x14ac:dyDescent="0.25">
      <c r="A19" s="26" t="s">
        <v>185</v>
      </c>
      <c r="B19" s="46">
        <v>5</v>
      </c>
      <c r="C19" s="46">
        <v>4</v>
      </c>
      <c r="D19" s="46">
        <v>0</v>
      </c>
      <c r="E19" s="178">
        <v>9</v>
      </c>
      <c r="F19" s="46">
        <v>27</v>
      </c>
      <c r="G19" s="178">
        <v>0</v>
      </c>
      <c r="H19" s="47">
        <v>11</v>
      </c>
      <c r="I19" s="31">
        <f t="shared" si="1"/>
        <v>19</v>
      </c>
    </row>
    <row r="20" spans="1:10" x14ac:dyDescent="0.25">
      <c r="A20" s="26" t="s">
        <v>355</v>
      </c>
      <c r="B20" s="46">
        <v>0</v>
      </c>
      <c r="C20" s="46">
        <v>1</v>
      </c>
      <c r="D20" s="46">
        <v>0</v>
      </c>
      <c r="E20" s="178">
        <v>1</v>
      </c>
      <c r="F20" s="46">
        <v>3</v>
      </c>
      <c r="G20" s="178">
        <v>0</v>
      </c>
      <c r="H20" s="47">
        <v>4</v>
      </c>
      <c r="I20" s="31">
        <f t="shared" si="1"/>
        <v>2</v>
      </c>
    </row>
    <row r="21" spans="1:10" x14ac:dyDescent="0.25">
      <c r="A21" s="26" t="s">
        <v>356</v>
      </c>
      <c r="B21" s="46">
        <v>0</v>
      </c>
      <c r="C21" s="46">
        <v>1</v>
      </c>
      <c r="D21" s="46">
        <v>0</v>
      </c>
      <c r="E21" s="178">
        <v>1</v>
      </c>
      <c r="F21" s="46">
        <v>3</v>
      </c>
      <c r="G21" s="178">
        <v>0</v>
      </c>
      <c r="H21" s="47">
        <v>4</v>
      </c>
      <c r="I21" s="31">
        <f t="shared" si="1"/>
        <v>2</v>
      </c>
    </row>
    <row r="22" spans="1:10" x14ac:dyDescent="0.25">
      <c r="A22" s="242" t="s">
        <v>199</v>
      </c>
      <c r="B22" s="242"/>
      <c r="C22" s="242"/>
      <c r="D22" s="242"/>
      <c r="E22" s="242"/>
      <c r="F22" s="242"/>
      <c r="G22" s="242"/>
      <c r="H22" s="242"/>
      <c r="I22" s="242"/>
    </row>
    <row r="23" spans="1:10" x14ac:dyDescent="0.25">
      <c r="A23" s="38" t="s">
        <v>189</v>
      </c>
      <c r="B23" s="46">
        <v>1</v>
      </c>
      <c r="C23" s="46">
        <v>0</v>
      </c>
      <c r="D23" s="46">
        <v>0</v>
      </c>
      <c r="E23" s="178">
        <v>1</v>
      </c>
      <c r="F23" s="46">
        <v>3</v>
      </c>
      <c r="G23" s="178">
        <v>0</v>
      </c>
      <c r="H23" s="47">
        <v>4</v>
      </c>
      <c r="I23" s="26">
        <f xml:space="preserve"> (F23 + 3) +G23 - H23</f>
        <v>2</v>
      </c>
    </row>
    <row r="24" spans="1:10" x14ac:dyDescent="0.25">
      <c r="A24" s="38" t="s">
        <v>191</v>
      </c>
      <c r="B24" s="46">
        <v>1</v>
      </c>
      <c r="C24" s="46">
        <v>0</v>
      </c>
      <c r="D24" s="46">
        <v>0</v>
      </c>
      <c r="E24" s="178">
        <v>1</v>
      </c>
      <c r="F24" s="46">
        <v>3</v>
      </c>
      <c r="G24" s="178">
        <v>0</v>
      </c>
      <c r="H24" s="47">
        <v>4</v>
      </c>
      <c r="I24" s="26">
        <f t="shared" ref="I24:I27" si="2" xml:space="preserve"> (F24 + 3) +G24 - H24</f>
        <v>2</v>
      </c>
    </row>
    <row r="25" spans="1:10" x14ac:dyDescent="0.25">
      <c r="A25" s="38" t="s">
        <v>193</v>
      </c>
      <c r="B25" s="46">
        <v>1</v>
      </c>
      <c r="C25" s="46">
        <v>0</v>
      </c>
      <c r="D25" s="46">
        <v>0</v>
      </c>
      <c r="E25" s="178">
        <v>1</v>
      </c>
      <c r="F25" s="46">
        <v>3</v>
      </c>
      <c r="G25" s="178">
        <v>0</v>
      </c>
      <c r="H25" s="47">
        <v>3</v>
      </c>
      <c r="I25" s="26">
        <f t="shared" si="2"/>
        <v>3</v>
      </c>
    </row>
    <row r="26" spans="1:10" x14ac:dyDescent="0.25">
      <c r="A26" s="38" t="s">
        <v>195</v>
      </c>
      <c r="B26" s="46">
        <v>1</v>
      </c>
      <c r="C26" s="46">
        <v>0</v>
      </c>
      <c r="D26" s="46">
        <v>0</v>
      </c>
      <c r="E26" s="178">
        <v>1</v>
      </c>
      <c r="F26" s="46">
        <v>3</v>
      </c>
      <c r="G26" s="178">
        <v>0</v>
      </c>
      <c r="H26" s="47">
        <v>4</v>
      </c>
      <c r="I26" s="26">
        <f t="shared" si="2"/>
        <v>2</v>
      </c>
    </row>
    <row r="27" spans="1:10" x14ac:dyDescent="0.25">
      <c r="A27" s="38" t="s">
        <v>197</v>
      </c>
      <c r="B27" s="46">
        <v>1</v>
      </c>
      <c r="C27" s="46">
        <v>0</v>
      </c>
      <c r="D27" s="46">
        <v>0</v>
      </c>
      <c r="E27" s="178">
        <v>1</v>
      </c>
      <c r="F27" s="46">
        <v>3</v>
      </c>
      <c r="G27" s="178">
        <v>0</v>
      </c>
      <c r="H27" s="47">
        <v>3</v>
      </c>
      <c r="I27" s="26">
        <f t="shared" si="2"/>
        <v>3</v>
      </c>
    </row>
    <row r="28" spans="1:10" x14ac:dyDescent="0.25">
      <c r="A28" s="242" t="s">
        <v>200</v>
      </c>
      <c r="B28" s="242"/>
      <c r="C28" s="242"/>
      <c r="D28" s="242"/>
      <c r="E28" s="242"/>
      <c r="F28" s="242"/>
      <c r="G28" s="242"/>
      <c r="H28" s="242"/>
      <c r="I28" s="242"/>
    </row>
    <row r="29" spans="1:10" x14ac:dyDescent="0.25">
      <c r="A29" s="149" t="s">
        <v>201</v>
      </c>
      <c r="B29" s="46">
        <v>1</v>
      </c>
      <c r="C29" s="46">
        <v>0</v>
      </c>
      <c r="D29" s="46">
        <v>0</v>
      </c>
      <c r="E29" s="178">
        <v>1</v>
      </c>
      <c r="F29" s="46">
        <v>3</v>
      </c>
      <c r="G29" s="178">
        <v>0</v>
      </c>
      <c r="H29" s="47">
        <v>2</v>
      </c>
      <c r="I29" s="26">
        <f>(F29 + 3)+G29-H29</f>
        <v>4</v>
      </c>
    </row>
    <row r="30" spans="1:10" x14ac:dyDescent="0.25">
      <c r="A30" s="38" t="s">
        <v>203</v>
      </c>
      <c r="B30" s="46">
        <v>1</v>
      </c>
      <c r="C30" s="46">
        <v>0</v>
      </c>
      <c r="D30" s="46">
        <v>0</v>
      </c>
      <c r="E30" s="178">
        <v>1</v>
      </c>
      <c r="F30" s="46">
        <v>3</v>
      </c>
      <c r="G30" s="178">
        <v>1</v>
      </c>
      <c r="H30" s="176">
        <v>0</v>
      </c>
      <c r="I30" s="26">
        <f t="shared" ref="I30:I43" si="3">(F30 + 3)+G30-H30</f>
        <v>7</v>
      </c>
    </row>
    <row r="31" spans="1:10" x14ac:dyDescent="0.25">
      <c r="A31" s="38" t="s">
        <v>205</v>
      </c>
      <c r="B31" s="46">
        <v>2</v>
      </c>
      <c r="C31" s="46">
        <v>0</v>
      </c>
      <c r="D31" s="46">
        <v>0</v>
      </c>
      <c r="E31" s="178">
        <v>2</v>
      </c>
      <c r="F31" s="46">
        <v>6</v>
      </c>
      <c r="G31" s="178">
        <v>0</v>
      </c>
      <c r="H31" s="176">
        <v>3</v>
      </c>
      <c r="I31" s="26">
        <f t="shared" si="3"/>
        <v>6</v>
      </c>
    </row>
    <row r="32" spans="1:10" x14ac:dyDescent="0.25">
      <c r="A32" s="38" t="s">
        <v>207</v>
      </c>
      <c r="B32" s="46">
        <v>1</v>
      </c>
      <c r="C32" s="46">
        <v>0</v>
      </c>
      <c r="D32" s="46">
        <v>0</v>
      </c>
      <c r="E32" s="178">
        <v>1</v>
      </c>
      <c r="F32" s="46">
        <v>3</v>
      </c>
      <c r="G32" s="178">
        <v>1</v>
      </c>
      <c r="H32" s="176">
        <v>0</v>
      </c>
      <c r="I32" s="26">
        <f t="shared" si="3"/>
        <v>7</v>
      </c>
    </row>
    <row r="33" spans="1:9" x14ac:dyDescent="0.25">
      <c r="A33" s="38" t="s">
        <v>209</v>
      </c>
      <c r="B33" s="46">
        <v>1</v>
      </c>
      <c r="C33" s="46">
        <v>0</v>
      </c>
      <c r="D33" s="46">
        <v>0</v>
      </c>
      <c r="E33" s="178">
        <v>1</v>
      </c>
      <c r="F33" s="46">
        <v>3</v>
      </c>
      <c r="G33" s="178">
        <v>0</v>
      </c>
      <c r="H33" s="176">
        <v>3</v>
      </c>
      <c r="I33" s="26">
        <f t="shared" si="3"/>
        <v>3</v>
      </c>
    </row>
    <row r="34" spans="1:9" x14ac:dyDescent="0.25">
      <c r="A34" s="38" t="s">
        <v>376</v>
      </c>
      <c r="B34" s="46">
        <v>1</v>
      </c>
      <c r="C34" s="46">
        <v>0</v>
      </c>
      <c r="D34" s="46">
        <v>0</v>
      </c>
      <c r="E34" s="178">
        <v>1</v>
      </c>
      <c r="F34" s="46">
        <v>3</v>
      </c>
      <c r="G34" s="178">
        <v>0</v>
      </c>
      <c r="H34" s="176">
        <v>0</v>
      </c>
      <c r="I34" s="26">
        <f t="shared" si="3"/>
        <v>6</v>
      </c>
    </row>
    <row r="35" spans="1:9" x14ac:dyDescent="0.25">
      <c r="A35" s="38" t="s">
        <v>377</v>
      </c>
      <c r="B35" s="46">
        <v>1</v>
      </c>
      <c r="C35" s="46">
        <v>0</v>
      </c>
      <c r="D35" s="46">
        <v>0</v>
      </c>
      <c r="E35" s="178">
        <v>1</v>
      </c>
      <c r="F35" s="46">
        <v>3</v>
      </c>
      <c r="G35" s="178">
        <v>0</v>
      </c>
      <c r="H35" s="176">
        <v>3</v>
      </c>
      <c r="I35" s="26">
        <f t="shared" si="3"/>
        <v>3</v>
      </c>
    </row>
    <row r="36" spans="1:9" x14ac:dyDescent="0.25">
      <c r="A36" s="26" t="s">
        <v>373</v>
      </c>
      <c r="B36" s="46">
        <v>0</v>
      </c>
      <c r="C36" s="46">
        <v>1</v>
      </c>
      <c r="D36" s="46">
        <v>0</v>
      </c>
      <c r="E36" s="178">
        <v>1</v>
      </c>
      <c r="F36" s="46">
        <v>3</v>
      </c>
      <c r="G36" s="178">
        <v>0</v>
      </c>
      <c r="H36" s="47">
        <v>2</v>
      </c>
      <c r="I36" s="26">
        <f t="shared" si="3"/>
        <v>4</v>
      </c>
    </row>
    <row r="37" spans="1:9" x14ac:dyDescent="0.25">
      <c r="A37" s="26" t="s">
        <v>374</v>
      </c>
      <c r="B37" s="46">
        <v>0</v>
      </c>
      <c r="C37" s="46">
        <v>2</v>
      </c>
      <c r="D37" s="46">
        <v>0</v>
      </c>
      <c r="E37" s="178">
        <v>2</v>
      </c>
      <c r="F37" s="46">
        <v>6</v>
      </c>
      <c r="G37" s="178">
        <v>0</v>
      </c>
      <c r="H37" s="47">
        <v>1</v>
      </c>
      <c r="I37" s="26">
        <f t="shared" si="3"/>
        <v>8</v>
      </c>
    </row>
    <row r="38" spans="1:9" x14ac:dyDescent="0.25">
      <c r="A38" s="26" t="s">
        <v>375</v>
      </c>
      <c r="B38" s="46">
        <v>0</v>
      </c>
      <c r="C38" s="46">
        <v>1</v>
      </c>
      <c r="D38" s="46">
        <v>0</v>
      </c>
      <c r="E38" s="178">
        <v>1</v>
      </c>
      <c r="F38" s="46">
        <v>3</v>
      </c>
      <c r="G38" s="178">
        <v>0</v>
      </c>
      <c r="H38" s="47">
        <v>2</v>
      </c>
      <c r="I38" s="26">
        <f t="shared" si="3"/>
        <v>4</v>
      </c>
    </row>
    <row r="39" spans="1:9" x14ac:dyDescent="0.25">
      <c r="A39" s="26" t="s">
        <v>359</v>
      </c>
      <c r="B39" s="46">
        <v>0</v>
      </c>
      <c r="C39" s="46">
        <v>1</v>
      </c>
      <c r="D39" s="46">
        <v>0</v>
      </c>
      <c r="E39" s="178">
        <v>1</v>
      </c>
      <c r="F39" s="46">
        <v>3</v>
      </c>
      <c r="G39" s="178">
        <v>1</v>
      </c>
      <c r="H39" s="47">
        <v>0</v>
      </c>
      <c r="I39" s="26">
        <f t="shared" si="3"/>
        <v>7</v>
      </c>
    </row>
    <row r="40" spans="1:9" x14ac:dyDescent="0.25">
      <c r="A40" s="26" t="s">
        <v>360</v>
      </c>
      <c r="B40" s="46">
        <v>0</v>
      </c>
      <c r="C40" s="46">
        <v>1</v>
      </c>
      <c r="D40" s="46">
        <v>0</v>
      </c>
      <c r="E40" s="178">
        <v>1</v>
      </c>
      <c r="F40" s="46">
        <v>3</v>
      </c>
      <c r="G40" s="178">
        <v>0</v>
      </c>
      <c r="H40" s="47">
        <v>4</v>
      </c>
      <c r="I40" s="26">
        <f t="shared" si="3"/>
        <v>2</v>
      </c>
    </row>
    <row r="41" spans="1:9" x14ac:dyDescent="0.25">
      <c r="A41" s="110" t="s">
        <v>361</v>
      </c>
      <c r="B41" s="46">
        <v>0</v>
      </c>
      <c r="C41" s="46">
        <v>1</v>
      </c>
      <c r="D41" s="46">
        <v>0</v>
      </c>
      <c r="E41" s="178">
        <v>1</v>
      </c>
      <c r="F41" s="46">
        <v>3</v>
      </c>
      <c r="G41" s="178">
        <v>0</v>
      </c>
      <c r="H41" s="47">
        <v>1</v>
      </c>
      <c r="I41" s="26">
        <f t="shared" si="3"/>
        <v>5</v>
      </c>
    </row>
    <row r="42" spans="1:9" ht="30" x14ac:dyDescent="0.25">
      <c r="A42" s="110" t="s">
        <v>362</v>
      </c>
      <c r="B42" s="46">
        <v>0</v>
      </c>
      <c r="C42" s="46">
        <v>1</v>
      </c>
      <c r="D42" s="46">
        <v>0</v>
      </c>
      <c r="E42" s="178">
        <v>1</v>
      </c>
      <c r="F42" s="46">
        <v>3</v>
      </c>
      <c r="G42" s="178">
        <v>0</v>
      </c>
      <c r="H42" s="47">
        <v>3</v>
      </c>
      <c r="I42" s="26">
        <f t="shared" si="3"/>
        <v>3</v>
      </c>
    </row>
    <row r="43" spans="1:9" x14ac:dyDescent="0.25">
      <c r="A43" s="38" t="s">
        <v>367</v>
      </c>
      <c r="B43" s="46">
        <v>0</v>
      </c>
      <c r="C43" s="46">
        <v>0</v>
      </c>
      <c r="D43" s="46">
        <v>1</v>
      </c>
      <c r="E43" s="178">
        <v>1</v>
      </c>
      <c r="F43" s="46">
        <v>3</v>
      </c>
      <c r="G43" s="178">
        <v>0</v>
      </c>
      <c r="H43" s="47">
        <v>3</v>
      </c>
      <c r="I43" s="26">
        <f t="shared" si="3"/>
        <v>3</v>
      </c>
    </row>
    <row r="44" spans="1:9" x14ac:dyDescent="0.25">
      <c r="A44" s="242" t="s">
        <v>412</v>
      </c>
      <c r="B44" s="242"/>
      <c r="C44" s="242"/>
      <c r="D44" s="242"/>
      <c r="E44" s="242"/>
      <c r="F44" s="242"/>
      <c r="G44" s="242"/>
      <c r="H44" s="242"/>
      <c r="I44" s="242"/>
    </row>
    <row r="45" spans="1:9" x14ac:dyDescent="0.25">
      <c r="A45" s="38" t="s">
        <v>214</v>
      </c>
      <c r="B45" s="46">
        <v>1</v>
      </c>
      <c r="C45" s="46">
        <v>0</v>
      </c>
      <c r="D45" s="46">
        <v>0</v>
      </c>
      <c r="E45" s="178">
        <v>1</v>
      </c>
      <c r="F45" s="46">
        <v>3</v>
      </c>
      <c r="G45" s="178">
        <v>0</v>
      </c>
      <c r="H45" s="176">
        <v>2</v>
      </c>
      <c r="I45" s="26">
        <f>(F45 +3) +G45 - H45</f>
        <v>4</v>
      </c>
    </row>
    <row r="46" spans="1:9" x14ac:dyDescent="0.25">
      <c r="A46" s="38" t="s">
        <v>216</v>
      </c>
      <c r="B46" s="46">
        <v>1</v>
      </c>
      <c r="C46" s="46">
        <v>0</v>
      </c>
      <c r="D46" s="46">
        <v>0</v>
      </c>
      <c r="E46" s="178">
        <v>1</v>
      </c>
      <c r="F46" s="46">
        <v>3</v>
      </c>
      <c r="G46" s="178">
        <v>0</v>
      </c>
      <c r="H46" s="176" t="s">
        <v>217</v>
      </c>
      <c r="I46" s="26">
        <v>0</v>
      </c>
    </row>
    <row r="47" spans="1:9" x14ac:dyDescent="0.25">
      <c r="A47" s="38" t="s">
        <v>364</v>
      </c>
      <c r="B47" s="46">
        <v>1</v>
      </c>
      <c r="C47" s="46">
        <v>1</v>
      </c>
      <c r="D47" s="46">
        <v>0</v>
      </c>
      <c r="E47" s="178">
        <v>2</v>
      </c>
      <c r="F47" s="46">
        <v>6</v>
      </c>
      <c r="G47" s="178">
        <v>0</v>
      </c>
      <c r="H47" s="176">
        <v>1</v>
      </c>
      <c r="I47" s="26">
        <f t="shared" ref="I47:I50" si="4">(F47 +3) +G47 - H47</f>
        <v>8</v>
      </c>
    </row>
    <row r="48" spans="1:9" x14ac:dyDescent="0.25">
      <c r="A48" s="38" t="s">
        <v>408</v>
      </c>
      <c r="B48" s="46">
        <v>1</v>
      </c>
      <c r="C48" s="46">
        <v>0</v>
      </c>
      <c r="D48" s="46">
        <v>0</v>
      </c>
      <c r="E48" s="178">
        <v>1</v>
      </c>
      <c r="F48" s="46">
        <v>3</v>
      </c>
      <c r="G48" s="178">
        <v>0</v>
      </c>
      <c r="H48" s="176">
        <v>2</v>
      </c>
      <c r="I48" s="26">
        <f t="shared" si="4"/>
        <v>4</v>
      </c>
    </row>
    <row r="49" spans="1:9" x14ac:dyDescent="0.25">
      <c r="A49" s="38" t="s">
        <v>391</v>
      </c>
      <c r="B49" s="46">
        <v>1</v>
      </c>
      <c r="C49" s="46">
        <v>0</v>
      </c>
      <c r="D49" s="46">
        <v>0</v>
      </c>
      <c r="E49" s="178">
        <v>1</v>
      </c>
      <c r="F49" s="46">
        <v>3</v>
      </c>
      <c r="G49" s="178">
        <v>0</v>
      </c>
      <c r="H49" s="47">
        <v>4</v>
      </c>
      <c r="I49" s="26">
        <f t="shared" si="4"/>
        <v>2</v>
      </c>
    </row>
    <row r="50" spans="1:9" x14ac:dyDescent="0.25">
      <c r="A50" s="26" t="s">
        <v>363</v>
      </c>
      <c r="B50" s="46">
        <v>0</v>
      </c>
      <c r="C50" s="46">
        <v>1</v>
      </c>
      <c r="D50" s="46">
        <v>0</v>
      </c>
      <c r="E50" s="178">
        <v>1</v>
      </c>
      <c r="F50" s="46">
        <v>3</v>
      </c>
      <c r="G50" s="178">
        <v>0</v>
      </c>
      <c r="H50" s="47">
        <v>3</v>
      </c>
      <c r="I50" s="26">
        <f t="shared" si="4"/>
        <v>3</v>
      </c>
    </row>
  </sheetData>
  <mergeCells count="5">
    <mergeCell ref="A2:I2"/>
    <mergeCell ref="A16:I16"/>
    <mergeCell ref="A22:I22"/>
    <mergeCell ref="A28:I28"/>
    <mergeCell ref="A44:I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Inventory</vt:lpstr>
      <vt:lpstr>PCB Inv. Checks</vt:lpstr>
      <vt:lpstr>4-28 Inv. Etc.</vt:lpstr>
      <vt:lpstr>4-28 PCB Inv.</vt:lpstr>
      <vt:lpstr>4-30 Order Count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2021-05-07T18:57:22Z</dcterms:modified>
</cp:coreProperties>
</file>