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xime\PycharmProjects\Compta\"/>
    </mc:Choice>
  </mc:AlternateContent>
  <xr:revisionPtr revIDLastSave="0" documentId="13_ncr:9_{1451304A-17C3-4692-BAFB-764C5EA36A64}" xr6:coauthVersionLast="47" xr6:coauthVersionMax="47" xr10:uidLastSave="{00000000-0000-0000-0000-000000000000}"/>
  <bookViews>
    <workbookView xWindow="21480" yWindow="-120" windowWidth="20730" windowHeight="11160" xr2:uid="{00000000-000D-0000-FFFF-FFFF00000000}"/>
  </bookViews>
  <sheets>
    <sheet name="Feuille1" sheetId="1" r:id="rId1"/>
    <sheet name="Feuil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K5" i="1" l="1"/>
  <c r="K6" i="1"/>
  <c r="K7" i="1"/>
  <c r="K8" i="1"/>
  <c r="N8" i="1" s="1"/>
  <c r="K9" i="1"/>
  <c r="K10" i="1"/>
  <c r="K11" i="1"/>
  <c r="K12" i="1"/>
  <c r="N12" i="1" s="1"/>
  <c r="K13" i="1"/>
  <c r="N13" i="1" s="1"/>
  <c r="K14" i="1"/>
  <c r="N14" i="1" s="1"/>
  <c r="K15" i="1"/>
  <c r="K16" i="1"/>
  <c r="N16" i="1" s="1"/>
  <c r="K17" i="1"/>
  <c r="K18" i="1"/>
  <c r="K19" i="1"/>
  <c r="K20" i="1"/>
  <c r="N20" i="1" s="1"/>
  <c r="K21" i="1"/>
  <c r="K22" i="1"/>
  <c r="K23" i="1"/>
  <c r="K24" i="1"/>
  <c r="N24" i="1" s="1"/>
  <c r="K25" i="1"/>
  <c r="N25" i="1" s="1"/>
  <c r="K26" i="1"/>
  <c r="N26" i="1" s="1"/>
  <c r="K27" i="1"/>
  <c r="K28" i="1"/>
  <c r="N28" i="1" s="1"/>
  <c r="K29" i="1"/>
  <c r="K30" i="1"/>
  <c r="K31" i="1"/>
  <c r="K32" i="1"/>
  <c r="N32" i="1" s="1"/>
  <c r="K33" i="1"/>
  <c r="K34" i="1"/>
  <c r="N34" i="1" s="1"/>
  <c r="K4" i="1"/>
  <c r="N4" i="1" s="1"/>
  <c r="N6" i="1"/>
  <c r="N10" i="1"/>
  <c r="N18" i="1"/>
  <c r="N22" i="1"/>
  <c r="N30" i="1"/>
  <c r="N33" i="1"/>
  <c r="AO35" i="1"/>
  <c r="AM35" i="1"/>
  <c r="AK35" i="1"/>
  <c r="AI35" i="1"/>
  <c r="AG35" i="1"/>
  <c r="AC35" i="1"/>
  <c r="AA35" i="1"/>
  <c r="Y35" i="1"/>
  <c r="W35" i="1"/>
  <c r="U35" i="1"/>
  <c r="S35" i="1"/>
  <c r="P35" i="1"/>
  <c r="O35" i="1"/>
  <c r="M35" i="1"/>
  <c r="L35" i="1"/>
  <c r="J35" i="1"/>
  <c r="I35" i="1"/>
  <c r="H35" i="1"/>
  <c r="G35" i="1"/>
  <c r="F35" i="1"/>
  <c r="E35" i="1"/>
  <c r="D35" i="1"/>
  <c r="C35" i="1"/>
  <c r="B35" i="1"/>
  <c r="AP34" i="1"/>
  <c r="AP33" i="1"/>
  <c r="AP32" i="1"/>
  <c r="AP31" i="1"/>
  <c r="N31" i="1"/>
  <c r="AP30" i="1"/>
  <c r="AP29" i="1"/>
  <c r="N29" i="1"/>
  <c r="AP28" i="1"/>
  <c r="AP27" i="1"/>
  <c r="N27" i="1"/>
  <c r="AP26" i="1"/>
  <c r="AP25" i="1"/>
  <c r="AP24" i="1"/>
  <c r="AP23" i="1"/>
  <c r="N23" i="1"/>
  <c r="AP22" i="1"/>
  <c r="AP21" i="1"/>
  <c r="N21" i="1"/>
  <c r="AP20" i="1"/>
  <c r="AP19" i="1"/>
  <c r="N19" i="1"/>
  <c r="AP18" i="1"/>
  <c r="AP17" i="1"/>
  <c r="N17" i="1"/>
  <c r="AP16" i="1"/>
  <c r="AP15" i="1"/>
  <c r="N15" i="1"/>
  <c r="AP14" i="1"/>
  <c r="AP13" i="1"/>
  <c r="AP12" i="1"/>
  <c r="AP11" i="1"/>
  <c r="N11" i="1"/>
  <c r="AP10" i="1"/>
  <c r="AP9" i="1"/>
  <c r="N9" i="1"/>
  <c r="AP8" i="1"/>
  <c r="AP7" i="1"/>
  <c r="N7" i="1"/>
  <c r="AP6" i="1"/>
  <c r="AP5" i="1"/>
  <c r="N5" i="1"/>
  <c r="A5" i="1"/>
  <c r="Q5" i="1" s="1"/>
  <c r="AP4" i="1"/>
  <c r="Q4" i="1"/>
  <c r="AH1" i="1"/>
  <c r="Y1" i="1"/>
  <c r="R1" i="1"/>
  <c r="A6" i="1" l="1"/>
  <c r="A7" i="1" s="1"/>
  <c r="AP35" i="1"/>
  <c r="A8" i="1"/>
  <c r="Q7" i="1"/>
  <c r="N35" i="1"/>
  <c r="K35" i="1"/>
  <c r="Q6" i="1"/>
  <c r="A9" i="1" l="1"/>
  <c r="Q8" i="1"/>
  <c r="Q9" i="1" l="1"/>
  <c r="A10" i="1"/>
  <c r="Q10" i="1" l="1"/>
  <c r="A11" i="1"/>
  <c r="Q11" i="1" l="1"/>
  <c r="A12" i="1"/>
  <c r="A13" i="1" l="1"/>
  <c r="Q12" i="1"/>
  <c r="A14" i="1" l="1"/>
  <c r="Q13" i="1"/>
  <c r="A15" i="1" l="1"/>
  <c r="Q14" i="1"/>
  <c r="Q15" i="1" l="1"/>
  <c r="A16" i="1"/>
  <c r="Q16" i="1" l="1"/>
  <c r="A17" i="1"/>
  <c r="Q17" i="1" l="1"/>
  <c r="A18" i="1"/>
  <c r="A19" i="1" l="1"/>
  <c r="Q18" i="1"/>
  <c r="A20" i="1" l="1"/>
  <c r="Q19" i="1"/>
  <c r="A21" i="1" l="1"/>
  <c r="Q20" i="1"/>
  <c r="Q21" i="1" l="1"/>
  <c r="A22" i="1"/>
  <c r="Q22" i="1" l="1"/>
  <c r="A23" i="1"/>
  <c r="Q23" i="1" l="1"/>
  <c r="A24" i="1"/>
  <c r="A25" i="1" l="1"/>
  <c r="Q24" i="1"/>
  <c r="A26" i="1" l="1"/>
  <c r="Q25" i="1"/>
  <c r="A27" i="1" l="1"/>
  <c r="Q26" i="1"/>
  <c r="Q27" i="1" l="1"/>
  <c r="A28" i="1"/>
  <c r="Q28" i="1" l="1"/>
  <c r="A29" i="1"/>
  <c r="Q29" i="1" l="1"/>
  <c r="A30" i="1"/>
  <c r="A31" i="1" l="1"/>
  <c r="Q30" i="1"/>
  <c r="A32" i="1" l="1"/>
  <c r="Q31" i="1"/>
  <c r="Q32" i="1" l="1"/>
  <c r="A33" i="1"/>
  <c r="Q33" i="1" l="1"/>
  <c r="A34" i="1"/>
  <c r="Q34" i="1" s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AM5" authorId="0" shapeId="1025" xr:uid="{00000000-0006-0000-0000-000001000000}">
      <text>
        <r>
          <rPr>
            <sz val="10"/>
            <color rgb="FF000000"/>
            <rFont val="Arial"/>
            <family val="2"/>
          </rPr>
          <t>Sogexcom social 05/22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466725</xdr:colOff>
                <xdr:row>0</xdr:row>
                <xdr:rowOff>152400</xdr:rowOff>
              </from>
              <to>
                <xdr:col>24</xdr:col>
                <xdr:colOff>381000</xdr:colOff>
                <xdr:row>3</xdr:row>
                <xdr:rowOff>0</xdr:rowOff>
              </to>
            </anchor>
          </commentPr>
        </mc:Fallback>
      </mc:AlternateContent>
    </comment>
    <comment ref="AC8" authorId="0" shapeId="1026" xr:uid="{00000000-0006-0000-0000-000002000000}">
      <text>
        <r>
          <rPr>
            <sz val="10"/>
            <color rgb="FF000000"/>
            <rFont val="Arial"/>
            <family val="2"/>
          </rPr>
          <t>Pret voiture Polo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0</xdr:colOff>
                <xdr:row>2</xdr:row>
                <xdr:rowOff>152400</xdr:rowOff>
              </from>
              <to>
                <xdr:col>15</xdr:col>
                <xdr:colOff>238125</xdr:colOff>
                <xdr:row>5</xdr:row>
                <xdr:rowOff>9525</xdr:rowOff>
              </to>
            </anchor>
          </commentPr>
        </mc:Fallback>
      </mc:AlternateContent>
    </comment>
    <comment ref="AC9" authorId="0" shapeId="1027" xr:uid="{00000000-0006-0000-0000-000003000000}">
      <text>
        <r>
          <rPr>
            <sz val="10"/>
            <color rgb="FF000000"/>
            <rFont val="Arial"/>
            <family val="2"/>
          </rPr>
          <t>Frais de dossier  dont 100 qui doivent etre remboursé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0</xdr:colOff>
                <xdr:row>3</xdr:row>
                <xdr:rowOff>85725</xdr:rowOff>
              </from>
              <to>
                <xdr:col>15</xdr:col>
                <xdr:colOff>238125</xdr:colOff>
                <xdr:row>5</xdr:row>
                <xdr:rowOff>142875</xdr:rowOff>
              </to>
            </anchor>
          </commentPr>
        </mc:Fallback>
      </mc:AlternateContent>
    </comment>
    <comment ref="AK9" authorId="0" shapeId="1028" xr:uid="{00000000-0006-0000-0000-000004000000}">
      <text>
        <r>
          <rPr>
            <sz val="10"/>
            <color rgb="FF000000"/>
            <rFont val="Arial"/>
            <family val="2"/>
          </rPr>
          <t>Pick up 05/22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133350</xdr:colOff>
                <xdr:row>3</xdr:row>
                <xdr:rowOff>85725</xdr:rowOff>
              </from>
              <to>
                <xdr:col>23</xdr:col>
                <xdr:colOff>190500</xdr:colOff>
                <xdr:row>5</xdr:row>
                <xdr:rowOff>142875</xdr:rowOff>
              </to>
            </anchor>
          </commentPr>
        </mc:Fallback>
      </mc:AlternateContent>
    </comment>
    <comment ref="S10" authorId="0" shapeId="1029" xr:uid="{00000000-0006-0000-0000-000005000000}">
      <text>
        <r>
          <rPr>
            <sz val="10"/>
            <color rgb="FF000000"/>
            <rFont val="Arial"/>
            <family val="2"/>
          </rPr>
          <t>2206/10 :-128,21</t>
        </r>
        <r>
          <rPr>
            <sz val="10"/>
            <color rgb="FF000000"/>
            <rFont val="Arial"/>
            <family val="2"/>
          </rPr>
          <t xml:space="preserve">
2206/11 : 78</t>
        </r>
        <r>
          <rPr>
            <sz val="10"/>
            <color rgb="FF000000"/>
            <rFont val="Arial"/>
            <family val="2"/>
          </rPr>
          <t xml:space="preserve">
2203:12 : 11,24</t>
        </r>
        <r>
          <rPr>
            <sz val="10"/>
            <color rgb="FF000000"/>
            <rFont val="Arial"/>
            <family val="2"/>
          </rPr>
          <t xml:space="preserve">
2206/11:12</t>
        </r>
        <r>
          <rPr>
            <sz val="10"/>
            <color rgb="FF000000"/>
            <rFont val="Arial"/>
            <family val="2"/>
          </rPr>
          <t xml:space="preserve">
2203/12A : 29,98</t>
        </r>
        <r>
          <rPr>
            <sz val="10"/>
            <color rgb="FF000000"/>
            <rFont val="Arial"/>
            <family val="2"/>
          </rPr>
          <t xml:space="preserve">
2204/07 : 3,74</t>
        </r>
        <r>
          <rPr>
            <sz val="10"/>
            <color rgb="FF000000"/>
            <rFont val="Arial"/>
            <family val="2"/>
          </rPr>
          <t xml:space="preserve">
2204/10 : 3,74</t>
        </r>
        <r>
          <rPr>
            <sz val="10"/>
            <color rgb="FF000000"/>
            <rFont val="Arial"/>
            <family val="2"/>
          </rPr>
          <t xml:space="preserve">
2204/13 : 3,74</t>
        </r>
        <r>
          <rPr>
            <sz val="10"/>
            <color rgb="FF000000"/>
            <rFont val="Arial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495300</xdr:colOff>
                <xdr:row>4</xdr:row>
                <xdr:rowOff>28575</xdr:rowOff>
              </from>
              <to>
                <xdr:col>11</xdr:col>
                <xdr:colOff>304800</xdr:colOff>
                <xdr:row>8</xdr:row>
                <xdr:rowOff>180975</xdr:rowOff>
              </to>
            </anchor>
          </commentPr>
        </mc:Fallback>
      </mc:AlternateContent>
    </comment>
    <comment ref="E12" authorId="0" shapeId="1030" xr:uid="{00000000-0006-0000-0000-000006000000}">
      <text>
        <r>
          <rPr>
            <sz val="10"/>
            <color rgb="FF000000"/>
            <rFont val="Arial"/>
            <family val="2"/>
          </rPr>
          <t>Dont Pt vert 80 passé en cb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228600</xdr:colOff>
                <xdr:row>5</xdr:row>
                <xdr:rowOff>95250</xdr:rowOff>
              </from>
              <to>
                <xdr:col>3</xdr:col>
                <xdr:colOff>276225</xdr:colOff>
                <xdr:row>7</xdr:row>
                <xdr:rowOff>152400</xdr:rowOff>
              </to>
            </anchor>
          </commentPr>
        </mc:Fallback>
      </mc:AlternateContent>
    </comment>
    <comment ref="H12" authorId="0" shapeId="1031" xr:uid="{00000000-0006-0000-0000-000007000000}">
      <text>
        <r>
          <rPr>
            <sz val="10"/>
            <color rgb="FF000000"/>
            <rFont val="Arial"/>
            <family val="2"/>
          </rPr>
          <t>+80 pt vert passé en cb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876300</xdr:colOff>
                <xdr:row>5</xdr:row>
                <xdr:rowOff>95250</xdr:rowOff>
              </from>
              <to>
                <xdr:col>4</xdr:col>
                <xdr:colOff>638175</xdr:colOff>
                <xdr:row>7</xdr:row>
                <xdr:rowOff>152400</xdr:rowOff>
              </to>
            </anchor>
          </commentPr>
        </mc:Fallback>
      </mc:AlternateContent>
    </comment>
    <comment ref="F28" authorId="0" shapeId="1032" xr:uid="{00000000-0006-0000-0000-000008000000}">
      <text>
        <r>
          <rPr>
            <sz val="10"/>
            <color rgb="FF000000"/>
            <rFont val="Arial"/>
            <family val="2"/>
          </rPr>
          <t>Erreur 186,6-2,6</t>
        </r>
        <r>
          <rPr>
            <sz val="10"/>
            <color rgb="FF000000"/>
            <rFont val="Arial"/>
            <family val="2"/>
          </rPr>
          <t xml:space="preserve">
Tirage passé en grattage</t>
        </r>
        <r>
          <rPr>
            <sz val="10"/>
            <color rgb="FF000000"/>
            <rFont val="Arial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0</xdr:colOff>
                <xdr:row>16</xdr:row>
                <xdr:rowOff>66675</xdr:rowOff>
              </from>
              <to>
                <xdr:col>3</xdr:col>
                <xdr:colOff>723900</xdr:colOff>
                <xdr:row>18</xdr:row>
                <xdr:rowOff>123825</xdr:rowOff>
              </to>
            </anchor>
          </commentPr>
        </mc:Fallback>
      </mc:AlternateContent>
    </comment>
    <comment ref="G28" authorId="0" shapeId="1033" xr:uid="{00000000-0006-0000-0000-000009000000}">
      <text>
        <r>
          <rPr>
            <sz val="10"/>
            <color rgb="FF000000"/>
            <rFont val="Arial"/>
            <family val="2"/>
          </rPr>
          <t>586,6+2,6</t>
        </r>
        <r>
          <rPr>
            <sz val="10"/>
            <color rgb="FF000000"/>
            <rFont val="Arial"/>
            <family val="2"/>
          </rPr>
          <t xml:space="preserve">
Erreur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304800</xdr:colOff>
                <xdr:row>16</xdr:row>
                <xdr:rowOff>66675</xdr:rowOff>
              </from>
              <to>
                <xdr:col>4</xdr:col>
                <xdr:colOff>66675</xdr:colOff>
                <xdr:row>18</xdr:row>
                <xdr:rowOff>123825</xdr:rowOff>
              </to>
            </anchor>
          </commentPr>
        </mc:Fallback>
      </mc:AlternateContent>
    </comment>
    <comment ref="AK33" authorId="0" shapeId="1034" xr:uid="{00000000-0006-0000-0000-00000A000000}">
      <text>
        <r>
          <rPr>
            <sz val="10"/>
            <color rgb="FF000000"/>
            <rFont val="Arial"/>
            <family val="2"/>
          </rPr>
          <t>2206/41 : 14,4</t>
        </r>
        <r>
          <rPr>
            <sz val="10"/>
            <color rgb="FF000000"/>
            <rFont val="Arial"/>
            <family val="2"/>
          </rPr>
          <t xml:space="preserve">
2206/40 : -29,28</t>
        </r>
        <r>
          <rPr>
            <sz val="10"/>
            <color rgb="FF000000"/>
            <rFont val="Arial"/>
            <family val="2"/>
          </rPr>
          <t xml:space="preserve">
2206/42 : 0</t>
        </r>
        <r>
          <rPr>
            <sz val="10"/>
            <color rgb="FF000000"/>
            <rFont val="Arial"/>
            <family val="2"/>
          </rPr>
          <t xml:space="preserve">
2206/43 : 311,88</t>
        </r>
        <r>
          <rPr>
            <sz val="10"/>
            <color rgb="FF000000"/>
            <rFont val="Arial"/>
            <family val="2"/>
          </rPr>
          <t xml:space="preserve">
2206/44 : 18</t>
        </r>
        <r>
          <rPr>
            <sz val="10"/>
            <color rgb="FF000000"/>
            <rFont val="Arial"/>
            <family val="2"/>
          </rPr>
          <t xml:space="preserve">
2206/45 : 0</t>
        </r>
        <r>
          <rPr>
            <sz val="10"/>
            <color rgb="FF000000"/>
            <rFont val="Arial"/>
            <family val="2"/>
          </rPr>
          <t xml:space="preserve">
2206/47 : 256,12</t>
        </r>
        <r>
          <rPr>
            <sz val="10"/>
            <color rgb="FF000000"/>
            <rFont val="Arial"/>
            <family val="2"/>
          </rPr>
          <t xml:space="preserve">
2206/48 : 248,11</t>
        </r>
        <r>
          <rPr>
            <sz val="10"/>
            <color rgb="FF000000"/>
            <rFont val="Arial"/>
            <family val="2"/>
          </rPr>
          <t xml:space="preserve">
2206/49 : 82,8</t>
        </r>
        <r>
          <rPr>
            <sz val="10"/>
            <color rgb="FF000000"/>
            <rFont val="Arial"/>
            <family val="2"/>
          </rPr>
          <t xml:space="preserve">
2206/50 : 253,99</t>
        </r>
        <r>
          <rPr>
            <sz val="10"/>
            <color rgb="FF000000"/>
            <rFont val="Arial"/>
            <family val="2"/>
          </rPr>
          <t xml:space="preserve">
2206/51 : 57,6</t>
        </r>
        <r>
          <rPr>
            <sz val="10"/>
            <color rgb="FF000000"/>
            <rFont val="Arial"/>
            <family val="2"/>
          </rPr>
          <t xml:space="preserve">
2206/52 : 0</t>
        </r>
        <r>
          <rPr>
            <sz val="10"/>
            <color rgb="FF000000"/>
            <rFont val="Arial"/>
            <family val="2"/>
          </rPr>
          <t xml:space="preserve">
2206/53 : 82,8</t>
        </r>
        <r>
          <rPr>
            <sz val="10"/>
            <color rgb="FF000000"/>
            <rFont val="Arial"/>
            <family val="2"/>
          </rPr>
          <t xml:space="preserve">
2206/54 : 291,49</t>
        </r>
        <r>
          <rPr>
            <sz val="10"/>
            <color rgb="FF000000"/>
            <rFont val="Arial"/>
            <family val="2"/>
          </rPr>
          <t xml:space="preserve">
2206/55 : 36</t>
        </r>
        <r>
          <rPr>
            <sz val="10"/>
            <color rgb="FF000000"/>
            <rFont val="Arial"/>
            <family val="2"/>
          </rPr>
          <t xml:space="preserve">
2206/56 : 7,2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133350</xdr:colOff>
                <xdr:row>19</xdr:row>
                <xdr:rowOff>152400</xdr:rowOff>
              </from>
              <to>
                <xdr:col>23</xdr:col>
                <xdr:colOff>190500</xdr:colOff>
                <xdr:row>34</xdr:row>
                <xdr:rowOff>123825</xdr:rowOff>
              </to>
            </anchor>
          </commentPr>
        </mc:Fallback>
      </mc:AlternateContent>
    </comment>
    <comment ref="AK34" authorId="0" shapeId="1035" xr:uid="{00000000-0006-0000-0000-00000B000000}">
      <text>
        <r>
          <rPr>
            <sz val="10"/>
            <color rgb="FF000000"/>
            <rFont val="Arial"/>
            <family val="2"/>
          </rPr>
          <t>As de coeur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133350</xdr:colOff>
                <xdr:row>20</xdr:row>
                <xdr:rowOff>95250</xdr:rowOff>
              </from>
              <to>
                <xdr:col>23</xdr:col>
                <xdr:colOff>190500</xdr:colOff>
                <xdr:row>22</xdr:row>
                <xdr:rowOff>133350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<sst xmlns="http://purl.oclc.org/ooxml/spreadsheetml/main" count="57" uniqueCount="45">
  <si>
    <t>JUILLET 2022</t>
  </si>
  <si>
    <t>mettre les colonnes</t>
  </si>
  <si>
    <t>Banque</t>
  </si>
  <si>
    <t>agedi</t>
  </si>
  <si>
    <t>saf</t>
  </si>
  <si>
    <t xml:space="preserve">midi libre </t>
  </si>
  <si>
    <t>fdj</t>
  </si>
  <si>
    <t>logista</t>
  </si>
  <si>
    <t>ca</t>
  </si>
  <si>
    <t>rien</t>
  </si>
  <si>
    <t>Charges locatives</t>
  </si>
  <si>
    <t xml:space="preserve">Timbres </t>
  </si>
  <si>
    <t>Fournisseurs</t>
  </si>
  <si>
    <t>Charges</t>
  </si>
  <si>
    <t>divers</t>
  </si>
  <si>
    <t>Total</t>
  </si>
  <si>
    <t>Espèce</t>
  </si>
  <si>
    <t>Chèque</t>
  </si>
  <si>
    <t>Carte Bleue</t>
  </si>
  <si>
    <t>Sans Contact</t>
  </si>
  <si>
    <t>JEUX</t>
  </si>
  <si>
    <t>LOTO</t>
  </si>
  <si>
    <t>POINT VERT</t>
  </si>
  <si>
    <t>Avoir</t>
  </si>
  <si>
    <t>S/Total Encais</t>
  </si>
  <si>
    <t>Compte client</t>
  </si>
  <si>
    <t>Credit Compte</t>
  </si>
  <si>
    <t>Dépôt Banque</t>
  </si>
  <si>
    <t>Monnaie</t>
  </si>
  <si>
    <t>N°</t>
  </si>
  <si>
    <t>2201/36</t>
  </si>
  <si>
    <t>2205/68</t>
  </si>
  <si>
    <t>2206/31</t>
  </si>
  <si>
    <t>2206/09</t>
  </si>
  <si>
    <t>2206/20</t>
  </si>
  <si>
    <t>2205/61</t>
  </si>
  <si>
    <t>2206/15</t>
  </si>
  <si>
    <t>2206/30</t>
  </si>
  <si>
    <t>2206/37</t>
  </si>
  <si>
    <t>2206/38</t>
  </si>
  <si>
    <t>2206/33</t>
  </si>
  <si>
    <t>211165A</t>
  </si>
  <si>
    <t>2206/29</t>
  </si>
  <si>
    <t>2206/39</t>
  </si>
  <si>
    <t>2205/57A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</si>
</sst>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C]General"/>
    <numFmt numFmtId="165" formatCode="dddd&quot; &quot;dd&quot; &quot;mmmm&quot; &quot;yyyy"/>
    <numFmt numFmtId="166" formatCode="00,000"/>
    <numFmt numFmtId="167" formatCode="#,##0.00&quot;   &quot;"/>
    <numFmt numFmtId="168" formatCode="[$-40C]dddd&quot; &quot;dd&quot; &quot;mmmm&quot; &quot;yyyy"/>
    <numFmt numFmtId="169" formatCode="[$-40C]0.00"/>
  </numFmts>
  <fonts count="20" x14ac:knownFonts="1">
    <font>
      <sz val="10"/>
      <color rgb="FF000000"/>
      <name val="Liberation Sans"/>
      <family val="2"/>
    </font>
    <font>
      <sz val="10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3FAF4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C9C9C9"/>
        <bgColor rgb="FFC9C9C9"/>
      </patternFill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7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/>
      <end/>
      <top/>
      <bottom style="thin">
        <color rgb="FF000000"/>
      </bottom>
      <diagonal/>
    </border>
    <border>
      <start/>
      <end/>
      <top/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20">
    <xf numFmtId="0" fontId="0" fillId="0" borderId="0"/>
    <xf numFmtId="0" fontId="14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164" fontId="6" fillId="0" borderId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6">
    <xf numFmtId="0" fontId="0" fillId="0" borderId="0" xfId="0"/>
    <xf numFmtId="167" fontId="16" fillId="9" borderId="0" xfId="8" applyNumberFormat="1" applyFont="1" applyFill="1" applyAlignment="1">
      <alignment horizontal="center"/>
    </xf>
    <xf numFmtId="49" fontId="16" fillId="9" borderId="0" xfId="8" applyNumberFormat="1" applyFont="1" applyFill="1" applyAlignment="1">
      <alignment horizontal="center"/>
    </xf>
    <xf numFmtId="165" fontId="17" fillId="0" borderId="0" xfId="8" applyNumberFormat="1" applyFont="1" applyFill="1" applyAlignment="1"/>
    <xf numFmtId="164" fontId="17" fillId="0" borderId="0" xfId="8" applyFont="1" applyFill="1" applyAlignment="1"/>
    <xf numFmtId="168" fontId="16" fillId="0" borderId="4" xfId="8" applyNumberFormat="1" applyFont="1" applyFill="1" applyBorder="1" applyAlignment="1">
      <alignment horizontal="center"/>
    </xf>
    <xf numFmtId="49" fontId="16" fillId="0" borderId="4" xfId="8" applyNumberFormat="1" applyFont="1" applyFill="1" applyBorder="1" applyAlignment="1">
      <alignment horizontal="center"/>
    </xf>
    <xf numFmtId="0" fontId="0" fillId="0" borderId="4" xfId="0" applyFill="1" applyBorder="1" applyAlignment="1"/>
    <xf numFmtId="167" fontId="16" fillId="0" borderId="4" xfId="8" applyNumberFormat="1" applyFont="1" applyFill="1" applyBorder="1" applyAlignment="1">
      <alignment horizontal="center"/>
    </xf>
    <xf numFmtId="164" fontId="17" fillId="0" borderId="4" xfId="8" applyFont="1" applyFill="1" applyBorder="1" applyAlignment="1">
      <alignment horizontal="center"/>
    </xf>
    <xf numFmtId="165" fontId="17" fillId="0" borderId="4" xfId="8" applyNumberFormat="1" applyFont="1" applyFill="1" applyBorder="1" applyAlignment="1">
      <alignment horizontal="center"/>
    </xf>
    <xf numFmtId="166" fontId="16" fillId="0" borderId="4" xfId="8" applyNumberFormat="1" applyFont="1" applyFill="1" applyBorder="1" applyAlignment="1">
      <alignment horizontal="center"/>
    </xf>
    <xf numFmtId="167" fontId="17" fillId="0" borderId="4" xfId="8" applyNumberFormat="1" applyFont="1" applyFill="1" applyBorder="1" applyAlignment="1">
      <alignment horizontal="center"/>
    </xf>
    <xf numFmtId="166" fontId="17" fillId="0" borderId="4" xfId="8" applyNumberFormat="1" applyFont="1" applyFill="1" applyBorder="1" applyAlignment="1">
      <alignment horizontal="center"/>
    </xf>
    <xf numFmtId="167" fontId="17" fillId="0" borderId="4" xfId="8" applyNumberFormat="1" applyFont="1" applyFill="1" applyBorder="1" applyAlignment="1"/>
    <xf numFmtId="165" fontId="16" fillId="0" borderId="4" xfId="8" applyNumberFormat="1" applyFont="1" applyFill="1" applyBorder="1" applyAlignment="1"/>
    <xf numFmtId="167" fontId="17" fillId="10" borderId="4" xfId="8" applyNumberFormat="1" applyFont="1" applyFill="1" applyBorder="1" applyAlignment="1"/>
    <xf numFmtId="167" fontId="17" fillId="10" borderId="4" xfId="8" applyNumberFormat="1" applyFont="1" applyFill="1" applyBorder="1" applyAlignment="1" applyProtection="1">
      <protection locked="0"/>
    </xf>
    <xf numFmtId="164" fontId="17" fillId="10" borderId="4" xfId="8" applyFont="1" applyFill="1" applyBorder="1" applyAlignment="1" applyProtection="1">
      <alignment horizontal="center"/>
      <protection locked="0"/>
    </xf>
    <xf numFmtId="167" fontId="17" fillId="10" borderId="4" xfId="8" applyNumberFormat="1" applyFont="1" applyFill="1" applyBorder="1" applyAlignment="1" applyProtection="1">
      <alignment horizontal="center"/>
      <protection locked="0"/>
    </xf>
    <xf numFmtId="167" fontId="16" fillId="11" borderId="4" xfId="8" applyNumberFormat="1" applyFont="1" applyFill="1" applyBorder="1" applyAlignment="1"/>
    <xf numFmtId="167" fontId="17" fillId="12" borderId="4" xfId="8" applyNumberFormat="1" applyFont="1" applyFill="1" applyBorder="1" applyAlignment="1"/>
    <xf numFmtId="165" fontId="16" fillId="0" borderId="4" xfId="8" applyNumberFormat="1" applyFont="1" applyFill="1" applyBorder="1" applyAlignment="1">
      <alignment horizontal="center"/>
    </xf>
    <xf numFmtId="166" fontId="16" fillId="12" borderId="4" xfId="8" applyNumberFormat="1" applyFont="1" applyFill="1" applyBorder="1" applyAlignment="1">
      <alignment horizontal="center"/>
    </xf>
    <xf numFmtId="167" fontId="16" fillId="12" borderId="4" xfId="8" applyNumberFormat="1" applyFont="1" applyFill="1" applyBorder="1" applyAlignment="1" applyProtection="1">
      <alignment horizontal="center"/>
      <protection locked="0"/>
    </xf>
    <xf numFmtId="166" fontId="16" fillId="12" borderId="4" xfId="8" applyNumberFormat="1" applyFont="1" applyFill="1" applyBorder="1" applyAlignment="1" applyProtection="1">
      <alignment horizontal="center"/>
      <protection locked="0"/>
    </xf>
    <xf numFmtId="164" fontId="16" fillId="12" borderId="4" xfId="8" applyFont="1" applyFill="1" applyBorder="1" applyAlignment="1" applyProtection="1">
      <alignment horizontal="center"/>
      <protection locked="0"/>
    </xf>
    <xf numFmtId="168" fontId="16" fillId="0" borderId="0" xfId="8" applyNumberFormat="1" applyFont="1" applyFill="1" applyAlignment="1"/>
    <xf numFmtId="167" fontId="19" fillId="0" borderId="0" xfId="8" applyNumberFormat="1" applyFont="1" applyFill="1" applyAlignment="1"/>
    <xf numFmtId="167" fontId="16" fillId="0" borderId="0" xfId="8" applyNumberFormat="1" applyFont="1" applyFill="1" applyAlignment="1"/>
    <xf numFmtId="164" fontId="16" fillId="0" borderId="0" xfId="8" applyFont="1" applyFill="1" applyAlignment="1"/>
    <xf numFmtId="167" fontId="17" fillId="0" borderId="0" xfId="8" applyNumberFormat="1" applyFont="1" applyFill="1" applyAlignment="1"/>
    <xf numFmtId="167" fontId="17" fillId="13" borderId="0" xfId="8" applyNumberFormat="1" applyFont="1" applyFill="1" applyAlignment="1"/>
    <xf numFmtId="164" fontId="17" fillId="0" borderId="0" xfId="8" applyFont="1" applyFill="1" applyAlignment="1">
      <alignment horizontal="center"/>
    </xf>
    <xf numFmtId="167" fontId="17" fillId="0" borderId="0" xfId="8" applyNumberFormat="1" applyFont="1" applyFill="1" applyAlignment="1">
      <alignment horizontal="center"/>
    </xf>
    <xf numFmtId="169" fontId="16" fillId="0" borderId="0" xfId="8" applyNumberFormat="1" applyFont="1" applyFill="1" applyAlignment="1"/>
    <xf numFmtId="166" fontId="16" fillId="0" borderId="0" xfId="8" applyNumberFormat="1" applyFont="1" applyFill="1" applyAlignment="1">
      <alignment horizontal="center"/>
    </xf>
    <xf numFmtId="166" fontId="17" fillId="0" borderId="0" xfId="8" applyNumberFormat="1" applyFont="1" applyFill="1" applyAlignment="1">
      <alignment horizontal="center"/>
    </xf>
    <xf numFmtId="164" fontId="16" fillId="0" borderId="5" xfId="8" applyFont="1" applyFill="1" applyBorder="1" applyAlignment="1">
      <alignment horizontal="center"/>
    </xf>
    <xf numFmtId="164" fontId="16" fillId="0" borderId="6" xfId="8" applyFont="1" applyFill="1" applyBorder="1" applyAlignment="1">
      <alignment horizontal="center"/>
    </xf>
    <xf numFmtId="49" fontId="16" fillId="0" borderId="4" xfId="8" applyNumberFormat="1" applyFont="1" applyFill="1" applyBorder="1" applyAlignment="1">
      <alignment horizontal="center"/>
    </xf>
    <xf numFmtId="0" fontId="0" fillId="0" borderId="5" xfId="0" applyFill="1" applyBorder="1"/>
    <xf numFmtId="168" fontId="16" fillId="9" borderId="2" xfId="8" applyNumberFormat="1" applyFont="1" applyFill="1" applyBorder="1" applyAlignment="1">
      <alignment horizontal="center"/>
    </xf>
    <xf numFmtId="0" fontId="0" fillId="9" borderId="3" xfId="0" applyFill="1" applyBorder="1"/>
    <xf numFmtId="49" fontId="16" fillId="9" borderId="3" xfId="8" applyNumberFormat="1" applyFont="1" applyFill="1" applyBorder="1" applyAlignment="1">
      <alignment horizontal="center"/>
    </xf>
    <xf numFmtId="49" fontId="16" fillId="0" borderId="5" xfId="8" applyNumberFormat="1" applyFont="1" applyFill="1" applyBorder="1" applyAlignment="1">
      <alignment horizontal="center"/>
    </xf>
  </cellXfs>
  <cellStyles count="20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Excel Built-in Normal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ormal" xfId="0" builtinId="0" customBuiltin="1"/>
    <cellStyle name="Note" xfId="1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466725</xdr:colOff>
          <xdr:row>0</xdr:row>
          <xdr:rowOff>152400</xdr:rowOff>
        </xdr:from>
        <xdr:to>
          <xdr:col>24</xdr:col>
          <xdr:colOff>381000</xdr:colOff>
          <xdr:row>3</xdr:row>
          <xdr:rowOff>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C42CDA2E-6456-7592-6E4A-0DCDDDB55B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78900" y="152400"/>
              <a:ext cx="723900" cy="45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Sogexcom social 05/22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0</xdr:colOff>
          <xdr:row>2</xdr:row>
          <xdr:rowOff>152400</xdr:rowOff>
        </xdr:from>
        <xdr:to>
          <xdr:col>15</xdr:col>
          <xdr:colOff>238125</xdr:colOff>
          <xdr:row>5</xdr:row>
          <xdr:rowOff>9525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8CDDC167-93A0-FACA-0356-043CCE58AF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63700" y="561975"/>
              <a:ext cx="238125" cy="45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Pret voiture Polo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0</xdr:colOff>
          <xdr:row>3</xdr:row>
          <xdr:rowOff>85725</xdr:rowOff>
        </xdr:from>
        <xdr:to>
          <xdr:col>15</xdr:col>
          <xdr:colOff>238125</xdr:colOff>
          <xdr:row>5</xdr:row>
          <xdr:rowOff>142875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E999DCB1-A84D-09E8-B259-19C977A567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63700" y="695325"/>
              <a:ext cx="238125" cy="45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Frais de dossier  dont 100 qui doivent etre remboursé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133350</xdr:colOff>
          <xdr:row>3</xdr:row>
          <xdr:rowOff>85725</xdr:rowOff>
        </xdr:from>
        <xdr:to>
          <xdr:col>23</xdr:col>
          <xdr:colOff>190500</xdr:colOff>
          <xdr:row>5</xdr:row>
          <xdr:rowOff>142875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F955E395-032A-495C-16C7-376B4BE365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35900" y="695325"/>
              <a:ext cx="866775" cy="45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Pick up 05/22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495300</xdr:colOff>
          <xdr:row>4</xdr:row>
          <xdr:rowOff>28575</xdr:rowOff>
        </xdr:from>
        <xdr:to>
          <xdr:col>11</xdr:col>
          <xdr:colOff>304800</xdr:colOff>
          <xdr:row>8</xdr:row>
          <xdr:rowOff>180975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9B3AB96D-33D0-BEDA-A083-235EE346DB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58300" y="838200"/>
              <a:ext cx="942975" cy="952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2206/10 :-128,21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2206/11 : 78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2203:12 : 11,24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2206/11:12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2203/12A : 29,98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2204/07 : 3,74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2204/10 : 3,74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2204/13 : 3,74</a:t>
              </a: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228600</xdr:colOff>
          <xdr:row>5</xdr:row>
          <xdr:rowOff>95250</xdr:rowOff>
        </xdr:from>
        <xdr:to>
          <xdr:col>3</xdr:col>
          <xdr:colOff>276225</xdr:colOff>
          <xdr:row>7</xdr:row>
          <xdr:rowOff>152400</xdr:rowOff>
        </xdr:to>
        <xdr:sp macro="" textlink="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CF4E8E36-D5D4-0DD1-F29D-5E32BC7B45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990850" y="1104900"/>
              <a:ext cx="723900" cy="45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Dont Pt vert 80 passé en cb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876300</xdr:colOff>
          <xdr:row>5</xdr:row>
          <xdr:rowOff>95250</xdr:rowOff>
        </xdr:from>
        <xdr:to>
          <xdr:col>4</xdr:col>
          <xdr:colOff>638175</xdr:colOff>
          <xdr:row>7</xdr:row>
          <xdr:rowOff>152400</xdr:rowOff>
        </xdr:to>
        <xdr:sp macro="" textlink="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D9666C92-105C-BB40-58B6-3E41E37BF5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14825" y="1104900"/>
              <a:ext cx="723900" cy="45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+80 pt vert passé en cb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0</xdr:colOff>
          <xdr:row>16</xdr:row>
          <xdr:rowOff>66675</xdr:rowOff>
        </xdr:from>
        <xdr:to>
          <xdr:col>3</xdr:col>
          <xdr:colOff>723900</xdr:colOff>
          <xdr:row>18</xdr:row>
          <xdr:rowOff>123825</xdr:rowOff>
        </xdr:to>
        <xdr:sp macro="" textlink="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39BF1D18-ABBA-48B9-534F-ABB70BC01E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38525" y="3276600"/>
              <a:ext cx="723900" cy="45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Erreur 186,6-2,6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Tirage passé en grattage</a:t>
              </a: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304800</xdr:colOff>
          <xdr:row>16</xdr:row>
          <xdr:rowOff>66675</xdr:rowOff>
        </xdr:from>
        <xdr:to>
          <xdr:col>4</xdr:col>
          <xdr:colOff>66675</xdr:colOff>
          <xdr:row>18</xdr:row>
          <xdr:rowOff>123825</xdr:rowOff>
        </xdr:to>
        <xdr:sp macro="" textlink="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F7A7BB61-A941-E6C8-1B90-BBAC838DDF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43325" y="3276600"/>
              <a:ext cx="723900" cy="457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586,6+2,6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Erreur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133350</xdr:colOff>
          <xdr:row>19</xdr:row>
          <xdr:rowOff>152400</xdr:rowOff>
        </xdr:from>
        <xdr:to>
          <xdr:col>23</xdr:col>
          <xdr:colOff>190500</xdr:colOff>
          <xdr:row>34</xdr:row>
          <xdr:rowOff>123825</xdr:rowOff>
        </xdr:to>
        <xdr:sp macro="" textlink="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A768D150-0005-3FE7-F877-48FA6ACFAA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35900" y="3962400"/>
              <a:ext cx="866775" cy="2971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2206/41 : 14,4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2206/40 : -29,28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2206/42 : 0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2206/43 : 311,88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2206/44 : 18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2206/45 : 0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2206/47 : 256,12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2206/48 : 248,11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2206/49 : 82,8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2206/50 : 253,99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2206/51 : 57,6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2206/52 : 0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2206/53 : 82,8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2206/54 : 291,49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2206/55 : 36</a:t>
              </a:r>
            </a:p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2206/56 : 7,2</a:t>
              </a: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fr-FR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133350</xdr:colOff>
          <xdr:row>20</xdr:row>
          <xdr:rowOff>95250</xdr:rowOff>
        </xdr:from>
        <xdr:to>
          <xdr:col>23</xdr:col>
          <xdr:colOff>190500</xdr:colOff>
          <xdr:row>22</xdr:row>
          <xdr:rowOff>133350</xdr:rowOff>
        </xdr:to>
        <xdr:sp macro="" textlink="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4C1CFE93-5E0F-EE5C-16E3-019C0EEA48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35900" y="4105275"/>
              <a:ext cx="866775" cy="438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fr-FR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As de coeur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workbookViewId="0">
      <selection activeCell="B3" sqref="B3:E4"/>
    </sheetView>
  </sheetViews>
  <sheetFormatPr baseColWidth="10" defaultRowHeight="12.75" x14ac:dyDescent="0.2"/>
  <cols>
    <col min="1" max="1" width="28.28515625" bestFit="1" customWidth="1"/>
    <col min="2" max="2" width="13.140625" bestFit="1" customWidth="1"/>
    <col min="3" max="3" width="10.140625" bestFit="1" customWidth="1"/>
    <col min="4" max="4" width="14.42578125" bestFit="1" customWidth="1"/>
    <col min="5" max="5" width="16" bestFit="1" customWidth="1"/>
    <col min="6" max="7" width="11.85546875" bestFit="1" customWidth="1"/>
    <col min="8" max="8" width="13.140625" bestFit="1" customWidth="1"/>
    <col min="9" max="9" width="5.140625" bestFit="1" customWidth="1"/>
    <col min="10" max="10" width="7.42578125" bestFit="1" customWidth="1"/>
    <col min="11" max="11" width="17" bestFit="1" customWidth="1"/>
    <col min="12" max="12" width="17.28515625" bestFit="1" customWidth="1"/>
    <col min="13" max="13" width="18.140625" bestFit="1" customWidth="1"/>
    <col min="14" max="14" width="14.42578125" bestFit="1" customWidth="1"/>
    <col min="15" max="15" width="17.140625" bestFit="1" customWidth="1"/>
    <col min="16" max="16" width="11" bestFit="1" customWidth="1"/>
    <col min="17" max="17" width="28.28515625" bestFit="1" customWidth="1"/>
    <col min="18" max="18" width="9.5703125" bestFit="1" customWidth="1"/>
    <col min="19" max="19" width="10" bestFit="1" customWidth="1"/>
    <col min="20" max="20" width="9.5703125" bestFit="1" customWidth="1"/>
    <col min="21" max="21" width="10" bestFit="1" customWidth="1"/>
    <col min="22" max="26" width="12.140625" customWidth="1"/>
    <col min="27" max="27" width="13.140625" bestFit="1" customWidth="1"/>
    <col min="28" max="41" width="12.140625" customWidth="1"/>
    <col min="42" max="42" width="13.140625" bestFit="1" customWidth="1"/>
    <col min="43" max="43" width="11.42578125" customWidth="1"/>
  </cols>
  <sheetData>
    <row r="1" spans="1:42" ht="16.5" thickBot="1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1"/>
      <c r="K1" s="2"/>
      <c r="L1" s="43"/>
      <c r="M1" s="43"/>
      <c r="N1" s="43"/>
      <c r="O1" s="43"/>
      <c r="P1" s="43"/>
      <c r="Q1" s="3"/>
      <c r="R1" s="44" t="str">
        <f>A1</f>
        <v>JUILLET 2022</v>
      </c>
      <c r="S1" s="44"/>
      <c r="T1" s="44"/>
      <c r="U1" s="44"/>
      <c r="V1" s="44"/>
      <c r="W1" s="44"/>
      <c r="X1" s="44"/>
      <c r="Y1" s="44" t="str">
        <f>A1</f>
        <v>JUILLET 2022</v>
      </c>
      <c r="Z1" s="44"/>
      <c r="AA1" s="44"/>
      <c r="AB1" s="44"/>
      <c r="AC1" s="44"/>
      <c r="AD1" s="44"/>
      <c r="AE1" s="44"/>
      <c r="AF1" s="44"/>
      <c r="AG1" s="44"/>
      <c r="AH1" s="44" t="str">
        <f>A1</f>
        <v>JUILLET 2022</v>
      </c>
      <c r="AI1" s="44"/>
      <c r="AJ1" s="44"/>
      <c r="AK1" s="44"/>
      <c r="AL1" s="44"/>
      <c r="AM1" s="44"/>
      <c r="AN1" s="44"/>
      <c r="AO1" s="4"/>
      <c r="AP1" s="4"/>
    </row>
    <row r="2" spans="1:42" ht="15.75" x14ac:dyDescent="0.25">
      <c r="A2" s="5"/>
      <c r="B2" s="6"/>
      <c r="C2" s="6"/>
      <c r="D2" s="40" t="s">
        <v>1</v>
      </c>
      <c r="E2" s="40"/>
      <c r="F2" s="6"/>
      <c r="G2" s="6"/>
      <c r="H2" s="7"/>
      <c r="I2" s="7"/>
      <c r="J2" s="8"/>
      <c r="K2" s="6"/>
      <c r="L2" s="6"/>
      <c r="M2" s="6"/>
      <c r="N2" s="6"/>
      <c r="O2" s="45" t="s">
        <v>2</v>
      </c>
      <c r="P2" s="45"/>
      <c r="Q2" s="5"/>
      <c r="R2" s="38" t="s">
        <v>3</v>
      </c>
      <c r="S2" s="38"/>
      <c r="T2" s="38" t="s">
        <v>4</v>
      </c>
      <c r="U2" s="38"/>
      <c r="V2" s="38" t="s">
        <v>5</v>
      </c>
      <c r="W2" s="38"/>
      <c r="X2" s="38" t="s">
        <v>6</v>
      </c>
      <c r="Y2" s="38"/>
      <c r="Z2" s="38" t="s">
        <v>7</v>
      </c>
      <c r="AA2" s="38"/>
      <c r="AB2" s="38" t="s">
        <v>8</v>
      </c>
      <c r="AC2" s="38"/>
      <c r="AD2" s="41" t="s">
        <v>9</v>
      </c>
      <c r="AE2" s="41"/>
      <c r="AF2" s="38" t="s">
        <v>10</v>
      </c>
      <c r="AG2" s="38"/>
      <c r="AH2" s="38" t="s">
        <v>11</v>
      </c>
      <c r="AI2" s="38"/>
      <c r="AJ2" s="38" t="s">
        <v>12</v>
      </c>
      <c r="AK2" s="38"/>
      <c r="AL2" s="38" t="s">
        <v>13</v>
      </c>
      <c r="AM2" s="38"/>
      <c r="AN2" s="39" t="s">
        <v>14</v>
      </c>
      <c r="AO2" s="39"/>
      <c r="AP2" s="9" t="s">
        <v>15</v>
      </c>
    </row>
    <row r="3" spans="1:42" ht="15.75" x14ac:dyDescent="0.25">
      <c r="A3" s="5"/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40" t="s">
        <v>22</v>
      </c>
      <c r="I3" s="40"/>
      <c r="J3" s="8" t="s">
        <v>23</v>
      </c>
      <c r="K3" s="6" t="s">
        <v>24</v>
      </c>
      <c r="L3" s="6" t="s">
        <v>25</v>
      </c>
      <c r="M3" s="6" t="s">
        <v>26</v>
      </c>
      <c r="N3" s="6" t="s">
        <v>15</v>
      </c>
      <c r="O3" s="6" t="s">
        <v>27</v>
      </c>
      <c r="P3" s="6" t="s">
        <v>28</v>
      </c>
      <c r="Q3" s="10"/>
      <c r="R3" s="11" t="s">
        <v>29</v>
      </c>
      <c r="S3" s="12"/>
      <c r="T3" s="13" t="s">
        <v>29</v>
      </c>
      <c r="U3" s="8"/>
      <c r="V3" s="13" t="s">
        <v>29</v>
      </c>
      <c r="W3" s="8"/>
      <c r="X3" s="13" t="s">
        <v>29</v>
      </c>
      <c r="Y3" s="8"/>
      <c r="Z3" s="13" t="s">
        <v>29</v>
      </c>
      <c r="AA3" s="8"/>
      <c r="AB3" s="13" t="s">
        <v>29</v>
      </c>
      <c r="AC3" s="8"/>
      <c r="AD3" s="13"/>
      <c r="AE3" s="12"/>
      <c r="AF3" s="13" t="s">
        <v>29</v>
      </c>
      <c r="AG3" s="8"/>
      <c r="AH3" s="9" t="s">
        <v>29</v>
      </c>
      <c r="AI3" s="12"/>
      <c r="AJ3" s="13" t="s">
        <v>29</v>
      </c>
      <c r="AK3" s="12"/>
      <c r="AL3" s="13" t="s">
        <v>29</v>
      </c>
      <c r="AM3" s="12"/>
      <c r="AN3" s="13" t="s">
        <v>29</v>
      </c>
      <c r="AO3" s="12"/>
      <c r="AP3" s="14"/>
    </row>
    <row r="4" spans="1:42" ht="15.75" x14ac:dyDescent="0.25">
      <c r="A4" s="15" t="d">
        <v>2022-07-01</v>
      </c>
      <c r="B4" s="16">
        <v>2103.16</v>
      </c>
      <c r="C4" s="16"/>
      <c r="D4" s="16">
        <v>1946.33</v>
      </c>
      <c r="E4" s="16">
        <v>2281.2800000000002</v>
      </c>
      <c r="F4" s="17">
        <v>339</v>
      </c>
      <c r="G4" s="17">
        <v>253.3</v>
      </c>
      <c r="H4" s="17">
        <v>270</v>
      </c>
      <c r="I4" s="18">
        <v>5</v>
      </c>
      <c r="J4" s="19"/>
      <c r="K4" s="20">
        <f>B4+C4+D4+F4+G4+H4+J4+E4</f>
        <v>7193.07</v>
      </c>
      <c r="L4" s="16">
        <v>29.4</v>
      </c>
      <c r="M4" s="16"/>
      <c r="N4" s="20">
        <f t="shared" ref="N4:N34" si="0">K4+L4-M4</f>
        <v>7222.4699999999993</v>
      </c>
      <c r="O4" s="21">
        <v>2100</v>
      </c>
      <c r="P4" s="21"/>
      <c r="Q4" s="22" t="d">
        <f>A4</f>
        <v>2022-07-01</v>
      </c>
      <c r="R4" s="23"/>
      <c r="S4" s="24"/>
      <c r="T4" s="25"/>
      <c r="U4" s="24"/>
      <c r="V4" s="25"/>
      <c r="W4" s="24"/>
      <c r="X4" s="25"/>
      <c r="Y4" s="24"/>
      <c r="Z4" s="25"/>
      <c r="AA4" s="24"/>
      <c r="AB4" s="25"/>
      <c r="AC4" s="24"/>
      <c r="AD4" s="26"/>
      <c r="AE4" s="24"/>
      <c r="AF4" s="23" t="s">
        <v>30</v>
      </c>
      <c r="AG4" s="24">
        <v>1029.23</v>
      </c>
      <c r="AH4" s="26"/>
      <c r="AI4" s="24"/>
      <c r="AJ4" s="25"/>
      <c r="AK4" s="24"/>
      <c r="AL4" s="25"/>
      <c r="AM4" s="24"/>
      <c r="AN4" s="25"/>
      <c r="AO4" s="24"/>
      <c r="AP4" s="14">
        <f>S4+U4+W4+Y4+AA4+AC4+AG4+AI4+AK4+AM4+AO4+AE4</f>
        <v>1029.23</v>
      </c>
    </row>
    <row r="5" spans="1:42" ht="15.75" x14ac:dyDescent="0.25">
      <c r="A5" s="15" t="d">
        <f t="shared" ref="A5:A34" si="1">A4+1</f>
        <v>2022-07-02</v>
      </c>
      <c r="B5" s="16">
        <v>1579.57</v>
      </c>
      <c r="C5" s="16"/>
      <c r="D5" s="16">
        <v>1372.25</v>
      </c>
      <c r="E5" s="16">
        <v>2555.69</v>
      </c>
      <c r="F5" s="17">
        <v>191</v>
      </c>
      <c r="G5" s="17">
        <v>190.15</v>
      </c>
      <c r="H5" s="17">
        <v>240</v>
      </c>
      <c r="I5" s="18">
        <v>4</v>
      </c>
      <c r="J5" s="19"/>
      <c r="K5" s="20">
        <f t="shared" ref="K5:K34" si="2">B5+C5+D5+F5+G5+H5+J5+E5</f>
        <v>6128.66</v>
      </c>
      <c r="L5" s="16">
        <v>13.9</v>
      </c>
      <c r="M5" s="16"/>
      <c r="N5" s="20">
        <f t="shared" si="0"/>
        <v>6142.5599999999995</v>
      </c>
      <c r="O5" s="21">
        <v>1570</v>
      </c>
      <c r="P5" s="21"/>
      <c r="Q5" s="22" t="d">
        <f>A5</f>
        <v>2022-07-02</v>
      </c>
      <c r="R5" s="23"/>
      <c r="S5" s="24"/>
      <c r="T5" s="25"/>
      <c r="U5" s="24"/>
      <c r="V5" s="23"/>
      <c r="W5" s="24"/>
      <c r="X5" s="25"/>
      <c r="Y5" s="24"/>
      <c r="Z5" s="23"/>
      <c r="AA5" s="24"/>
      <c r="AB5" s="25"/>
      <c r="AC5" s="24"/>
      <c r="AD5" s="24"/>
      <c r="AE5" s="24"/>
      <c r="AF5" s="23"/>
      <c r="AG5" s="24"/>
      <c r="AH5" s="25"/>
      <c r="AI5" s="24"/>
      <c r="AJ5" s="23"/>
      <c r="AK5" s="24"/>
      <c r="AL5" s="23" t="s">
        <v>31</v>
      </c>
      <c r="AM5" s="24">
        <v>30.96</v>
      </c>
      <c r="AN5" s="25"/>
      <c r="AO5" s="24"/>
      <c r="AP5" s="14">
        <f>S5+U5+W5+Y5+AA5+AC5+AG5+AI5+AK5+AM5+AO5+AE5</f>
        <v>30.96</v>
      </c>
    </row>
    <row r="6" spans="1:42" ht="15.75" x14ac:dyDescent="0.25">
      <c r="A6" s="15" t="d">
        <f t="shared" si="1"/>
        <v>2022-07-03</v>
      </c>
      <c r="B6" s="16">
        <v>1077.05</v>
      </c>
      <c r="C6" s="16"/>
      <c r="D6" s="16">
        <v>515.4</v>
      </c>
      <c r="E6" s="16">
        <v>1286.55</v>
      </c>
      <c r="F6" s="17">
        <v>145</v>
      </c>
      <c r="G6" s="17">
        <v>87.2</v>
      </c>
      <c r="H6" s="17">
        <v>160</v>
      </c>
      <c r="I6" s="18">
        <v>4</v>
      </c>
      <c r="J6" s="19"/>
      <c r="K6" s="20">
        <f t="shared" si="2"/>
        <v>3271.2</v>
      </c>
      <c r="L6" s="16">
        <v>7.4</v>
      </c>
      <c r="M6" s="16">
        <v>74.099999999999994</v>
      </c>
      <c r="N6" s="20">
        <f t="shared" si="0"/>
        <v>3204.5</v>
      </c>
      <c r="O6" s="21">
        <v>1070</v>
      </c>
      <c r="P6" s="21"/>
      <c r="Q6" s="22" t="d">
        <f>A6</f>
        <v>2022-07-03</v>
      </c>
      <c r="R6" s="23"/>
      <c r="S6" s="24"/>
      <c r="T6" s="25"/>
      <c r="U6" s="24"/>
      <c r="V6" s="23"/>
      <c r="W6" s="24"/>
      <c r="X6" s="25"/>
      <c r="Y6" s="24"/>
      <c r="Z6" s="23"/>
      <c r="AA6" s="24"/>
      <c r="AB6" s="25"/>
      <c r="AC6" s="24"/>
      <c r="AD6" s="24"/>
      <c r="AE6" s="24"/>
      <c r="AF6" s="23"/>
      <c r="AG6" s="24"/>
      <c r="AH6" s="25"/>
      <c r="AI6" s="24"/>
      <c r="AJ6" s="23"/>
      <c r="AK6" s="24"/>
      <c r="AL6" s="25"/>
      <c r="AM6" s="24"/>
      <c r="AN6" s="25"/>
      <c r="AO6" s="24"/>
      <c r="AP6" s="14">
        <f>S6+U6+W6+Y6+AA6+AC6+AG6+AI6+AK6+AM6+AO6+AE6</f>
        <v>0</v>
      </c>
    </row>
    <row r="7" spans="1:42" ht="15.75" x14ac:dyDescent="0.25">
      <c r="A7" s="15" t="d">
        <f t="shared" si="1"/>
        <v>2022-07-04</v>
      </c>
      <c r="B7" s="16">
        <v>1422.59</v>
      </c>
      <c r="C7" s="16"/>
      <c r="D7" s="16">
        <v>1442.81</v>
      </c>
      <c r="E7" s="16">
        <v>2144.89</v>
      </c>
      <c r="F7" s="17">
        <v>428</v>
      </c>
      <c r="G7" s="17">
        <v>324.10000000000002</v>
      </c>
      <c r="H7" s="17">
        <v>20</v>
      </c>
      <c r="I7" s="18">
        <v>1</v>
      </c>
      <c r="J7" s="19"/>
      <c r="K7" s="20">
        <f t="shared" si="2"/>
        <v>5782.3899999999994</v>
      </c>
      <c r="L7" s="16">
        <v>14.1</v>
      </c>
      <c r="M7" s="16"/>
      <c r="N7" s="20">
        <f t="shared" si="0"/>
        <v>5796.49</v>
      </c>
      <c r="O7" s="21">
        <v>1420</v>
      </c>
      <c r="P7" s="21"/>
      <c r="Q7" s="22" t="d">
        <f>A7</f>
        <v>2022-07-04</v>
      </c>
      <c r="R7" s="23"/>
      <c r="S7" s="24"/>
      <c r="T7" s="25"/>
      <c r="U7" s="24"/>
      <c r="V7" s="23"/>
      <c r="W7" s="24"/>
      <c r="X7" s="25"/>
      <c r="Y7" s="24"/>
      <c r="Z7" s="23"/>
      <c r="AA7" s="24"/>
      <c r="AB7" s="25"/>
      <c r="AC7" s="24"/>
      <c r="AD7" s="24"/>
      <c r="AE7" s="24"/>
      <c r="AF7" s="23"/>
      <c r="AG7" s="24"/>
      <c r="AH7" s="25"/>
      <c r="AI7" s="24"/>
      <c r="AJ7" s="23"/>
      <c r="AK7" s="24"/>
      <c r="AL7" s="25"/>
      <c r="AM7" s="24"/>
      <c r="AN7" s="25"/>
      <c r="AO7" s="24"/>
      <c r="AP7" s="14">
        <f>S7+U7+W7+Y7+AA7+AC7+AG7+AI7+AK7+AM7+AO7+AE7</f>
        <v>0</v>
      </c>
    </row>
    <row r="8" spans="1:42" ht="15.75" x14ac:dyDescent="0.25">
      <c r="A8" s="15" t="d">
        <f t="shared" si="1"/>
        <v>2022-07-05</v>
      </c>
      <c r="B8" s="16">
        <v>2086.84</v>
      </c>
      <c r="C8" s="16"/>
      <c r="D8" s="16">
        <v>1098.3</v>
      </c>
      <c r="E8" s="16">
        <v>2204.59</v>
      </c>
      <c r="F8" s="17">
        <v>249</v>
      </c>
      <c r="G8" s="17">
        <v>124.1</v>
      </c>
      <c r="H8" s="17">
        <v>340</v>
      </c>
      <c r="I8" s="18">
        <v>5</v>
      </c>
      <c r="J8" s="19"/>
      <c r="K8" s="20">
        <f t="shared" si="2"/>
        <v>6102.83</v>
      </c>
      <c r="L8" s="16">
        <v>11.2</v>
      </c>
      <c r="M8" s="16"/>
      <c r="N8" s="20">
        <f t="shared" si="0"/>
        <v>6114.03</v>
      </c>
      <c r="O8" s="21">
        <v>2080</v>
      </c>
      <c r="P8" s="21"/>
      <c r="Q8" s="22" t="d">
        <f>A8</f>
        <v>2022-07-05</v>
      </c>
      <c r="R8" s="23"/>
      <c r="S8" s="24"/>
      <c r="T8" s="25"/>
      <c r="U8" s="24"/>
      <c r="V8" s="23"/>
      <c r="W8" s="24"/>
      <c r="X8" s="23"/>
      <c r="Y8" s="24"/>
      <c r="Z8" s="23"/>
      <c r="AB8" s="25" t="s">
        <v>32</v>
      </c>
      <c r="AC8" s="24">
        <v>304.04000000000002</v>
      </c>
      <c r="AD8" s="24"/>
      <c r="AE8" s="24"/>
      <c r="AF8" s="23"/>
      <c r="AG8" s="24"/>
      <c r="AH8" s="23"/>
      <c r="AI8" s="24"/>
      <c r="AJ8" s="23"/>
      <c r="AK8" s="24"/>
      <c r="AL8" s="23"/>
      <c r="AM8" s="24"/>
      <c r="AN8" s="25"/>
      <c r="AO8" s="24"/>
      <c r="AP8" s="14">
        <f>S8+U8+W8+Y8+AC8+AC8+AG8+AI8+AK8+AM8+AO8+AE8</f>
        <v>608.08000000000004</v>
      </c>
    </row>
    <row r="9" spans="1:42" ht="15.75" x14ac:dyDescent="0.25">
      <c r="A9" s="15" t="d">
        <f t="shared" si="1"/>
        <v>2022-07-06</v>
      </c>
      <c r="B9" s="16">
        <v>1581.18</v>
      </c>
      <c r="C9" s="16"/>
      <c r="D9" s="16">
        <v>859.42</v>
      </c>
      <c r="E9" s="16">
        <v>1540.37</v>
      </c>
      <c r="F9" s="17">
        <v>521</v>
      </c>
      <c r="G9" s="17">
        <v>120.4</v>
      </c>
      <c r="H9" s="17">
        <v>140</v>
      </c>
      <c r="I9" s="18">
        <v>3</v>
      </c>
      <c r="J9" s="19"/>
      <c r="K9" s="20">
        <f t="shared" si="2"/>
        <v>4762.37</v>
      </c>
      <c r="L9" s="16">
        <v>12.7</v>
      </c>
      <c r="M9" s="16"/>
      <c r="N9" s="20">
        <f t="shared" si="0"/>
        <v>4775.07</v>
      </c>
      <c r="O9" s="21">
        <v>1580</v>
      </c>
      <c r="P9" s="21"/>
      <c r="Q9" s="22" t="d">
        <f>A9</f>
        <v>2022-07-06</v>
      </c>
      <c r="R9" s="23" t="s">
        <v>33</v>
      </c>
      <c r="S9" s="24">
        <v>833.47</v>
      </c>
      <c r="T9" s="23"/>
      <c r="U9" s="24"/>
      <c r="V9" s="23" t="s">
        <v>34</v>
      </c>
      <c r="W9" s="24">
        <v>166.58</v>
      </c>
      <c r="X9" s="23"/>
      <c r="Y9" s="24"/>
      <c r="Z9" s="23"/>
      <c r="AB9" s="25" t="s">
        <v>32</v>
      </c>
      <c r="AC9" s="24">
        <v>200</v>
      </c>
      <c r="AD9" s="24"/>
      <c r="AE9" s="24"/>
      <c r="AF9" s="23"/>
      <c r="AG9" s="24"/>
      <c r="AH9" s="23"/>
      <c r="AI9" s="24"/>
      <c r="AJ9" s="23" t="s">
        <v>35</v>
      </c>
      <c r="AK9" s="24">
        <v>-376.33</v>
      </c>
      <c r="AL9" s="23"/>
      <c r="AM9" s="24"/>
      <c r="AN9" s="25"/>
      <c r="AO9" s="24"/>
      <c r="AP9" s="14">
        <f>S9+U9+W9+Y9+AC9+AC9+AG9+AI9+AK9+AM9+AO9+AE9</f>
        <v>1023.7200000000003</v>
      </c>
    </row>
    <row r="10" spans="1:42" ht="15.75" x14ac:dyDescent="0.25">
      <c r="A10" s="15" t="d">
        <f t="shared" si="1"/>
        <v>2022-07-07</v>
      </c>
      <c r="B10" s="16">
        <v>1495.8</v>
      </c>
      <c r="C10" s="16"/>
      <c r="D10" s="16">
        <v>1941.43</v>
      </c>
      <c r="E10" s="16">
        <v>1841.33</v>
      </c>
      <c r="F10" s="17">
        <v>214</v>
      </c>
      <c r="G10" s="17">
        <v>85.1</v>
      </c>
      <c r="H10" s="17">
        <v>110</v>
      </c>
      <c r="I10" s="18">
        <v>2</v>
      </c>
      <c r="J10" s="19"/>
      <c r="K10" s="20">
        <f t="shared" si="2"/>
        <v>5687.66</v>
      </c>
      <c r="L10" s="16">
        <v>11.2</v>
      </c>
      <c r="M10" s="16"/>
      <c r="N10" s="20">
        <f t="shared" si="0"/>
        <v>5698.86</v>
      </c>
      <c r="O10" s="21">
        <v>1530</v>
      </c>
      <c r="P10" s="21"/>
      <c r="Q10" s="22" t="d">
        <f>A10</f>
        <v>2022-07-07</v>
      </c>
      <c r="R10" s="23"/>
      <c r="S10" s="24">
        <v>14.23</v>
      </c>
      <c r="T10" s="23"/>
      <c r="U10" s="24"/>
      <c r="V10" s="23"/>
      <c r="W10" s="24"/>
      <c r="X10" s="23"/>
      <c r="Y10" s="24"/>
      <c r="Z10" s="23"/>
      <c r="AA10" s="24"/>
      <c r="AB10" s="25"/>
      <c r="AC10" s="24"/>
      <c r="AD10" s="24"/>
      <c r="AE10" s="24"/>
      <c r="AF10" s="23"/>
      <c r="AG10" s="24"/>
      <c r="AH10" s="23"/>
      <c r="AI10" s="24"/>
      <c r="AJ10" s="23"/>
      <c r="AK10" s="24"/>
      <c r="AL10" s="23"/>
      <c r="AM10" s="24"/>
      <c r="AN10" s="25"/>
      <c r="AO10" s="24"/>
      <c r="AP10" s="14">
        <f t="shared" ref="AP10:AP34" si="3">S10+U10+W10+Y10+AA10+AC10+AG10+AI10+AK10+AM10+AO10+AE10</f>
        <v>14.23</v>
      </c>
    </row>
    <row r="11" spans="1:42" ht="15.75" x14ac:dyDescent="0.25">
      <c r="A11" s="15" t="d">
        <f t="shared" si="1"/>
        <v>2022-07-08</v>
      </c>
      <c r="B11" s="16">
        <v>1837.22</v>
      </c>
      <c r="C11" s="16"/>
      <c r="D11" s="16">
        <v>1713.2</v>
      </c>
      <c r="E11" s="16">
        <v>2031.88</v>
      </c>
      <c r="F11" s="17">
        <v>416</v>
      </c>
      <c r="G11" s="17">
        <v>127.6</v>
      </c>
      <c r="H11" s="17">
        <v>140</v>
      </c>
      <c r="I11" s="18">
        <v>4</v>
      </c>
      <c r="J11" s="19"/>
      <c r="K11" s="20">
        <f t="shared" si="2"/>
        <v>6265.9000000000005</v>
      </c>
      <c r="L11" s="16">
        <v>17.399999999999999</v>
      </c>
      <c r="M11" s="16"/>
      <c r="N11" s="20">
        <f t="shared" si="0"/>
        <v>6283.3</v>
      </c>
      <c r="O11" s="21">
        <v>1830</v>
      </c>
      <c r="P11" s="21"/>
      <c r="Q11" s="22" t="d">
        <f>A11</f>
        <v>2022-07-08</v>
      </c>
      <c r="R11" s="23"/>
      <c r="S11" s="24"/>
      <c r="T11" s="23"/>
      <c r="U11" s="24"/>
      <c r="V11" s="23"/>
      <c r="W11" s="24"/>
      <c r="X11" s="23"/>
      <c r="Y11" s="24"/>
      <c r="Z11" s="23"/>
      <c r="AA11" s="24"/>
      <c r="AB11" s="25"/>
      <c r="AC11" s="24"/>
      <c r="AD11" s="24"/>
      <c r="AE11" s="24"/>
      <c r="AF11" s="23"/>
      <c r="AG11" s="24"/>
      <c r="AH11" s="23"/>
      <c r="AI11" s="24"/>
      <c r="AJ11" s="23"/>
      <c r="AK11" s="24"/>
      <c r="AL11" s="23"/>
      <c r="AM11" s="24"/>
      <c r="AN11" s="25"/>
      <c r="AO11" s="24"/>
      <c r="AP11" s="14">
        <f t="shared" si="3"/>
        <v>0</v>
      </c>
    </row>
    <row r="12" spans="1:42" ht="15.75" x14ac:dyDescent="0.25">
      <c r="A12" s="15" t="d">
        <f t="shared" si="1"/>
        <v>2022-07-09</v>
      </c>
      <c r="B12" s="16">
        <v>1284.3399999999999</v>
      </c>
      <c r="C12" s="16"/>
      <c r="D12" s="16">
        <v>1667.4</v>
      </c>
      <c r="E12" s="16">
        <v>1439.01</v>
      </c>
      <c r="F12" s="17">
        <v>244</v>
      </c>
      <c r="G12" s="17">
        <v>69.599999999999994</v>
      </c>
      <c r="H12" s="17">
        <v>170</v>
      </c>
      <c r="I12" s="18">
        <v>2</v>
      </c>
      <c r="J12" s="19"/>
      <c r="K12" s="20">
        <f t="shared" si="2"/>
        <v>4874.3499999999995</v>
      </c>
      <c r="L12" s="16">
        <v>19.600000000000001</v>
      </c>
      <c r="M12" s="16"/>
      <c r="N12" s="20">
        <f t="shared" si="0"/>
        <v>4893.95</v>
      </c>
      <c r="O12" s="21">
        <v>1280</v>
      </c>
      <c r="P12" s="21"/>
      <c r="Q12" s="22" t="d">
        <f>A12</f>
        <v>2022-07-09</v>
      </c>
      <c r="R12" s="23"/>
      <c r="S12" s="24"/>
      <c r="T12" s="23"/>
      <c r="U12" s="24"/>
      <c r="V12" s="23"/>
      <c r="W12" s="24"/>
      <c r="X12" s="23"/>
      <c r="Y12" s="24"/>
      <c r="Z12" s="23"/>
      <c r="AA12" s="24"/>
      <c r="AB12" s="25"/>
      <c r="AC12" s="24"/>
      <c r="AD12" s="24"/>
      <c r="AE12" s="24"/>
      <c r="AF12" s="23"/>
      <c r="AG12" s="24"/>
      <c r="AH12" s="23"/>
      <c r="AI12" s="24"/>
      <c r="AJ12" s="23"/>
      <c r="AK12" s="24"/>
      <c r="AL12" s="23"/>
      <c r="AM12" s="24"/>
      <c r="AN12" s="25"/>
      <c r="AO12" s="24"/>
      <c r="AP12" s="14">
        <f t="shared" si="3"/>
        <v>0</v>
      </c>
    </row>
    <row r="13" spans="1:42" ht="15.75" x14ac:dyDescent="0.25">
      <c r="A13" s="15" t="d">
        <f t="shared" si="1"/>
        <v>2022-07-10</v>
      </c>
      <c r="B13" s="16">
        <v>956.76</v>
      </c>
      <c r="C13" s="16"/>
      <c r="D13" s="16">
        <v>884.93</v>
      </c>
      <c r="E13" s="16">
        <v>1191.8499999999999</v>
      </c>
      <c r="F13" s="17">
        <v>314</v>
      </c>
      <c r="G13" s="17">
        <v>151.9</v>
      </c>
      <c r="H13" s="17">
        <v>20</v>
      </c>
      <c r="I13" s="18">
        <v>1</v>
      </c>
      <c r="J13" s="19"/>
      <c r="K13" s="20">
        <f t="shared" si="2"/>
        <v>3519.44</v>
      </c>
      <c r="L13" s="16">
        <v>7.4</v>
      </c>
      <c r="M13" s="16">
        <v>74.400000000000006</v>
      </c>
      <c r="N13" s="20">
        <f t="shared" si="0"/>
        <v>3452.44</v>
      </c>
      <c r="O13" s="21">
        <v>950</v>
      </c>
      <c r="P13" s="21"/>
      <c r="Q13" s="22" t="d">
        <f>A13</f>
        <v>2022-07-10</v>
      </c>
      <c r="R13" s="23"/>
      <c r="S13" s="24"/>
      <c r="T13" s="23" t="s">
        <v>36</v>
      </c>
      <c r="U13" s="24">
        <v>531.24</v>
      </c>
      <c r="V13" s="23"/>
      <c r="W13" s="24"/>
      <c r="X13" s="23"/>
      <c r="Y13" s="24"/>
      <c r="Z13" s="23"/>
      <c r="AA13" s="24"/>
      <c r="AB13" s="25"/>
      <c r="AC13" s="24"/>
      <c r="AD13" s="24"/>
      <c r="AE13" s="24"/>
      <c r="AF13" s="23"/>
      <c r="AG13" s="24"/>
      <c r="AH13" s="23"/>
      <c r="AI13" s="24"/>
      <c r="AJ13" s="23"/>
      <c r="AK13" s="24"/>
      <c r="AL13" s="23"/>
      <c r="AM13" s="24"/>
      <c r="AN13" s="25"/>
      <c r="AO13" s="24"/>
      <c r="AP13" s="14">
        <f t="shared" si="3"/>
        <v>531.24</v>
      </c>
    </row>
    <row r="14" spans="1:42" ht="15.75" x14ac:dyDescent="0.25">
      <c r="A14" s="15" t="d">
        <f t="shared" si="1"/>
        <v>2022-07-11</v>
      </c>
      <c r="B14" s="16">
        <v>1942.96</v>
      </c>
      <c r="C14" s="16"/>
      <c r="D14" s="16">
        <v>983.75</v>
      </c>
      <c r="E14" s="16">
        <v>1715.48</v>
      </c>
      <c r="F14" s="17">
        <v>262</v>
      </c>
      <c r="G14" s="17">
        <v>167.5</v>
      </c>
      <c r="H14" s="17">
        <v>160</v>
      </c>
      <c r="I14" s="18">
        <v>4</v>
      </c>
      <c r="J14" s="19"/>
      <c r="K14" s="20">
        <f t="shared" si="2"/>
        <v>5231.6900000000005</v>
      </c>
      <c r="L14" s="16">
        <v>5.0999999999999996</v>
      </c>
      <c r="M14" s="16"/>
      <c r="N14" s="20">
        <f t="shared" si="0"/>
        <v>5236.7900000000009</v>
      </c>
      <c r="O14" s="21">
        <v>1970</v>
      </c>
      <c r="P14" s="21"/>
      <c r="Q14" s="22" t="d">
        <f>A14</f>
        <v>2022-07-11</v>
      </c>
      <c r="R14" s="23"/>
      <c r="S14" s="24"/>
      <c r="T14" s="23"/>
      <c r="U14" s="24"/>
      <c r="V14" s="23"/>
      <c r="W14" s="24"/>
      <c r="X14" s="23"/>
      <c r="Y14" s="24"/>
      <c r="Z14" s="23" t="s">
        <v>37</v>
      </c>
      <c r="AA14" s="24">
        <v>47774.58</v>
      </c>
      <c r="AB14" s="25"/>
      <c r="AC14" s="24"/>
      <c r="AD14" s="24"/>
      <c r="AE14" s="24"/>
      <c r="AF14" s="23"/>
      <c r="AG14" s="24"/>
      <c r="AH14" s="23" t="s">
        <v>38</v>
      </c>
      <c r="AI14" s="24">
        <v>141</v>
      </c>
      <c r="AJ14" s="23"/>
      <c r="AK14" s="24"/>
      <c r="AL14" s="23"/>
      <c r="AM14" s="24"/>
      <c r="AN14" s="25"/>
      <c r="AO14" s="24"/>
      <c r="AP14" s="14">
        <f t="shared" si="3"/>
        <v>47915.58</v>
      </c>
    </row>
    <row r="15" spans="1:42" ht="15.75" x14ac:dyDescent="0.25">
      <c r="A15" s="15" t="d">
        <f t="shared" si="1"/>
        <v>2022-07-12</v>
      </c>
      <c r="B15" s="16">
        <v>1482.41</v>
      </c>
      <c r="C15" s="16"/>
      <c r="D15" s="16">
        <v>1532.55</v>
      </c>
      <c r="E15" s="16">
        <v>2004.18</v>
      </c>
      <c r="F15" s="17">
        <v>381</v>
      </c>
      <c r="G15" s="17">
        <v>116.9</v>
      </c>
      <c r="H15" s="17">
        <v>90</v>
      </c>
      <c r="I15" s="18">
        <v>3</v>
      </c>
      <c r="J15" s="19"/>
      <c r="K15" s="20">
        <f t="shared" si="2"/>
        <v>5607.04</v>
      </c>
      <c r="L15" s="16">
        <v>3.5</v>
      </c>
      <c r="M15" s="16"/>
      <c r="N15" s="20">
        <f t="shared" si="0"/>
        <v>5610.54</v>
      </c>
      <c r="O15" s="21">
        <v>1480</v>
      </c>
      <c r="P15" s="21"/>
      <c r="Q15" s="22" t="d">
        <f>A15</f>
        <v>2022-07-12</v>
      </c>
      <c r="R15" s="23"/>
      <c r="S15" s="24"/>
      <c r="T15" s="23"/>
      <c r="U15" s="24"/>
      <c r="V15" s="23"/>
      <c r="W15" s="24"/>
      <c r="X15" s="23"/>
      <c r="Y15" s="24"/>
      <c r="Z15" s="23"/>
      <c r="AA15" s="24"/>
      <c r="AB15" s="25"/>
      <c r="AC15" s="24"/>
      <c r="AD15" s="24"/>
      <c r="AE15" s="24"/>
      <c r="AF15" s="23"/>
      <c r="AG15" s="24"/>
      <c r="AH15" s="23" t="s">
        <v>39</v>
      </c>
      <c r="AI15" s="24">
        <v>771.74</v>
      </c>
      <c r="AJ15" s="23"/>
      <c r="AK15" s="24"/>
      <c r="AL15" s="23"/>
      <c r="AM15" s="24"/>
      <c r="AN15" s="25"/>
      <c r="AO15" s="24"/>
      <c r="AP15" s="14">
        <f t="shared" si="3"/>
        <v>771.74</v>
      </c>
    </row>
    <row r="16" spans="1:42" ht="15.75" x14ac:dyDescent="0.25">
      <c r="A16" s="15" t="d">
        <f t="shared" si="1"/>
        <v>2022-07-13</v>
      </c>
      <c r="B16" s="16">
        <v>1466.71</v>
      </c>
      <c r="C16" s="16"/>
      <c r="D16" s="16">
        <v>1874.69</v>
      </c>
      <c r="E16" s="16">
        <v>2078.62</v>
      </c>
      <c r="F16" s="17">
        <v>296</v>
      </c>
      <c r="G16" s="17">
        <v>157.19999999999999</v>
      </c>
      <c r="H16" s="17">
        <v>360</v>
      </c>
      <c r="I16" s="18">
        <v>6</v>
      </c>
      <c r="J16" s="19"/>
      <c r="K16" s="20">
        <f t="shared" si="2"/>
        <v>6233.22</v>
      </c>
      <c r="L16" s="16">
        <v>2.2000000000000002</v>
      </c>
      <c r="M16" s="16"/>
      <c r="N16" s="20">
        <f t="shared" si="0"/>
        <v>6235.42</v>
      </c>
      <c r="O16" s="21">
        <v>1460</v>
      </c>
      <c r="P16" s="21"/>
      <c r="Q16" s="22" t="d">
        <f>A16</f>
        <v>2022-07-13</v>
      </c>
      <c r="R16" s="23"/>
      <c r="S16" s="24"/>
      <c r="T16" s="23"/>
      <c r="U16" s="24"/>
      <c r="V16" s="23"/>
      <c r="W16" s="24"/>
      <c r="X16" s="23"/>
      <c r="Y16" s="24"/>
      <c r="Z16" s="23"/>
      <c r="AA16" s="24"/>
      <c r="AB16" s="25"/>
      <c r="AC16" s="24"/>
      <c r="AD16" s="24"/>
      <c r="AE16" s="24"/>
      <c r="AF16" s="23"/>
      <c r="AG16" s="24"/>
      <c r="AH16" s="23"/>
      <c r="AI16" s="24"/>
      <c r="AJ16" s="23"/>
      <c r="AK16" s="24"/>
      <c r="AL16" s="23"/>
      <c r="AM16" s="24"/>
      <c r="AN16" s="25"/>
      <c r="AO16" s="24"/>
      <c r="AP16" s="14">
        <f t="shared" si="3"/>
        <v>0</v>
      </c>
    </row>
    <row r="17" spans="1:42" ht="15.75" x14ac:dyDescent="0.25">
      <c r="A17" s="15" t="d">
        <f t="shared" si="1"/>
        <v>2022-07-14</v>
      </c>
      <c r="B17" s="16">
        <v>311</v>
      </c>
      <c r="C17" s="16"/>
      <c r="D17" s="16">
        <v>634.04999999999995</v>
      </c>
      <c r="E17" s="16">
        <v>1048.04</v>
      </c>
      <c r="F17" s="17">
        <v>89</v>
      </c>
      <c r="G17" s="17">
        <v>10.6</v>
      </c>
      <c r="H17" s="17">
        <v>400</v>
      </c>
      <c r="I17" s="18">
        <v>7</v>
      </c>
      <c r="J17" s="19"/>
      <c r="K17" s="20">
        <f t="shared" si="2"/>
        <v>2492.6899999999996</v>
      </c>
      <c r="L17" s="16">
        <v>4.8</v>
      </c>
      <c r="M17" s="16"/>
      <c r="N17" s="20">
        <f t="shared" si="0"/>
        <v>2497.4899999999998</v>
      </c>
      <c r="O17" s="21">
        <v>310</v>
      </c>
      <c r="P17" s="21"/>
      <c r="Q17" s="22" t="d">
        <f>A17</f>
        <v>2022-07-14</v>
      </c>
      <c r="R17" s="23"/>
      <c r="S17" s="24"/>
      <c r="T17" s="23"/>
      <c r="U17" s="24"/>
      <c r="V17" s="23"/>
      <c r="W17" s="24"/>
      <c r="X17" s="23"/>
      <c r="Y17" s="24"/>
      <c r="Z17" s="23"/>
      <c r="AA17" s="24"/>
      <c r="AB17" s="23"/>
      <c r="AC17" s="24"/>
      <c r="AD17" s="24"/>
      <c r="AE17" s="24"/>
      <c r="AF17" s="23"/>
      <c r="AG17" s="24"/>
      <c r="AH17" s="23"/>
      <c r="AI17" s="24"/>
      <c r="AJ17" s="23"/>
      <c r="AK17" s="24"/>
      <c r="AL17" s="23"/>
      <c r="AM17" s="24"/>
      <c r="AN17" s="25"/>
      <c r="AO17" s="24"/>
      <c r="AP17" s="14">
        <f t="shared" si="3"/>
        <v>0</v>
      </c>
    </row>
    <row r="18" spans="1:42" ht="15.75" x14ac:dyDescent="0.25">
      <c r="A18" s="15" t="d">
        <f t="shared" si="1"/>
        <v>2022-07-15</v>
      </c>
      <c r="B18" s="16">
        <v>752.4</v>
      </c>
      <c r="C18" s="16"/>
      <c r="D18" s="16">
        <v>1970.19</v>
      </c>
      <c r="E18" s="16">
        <v>2197.77</v>
      </c>
      <c r="F18" s="17">
        <v>209</v>
      </c>
      <c r="G18" s="17">
        <v>228.3</v>
      </c>
      <c r="H18" s="17">
        <v>960</v>
      </c>
      <c r="I18" s="18">
        <v>16</v>
      </c>
      <c r="J18" s="19"/>
      <c r="K18" s="20">
        <f t="shared" si="2"/>
        <v>6317.66</v>
      </c>
      <c r="L18" s="16">
        <v>14.2</v>
      </c>
      <c r="M18" s="16"/>
      <c r="N18" s="20">
        <f t="shared" si="0"/>
        <v>6331.86</v>
      </c>
      <c r="O18" s="21">
        <v>750</v>
      </c>
      <c r="P18" s="21"/>
      <c r="Q18" s="22" t="d">
        <f>A18</f>
        <v>2022-07-15</v>
      </c>
      <c r="R18" s="23"/>
      <c r="S18" s="24"/>
      <c r="T18" s="23"/>
      <c r="U18" s="24"/>
      <c r="V18" s="23"/>
      <c r="W18" s="24"/>
      <c r="X18" s="23"/>
      <c r="Y18" s="24"/>
      <c r="Z18" s="23"/>
      <c r="AA18" s="24"/>
      <c r="AB18" s="23"/>
      <c r="AC18" s="24"/>
      <c r="AD18" s="24"/>
      <c r="AE18" s="24"/>
      <c r="AF18" s="23" t="s">
        <v>40</v>
      </c>
      <c r="AG18" s="24">
        <v>201.88</v>
      </c>
      <c r="AH18" s="23"/>
      <c r="AI18" s="24"/>
      <c r="AJ18" s="23"/>
      <c r="AK18" s="24"/>
      <c r="AL18" s="23" t="s">
        <v>41</v>
      </c>
      <c r="AM18" s="24">
        <v>86.4</v>
      </c>
      <c r="AN18" s="25"/>
      <c r="AO18" s="24"/>
      <c r="AP18" s="14">
        <f t="shared" si="3"/>
        <v>288.27999999999997</v>
      </c>
    </row>
    <row r="19" spans="1:42" ht="15.75" x14ac:dyDescent="0.25">
      <c r="A19" s="15" t="d">
        <f t="shared" si="1"/>
        <v>2022-07-16</v>
      </c>
      <c r="B19" s="16">
        <v>382.04</v>
      </c>
      <c r="C19" s="16"/>
      <c r="D19" s="16">
        <v>942.99</v>
      </c>
      <c r="E19" s="16">
        <v>1642.02</v>
      </c>
      <c r="F19" s="17">
        <v>827</v>
      </c>
      <c r="G19" s="17">
        <v>84</v>
      </c>
      <c r="H19" s="17">
        <v>460</v>
      </c>
      <c r="I19" s="18">
        <v>8</v>
      </c>
      <c r="J19" s="19"/>
      <c r="K19" s="20">
        <f t="shared" si="2"/>
        <v>4338.0499999999993</v>
      </c>
      <c r="L19" s="16">
        <v>13.9</v>
      </c>
      <c r="M19" s="16"/>
      <c r="N19" s="20">
        <f t="shared" si="0"/>
        <v>4351.9499999999989</v>
      </c>
      <c r="O19" s="21">
        <v>380</v>
      </c>
      <c r="P19" s="21"/>
      <c r="Q19" s="22" t="d">
        <f>A19</f>
        <v>2022-07-16</v>
      </c>
      <c r="R19" s="23"/>
      <c r="S19" s="24"/>
      <c r="T19" s="23"/>
      <c r="U19" s="24"/>
      <c r="V19" s="23"/>
      <c r="W19" s="24"/>
      <c r="X19" s="23"/>
      <c r="Y19" s="24"/>
      <c r="Z19" s="23"/>
      <c r="AA19" s="24"/>
      <c r="AB19" s="23"/>
      <c r="AC19" s="24"/>
      <c r="AD19" s="24"/>
      <c r="AE19" s="24"/>
      <c r="AF19" s="23"/>
      <c r="AG19" s="24"/>
      <c r="AH19" s="23"/>
      <c r="AI19" s="24"/>
      <c r="AJ19" s="23"/>
      <c r="AK19" s="24"/>
      <c r="AL19" s="23"/>
      <c r="AM19" s="24"/>
      <c r="AN19" s="25"/>
      <c r="AO19" s="24"/>
      <c r="AP19" s="14">
        <f t="shared" si="3"/>
        <v>0</v>
      </c>
    </row>
    <row r="20" spans="1:42" ht="15.75" x14ac:dyDescent="0.25">
      <c r="A20" s="15" t="d">
        <f t="shared" si="1"/>
        <v>2022-07-17</v>
      </c>
      <c r="B20" s="16">
        <v>535.23</v>
      </c>
      <c r="C20" s="16"/>
      <c r="D20" s="16">
        <v>811.85</v>
      </c>
      <c r="E20" s="16">
        <v>1389.17</v>
      </c>
      <c r="F20" s="17">
        <v>286</v>
      </c>
      <c r="G20" s="17">
        <v>100.8</v>
      </c>
      <c r="H20" s="17">
        <v>330</v>
      </c>
      <c r="I20" s="18">
        <v>5</v>
      </c>
      <c r="J20" s="19"/>
      <c r="K20" s="20">
        <f t="shared" si="2"/>
        <v>3453.05</v>
      </c>
      <c r="L20" s="16">
        <v>9.6999999999999993</v>
      </c>
      <c r="M20" s="16"/>
      <c r="N20" s="20">
        <f t="shared" si="0"/>
        <v>3462.75</v>
      </c>
      <c r="O20" s="21">
        <v>530</v>
      </c>
      <c r="P20" s="21"/>
      <c r="Q20" s="22" t="d">
        <f>A20</f>
        <v>2022-07-17</v>
      </c>
      <c r="R20" s="23"/>
      <c r="S20" s="24"/>
      <c r="T20" s="23"/>
      <c r="U20" s="24"/>
      <c r="V20" s="23"/>
      <c r="W20" s="24"/>
      <c r="X20" s="23"/>
      <c r="Y20" s="24"/>
      <c r="Z20" s="23"/>
      <c r="AA20" s="24"/>
      <c r="AB20" s="23"/>
      <c r="AC20" s="24"/>
      <c r="AD20" s="24"/>
      <c r="AE20" s="24"/>
      <c r="AF20" s="23"/>
      <c r="AG20" s="24"/>
      <c r="AH20" s="23"/>
      <c r="AI20" s="24"/>
      <c r="AJ20" s="23"/>
      <c r="AK20" s="24"/>
      <c r="AL20" s="23"/>
      <c r="AM20" s="24"/>
      <c r="AN20" s="25"/>
      <c r="AO20" s="24"/>
      <c r="AP20" s="14">
        <f t="shared" si="3"/>
        <v>0</v>
      </c>
    </row>
    <row r="21" spans="1:42" ht="15.75" x14ac:dyDescent="0.25">
      <c r="A21" s="15" t="d">
        <f t="shared" si="1"/>
        <v>2022-07-18</v>
      </c>
      <c r="B21" s="16">
        <v>1565.92</v>
      </c>
      <c r="C21" s="16"/>
      <c r="D21" s="16">
        <v>1471.49</v>
      </c>
      <c r="E21" s="16">
        <v>2158.71</v>
      </c>
      <c r="F21" s="17">
        <v>111</v>
      </c>
      <c r="G21" s="17">
        <v>221.9</v>
      </c>
      <c r="H21" s="17">
        <v>470</v>
      </c>
      <c r="I21" s="18">
        <v>11</v>
      </c>
      <c r="J21" s="19"/>
      <c r="K21" s="20">
        <f t="shared" si="2"/>
        <v>5999.02</v>
      </c>
      <c r="L21" s="16">
        <v>3.8</v>
      </c>
      <c r="M21" s="16"/>
      <c r="N21" s="20">
        <f t="shared" si="0"/>
        <v>6002.8200000000006</v>
      </c>
      <c r="O21" s="21">
        <v>1560</v>
      </c>
      <c r="P21" s="21"/>
      <c r="Q21" s="22" t="d">
        <f>A21</f>
        <v>2022-07-18</v>
      </c>
      <c r="R21" s="23"/>
      <c r="S21" s="24"/>
      <c r="T21" s="25"/>
      <c r="U21" s="24"/>
      <c r="V21" s="23"/>
      <c r="W21" s="24"/>
      <c r="X21" s="23"/>
      <c r="Y21" s="24"/>
      <c r="Z21" s="23"/>
      <c r="AA21" s="24"/>
      <c r="AB21" s="23"/>
      <c r="AC21" s="24"/>
      <c r="AD21" s="24"/>
      <c r="AE21" s="24"/>
      <c r="AF21" s="23"/>
      <c r="AG21" s="24"/>
      <c r="AH21" s="23"/>
      <c r="AI21" s="24"/>
      <c r="AJ21" s="23"/>
      <c r="AK21" s="24"/>
      <c r="AL21" s="23"/>
      <c r="AM21" s="24"/>
      <c r="AN21" s="25"/>
      <c r="AO21" s="24"/>
      <c r="AP21" s="14">
        <f t="shared" si="3"/>
        <v>0</v>
      </c>
    </row>
    <row r="22" spans="1:42" ht="15.75" x14ac:dyDescent="0.25">
      <c r="A22" s="15" t="d">
        <f t="shared" si="1"/>
        <v>2022-07-19</v>
      </c>
      <c r="B22" s="16">
        <v>1591.39</v>
      </c>
      <c r="C22" s="16"/>
      <c r="D22" s="16">
        <v>1478.91</v>
      </c>
      <c r="E22" s="16">
        <v>1668.15</v>
      </c>
      <c r="F22" s="17">
        <v>221</v>
      </c>
      <c r="G22" s="17">
        <v>358.8</v>
      </c>
      <c r="H22" s="17">
        <v>510</v>
      </c>
      <c r="I22" s="18">
        <v>8</v>
      </c>
      <c r="J22" s="19"/>
      <c r="K22" s="20">
        <f t="shared" si="2"/>
        <v>5828.25</v>
      </c>
      <c r="L22" s="16">
        <v>4.8</v>
      </c>
      <c r="M22" s="16"/>
      <c r="N22" s="20">
        <f t="shared" si="0"/>
        <v>5833.05</v>
      </c>
      <c r="O22" s="21">
        <v>1590</v>
      </c>
      <c r="P22" s="21"/>
      <c r="Q22" s="22" t="d">
        <f>A22</f>
        <v>2022-07-19</v>
      </c>
      <c r="R22" s="23"/>
      <c r="S22" s="24"/>
      <c r="T22" s="23"/>
      <c r="U22" s="24"/>
      <c r="V22" s="23"/>
      <c r="W22" s="24"/>
      <c r="X22" s="23"/>
      <c r="Y22" s="24"/>
      <c r="Z22" s="23"/>
      <c r="AA22" s="24"/>
      <c r="AB22" s="23"/>
      <c r="AC22" s="24"/>
      <c r="AD22" s="24"/>
      <c r="AE22" s="24"/>
      <c r="AF22" s="23"/>
      <c r="AG22" s="24"/>
      <c r="AH22" s="23"/>
      <c r="AI22" s="24"/>
      <c r="AJ22" s="23"/>
      <c r="AK22" s="24"/>
      <c r="AL22" s="23"/>
      <c r="AM22" s="24"/>
      <c r="AN22" s="25"/>
      <c r="AO22" s="24"/>
      <c r="AP22" s="14">
        <f t="shared" si="3"/>
        <v>0</v>
      </c>
    </row>
    <row r="23" spans="1:42" ht="15.75" x14ac:dyDescent="0.25">
      <c r="A23" s="15" t="d">
        <f t="shared" si="1"/>
        <v>2022-07-20</v>
      </c>
      <c r="B23" s="16">
        <v>1254.05</v>
      </c>
      <c r="C23" s="16"/>
      <c r="D23" s="16">
        <v>1402.05</v>
      </c>
      <c r="E23" s="16">
        <v>1980.52</v>
      </c>
      <c r="F23" s="17">
        <v>289</v>
      </c>
      <c r="G23" s="17">
        <v>54.4</v>
      </c>
      <c r="H23" s="17">
        <v>340</v>
      </c>
      <c r="I23" s="18">
        <v>6</v>
      </c>
      <c r="J23" s="19"/>
      <c r="K23" s="20">
        <f t="shared" si="2"/>
        <v>5320.02</v>
      </c>
      <c r="L23" s="16">
        <v>3.5</v>
      </c>
      <c r="M23" s="16"/>
      <c r="N23" s="20">
        <f t="shared" si="0"/>
        <v>5323.52</v>
      </c>
      <c r="O23" s="21">
        <v>1250</v>
      </c>
      <c r="P23" s="21"/>
      <c r="Q23" s="22" t="d">
        <f>A23</f>
        <v>2022-07-20</v>
      </c>
      <c r="R23" s="23"/>
      <c r="S23" s="24"/>
      <c r="T23" s="25"/>
      <c r="U23" s="24"/>
      <c r="V23" s="23"/>
      <c r="W23" s="24"/>
      <c r="X23" s="25"/>
      <c r="Y23" s="24"/>
      <c r="Z23" s="23"/>
      <c r="AA23" s="24"/>
      <c r="AB23" s="25"/>
      <c r="AC23" s="24"/>
      <c r="AD23" s="24"/>
      <c r="AE23" s="24"/>
      <c r="AF23" s="23"/>
      <c r="AG23" s="24"/>
      <c r="AH23" s="25"/>
      <c r="AI23" s="24"/>
      <c r="AJ23" s="23"/>
      <c r="AK23" s="24"/>
      <c r="AL23" s="25"/>
      <c r="AM23" s="24"/>
      <c r="AN23" s="25"/>
      <c r="AO23" s="24"/>
      <c r="AP23" s="14">
        <f t="shared" si="3"/>
        <v>0</v>
      </c>
    </row>
    <row r="24" spans="1:42" ht="15.75" x14ac:dyDescent="0.25">
      <c r="A24" s="15" t="d">
        <f t="shared" si="1"/>
        <v>2022-07-21</v>
      </c>
      <c r="B24" s="16">
        <v>1311.42</v>
      </c>
      <c r="C24" s="16"/>
      <c r="D24" s="16">
        <v>1308.58</v>
      </c>
      <c r="E24" s="16">
        <v>2075.4</v>
      </c>
      <c r="F24" s="17">
        <v>249</v>
      </c>
      <c r="G24" s="17">
        <v>233.9</v>
      </c>
      <c r="H24" s="17">
        <v>220</v>
      </c>
      <c r="I24" s="18">
        <v>5</v>
      </c>
      <c r="J24" s="19"/>
      <c r="K24" s="20">
        <f t="shared" si="2"/>
        <v>5398.3</v>
      </c>
      <c r="L24" s="16">
        <v>3.5</v>
      </c>
      <c r="M24" s="16"/>
      <c r="N24" s="20">
        <f t="shared" si="0"/>
        <v>5401.8</v>
      </c>
      <c r="O24" s="21">
        <v>1330</v>
      </c>
      <c r="P24" s="21"/>
      <c r="Q24" s="22" t="d">
        <f>A24</f>
        <v>2022-07-21</v>
      </c>
      <c r="R24" s="23"/>
      <c r="S24" s="24"/>
      <c r="T24" s="23"/>
      <c r="U24" s="24"/>
      <c r="V24" s="23"/>
      <c r="W24" s="24"/>
      <c r="X24" s="23"/>
      <c r="Y24" s="24"/>
      <c r="Z24" s="23"/>
      <c r="AA24" s="24"/>
      <c r="AB24" s="23"/>
      <c r="AC24" s="24"/>
      <c r="AD24" s="24"/>
      <c r="AE24" s="24"/>
      <c r="AF24" s="23"/>
      <c r="AG24" s="24"/>
      <c r="AH24" s="23"/>
      <c r="AI24" s="24"/>
      <c r="AJ24" s="23"/>
      <c r="AK24" s="24"/>
      <c r="AL24" s="23"/>
      <c r="AM24" s="24"/>
      <c r="AN24" s="25"/>
      <c r="AO24" s="24"/>
      <c r="AP24" s="14">
        <f t="shared" si="3"/>
        <v>0</v>
      </c>
    </row>
    <row r="25" spans="1:42" ht="15.75" x14ac:dyDescent="0.25">
      <c r="A25" s="15" t="d">
        <f t="shared" si="1"/>
        <v>2022-07-22</v>
      </c>
      <c r="B25" s="16">
        <v>885.03</v>
      </c>
      <c r="C25" s="16"/>
      <c r="D25" s="16">
        <v>1194.98</v>
      </c>
      <c r="E25" s="16">
        <v>1902.58</v>
      </c>
      <c r="F25" s="17">
        <v>159</v>
      </c>
      <c r="G25" s="17">
        <v>321.5</v>
      </c>
      <c r="H25" s="17">
        <v>900</v>
      </c>
      <c r="I25" s="18">
        <v>17</v>
      </c>
      <c r="J25" s="19"/>
      <c r="K25" s="20">
        <f t="shared" si="2"/>
        <v>5363.09</v>
      </c>
      <c r="L25" s="16">
        <v>21.9</v>
      </c>
      <c r="M25" s="16"/>
      <c r="N25" s="20">
        <f t="shared" si="0"/>
        <v>5384.99</v>
      </c>
      <c r="O25" s="21">
        <v>880</v>
      </c>
      <c r="P25" s="21"/>
      <c r="Q25" s="22" t="d">
        <f>A25</f>
        <v>2022-07-22</v>
      </c>
      <c r="R25" s="23"/>
      <c r="S25" s="24"/>
      <c r="T25" s="23"/>
      <c r="U25" s="24"/>
      <c r="V25" s="23"/>
      <c r="W25" s="24"/>
      <c r="X25" s="23"/>
      <c r="Y25" s="24"/>
      <c r="Z25" s="23"/>
      <c r="AA25" s="24"/>
      <c r="AB25" s="23"/>
      <c r="AC25" s="24"/>
      <c r="AD25" s="24"/>
      <c r="AE25" s="24"/>
      <c r="AF25" s="23"/>
      <c r="AG25" s="24"/>
      <c r="AH25" s="23"/>
      <c r="AI25" s="24"/>
      <c r="AJ25" s="23"/>
      <c r="AK25" s="24"/>
      <c r="AL25" s="23"/>
      <c r="AM25" s="24"/>
      <c r="AN25" s="25"/>
      <c r="AO25" s="24"/>
      <c r="AP25" s="14">
        <f t="shared" si="3"/>
        <v>0</v>
      </c>
    </row>
    <row r="26" spans="1:42" ht="15.75" x14ac:dyDescent="0.25">
      <c r="A26" s="15" t="d">
        <f t="shared" si="1"/>
        <v>2022-07-23</v>
      </c>
      <c r="B26" s="16">
        <v>1369.65</v>
      </c>
      <c r="C26" s="16"/>
      <c r="D26" s="16">
        <v>1364.89</v>
      </c>
      <c r="E26" s="16">
        <v>1924.69</v>
      </c>
      <c r="F26" s="17">
        <v>492</v>
      </c>
      <c r="G26" s="17">
        <v>89.4</v>
      </c>
      <c r="H26" s="17">
        <v>410</v>
      </c>
      <c r="I26" s="18">
        <v>6</v>
      </c>
      <c r="J26" s="19"/>
      <c r="K26" s="20">
        <f t="shared" si="2"/>
        <v>5650.63</v>
      </c>
      <c r="L26" s="16">
        <v>18.399999999999999</v>
      </c>
      <c r="M26" s="16"/>
      <c r="N26" s="20">
        <f t="shared" si="0"/>
        <v>5669.03</v>
      </c>
      <c r="O26" s="21">
        <v>1360</v>
      </c>
      <c r="P26" s="21"/>
      <c r="Q26" s="22" t="d">
        <f>A26</f>
        <v>2022-07-23</v>
      </c>
      <c r="R26" s="23"/>
      <c r="S26" s="24"/>
      <c r="T26" s="23"/>
      <c r="U26" s="24"/>
      <c r="V26" s="23"/>
      <c r="W26" s="24"/>
      <c r="X26" s="23"/>
      <c r="Y26" s="24"/>
      <c r="Z26" s="23"/>
      <c r="AA26" s="24"/>
      <c r="AB26" s="23"/>
      <c r="AC26" s="24"/>
      <c r="AD26" s="24"/>
      <c r="AE26" s="24"/>
      <c r="AF26" s="23"/>
      <c r="AG26" s="24"/>
      <c r="AH26" s="23"/>
      <c r="AI26" s="24"/>
      <c r="AJ26" s="23"/>
      <c r="AK26" s="24"/>
      <c r="AL26" s="23"/>
      <c r="AM26" s="24"/>
      <c r="AN26" s="25"/>
      <c r="AO26" s="24"/>
      <c r="AP26" s="14">
        <f t="shared" si="3"/>
        <v>0</v>
      </c>
    </row>
    <row r="27" spans="1:42" ht="15.75" x14ac:dyDescent="0.25">
      <c r="A27" s="15" t="d">
        <f t="shared" si="1"/>
        <v>2022-07-24</v>
      </c>
      <c r="B27" s="16">
        <v>519.86</v>
      </c>
      <c r="C27" s="16"/>
      <c r="D27" s="16">
        <v>864.44</v>
      </c>
      <c r="E27" s="16">
        <v>997.76</v>
      </c>
      <c r="F27" s="17">
        <v>215</v>
      </c>
      <c r="G27" s="17">
        <v>142.69999999999999</v>
      </c>
      <c r="H27" s="17">
        <v>300</v>
      </c>
      <c r="I27" s="18">
        <v>4</v>
      </c>
      <c r="J27" s="19"/>
      <c r="K27" s="20">
        <f t="shared" si="2"/>
        <v>3039.76</v>
      </c>
      <c r="L27" s="16">
        <v>7.4</v>
      </c>
      <c r="M27" s="16"/>
      <c r="N27" s="20">
        <f t="shared" si="0"/>
        <v>3047.1600000000003</v>
      </c>
      <c r="O27" s="21">
        <v>510</v>
      </c>
      <c r="P27" s="21"/>
      <c r="Q27" s="22" t="d">
        <f>A27</f>
        <v>2022-07-24</v>
      </c>
      <c r="R27" s="23"/>
      <c r="S27" s="24"/>
      <c r="T27" s="23"/>
      <c r="U27" s="24"/>
      <c r="V27" s="23"/>
      <c r="W27" s="24"/>
      <c r="X27" s="23"/>
      <c r="Y27" s="24"/>
      <c r="Z27" s="23"/>
      <c r="AA27" s="24"/>
      <c r="AB27" s="23"/>
      <c r="AC27" s="24"/>
      <c r="AD27" s="24"/>
      <c r="AE27" s="24"/>
      <c r="AF27" s="23"/>
      <c r="AG27" s="24"/>
      <c r="AH27" s="23"/>
      <c r="AI27" s="24"/>
      <c r="AJ27" s="23"/>
      <c r="AK27" s="24"/>
      <c r="AL27" s="23"/>
      <c r="AM27" s="24"/>
      <c r="AN27" s="25"/>
      <c r="AO27" s="24"/>
      <c r="AP27" s="14">
        <f t="shared" si="3"/>
        <v>0</v>
      </c>
    </row>
    <row r="28" spans="1:42" ht="15.75" x14ac:dyDescent="0.25">
      <c r="A28" s="15" t="d">
        <f t="shared" si="1"/>
        <v>2022-07-25</v>
      </c>
      <c r="B28" s="16">
        <v>565.74</v>
      </c>
      <c r="C28" s="16"/>
      <c r="D28" s="16">
        <v>1404.39</v>
      </c>
      <c r="E28" s="16">
        <v>1727.59</v>
      </c>
      <c r="F28" s="17">
        <v>186.6</v>
      </c>
      <c r="G28" s="17">
        <v>586.79999999999995</v>
      </c>
      <c r="H28" s="17">
        <v>370</v>
      </c>
      <c r="I28" s="18">
        <v>5</v>
      </c>
      <c r="J28" s="19"/>
      <c r="K28" s="20">
        <f t="shared" si="2"/>
        <v>4841.12</v>
      </c>
      <c r="L28" s="16">
        <v>14.2</v>
      </c>
      <c r="M28" s="16"/>
      <c r="N28" s="20">
        <f t="shared" si="0"/>
        <v>4855.32</v>
      </c>
      <c r="O28" s="21">
        <v>560</v>
      </c>
      <c r="P28" s="21"/>
      <c r="Q28" s="22" t="d">
        <f>A28</f>
        <v>2022-07-25</v>
      </c>
      <c r="R28" s="23"/>
      <c r="S28" s="24"/>
      <c r="T28" s="23"/>
      <c r="U28" s="24"/>
      <c r="V28" s="23"/>
      <c r="W28" s="24"/>
      <c r="X28" s="23"/>
      <c r="Y28" s="24"/>
      <c r="Z28" s="23"/>
      <c r="AA28" s="24"/>
      <c r="AB28" s="23"/>
      <c r="AC28" s="24"/>
      <c r="AD28" s="24"/>
      <c r="AE28" s="24"/>
      <c r="AF28" s="23"/>
      <c r="AG28" s="24"/>
      <c r="AH28" s="23"/>
      <c r="AI28" s="24"/>
      <c r="AJ28" s="23"/>
      <c r="AK28" s="24"/>
      <c r="AL28" s="23"/>
      <c r="AM28" s="24"/>
      <c r="AN28" s="25"/>
      <c r="AO28" s="24"/>
      <c r="AP28" s="14">
        <f t="shared" si="3"/>
        <v>0</v>
      </c>
    </row>
    <row r="29" spans="1:42" ht="15.75" x14ac:dyDescent="0.25">
      <c r="A29" s="15" t="d">
        <f t="shared" si="1"/>
        <v>2022-07-26</v>
      </c>
      <c r="B29" s="16">
        <v>1395.5</v>
      </c>
      <c r="C29" s="16"/>
      <c r="D29" s="16">
        <v>1311.13</v>
      </c>
      <c r="E29" s="16">
        <v>1962.47</v>
      </c>
      <c r="F29" s="17">
        <v>267</v>
      </c>
      <c r="G29" s="17">
        <v>270.7</v>
      </c>
      <c r="H29" s="17">
        <v>550</v>
      </c>
      <c r="I29" s="18">
        <v>13</v>
      </c>
      <c r="J29" s="19"/>
      <c r="K29" s="20">
        <f t="shared" si="2"/>
        <v>5756.8</v>
      </c>
      <c r="L29" s="16">
        <v>15.7</v>
      </c>
      <c r="M29" s="16"/>
      <c r="N29" s="20">
        <f t="shared" si="0"/>
        <v>5772.5</v>
      </c>
      <c r="O29" s="21">
        <v>1390</v>
      </c>
      <c r="P29" s="21"/>
      <c r="Q29" s="22" t="d">
        <f>A29</f>
        <v>2022-07-26</v>
      </c>
      <c r="R29" s="23"/>
      <c r="S29" s="24"/>
      <c r="T29" s="23"/>
      <c r="U29" s="24"/>
      <c r="V29" s="23"/>
      <c r="W29" s="24"/>
      <c r="X29" s="23"/>
      <c r="Y29" s="24"/>
      <c r="Z29" s="23"/>
      <c r="AA29" s="24"/>
      <c r="AB29" s="23"/>
      <c r="AC29" s="24"/>
      <c r="AD29" s="24"/>
      <c r="AE29" s="24"/>
      <c r="AF29" s="23"/>
      <c r="AG29" s="24"/>
      <c r="AH29" s="23"/>
      <c r="AI29" s="24"/>
      <c r="AJ29" s="23"/>
      <c r="AK29" s="24"/>
      <c r="AL29" s="23"/>
      <c r="AM29" s="24"/>
      <c r="AN29" s="25"/>
      <c r="AO29" s="24"/>
      <c r="AP29" s="14">
        <f t="shared" si="3"/>
        <v>0</v>
      </c>
    </row>
    <row r="30" spans="1:42" ht="15.75" x14ac:dyDescent="0.25">
      <c r="A30" s="15" t="d">
        <f t="shared" si="1"/>
        <v>2022-07-27</v>
      </c>
      <c r="B30" s="16">
        <v>398.83</v>
      </c>
      <c r="C30" s="16"/>
      <c r="D30" s="16">
        <v>1477.47</v>
      </c>
      <c r="E30" s="16">
        <v>1397.98</v>
      </c>
      <c r="F30" s="17">
        <v>473</v>
      </c>
      <c r="G30" s="17">
        <v>74.400000000000006</v>
      </c>
      <c r="H30" s="17">
        <v>790</v>
      </c>
      <c r="I30" s="18">
        <v>17</v>
      </c>
      <c r="J30" s="19"/>
      <c r="K30" s="20">
        <f t="shared" si="2"/>
        <v>4611.68</v>
      </c>
      <c r="L30" s="16">
        <v>17.899999999999999</v>
      </c>
      <c r="M30" s="16"/>
      <c r="N30" s="20">
        <f t="shared" si="0"/>
        <v>4629.58</v>
      </c>
      <c r="O30" s="21">
        <v>390</v>
      </c>
      <c r="P30" s="21"/>
      <c r="Q30" s="22" t="d">
        <f>A30</f>
        <v>2022-07-27</v>
      </c>
      <c r="R30" s="23"/>
      <c r="S30" s="24"/>
      <c r="T30" s="23"/>
      <c r="U30" s="24"/>
      <c r="V30" s="23"/>
      <c r="W30" s="24"/>
      <c r="X30" s="23"/>
      <c r="Y30" s="24"/>
      <c r="Z30" s="23" t="s">
        <v>42</v>
      </c>
      <c r="AA30" s="24">
        <v>57.96</v>
      </c>
      <c r="AB30" s="25"/>
      <c r="AC30" s="24"/>
      <c r="AD30" s="24"/>
      <c r="AE30" s="24"/>
      <c r="AF30" s="23"/>
      <c r="AG30" s="24"/>
      <c r="AH30" s="23" t="s">
        <v>43</v>
      </c>
      <c r="AI30" s="24">
        <v>1647.36</v>
      </c>
      <c r="AJ30" s="23"/>
      <c r="AK30" s="24"/>
      <c r="AL30" s="23"/>
      <c r="AM30" s="24"/>
      <c r="AN30" s="25"/>
      <c r="AO30" s="24"/>
      <c r="AP30" s="14">
        <f t="shared" si="3"/>
        <v>1705.32</v>
      </c>
    </row>
    <row r="31" spans="1:42" ht="15.75" x14ac:dyDescent="0.25">
      <c r="A31" s="15" t="d">
        <f t="shared" si="1"/>
        <v>2022-07-28</v>
      </c>
      <c r="B31" s="16">
        <v>649.88</v>
      </c>
      <c r="C31" s="16"/>
      <c r="D31" s="16">
        <v>1973.08</v>
      </c>
      <c r="E31" s="16">
        <v>2087.9899999999998</v>
      </c>
      <c r="F31" s="17">
        <v>330</v>
      </c>
      <c r="G31" s="17">
        <v>114.8</v>
      </c>
      <c r="H31" s="17">
        <v>670</v>
      </c>
      <c r="I31" s="18">
        <v>13</v>
      </c>
      <c r="J31" s="19"/>
      <c r="K31" s="20">
        <f t="shared" si="2"/>
        <v>5825.75</v>
      </c>
      <c r="L31" s="16">
        <v>15.7</v>
      </c>
      <c r="M31" s="16"/>
      <c r="N31" s="20">
        <f t="shared" si="0"/>
        <v>5841.45</v>
      </c>
      <c r="O31" s="21">
        <v>690</v>
      </c>
      <c r="P31" s="21"/>
      <c r="Q31" s="22" t="d">
        <f>A31</f>
        <v>2022-07-28</v>
      </c>
      <c r="R31" s="23"/>
      <c r="S31" s="24"/>
      <c r="T31" s="23"/>
      <c r="U31" s="24"/>
      <c r="V31" s="23"/>
      <c r="W31" s="24"/>
      <c r="X31" s="23"/>
      <c r="Y31" s="24"/>
      <c r="Z31" s="23"/>
      <c r="AA31" s="24"/>
      <c r="AB31" s="25"/>
      <c r="AC31" s="24"/>
      <c r="AD31" s="24"/>
      <c r="AE31" s="24"/>
      <c r="AF31" s="23"/>
      <c r="AG31" s="24"/>
      <c r="AH31" s="23"/>
      <c r="AI31" s="24"/>
      <c r="AJ31" s="23"/>
      <c r="AK31" s="24"/>
      <c r="AL31" s="23"/>
      <c r="AM31" s="24"/>
      <c r="AN31" s="25"/>
      <c r="AO31" s="24"/>
      <c r="AP31" s="14">
        <f t="shared" si="3"/>
        <v>0</v>
      </c>
    </row>
    <row r="32" spans="1:42" ht="15.75" x14ac:dyDescent="0.25">
      <c r="A32" s="15" t="d">
        <f t="shared" si="1"/>
        <v>2022-07-29</v>
      </c>
      <c r="B32" s="16">
        <v>1675.68</v>
      </c>
      <c r="C32" s="16"/>
      <c r="D32" s="16">
        <v>1754.24</v>
      </c>
      <c r="E32" s="16">
        <v>2114.9699999999998</v>
      </c>
      <c r="F32" s="17">
        <v>193</v>
      </c>
      <c r="G32" s="17">
        <v>87.6</v>
      </c>
      <c r="H32" s="17">
        <v>380</v>
      </c>
      <c r="I32" s="18">
        <v>8</v>
      </c>
      <c r="J32" s="19"/>
      <c r="K32" s="20">
        <f t="shared" si="2"/>
        <v>6205.49</v>
      </c>
      <c r="L32" s="16">
        <v>19.7</v>
      </c>
      <c r="M32" s="16"/>
      <c r="N32" s="20">
        <f t="shared" si="0"/>
        <v>6225.19</v>
      </c>
      <c r="O32" s="21">
        <v>1690</v>
      </c>
      <c r="P32" s="21"/>
      <c r="Q32" s="22" t="d">
        <f>A32</f>
        <v>2022-07-29</v>
      </c>
      <c r="R32" s="23"/>
      <c r="S32" s="24"/>
      <c r="T32" s="23"/>
      <c r="U32" s="24"/>
      <c r="V32" s="23"/>
      <c r="W32" s="24"/>
      <c r="X32" s="23"/>
      <c r="Y32" s="24"/>
      <c r="Z32" s="23"/>
      <c r="AA32" s="24"/>
      <c r="AB32" s="25"/>
      <c r="AC32" s="24"/>
      <c r="AD32" s="24"/>
      <c r="AE32" s="24"/>
      <c r="AF32" s="23"/>
      <c r="AG32" s="24"/>
      <c r="AH32" s="23"/>
      <c r="AI32" s="24"/>
      <c r="AJ32" s="23"/>
      <c r="AK32" s="24"/>
      <c r="AL32" s="23"/>
      <c r="AM32" s="24"/>
      <c r="AN32" s="25"/>
      <c r="AO32" s="24"/>
      <c r="AP32" s="14">
        <f t="shared" si="3"/>
        <v>0</v>
      </c>
    </row>
    <row r="33" spans="1:42" ht="15.75" x14ac:dyDescent="0.25">
      <c r="A33" s="15" t="d">
        <f t="shared" si="1"/>
        <v>2022-07-30</v>
      </c>
      <c r="B33" s="16">
        <v>1157.1099999999999</v>
      </c>
      <c r="C33" s="16"/>
      <c r="D33" s="16">
        <v>1992.15</v>
      </c>
      <c r="E33" s="16">
        <v>1664.71</v>
      </c>
      <c r="F33" s="17">
        <v>228</v>
      </c>
      <c r="G33" s="17">
        <v>97.3</v>
      </c>
      <c r="H33" s="17">
        <v>650</v>
      </c>
      <c r="I33" s="18">
        <v>13</v>
      </c>
      <c r="J33" s="19"/>
      <c r="K33" s="20">
        <f t="shared" si="2"/>
        <v>5789.27</v>
      </c>
      <c r="L33" s="16">
        <v>18.399999999999999</v>
      </c>
      <c r="M33" s="16"/>
      <c r="N33" s="20">
        <f t="shared" si="0"/>
        <v>5807.67</v>
      </c>
      <c r="O33" s="21">
        <v>1150</v>
      </c>
      <c r="P33" s="21"/>
      <c r="Q33" s="22" t="d">
        <f>A33</f>
        <v>2022-07-30</v>
      </c>
      <c r="R33" s="23"/>
      <c r="S33" s="24"/>
      <c r="T33" s="25"/>
      <c r="U33" s="24"/>
      <c r="V33" s="23"/>
      <c r="W33" s="24"/>
      <c r="X33" s="25"/>
      <c r="Y33" s="24"/>
      <c r="Z33" s="23"/>
      <c r="AA33" s="24"/>
      <c r="AB33" s="25"/>
      <c r="AC33" s="24"/>
      <c r="AD33" s="24"/>
      <c r="AE33" s="24"/>
      <c r="AF33" s="23"/>
      <c r="AG33" s="24"/>
      <c r="AH33" s="25"/>
      <c r="AI33" s="24"/>
      <c r="AJ33" s="25"/>
      <c r="AK33" s="24"/>
      <c r="AL33" s="25"/>
      <c r="AM33" s="24"/>
      <c r="AN33" s="25"/>
      <c r="AO33" s="24"/>
      <c r="AP33" s="14">
        <f t="shared" si="3"/>
        <v>0</v>
      </c>
    </row>
    <row r="34" spans="1:42" ht="15.75" x14ac:dyDescent="0.25">
      <c r="A34" s="15" t="d">
        <f t="shared" si="1"/>
        <v>2022-07-31</v>
      </c>
      <c r="B34" s="16">
        <v>743.91</v>
      </c>
      <c r="C34" s="16"/>
      <c r="D34" s="16">
        <v>1131.93</v>
      </c>
      <c r="E34" s="16">
        <v>1285.69</v>
      </c>
      <c r="F34" s="17">
        <v>337</v>
      </c>
      <c r="G34" s="17">
        <v>102</v>
      </c>
      <c r="H34" s="17">
        <v>400</v>
      </c>
      <c r="I34" s="18">
        <v>8</v>
      </c>
      <c r="J34" s="19"/>
      <c r="K34" s="20">
        <f t="shared" si="2"/>
        <v>4000.53</v>
      </c>
      <c r="L34" s="16">
        <v>17.399999999999999</v>
      </c>
      <c r="M34" s="16">
        <v>158.1</v>
      </c>
      <c r="N34" s="20">
        <f t="shared" si="0"/>
        <v>3859.8300000000004</v>
      </c>
      <c r="O34" s="21">
        <v>740</v>
      </c>
      <c r="P34" s="21"/>
      <c r="Q34" s="22" t="d">
        <f>A34</f>
        <v>2022-07-31</v>
      </c>
      <c r="R34" s="23"/>
      <c r="S34" s="24"/>
      <c r="T34" s="23"/>
      <c r="U34" s="24"/>
      <c r="V34" s="23"/>
      <c r="W34" s="24"/>
      <c r="X34" s="23"/>
      <c r="Y34" s="24"/>
      <c r="Z34" s="23"/>
      <c r="AA34" s="24"/>
      <c r="AB34" s="23"/>
      <c r="AC34" s="24"/>
      <c r="AD34" s="24"/>
      <c r="AE34" s="24"/>
      <c r="AF34" s="23"/>
      <c r="AG34" s="24"/>
      <c r="AH34" s="23"/>
      <c r="AI34" s="24"/>
      <c r="AJ34" s="23" t="s">
        <v>44</v>
      </c>
      <c r="AK34" s="24">
        <v>151.19999999999999</v>
      </c>
      <c r="AL34" s="23"/>
      <c r="AM34" s="24"/>
      <c r="AN34" s="25"/>
      <c r="AO34" s="24"/>
      <c r="AP34" s="14">
        <f t="shared" si="3"/>
        <v>151.19999999999999</v>
      </c>
    </row>
    <row r="35" spans="1:42" ht="15.75" x14ac:dyDescent="0.25">
      <c r="A35" s="27"/>
      <c r="B35" s="28">
        <f t="shared" ref="B35:P35" si="4">SUM(B4:B34)</f>
        <v>37381.230000000003</v>
      </c>
      <c r="C35" s="29">
        <f t="shared" si="4"/>
        <v>0</v>
      </c>
      <c r="D35" s="29">
        <f t="shared" si="4"/>
        <v>42321.27</v>
      </c>
      <c r="E35" s="29">
        <f t="shared" si="4"/>
        <v>55541.93</v>
      </c>
      <c r="F35" s="28">
        <f t="shared" si="4"/>
        <v>9161.6</v>
      </c>
      <c r="G35" s="28">
        <f t="shared" si="4"/>
        <v>5154.9500000000007</v>
      </c>
      <c r="H35" s="28">
        <f t="shared" si="4"/>
        <v>11330</v>
      </c>
      <c r="I35" s="30">
        <f t="shared" si="4"/>
        <v>214</v>
      </c>
      <c r="J35" s="29">
        <f t="shared" si="4"/>
        <v>0</v>
      </c>
      <c r="K35" s="29">
        <f t="shared" si="4"/>
        <v>160890.97999999998</v>
      </c>
      <c r="L35" s="28">
        <f t="shared" si="4"/>
        <v>379.99999999999989</v>
      </c>
      <c r="M35" s="28">
        <f t="shared" si="4"/>
        <v>306.60000000000002</v>
      </c>
      <c r="N35" s="29">
        <f t="shared" si="4"/>
        <v>160964.38000000003</v>
      </c>
      <c r="O35" s="29">
        <f t="shared" si="4"/>
        <v>37380</v>
      </c>
      <c r="P35" s="29">
        <f t="shared" si="4"/>
        <v>0</v>
      </c>
      <c r="Q35" s="3"/>
      <c r="R35" s="31"/>
      <c r="S35" s="31">
        <f>SUM(S4:S34)</f>
        <v>847.7</v>
      </c>
      <c r="T35" s="31"/>
      <c r="U35" s="31">
        <f>SUM(U4:U34)</f>
        <v>531.24</v>
      </c>
      <c r="V35" s="31"/>
      <c r="W35" s="31">
        <f>SUM(W4:W34)</f>
        <v>166.58</v>
      </c>
      <c r="X35" s="31"/>
      <c r="Y35" s="31">
        <f>SUM(Y4:Y34)</f>
        <v>0</v>
      </c>
      <c r="Z35" s="31"/>
      <c r="AA35" s="31">
        <f>SUM(AA4:AA34)</f>
        <v>47832.54</v>
      </c>
      <c r="AB35" s="31"/>
      <c r="AC35" s="31">
        <f>SUM(AC4:AC34)</f>
        <v>504.04</v>
      </c>
      <c r="AD35" s="31"/>
      <c r="AE35" s="31"/>
      <c r="AF35" s="31"/>
      <c r="AG35" s="31">
        <f>SUM(AG4:AG34)</f>
        <v>1231.1100000000001</v>
      </c>
      <c r="AH35" s="4"/>
      <c r="AI35" s="31">
        <f>SUM(AI4:AI34)</f>
        <v>2560.1</v>
      </c>
      <c r="AJ35" s="31"/>
      <c r="AK35" s="31">
        <f>SUM(AK4:AK34)</f>
        <v>-225.13</v>
      </c>
      <c r="AL35" s="31"/>
      <c r="AM35" s="32">
        <f>SUM(AM4:AM34)</f>
        <v>117.36000000000001</v>
      </c>
      <c r="AN35" s="31"/>
      <c r="AO35" s="31">
        <f>SUM(AO4:AO34)</f>
        <v>0</v>
      </c>
      <c r="AP35" s="31">
        <f>SUM(AP4:AP34)</f>
        <v>54069.579999999994</v>
      </c>
    </row>
    <row r="36" spans="1:42" ht="15.75" x14ac:dyDescent="0.25">
      <c r="A36" s="27"/>
      <c r="B36" s="4"/>
      <c r="C36" s="4"/>
      <c r="D36" s="4"/>
      <c r="E36" s="4"/>
      <c r="F36" s="4"/>
      <c r="G36" s="4"/>
      <c r="H36" s="4"/>
      <c r="I36" s="33"/>
      <c r="J36" s="34"/>
      <c r="K36" s="35"/>
      <c r="L36" s="4"/>
      <c r="M36" s="4"/>
      <c r="N36" s="35"/>
      <c r="O36" s="4"/>
      <c r="P36" s="4"/>
      <c r="Q36" s="3"/>
      <c r="R36" s="36"/>
      <c r="S36" s="33"/>
      <c r="T36" s="37"/>
      <c r="U36" s="33"/>
      <c r="V36" s="37"/>
      <c r="W36" s="33"/>
      <c r="X36" s="37"/>
      <c r="Y36" s="33"/>
      <c r="Z36" s="37"/>
      <c r="AA36" s="33"/>
      <c r="AB36" s="37"/>
      <c r="AC36" s="33"/>
      <c r="AD36" s="4"/>
      <c r="AE36" s="4"/>
      <c r="AF36" s="37"/>
      <c r="AG36" s="33"/>
      <c r="AH36" s="4"/>
      <c r="AI36" s="4"/>
      <c r="AJ36" s="37"/>
      <c r="AK36" s="4"/>
      <c r="AL36" s="37"/>
      <c r="AM36" s="4"/>
      <c r="AN36" s="4"/>
      <c r="AO36" s="4"/>
      <c r="AP36" s="4"/>
    </row>
  </sheetData>
  <mergeCells count="20">
    <mergeCell ref="D2:E2"/>
    <mergeCell ref="O2:P2"/>
    <mergeCell ref="R2:S2"/>
    <mergeCell ref="T2:U2"/>
    <mergeCell ref="A1:I1"/>
    <mergeCell ref="L1:P1"/>
    <mergeCell ref="R1:X1"/>
    <mergeCell ref="Y1:AG1"/>
    <mergeCell ref="AH1:AN1"/>
    <mergeCell ref="AH2:AI2"/>
    <mergeCell ref="AJ2:AK2"/>
    <mergeCell ref="AL2:AM2"/>
    <mergeCell ref="AN2:AO2"/>
    <mergeCell ref="H3:I3"/>
    <mergeCell ref="V2:W2"/>
    <mergeCell ref="X2:Y2"/>
    <mergeCell ref="Z2:AA2"/>
    <mergeCell ref="AB2:AC2"/>
    <mergeCell ref="AD2:AE2"/>
    <mergeCell ref="AF2:AG2"/>
  </mergeCells>
  <pageMargins left="0" right="0" top="0.39370078740157505" bottom="0.39370078740157505" header="0" footer="0"/>
  <pageSetup paperSize="9" fitToWidth="0" fitToHeight="0" orientation="portrait" horizontalDpi="4294967293" verticalDpi="0" r:id="rId1"/>
  <headerFooter>
    <oddHeader>&amp;C&amp;A</oddHeader>
    <oddFooter>&amp;CPage &amp;P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cp:revision>1</cp:revision>
  <dcterms:created xsi:type="dcterms:W3CDTF">2022-08-06T12:15:13Z</dcterms:created>
  <dcterms:modified xsi:type="dcterms:W3CDTF">2022-08-06T15:00:44Z</dcterms:modified>
</cp:coreProperties>
</file>