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llm_geminipro\"/>
    </mc:Choice>
  </mc:AlternateContent>
  <xr:revisionPtr revIDLastSave="0" documentId="13_ncr:1_{DDEA021A-BA4E-4BE9-8705-8B98DB67243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emini-Pro Phishing" sheetId="1" r:id="rId1"/>
  </sheets>
  <calcPr calcId="181029"/>
</workbook>
</file>

<file path=xl/calcChain.xml><?xml version="1.0" encoding="utf-8"?>
<calcChain xmlns="http://schemas.openxmlformats.org/spreadsheetml/2006/main">
  <c r="AF11" i="1" l="1"/>
  <c r="AF16" i="1" s="1"/>
  <c r="AF8" i="1"/>
  <c r="AF7" i="1"/>
  <c r="AF6" i="1"/>
  <c r="AF15" i="1"/>
  <c r="AF14" i="1"/>
  <c r="AF13" i="1"/>
  <c r="AF12" i="1"/>
  <c r="AF9" i="1" l="1"/>
  <c r="AB151" i="1" l="1"/>
  <c r="V151" i="1"/>
  <c r="P151" i="1"/>
  <c r="J151" i="1"/>
  <c r="Y151" i="1" s="1"/>
  <c r="AC151" i="1" s="1"/>
  <c r="AC150" i="1"/>
  <c r="AB150" i="1"/>
  <c r="Y150" i="1"/>
  <c r="V150" i="1"/>
  <c r="P150" i="1"/>
  <c r="J150" i="1"/>
  <c r="AB149" i="1"/>
  <c r="Y149" i="1"/>
  <c r="AC149" i="1" s="1"/>
  <c r="V149" i="1"/>
  <c r="P149" i="1"/>
  <c r="J149" i="1"/>
  <c r="AB148" i="1"/>
  <c r="V148" i="1"/>
  <c r="P148" i="1"/>
  <c r="J148" i="1"/>
  <c r="Y148" i="1" s="1"/>
  <c r="AC148" i="1" s="1"/>
  <c r="AB147" i="1"/>
  <c r="V147" i="1"/>
  <c r="P147" i="1"/>
  <c r="J147" i="1"/>
  <c r="Y147" i="1" s="1"/>
  <c r="AC147" i="1" s="1"/>
  <c r="AC146" i="1"/>
  <c r="AB146" i="1"/>
  <c r="Y146" i="1"/>
  <c r="V146" i="1"/>
  <c r="P146" i="1"/>
  <c r="J146" i="1"/>
  <c r="V145" i="1"/>
  <c r="Y145" i="1" s="1"/>
  <c r="AC145" i="1" s="1"/>
  <c r="P145" i="1"/>
  <c r="J145" i="1"/>
  <c r="AB144" i="1"/>
  <c r="V144" i="1"/>
  <c r="P144" i="1"/>
  <c r="J144" i="1"/>
  <c r="Y144" i="1" s="1"/>
  <c r="AC144" i="1" s="1"/>
  <c r="AB143" i="1"/>
  <c r="V143" i="1"/>
  <c r="Y143" i="1" s="1"/>
  <c r="AC143" i="1" s="1"/>
  <c r="P143" i="1"/>
  <c r="J143" i="1"/>
  <c r="Y142" i="1"/>
  <c r="AC142" i="1" s="1"/>
  <c r="V142" i="1"/>
  <c r="P142" i="1"/>
  <c r="J142" i="1"/>
  <c r="AB141" i="1"/>
  <c r="V141" i="1"/>
  <c r="P141" i="1"/>
  <c r="J141" i="1"/>
  <c r="Y141" i="1" s="1"/>
  <c r="AC141" i="1" s="1"/>
  <c r="AB140" i="1"/>
  <c r="V140" i="1"/>
  <c r="P140" i="1"/>
  <c r="J140" i="1"/>
  <c r="Y140" i="1" s="1"/>
  <c r="AC140" i="1" s="1"/>
  <c r="AC139" i="1"/>
  <c r="AB139" i="1"/>
  <c r="Y139" i="1"/>
  <c r="V139" i="1"/>
  <c r="P139" i="1"/>
  <c r="J139" i="1"/>
  <c r="AB138" i="1"/>
  <c r="Y138" i="1"/>
  <c r="AC138" i="1" s="1"/>
  <c r="V138" i="1"/>
  <c r="P138" i="1"/>
  <c r="J138" i="1"/>
  <c r="AB137" i="1"/>
  <c r="V137" i="1"/>
  <c r="P137" i="1"/>
  <c r="J137" i="1"/>
  <c r="Y137" i="1" s="1"/>
  <c r="AC137" i="1" s="1"/>
  <c r="AB136" i="1"/>
  <c r="V136" i="1"/>
  <c r="P136" i="1"/>
  <c r="J136" i="1"/>
  <c r="Y136" i="1" s="1"/>
  <c r="AC136" i="1" s="1"/>
  <c r="AC135" i="1"/>
  <c r="AB135" i="1"/>
  <c r="Y135" i="1"/>
  <c r="V135" i="1"/>
  <c r="P135" i="1"/>
  <c r="J135" i="1"/>
  <c r="AB134" i="1"/>
  <c r="Y134" i="1"/>
  <c r="AC134" i="1" s="1"/>
  <c r="V134" i="1"/>
  <c r="P134" i="1"/>
  <c r="J134" i="1"/>
  <c r="AB133" i="1"/>
  <c r="V133" i="1"/>
  <c r="P133" i="1"/>
  <c r="J133" i="1"/>
  <c r="Y133" i="1" s="1"/>
  <c r="AC133" i="1" s="1"/>
  <c r="AB132" i="1"/>
  <c r="V132" i="1"/>
  <c r="P132" i="1"/>
  <c r="J132" i="1"/>
  <c r="Y132" i="1" s="1"/>
  <c r="AC132" i="1" s="1"/>
  <c r="AC131" i="1"/>
  <c r="AB131" i="1"/>
  <c r="Y131" i="1"/>
  <c r="V131" i="1"/>
  <c r="P131" i="1"/>
  <c r="J131" i="1"/>
  <c r="V130" i="1"/>
  <c r="Y130" i="1" s="1"/>
  <c r="AC130" i="1" s="1"/>
  <c r="P130" i="1"/>
  <c r="J130" i="1"/>
  <c r="AB129" i="1"/>
  <c r="V129" i="1"/>
  <c r="P129" i="1"/>
  <c r="J129" i="1"/>
  <c r="Y129" i="1" s="1"/>
  <c r="AC129" i="1" s="1"/>
  <c r="AC128" i="1"/>
  <c r="Y128" i="1"/>
  <c r="V128" i="1"/>
  <c r="P128" i="1"/>
  <c r="J128" i="1"/>
  <c r="AB127" i="1"/>
  <c r="Y127" i="1"/>
  <c r="AC127" i="1" s="1"/>
  <c r="V127" i="1"/>
  <c r="P127" i="1"/>
  <c r="J127" i="1"/>
  <c r="AB126" i="1"/>
  <c r="V126" i="1"/>
  <c r="P126" i="1"/>
  <c r="J126" i="1"/>
  <c r="Y126" i="1" s="1"/>
  <c r="AC126" i="1" s="1"/>
  <c r="AB125" i="1"/>
  <c r="V125" i="1"/>
  <c r="P125" i="1"/>
  <c r="J125" i="1"/>
  <c r="Y125" i="1" s="1"/>
  <c r="AC125" i="1" s="1"/>
  <c r="AC124" i="1"/>
  <c r="AB124" i="1"/>
  <c r="Y124" i="1"/>
  <c r="V124" i="1"/>
  <c r="P124" i="1"/>
  <c r="J124" i="1"/>
  <c r="Y123" i="1"/>
  <c r="V123" i="1"/>
  <c r="P123" i="1"/>
  <c r="J123" i="1"/>
  <c r="AB122" i="1"/>
  <c r="V122" i="1"/>
  <c r="P122" i="1"/>
  <c r="J122" i="1"/>
  <c r="Y122" i="1" s="1"/>
  <c r="AC122" i="1" s="1"/>
  <c r="AB121" i="1"/>
  <c r="V121" i="1"/>
  <c r="P121" i="1"/>
  <c r="J121" i="1"/>
  <c r="Y121" i="1" s="1"/>
  <c r="AC121" i="1" s="1"/>
  <c r="AC120" i="1"/>
  <c r="Y120" i="1"/>
  <c r="V120" i="1"/>
  <c r="P120" i="1"/>
  <c r="J120" i="1"/>
  <c r="AB119" i="1"/>
  <c r="V119" i="1"/>
  <c r="Y119" i="1" s="1"/>
  <c r="AC119" i="1" s="1"/>
  <c r="P119" i="1"/>
  <c r="J119" i="1"/>
  <c r="AB118" i="1"/>
  <c r="V118" i="1"/>
  <c r="P118" i="1"/>
  <c r="J118" i="1"/>
  <c r="Y118" i="1" s="1"/>
  <c r="AC118" i="1" s="1"/>
  <c r="AC117" i="1"/>
  <c r="AB117" i="1"/>
  <c r="Y117" i="1"/>
  <c r="V117" i="1"/>
  <c r="P117" i="1"/>
  <c r="J117" i="1"/>
  <c r="Y116" i="1"/>
  <c r="AC116" i="1" s="1"/>
  <c r="V116" i="1"/>
  <c r="P116" i="1"/>
  <c r="J116" i="1"/>
  <c r="AB115" i="1"/>
  <c r="V115" i="1"/>
  <c r="P115" i="1"/>
  <c r="J115" i="1"/>
  <c r="Y115" i="1" s="1"/>
  <c r="AC115" i="1" s="1"/>
  <c r="AB114" i="1"/>
  <c r="V114" i="1"/>
  <c r="P114" i="1"/>
  <c r="J114" i="1"/>
  <c r="Y114" i="1" s="1"/>
  <c r="AC114" i="1" s="1"/>
  <c r="AC113" i="1"/>
  <c r="AB113" i="1"/>
  <c r="Y113" i="1"/>
  <c r="V113" i="1"/>
  <c r="P113" i="1"/>
  <c r="J113" i="1"/>
  <c r="V112" i="1"/>
  <c r="Y112" i="1" s="1"/>
  <c r="AC112" i="1" s="1"/>
  <c r="P112" i="1"/>
  <c r="J112" i="1"/>
  <c r="V111" i="1"/>
  <c r="P111" i="1"/>
  <c r="J111" i="1"/>
  <c r="Y111" i="1" s="1"/>
  <c r="AC111" i="1" s="1"/>
  <c r="AC110" i="1"/>
  <c r="Y110" i="1"/>
  <c r="V110" i="1"/>
  <c r="P110" i="1"/>
  <c r="J110" i="1"/>
  <c r="AB109" i="1"/>
  <c r="V109" i="1"/>
  <c r="Y109" i="1" s="1"/>
  <c r="AC109" i="1" s="1"/>
  <c r="P109" i="1"/>
  <c r="J109" i="1"/>
  <c r="V108" i="1"/>
  <c r="P108" i="1"/>
  <c r="J108" i="1"/>
  <c r="Y108" i="1" s="1"/>
  <c r="AC108" i="1" s="1"/>
  <c r="AC107" i="1"/>
  <c r="AB107" i="1"/>
  <c r="Y107" i="1"/>
  <c r="V107" i="1"/>
  <c r="P107" i="1"/>
  <c r="J107" i="1"/>
  <c r="AB106" i="1"/>
  <c r="Y106" i="1"/>
  <c r="AC106" i="1" s="1"/>
  <c r="V106" i="1"/>
  <c r="P106" i="1"/>
  <c r="J106" i="1"/>
  <c r="AB105" i="1"/>
  <c r="V105" i="1"/>
  <c r="P105" i="1"/>
  <c r="J105" i="1"/>
  <c r="Y105" i="1" s="1"/>
  <c r="AC105" i="1" s="1"/>
  <c r="AB104" i="1"/>
  <c r="V104" i="1"/>
  <c r="P104" i="1"/>
  <c r="J104" i="1"/>
  <c r="Y104" i="1" s="1"/>
  <c r="AC104" i="1" s="1"/>
  <c r="AC103" i="1"/>
  <c r="Y103" i="1"/>
  <c r="V103" i="1"/>
  <c r="P103" i="1"/>
  <c r="J103" i="1"/>
  <c r="V102" i="1"/>
  <c r="P102" i="1"/>
  <c r="J102" i="1"/>
  <c r="Y102" i="1" s="1"/>
  <c r="AC102" i="1" s="1"/>
  <c r="AB101" i="1"/>
  <c r="V101" i="1"/>
  <c r="P101" i="1"/>
  <c r="J101" i="1"/>
  <c r="Y101" i="1" s="1"/>
  <c r="AC101" i="1" s="1"/>
  <c r="AC100" i="1"/>
  <c r="AB100" i="1"/>
  <c r="Y100" i="1"/>
  <c r="V100" i="1"/>
  <c r="P100" i="1"/>
  <c r="J100" i="1"/>
  <c r="AB99" i="1"/>
  <c r="Y99" i="1"/>
  <c r="AC99" i="1" s="1"/>
  <c r="V99" i="1"/>
  <c r="P99" i="1"/>
  <c r="J99" i="1"/>
  <c r="AB98" i="1"/>
  <c r="V98" i="1"/>
  <c r="P98" i="1"/>
  <c r="J98" i="1"/>
  <c r="Y98" i="1" s="1"/>
  <c r="AC98" i="1" s="1"/>
  <c r="AB97" i="1"/>
  <c r="V97" i="1"/>
  <c r="P97" i="1"/>
  <c r="J97" i="1"/>
  <c r="Y97" i="1" s="1"/>
  <c r="AC97" i="1" s="1"/>
  <c r="AC96" i="1"/>
  <c r="AB96" i="1"/>
  <c r="Y96" i="1"/>
  <c r="V96" i="1"/>
  <c r="P96" i="1"/>
  <c r="J96" i="1"/>
  <c r="AB95" i="1"/>
  <c r="Y95" i="1"/>
  <c r="AC95" i="1" s="1"/>
  <c r="V95" i="1"/>
  <c r="P95" i="1"/>
  <c r="J95" i="1"/>
  <c r="AB94" i="1"/>
  <c r="V94" i="1"/>
  <c r="P94" i="1"/>
  <c r="J94" i="1"/>
  <c r="Y94" i="1" s="1"/>
  <c r="AC94" i="1" s="1"/>
  <c r="AB93" i="1"/>
  <c r="V93" i="1"/>
  <c r="P93" i="1"/>
  <c r="J93" i="1"/>
  <c r="Y93" i="1" s="1"/>
  <c r="AC93" i="1" s="1"/>
  <c r="AC92" i="1"/>
  <c r="AB92" i="1"/>
  <c r="Y92" i="1"/>
  <c r="V92" i="1"/>
  <c r="P92" i="1"/>
  <c r="J92" i="1"/>
  <c r="V91" i="1"/>
  <c r="Y91" i="1" s="1"/>
  <c r="AC91" i="1" s="1"/>
  <c r="P91" i="1"/>
  <c r="J91" i="1"/>
  <c r="V90" i="1"/>
  <c r="P90" i="1"/>
  <c r="J90" i="1"/>
  <c r="Y90" i="1" s="1"/>
  <c r="AC90" i="1" s="1"/>
  <c r="AC89" i="1"/>
  <c r="AB89" i="1"/>
  <c r="Y89" i="1"/>
  <c r="V89" i="1"/>
  <c r="P89" i="1"/>
  <c r="J89" i="1"/>
  <c r="AB88" i="1"/>
  <c r="Y88" i="1"/>
  <c r="AC88" i="1" s="1"/>
  <c r="V88" i="1"/>
  <c r="P88" i="1"/>
  <c r="J88" i="1"/>
  <c r="AB87" i="1"/>
  <c r="V87" i="1"/>
  <c r="P87" i="1"/>
  <c r="J87" i="1"/>
  <c r="Y87" i="1" s="1"/>
  <c r="AC87" i="1" s="1"/>
  <c r="AB86" i="1"/>
  <c r="V86" i="1"/>
  <c r="P86" i="1"/>
  <c r="J86" i="1"/>
  <c r="Y86" i="1" s="1"/>
  <c r="AC86" i="1" s="1"/>
  <c r="AC85" i="1"/>
  <c r="Y85" i="1"/>
  <c r="V85" i="1"/>
  <c r="P85" i="1"/>
  <c r="J85" i="1"/>
  <c r="AB84" i="1"/>
  <c r="V84" i="1"/>
  <c r="Y84" i="1" s="1"/>
  <c r="AC84" i="1" s="1"/>
  <c r="P84" i="1"/>
  <c r="J84" i="1"/>
  <c r="AB83" i="1"/>
  <c r="V83" i="1"/>
  <c r="P83" i="1"/>
  <c r="J83" i="1"/>
  <c r="Y83" i="1" s="1"/>
  <c r="AC83" i="1" s="1"/>
  <c r="AC82" i="1"/>
  <c r="AB82" i="1"/>
  <c r="Y82" i="1"/>
  <c r="V82" i="1"/>
  <c r="P82" i="1"/>
  <c r="J82" i="1"/>
  <c r="AC81" i="1"/>
  <c r="AB81" i="1"/>
  <c r="Y81" i="1"/>
  <c r="V81" i="1"/>
  <c r="P81" i="1"/>
  <c r="J81" i="1"/>
  <c r="V80" i="1"/>
  <c r="Y80" i="1" s="1"/>
  <c r="P80" i="1"/>
  <c r="J80" i="1"/>
  <c r="AB79" i="1"/>
  <c r="V79" i="1"/>
  <c r="P79" i="1"/>
  <c r="J79" i="1"/>
  <c r="Y79" i="1" s="1"/>
  <c r="AC79" i="1" s="1"/>
  <c r="AC78" i="1"/>
  <c r="AB78" i="1"/>
  <c r="Y78" i="1"/>
  <c r="V78" i="1"/>
  <c r="P78" i="1"/>
  <c r="J78" i="1"/>
  <c r="Y77" i="1"/>
  <c r="AC77" i="1" s="1"/>
  <c r="V77" i="1"/>
  <c r="P77" i="1"/>
  <c r="J77" i="1"/>
  <c r="AB76" i="1"/>
  <c r="V76" i="1"/>
  <c r="P76" i="1"/>
  <c r="J76" i="1"/>
  <c r="Y76" i="1" s="1"/>
  <c r="AC76" i="1" s="1"/>
  <c r="AC75" i="1"/>
  <c r="Y75" i="1"/>
  <c r="V75" i="1"/>
  <c r="P75" i="1"/>
  <c r="J75" i="1"/>
  <c r="AC74" i="1"/>
  <c r="AB74" i="1"/>
  <c r="Y74" i="1"/>
  <c r="V74" i="1"/>
  <c r="P74" i="1"/>
  <c r="J74" i="1"/>
  <c r="V73" i="1"/>
  <c r="P73" i="1"/>
  <c r="J73" i="1"/>
  <c r="Y73" i="1" s="1"/>
  <c r="AC73" i="1" s="1"/>
  <c r="AB72" i="1"/>
  <c r="V72" i="1"/>
  <c r="P72" i="1"/>
  <c r="J72" i="1"/>
  <c r="Y72" i="1" s="1"/>
  <c r="AC72" i="1" s="1"/>
  <c r="AC71" i="1"/>
  <c r="AB71" i="1"/>
  <c r="Y71" i="1"/>
  <c r="V71" i="1"/>
  <c r="P71" i="1"/>
  <c r="J71" i="1"/>
  <c r="AB70" i="1"/>
  <c r="Y70" i="1"/>
  <c r="AC70" i="1" s="1"/>
  <c r="V70" i="1"/>
  <c r="P70" i="1"/>
  <c r="J70" i="1"/>
  <c r="AB69" i="1"/>
  <c r="V69" i="1"/>
  <c r="P69" i="1"/>
  <c r="J69" i="1"/>
  <c r="Y69" i="1" s="1"/>
  <c r="AC69" i="1" s="1"/>
  <c r="AB68" i="1"/>
  <c r="V68" i="1"/>
  <c r="P68" i="1"/>
  <c r="J68" i="1"/>
  <c r="Y68" i="1" s="1"/>
  <c r="AC68" i="1" s="1"/>
  <c r="AC67" i="1"/>
  <c r="AB67" i="1"/>
  <c r="Y67" i="1"/>
  <c r="V67" i="1"/>
  <c r="P67" i="1"/>
  <c r="J67" i="1"/>
  <c r="AB66" i="1"/>
  <c r="Y66" i="1"/>
  <c r="AC66" i="1" s="1"/>
  <c r="V66" i="1"/>
  <c r="P66" i="1"/>
  <c r="J66" i="1"/>
  <c r="AB65" i="1"/>
  <c r="V65" i="1"/>
  <c r="P65" i="1"/>
  <c r="J65" i="1"/>
  <c r="Y65" i="1" s="1"/>
  <c r="AC65" i="1" s="1"/>
  <c r="V64" i="1"/>
  <c r="P64" i="1"/>
  <c r="J64" i="1"/>
  <c r="Y64" i="1" s="1"/>
  <c r="Y63" i="1"/>
  <c r="V63" i="1"/>
  <c r="P63" i="1"/>
  <c r="J63" i="1"/>
  <c r="AB62" i="1"/>
  <c r="Y62" i="1"/>
  <c r="AC62" i="1" s="1"/>
  <c r="V62" i="1"/>
  <c r="P62" i="1"/>
  <c r="J62" i="1"/>
  <c r="V61" i="1"/>
  <c r="P61" i="1"/>
  <c r="J61" i="1"/>
  <c r="Y61" i="1" s="1"/>
  <c r="AC61" i="1" s="1"/>
  <c r="AC60" i="1"/>
  <c r="Y60" i="1"/>
  <c r="V60" i="1"/>
  <c r="P60" i="1"/>
  <c r="J60" i="1"/>
  <c r="AB59" i="1"/>
  <c r="Y59" i="1"/>
  <c r="AC59" i="1" s="1"/>
  <c r="V59" i="1"/>
  <c r="P59" i="1"/>
  <c r="J59" i="1"/>
  <c r="AB58" i="1"/>
  <c r="V58" i="1"/>
  <c r="P58" i="1"/>
  <c r="J58" i="1"/>
  <c r="Y58" i="1" s="1"/>
  <c r="AC58" i="1" s="1"/>
  <c r="AB57" i="1"/>
  <c r="V57" i="1"/>
  <c r="P57" i="1"/>
  <c r="J57" i="1"/>
  <c r="Y57" i="1" s="1"/>
  <c r="AC57" i="1" s="1"/>
  <c r="AC56" i="1"/>
  <c r="AB56" i="1"/>
  <c r="Y56" i="1"/>
  <c r="V56" i="1"/>
  <c r="P56" i="1"/>
  <c r="J56" i="1"/>
  <c r="AB55" i="1"/>
  <c r="Y55" i="1"/>
  <c r="AC55" i="1" s="1"/>
  <c r="V55" i="1"/>
  <c r="P55" i="1"/>
  <c r="J55" i="1"/>
  <c r="AB54" i="1"/>
  <c r="V54" i="1"/>
  <c r="P54" i="1"/>
  <c r="J54" i="1"/>
  <c r="Y54" i="1" s="1"/>
  <c r="AC54" i="1" s="1"/>
  <c r="AB53" i="1"/>
  <c r="V53" i="1"/>
  <c r="P53" i="1"/>
  <c r="J53" i="1"/>
  <c r="Y53" i="1" s="1"/>
  <c r="AC53" i="1" s="1"/>
  <c r="AC52" i="1"/>
  <c r="AB52" i="1"/>
  <c r="Y52" i="1"/>
  <c r="V52" i="1"/>
  <c r="P52" i="1"/>
  <c r="J52" i="1"/>
  <c r="AB51" i="1"/>
  <c r="Y51" i="1"/>
  <c r="AC51" i="1" s="1"/>
  <c r="V51" i="1"/>
  <c r="P51" i="1"/>
  <c r="J51" i="1"/>
  <c r="V50" i="1"/>
  <c r="P50" i="1"/>
  <c r="J50" i="1"/>
  <c r="Y50" i="1" s="1"/>
  <c r="AB49" i="1"/>
  <c r="V49" i="1"/>
  <c r="P49" i="1"/>
  <c r="J49" i="1"/>
  <c r="Y49" i="1" s="1"/>
  <c r="AC49" i="1" s="1"/>
  <c r="Y48" i="1"/>
  <c r="V48" i="1"/>
  <c r="P48" i="1"/>
  <c r="J48" i="1"/>
  <c r="AB47" i="1"/>
  <c r="V47" i="1"/>
  <c r="P47" i="1"/>
  <c r="J47" i="1"/>
  <c r="Y47" i="1" s="1"/>
  <c r="AC47" i="1" s="1"/>
  <c r="Y46" i="1"/>
  <c r="V46" i="1"/>
  <c r="P46" i="1"/>
  <c r="J46" i="1"/>
  <c r="AB45" i="1"/>
  <c r="Y45" i="1"/>
  <c r="AC45" i="1" s="1"/>
  <c r="V45" i="1"/>
  <c r="P45" i="1"/>
  <c r="J45" i="1"/>
  <c r="V44" i="1"/>
  <c r="P44" i="1"/>
  <c r="J44" i="1"/>
  <c r="Y44" i="1" s="1"/>
  <c r="AC44" i="1" s="1"/>
  <c r="AC43" i="1"/>
  <c r="AB43" i="1"/>
  <c r="Y43" i="1"/>
  <c r="V43" i="1"/>
  <c r="P43" i="1"/>
  <c r="J43" i="1"/>
  <c r="Y42" i="1"/>
  <c r="AC42" i="1" s="1"/>
  <c r="V42" i="1"/>
  <c r="P42" i="1"/>
  <c r="J42" i="1"/>
  <c r="AB41" i="1"/>
  <c r="V41" i="1"/>
  <c r="P41" i="1"/>
  <c r="J41" i="1"/>
  <c r="Y41" i="1" s="1"/>
  <c r="AC41" i="1" s="1"/>
  <c r="AB40" i="1"/>
  <c r="V40" i="1"/>
  <c r="P40" i="1"/>
  <c r="J40" i="1"/>
  <c r="Y40" i="1" s="1"/>
  <c r="AC40" i="1" s="1"/>
  <c r="AC39" i="1"/>
  <c r="Y39" i="1"/>
  <c r="V39" i="1"/>
  <c r="P39" i="1"/>
  <c r="J39" i="1"/>
  <c r="AB38" i="1"/>
  <c r="V38" i="1"/>
  <c r="Y38" i="1" s="1"/>
  <c r="AC38" i="1" s="1"/>
  <c r="P38" i="1"/>
  <c r="J38" i="1"/>
  <c r="V37" i="1"/>
  <c r="P37" i="1"/>
  <c r="J37" i="1"/>
  <c r="Y37" i="1" s="1"/>
  <c r="AC37" i="1" s="1"/>
  <c r="AC36" i="1"/>
  <c r="AB36" i="1"/>
  <c r="Y36" i="1"/>
  <c r="V36" i="1"/>
  <c r="P36" i="1"/>
  <c r="J36" i="1"/>
  <c r="V35" i="1"/>
  <c r="Y35" i="1" s="1"/>
  <c r="P35" i="1"/>
  <c r="J35" i="1"/>
  <c r="V34" i="1"/>
  <c r="P34" i="1"/>
  <c r="J34" i="1"/>
  <c r="Y34" i="1" s="1"/>
  <c r="AB33" i="1"/>
  <c r="V33" i="1"/>
  <c r="P33" i="1"/>
  <c r="J33" i="1"/>
  <c r="Y33" i="1" s="1"/>
  <c r="AC33" i="1" s="1"/>
  <c r="Y32" i="1"/>
  <c r="AC32" i="1" s="1"/>
  <c r="V32" i="1"/>
  <c r="P32" i="1"/>
  <c r="J32" i="1"/>
  <c r="AB31" i="1"/>
  <c r="V31" i="1"/>
  <c r="P31" i="1"/>
  <c r="J31" i="1"/>
  <c r="Y31" i="1" s="1"/>
  <c r="AC31" i="1" s="1"/>
  <c r="AB30" i="1"/>
  <c r="V30" i="1"/>
  <c r="P30" i="1"/>
  <c r="J30" i="1"/>
  <c r="Y30" i="1" s="1"/>
  <c r="AC30" i="1" s="1"/>
  <c r="AC29" i="1"/>
  <c r="AB29" i="1"/>
  <c r="Y29" i="1"/>
  <c r="V29" i="1"/>
  <c r="P29" i="1"/>
  <c r="J29" i="1"/>
  <c r="AB28" i="1"/>
  <c r="Y28" i="1"/>
  <c r="AC28" i="1" s="1"/>
  <c r="V28" i="1"/>
  <c r="P28" i="1"/>
  <c r="J28" i="1"/>
  <c r="AB27" i="1"/>
  <c r="V27" i="1"/>
  <c r="P27" i="1"/>
  <c r="J27" i="1"/>
  <c r="Y27" i="1" s="1"/>
  <c r="AC27" i="1" s="1"/>
  <c r="AB26" i="1"/>
  <c r="V26" i="1"/>
  <c r="P26" i="1"/>
  <c r="J26" i="1"/>
  <c r="Y26" i="1" s="1"/>
  <c r="AC26" i="1" s="1"/>
  <c r="AC25" i="1"/>
  <c r="AB25" i="1"/>
  <c r="Y25" i="1"/>
  <c r="V25" i="1"/>
  <c r="P25" i="1"/>
  <c r="J25" i="1"/>
  <c r="AB24" i="1"/>
  <c r="Y24" i="1"/>
  <c r="AC24" i="1" s="1"/>
  <c r="V24" i="1"/>
  <c r="P24" i="1"/>
  <c r="J24" i="1"/>
  <c r="V23" i="1"/>
  <c r="P23" i="1"/>
  <c r="J23" i="1"/>
  <c r="Y23" i="1" s="1"/>
  <c r="AC23" i="1" s="1"/>
  <c r="AB22" i="1"/>
  <c r="V22" i="1"/>
  <c r="P22" i="1"/>
  <c r="J22" i="1"/>
  <c r="Y22" i="1" s="1"/>
  <c r="AC22" i="1" s="1"/>
  <c r="Y21" i="1"/>
  <c r="AC21" i="1" s="1"/>
  <c r="V21" i="1"/>
  <c r="P21" i="1"/>
  <c r="J21" i="1"/>
  <c r="V20" i="1"/>
  <c r="P20" i="1"/>
  <c r="J20" i="1"/>
  <c r="Y20" i="1" s="1"/>
  <c r="AC20" i="1" s="1"/>
  <c r="AB19" i="1"/>
  <c r="V19" i="1"/>
  <c r="P19" i="1"/>
  <c r="J19" i="1"/>
  <c r="Y19" i="1" s="1"/>
  <c r="AC19" i="1" s="1"/>
  <c r="AC18" i="1"/>
  <c r="AB18" i="1"/>
  <c r="Y18" i="1"/>
  <c r="V18" i="1"/>
  <c r="P18" i="1"/>
  <c r="J18" i="1"/>
  <c r="AB17" i="1"/>
  <c r="V17" i="1"/>
  <c r="Y17" i="1" s="1"/>
  <c r="AC17" i="1" s="1"/>
  <c r="P17" i="1"/>
  <c r="J17" i="1"/>
  <c r="V16" i="1"/>
  <c r="P16" i="1"/>
  <c r="J16" i="1"/>
  <c r="Y16" i="1" s="1"/>
  <c r="AC16" i="1" s="1"/>
  <c r="AC15" i="1"/>
  <c r="AB15" i="1"/>
  <c r="Y15" i="1"/>
  <c r="V15" i="1"/>
  <c r="P15" i="1"/>
  <c r="J15" i="1"/>
  <c r="AB14" i="1"/>
  <c r="Y14" i="1"/>
  <c r="AC14" i="1" s="1"/>
  <c r="V14" i="1"/>
  <c r="P14" i="1"/>
  <c r="J14" i="1"/>
  <c r="AB13" i="1"/>
  <c r="V13" i="1"/>
  <c r="P13" i="1"/>
  <c r="J13" i="1"/>
  <c r="Y13" i="1" s="1"/>
  <c r="AC13" i="1" s="1"/>
  <c r="V12" i="1"/>
  <c r="P12" i="1"/>
  <c r="J12" i="1"/>
  <c r="Y12" i="1" s="1"/>
  <c r="AC12" i="1" s="1"/>
  <c r="AC11" i="1"/>
  <c r="AB11" i="1"/>
  <c r="Y11" i="1"/>
  <c r="V11" i="1"/>
  <c r="P11" i="1"/>
  <c r="J11" i="1"/>
  <c r="AB10" i="1"/>
  <c r="V10" i="1"/>
  <c r="Y10" i="1" s="1"/>
  <c r="AC10" i="1" s="1"/>
  <c r="P10" i="1"/>
  <c r="J10" i="1"/>
  <c r="AB9" i="1"/>
  <c r="V9" i="1"/>
  <c r="P9" i="1"/>
  <c r="J9" i="1"/>
  <c r="Y9" i="1" s="1"/>
  <c r="AC9" i="1" s="1"/>
  <c r="AB8" i="1"/>
  <c r="V8" i="1"/>
  <c r="P8" i="1"/>
  <c r="J8" i="1"/>
  <c r="Y8" i="1" s="1"/>
  <c r="AC8" i="1" s="1"/>
  <c r="AC7" i="1"/>
  <c r="AB7" i="1"/>
  <c r="Y7" i="1"/>
  <c r="V7" i="1"/>
  <c r="P7" i="1"/>
  <c r="J7" i="1"/>
  <c r="AB6" i="1"/>
  <c r="V6" i="1"/>
  <c r="Y6" i="1" s="1"/>
  <c r="AC6" i="1" s="1"/>
  <c r="P6" i="1"/>
  <c r="J6" i="1"/>
  <c r="AB5" i="1"/>
  <c r="V5" i="1"/>
  <c r="P5" i="1"/>
  <c r="J5" i="1"/>
  <c r="Y5" i="1" s="1"/>
  <c r="AC5" i="1" s="1"/>
  <c r="AB4" i="1"/>
  <c r="V4" i="1"/>
  <c r="P4" i="1"/>
  <c r="J4" i="1"/>
  <c r="Y4" i="1" s="1"/>
  <c r="AC4" i="1" s="1"/>
  <c r="AC3" i="1"/>
  <c r="AB3" i="1"/>
  <c r="Y3" i="1"/>
  <c r="V3" i="1"/>
  <c r="P3" i="1"/>
  <c r="J3" i="1"/>
  <c r="AB2" i="1"/>
  <c r="V2" i="1"/>
  <c r="Y2" i="1" s="1"/>
  <c r="AC2" i="1" s="1"/>
  <c r="P2" i="1"/>
  <c r="J2" i="1"/>
  <c r="AF21" i="1" l="1"/>
  <c r="AF20" i="1"/>
  <c r="AF22" i="1"/>
  <c r="AF23" i="1" l="1"/>
</calcChain>
</file>

<file path=xl/sharedStrings.xml><?xml version="1.0" encoding="utf-8"?>
<sst xmlns="http://schemas.openxmlformats.org/spreadsheetml/2006/main" count="3541" uniqueCount="533">
  <si>
    <t>Date (of Dataset)</t>
  </si>
  <si>
    <t>File Hash</t>
  </si>
  <si>
    <t>Website URL</t>
  </si>
  <si>
    <t>Targeted Brand / Categories</t>
  </si>
  <si>
    <t xml:space="preserve">(Day 1) 
# Vendors Flagged Red </t>
  </si>
  <si>
    <t xml:space="preserve">(Day 1)
Openphish </t>
  </si>
  <si>
    <t xml:space="preserve">(Day 1)
Google Safebrowsing </t>
  </si>
  <si>
    <t>(Day 1)
Kaspersky</t>
  </si>
  <si>
    <t>(Day 1)
Trustwave</t>
  </si>
  <si>
    <t>(Day 1)
More than 4?</t>
  </si>
  <si>
    <t xml:space="preserve">(Day 2)
# Vendors Flagged Red </t>
  </si>
  <si>
    <t xml:space="preserve">(Day 2)
Openphish </t>
  </si>
  <si>
    <t xml:space="preserve">(Day 2)
Google Safebrowsing </t>
  </si>
  <si>
    <t>(Day 2)
Kaspersky</t>
  </si>
  <si>
    <t>(Day 2)
Trustwave</t>
  </si>
  <si>
    <t>(Day 2)
More than 4?</t>
  </si>
  <si>
    <t>(Day 3)
# Vendors Flagged Red</t>
  </si>
  <si>
    <t xml:space="preserve">(Day 3)
Openphish </t>
  </si>
  <si>
    <t xml:space="preserve">(Day 3)
Google Safebrowsing </t>
  </si>
  <si>
    <t>(Day 3)
Kaspersky</t>
  </si>
  <si>
    <t>(Day 3)
Trustwave</t>
  </si>
  <si>
    <t>(Day 3)
More than 4?</t>
  </si>
  <si>
    <t>Direct HTML Script Analysis by VirusTotal</t>
  </si>
  <si>
    <t>Manual Verification (Yes?/No?)</t>
  </si>
  <si>
    <t xml:space="preserve">Final Verdict </t>
  </si>
  <si>
    <t>Gemini Verdict</t>
  </si>
  <si>
    <t>Gemini Identified Brand</t>
  </si>
  <si>
    <t>Is Brand Same?</t>
  </si>
  <si>
    <t>Is Verdict Same?</t>
  </si>
  <si>
    <t>25th Oct 2023</t>
  </si>
  <si>
    <t>002676dbdd952c417112e1bc64fbca98117055f1fefe1192fa704143a82cec39</t>
  </si>
  <si>
    <t>https://pub-b06563cd03c44d9194060124cb116458.r2.dev/ostritchnikki.html</t>
  </si>
  <si>
    <t>Webmail</t>
  </si>
  <si>
    <t>4/90</t>
  </si>
  <si>
    <t>Clean</t>
  </si>
  <si>
    <t>NIL (Added on 31st Oct)</t>
  </si>
  <si>
    <t>8/90</t>
  </si>
  <si>
    <t>10/90</t>
  </si>
  <si>
    <t>27/60</t>
  </si>
  <si>
    <t>Yes</t>
  </si>
  <si>
    <t>0c3914acb910974ffc0559e423942a8c7804aa5ed70e44660a0e6043c956a3ff</t>
  </si>
  <si>
    <t>https://gruop-wazsintsz.terbaru-2023.com/vhsfhqpdhdsih6/</t>
  </si>
  <si>
    <t>WhatsApp</t>
  </si>
  <si>
    <t>13/90</t>
  </si>
  <si>
    <t>18/90</t>
  </si>
  <si>
    <t>17/90</t>
  </si>
  <si>
    <t>4/60</t>
  </si>
  <si>
    <t>798954895e228905bf2ae218c1c813b657727ba18760904b0bd269f140c58347</t>
  </si>
  <si>
    <t>https://jnapk4.org/</t>
  </si>
  <si>
    <t>Telegram</t>
  </si>
  <si>
    <t>19/90</t>
  </si>
  <si>
    <t>0/60</t>
  </si>
  <si>
    <t>No</t>
  </si>
  <si>
    <t>23923020cc2098a3f069d03af5b293cbb8d532dad22be4f1099f65361504b0b2</t>
  </si>
  <si>
    <t>https://telegra2.org/</t>
  </si>
  <si>
    <t>21/90</t>
  </si>
  <si>
    <t>48648ae67c2ba2f14d14440ab83221a5e91976c07fdad6923d67679506d8493d</t>
  </si>
  <si>
    <t>http://eieggim.life/</t>
  </si>
  <si>
    <t>22/90</t>
  </si>
  <si>
    <t>0/58</t>
  </si>
  <si>
    <t>f7900ef035b35988fca1edb0f6a4b8c0ea622ba23c44414a1c741426e1b104b3</t>
  </si>
  <si>
    <t>http://www.china-telegram.net/</t>
  </si>
  <si>
    <t>Phishing</t>
  </si>
  <si>
    <t>20/90</t>
  </si>
  <si>
    <t>6699cf25907a71d13e4ca198f889729818b50c04a94a902e5680ea42c23e69f7</t>
  </si>
  <si>
    <t>https://tejsomkm.xyz/</t>
  </si>
  <si>
    <t>15/90</t>
  </si>
  <si>
    <t>bcc26f5bd0afaeb3c846d0dd64faf14ce2e829c194306c0873d58238e0df29cf</t>
  </si>
  <si>
    <t>https://telaggrams.xyz/</t>
  </si>
  <si>
    <t>23/90</t>
  </si>
  <si>
    <t>0f74c4631b05d51a6cb3ff02353b8d2b8fa8fd865dbdea19652d127a4fe9005a</t>
  </si>
  <si>
    <t>https://teleaspp.com/</t>
  </si>
  <si>
    <t>24/90</t>
  </si>
  <si>
    <t>e74f1d1dd09de01a22282ac9893c8e07b6a9a8861eb779b4321eee6557c9dcb2</t>
  </si>
  <si>
    <t>https://ebay-shopp.cc/</t>
  </si>
  <si>
    <t>Ebay</t>
  </si>
  <si>
    <t>2/60</t>
  </si>
  <si>
    <t>0a935dc00e8eb8c7c07b1902eeab9375f0137d2257a02aeff629049da246a4e1</t>
  </si>
  <si>
    <t>https://s.eu.socialsmp.com/107519/04e4af/8888e491-cc33-49c8-ac7b-7bea3e750159</t>
  </si>
  <si>
    <t>Outlook</t>
  </si>
  <si>
    <t>5/90</t>
  </si>
  <si>
    <t>0/59</t>
  </si>
  <si>
    <t>Microsoft</t>
  </si>
  <si>
    <t>0a316022d0494224004c66972e0a1ed1a438406551b03d500b9371b9c15223c7</t>
  </si>
  <si>
    <t>http://ihaxx.net/help/contact/95456</t>
  </si>
  <si>
    <t>Facebook</t>
  </si>
  <si>
    <t>22/91</t>
  </si>
  <si>
    <t>0ab93c761fca25471f55cc60c11e89d57286c92b196386076df67bb898ba1fe2</t>
  </si>
  <si>
    <t>http://43.130.2.171/InteractiveLogin?continue=https://accounts.google.com/&amp;followup=https://accounts.google.com&amp;passive=1209600&amp;ifkv=AVQVeywI_el8U4pawm9GZtdVoKCYopUhB0a3nJlstWKwhbHI70gS3FSF8Pq7VQ4gc7BuhHcpn329</t>
  </si>
  <si>
    <t>Google</t>
  </si>
  <si>
    <t>16/90</t>
  </si>
  <si>
    <t>0/56</t>
  </si>
  <si>
    <t>0b0b395184a34761dc535e7b8379984b8e701b877c79af2f2a803ce8389904d8</t>
  </si>
  <si>
    <t>https://cloudflare-ipfs.com/ipfs/bafkreic3l25qplcar46m3d24ocyfwfji3vh4rnfdxupp7hv2ubh5fkxdiq</t>
  </si>
  <si>
    <t>0b5fc1ac71862337ea21b3deabfefd1dee849e02d9b657cd6b56c3c93f6f1824</t>
  </si>
  <si>
    <t>http://login-live-com.o365.ams.skyfencenet.com/</t>
  </si>
  <si>
    <t>11/90</t>
  </si>
  <si>
    <t>0b35e7a82b92ba9aa97b2b73acc68dca437679822295c35764d75d29e725a351</t>
  </si>
  <si>
    <t>https://swathi27s.github.io/project</t>
  </si>
  <si>
    <t>Netflix</t>
  </si>
  <si>
    <t>0b043af0a7439ebc2c0ccb9aed7e5175cc648e0793dc4a00e0f5c8294914975c</t>
  </si>
  <si>
    <t>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</t>
  </si>
  <si>
    <t>0b76b3e005e3ca0e9c577edd049376573aab854630d9122315ea217f859f02d5</t>
  </si>
  <si>
    <t>http://sepi3xehipo.com/</t>
  </si>
  <si>
    <t>USPS</t>
  </si>
  <si>
    <t>0b2715e3ee0ef227991e481f7ca67a40179c46a844d3c69a9c9c9970a681736c</t>
  </si>
  <si>
    <t>http://dfzdghfjmgh.weebly.com/</t>
  </si>
  <si>
    <t>Reagan</t>
  </si>
  <si>
    <t>0d21b70a59663dd73d94fce80647b0c8d368297bc2c68767ecf9c31a1bb19c5a</t>
  </si>
  <si>
    <t>https://ff-menmber-garena.vn/wkuknofm8vwekrhipwci9ms9zzrim7orzlagfwkfq1rk9d8ww6ynl1tzw9q04fbiml3cags7lgrhckxscc2f70dtd3olhacxgrv4_index</t>
  </si>
  <si>
    <t>Garena</t>
  </si>
  <si>
    <t>30/91</t>
  </si>
  <si>
    <t>21/91</t>
  </si>
  <si>
    <t>28/91</t>
  </si>
  <si>
    <t>Garena Free Fire</t>
  </si>
  <si>
    <t>0db1a8e4beebb208c9bf8f43bd9b08f6a88dcbf77698895ed130306e141afefa</t>
  </si>
  <si>
    <t>http://gu.oshen.whatsyy2282.cyou/</t>
  </si>
  <si>
    <t>Whatsapp</t>
  </si>
  <si>
    <t>12/90</t>
  </si>
  <si>
    <t>0db94cbd5c28ec3e2ed3c623ef259600f9de715d38ab232e37b1414623913997</t>
  </si>
  <si>
    <t>https://objectstorage.eu-paris-1.oraclecloud.com/n/idrlconj5yne/b/nsggdhshhs/o/login.microsoftonline.htm</t>
  </si>
  <si>
    <t>0dbce85d682d36ec3d51e3c1a4f01543c9ff0ae6a837a666fb60eb822b5ee53d</t>
  </si>
  <si>
    <t>http://site9613617.92.webydo.com/</t>
  </si>
  <si>
    <t>AT&amp;T</t>
  </si>
  <si>
    <t>0dc2a5f543a29b4ab9c41c00aa884a02a57280c95f5cc63512b3202dff48bcca</t>
  </si>
  <si>
    <t>http://fullmediaservice.it/wp-includes/rest-api/filld/mailq/?email=a@a.c</t>
  </si>
  <si>
    <t>WebApp</t>
  </si>
  <si>
    <t>14/90</t>
  </si>
  <si>
    <t>0/61</t>
  </si>
  <si>
    <t>0df5cbf1eda78f6a92749042ec8ca9d3be371c6a46cb1be0dd2313f3e7751b6e</t>
  </si>
  <si>
    <t>http://attcom-107700.weeblysite.com/</t>
  </si>
  <si>
    <t>0/62</t>
  </si>
  <si>
    <t>0df982e5ad2879b82a3bbcba1e747dc289a57209cea45846a6a1c22bd7ef22b7</t>
  </si>
  <si>
    <t>http://etrtfyg.weebly.com/</t>
  </si>
  <si>
    <t>0/63</t>
  </si>
  <si>
    <t>1bff8f5c75ef5a03fcb9e43a16916cfd943090626233c1654c70bc1ba83a720c</t>
  </si>
  <si>
    <t>https://anushata055.github.io/Netflix/</t>
  </si>
  <si>
    <t>0/65</t>
  </si>
  <si>
    <t>1c1d19941b9a3062aad475a0bcf53b9763901d626f7a069880f52d1280dda218</t>
  </si>
  <si>
    <t>https://web-kuda.firebaseapp.com/</t>
  </si>
  <si>
    <t>Firebase</t>
  </si>
  <si>
    <t>7/90</t>
  </si>
  <si>
    <t>0/66</t>
  </si>
  <si>
    <t>kuda</t>
  </si>
  <si>
    <t>26th Oct 2023</t>
  </si>
  <si>
    <t>8caded051f7acfa723aef31dd99a80304417956f5887b8476688a5e62f546e1e</t>
  </si>
  <si>
    <t>https://www.telegramm.cloud/TG_ZH/index.html</t>
  </si>
  <si>
    <t>589604309821fcd016707ad181ff53b6d9602096e35a8e6b919595af78fb36ed</t>
  </si>
  <si>
    <t>https://gruop-wadtudjjw.terbaru-2023.com/vhsfhqpdhdsih6/</t>
  </si>
  <si>
    <t>f7380292cf7bfb9a47f21a9cd8aa94360efd80ef35315a1aea11ed7241d7373f</t>
  </si>
  <si>
    <t>https://pivokom.ru/</t>
  </si>
  <si>
    <t>Pivocom</t>
  </si>
  <si>
    <t>3/90</t>
  </si>
  <si>
    <t>Narodnye Napitki (translated to "National Drinks")</t>
  </si>
  <si>
    <t>76583191998afc31073ac670d9362c891be53f446baf4cfb54642f848600fe6d</t>
  </si>
  <si>
    <t>https://skstore.top/</t>
  </si>
  <si>
    <t>Apple</t>
  </si>
  <si>
    <t>d4c215f11ddcac98a8fb088603274f0897f09f5421a0e7b6863bcdcf55600ef7</t>
  </si>
  <si>
    <t>https://www.shjbottle.com/</t>
  </si>
  <si>
    <t>Sheng Ho Jiun</t>
  </si>
  <si>
    <t>2/58</t>
  </si>
  <si>
    <t>f2beb483ff51c06780b3ab7671262419a4e0a640d84b5c85d7161d88d5c6328d</t>
  </si>
  <si>
    <t>http://arvestonlineltd.com/</t>
  </si>
  <si>
    <t>Arvest Bank</t>
  </si>
  <si>
    <t>0/53</t>
  </si>
  <si>
    <t>03d4ef743a89692c649478a59201ff13700524390c22111e403b31629df5be59</t>
  </si>
  <si>
    <t>https://www.12voltdoesit.com/</t>
  </si>
  <si>
    <t>12 Volt Does it</t>
  </si>
  <si>
    <t>1/90</t>
  </si>
  <si>
    <t>2/90</t>
  </si>
  <si>
    <t>12 Volt Does It</t>
  </si>
  <si>
    <t>0931bb6b52e34f363d416ff28683245b7f71e792e854f6b10700dbcdfb0feb9b</t>
  </si>
  <si>
    <t>http://she2we.privrendom.com/</t>
  </si>
  <si>
    <t>PUBG</t>
  </si>
  <si>
    <t>20/91</t>
  </si>
  <si>
    <t>PUBG Mobile</t>
  </si>
  <si>
    <t>05a5fecf66ae9d6264e346cda588877c154abc3cec7f9613d864836155eb07b8</t>
  </si>
  <si>
    <t>https://www.officesoftcn.com/newbuy.html?onlineid=1669170002311</t>
  </si>
  <si>
    <t>decb4739984ec2225f8efc4077abd0c53e94eb89e36e3a96f739d102a3bdb10f</t>
  </si>
  <si>
    <t>https://www.fondsdesjardins.com/fnb/prix-rendements/</t>
  </si>
  <si>
    <t>FNB</t>
  </si>
  <si>
    <t>Desjardins</t>
  </si>
  <si>
    <t>00a7e08be3d265af166a914357277deda1beafb34234a6de432513642336423a</t>
  </si>
  <si>
    <t>http://ravertueoiu.blogsite.org/</t>
  </si>
  <si>
    <t>Societe Generale</t>
  </si>
  <si>
    <t>00ce838a0d1b58529670450481eb5bea05913087bbedf40ebab591ad885922b2</t>
  </si>
  <si>
    <t>http://kivaya.com/</t>
  </si>
  <si>
    <t>Correos</t>
  </si>
  <si>
    <t>00da8ab5c2906d14b6c7d8399f8f32d7df456e9df9bf0616768899ea6310ce4e</t>
  </si>
  <si>
    <t>https://worudi.com/office.com/</t>
  </si>
  <si>
    <t>26/91</t>
  </si>
  <si>
    <t>Microsoft (Outlook)</t>
  </si>
  <si>
    <t>00e44a5abcfb571f2e0e0044d3d5f169457740d4caa20838cbddceff28f7f3a5</t>
  </si>
  <si>
    <t>https://nonesho.firebaseapp.com/</t>
  </si>
  <si>
    <t>0a4c5aedc2c9524afed13dea75ed24fed431c0ebf7f6acc9f545199d0a183d01</t>
  </si>
  <si>
    <t>http://cynosure-modelling.cloud/</t>
  </si>
  <si>
    <t>Gmail</t>
  </si>
  <si>
    <t>Google Drive</t>
  </si>
  <si>
    <t>27th Oct 2023</t>
  </si>
  <si>
    <t>644b57d030e8483c3c9ba3b7d842c5af03fed79ddce68af297cb1bc3aee48e0c</t>
  </si>
  <si>
    <t>http://teleg1ream.com/</t>
  </si>
  <si>
    <t>26/90</t>
  </si>
  <si>
    <t>90b0cf47d8679a3290669531272cbc327be8461ab49a11e27d3264438dd719bf</t>
  </si>
  <si>
    <t>https://www.wayfair.com/Steelside%C3%A2%C2%84%C2%A2--Eliakim-Industrial-Style-14-Wood-Platform-Bed-X116573538-L12-K~W005462427.html</t>
  </si>
  <si>
    <t>Wayfair</t>
  </si>
  <si>
    <t>0/90</t>
  </si>
  <si>
    <t>Indeterminate</t>
  </si>
  <si>
    <t>b796fd6776b871b74cabeb494ddb82588dc31df60f07db605d5695901607487f</t>
  </si>
  <si>
    <t>https://7365009.com/#/?shareName=7365009.com</t>
  </si>
  <si>
    <t>Bet365</t>
  </si>
  <si>
    <t>bet365</t>
  </si>
  <si>
    <t>4be94d1cf61fe9314b54a30f884ff05ceb85319cf18c005774f79aac34155e14</t>
  </si>
  <si>
    <t>https://4soclift.online/</t>
  </si>
  <si>
    <t>Rocketon Academy</t>
  </si>
  <si>
    <t>2144b3b3cd198d7a15855e8b49cf59ec1f0f3961c0e81dfc211513e2234153f7</t>
  </si>
  <si>
    <t>https://igootv.com/</t>
  </si>
  <si>
    <t>0/48</t>
  </si>
  <si>
    <t>igootv</t>
  </si>
  <si>
    <t>0300be1c692e2598724d8992ed1687064d772dd4ad2c65bda20f614d0ef4321e</t>
  </si>
  <si>
    <t>https://pegueicupom.com/</t>
  </si>
  <si>
    <t>Netshoes</t>
  </si>
  <si>
    <t>d9f5e35c9fb5542262bd582d5f636b133af4a90aafff6b67df8b3df58836c459</t>
  </si>
  <si>
    <t>http://busanopen.org/new/bbs/data/event/M_T/M&amp;T/</t>
  </si>
  <si>
    <t>M&amp;T Bank</t>
  </si>
  <si>
    <t>8346d4f6a9a0e0f0808c2c1203014b9126725f2467c66470ae0424c75ba8360a</t>
  </si>
  <si>
    <t>https://redtailfriday0004.firebaseapp.com/</t>
  </si>
  <si>
    <t>Redtail</t>
  </si>
  <si>
    <t>2dbbc8f4dd74d47745add189f3a00b3e2861fc4ce30c19b902a50ca9603dcf84</t>
  </si>
  <si>
    <t>http://telegczn.club/web</t>
  </si>
  <si>
    <t>2/59</t>
  </si>
  <si>
    <t>da7209afd2979c8329dfa64c2cdd285d318b21fb6ef0d61afc18d53b243af9a7</t>
  </si>
  <si>
    <t>https://auth-production-4a4bc.firebaseapp.com/login-signup</t>
  </si>
  <si>
    <t>ff6b737751c4090f39e246dbab884d010e14c21797da0407b14cce12c5357d9c</t>
  </si>
  <si>
    <t>https://418a5b97.1266b8dd0c622df28d9af103.workers.dev/?qrc=sjackson@louisvillefire.com</t>
  </si>
  <si>
    <t>ff7defb38194d97bb909399e10a77a57bc4e7a8a1fc6cde104121ee2b2769083</t>
  </si>
  <si>
    <t>https://ibmbucket7106.s3.jp-osa.cloud-object-storage.appdomain.cloud/crackpotism/YAHOO.htm</t>
  </si>
  <si>
    <t>Yahoo</t>
  </si>
  <si>
    <t>ffbb55989db21c98053b19e4a84e60358232181175610a8f965873dd7b06e76e</t>
  </si>
  <si>
    <t>https://ipfs.eth.aragon.network/ipfs/bafkreibh5uqkfpc2dlgqi7s73mlxx4yumyos6nhvhxg5xhyxpfxwtrslpe</t>
  </si>
  <si>
    <t>ff745b855934ce4a847d3b07be14fae4fc8aec4fa405ff5cb8775bcd77e17ce6</t>
  </si>
  <si>
    <t>https://blog.dularsharma.com/acces/Anmeldung%20zum%20Digital%20Banking%20-%20Commerzbank.php</t>
  </si>
  <si>
    <t>Commerzbank</t>
  </si>
  <si>
    <t>ffa33109af4b72825f28ac19b14f48ddfb7d3cbd9652896a0c57107a29d32fc5</t>
  </si>
  <si>
    <t>https://renassilva.github.io/Facebook-Clone/</t>
  </si>
  <si>
    <t>28th Oct 2023</t>
  </si>
  <si>
    <t>83abb96b18883ce8b580021d21b274a8fbf7bff531067aa7071cfd098ec42890</t>
  </si>
  <si>
    <t>https://pub-ecfd66fe742646ddbea15f7c9799b3ee.r2.dev/kpass.html?email=3mail@b.c</t>
  </si>
  <si>
    <t>9/60</t>
  </si>
  <si>
    <t>9e1a6849841d59f3773edc88c896b2f41a43b054a4e9f6c37ddc9aa20266a505</t>
  </si>
  <si>
    <t>https://pub-2598caa00dcf4c658bf8753f6761f962.r2.dev/compki.html</t>
  </si>
  <si>
    <t xml:space="preserve">Phishing </t>
  </si>
  <si>
    <t>17/60</t>
  </si>
  <si>
    <t>fa60dcca8166fe2201f9c656d3e56cbac26fa414b1c9ea740a9ef84ec31a1c8f</t>
  </si>
  <si>
    <t>https://terlergram.com/</t>
  </si>
  <si>
    <t>33c5d2e0e7d7f4526d19acbee64c038df5dde2e58c498d2ac309dc56e3757255</t>
  </si>
  <si>
    <t>https://cmgfi.thegolgothacovenant.com/</t>
  </si>
  <si>
    <t>DisQus</t>
  </si>
  <si>
    <t>9a1fffb3d56f45733788c317d89784e6feecfc83f37bc3eba59b5a883bf19dc8</t>
  </si>
  <si>
    <t>http://deerparkprogress.com/hsgcvsj/marmerconstruction/bwfydhlabwfybwvyy29uc3rydwn0aw9ulmnvbq==</t>
  </si>
  <si>
    <t>Deer Park Progress</t>
  </si>
  <si>
    <t>d07f4024a11b441c2ab6ff9b9e4740f77dc0473c84490815df63ac931416ee0a</t>
  </si>
  <si>
    <t>http://www.bakkt-trade.com/</t>
  </si>
  <si>
    <t>Coinbase</t>
  </si>
  <si>
    <t>f48e5116748c257ae48d1055ff462a4d750173ffb934f18cbdbc0a94a1a34cdf</t>
  </si>
  <si>
    <t>https://cloudflare-ipfs.com/ipfs/QmeFgtyCcgC1dLPwKewSAifcDDjteT9njUGntftNC1qnxb</t>
  </si>
  <si>
    <t>31/58</t>
  </si>
  <si>
    <t>37de5595c7b65344df099b6ef1ae9b0b186ec5198390c2184df2d10875f768db</t>
  </si>
  <si>
    <t>https://scure001.logins.account11.perniktermo.com/aps/</t>
  </si>
  <si>
    <t>6d8bb9e3fca9f90e2a135b6b4ec438d0eff7de0f400605cc436b9365045d5935</t>
  </si>
  <si>
    <t>http://dfsdcsfdgf.blogspot.com/</t>
  </si>
  <si>
    <t>19/91</t>
  </si>
  <si>
    <t>6d8cc8eda0c091e69037be6dfb4561826139ba9844df128097561da8a5d384a1</t>
  </si>
  <si>
    <t>https://tele-gram05.com/</t>
  </si>
  <si>
    <t>6d9ea30a69450d6c17bb93fcec49312608e0dc356faf97639c529b6719ed09c9</t>
  </si>
  <si>
    <t>http://www.impideservicios.es/</t>
  </si>
  <si>
    <t>0015774493212635500a50bee649903dbfa75ba50bd10e9d4ad469708fc143dc</t>
  </si>
  <si>
    <t>http://site9613638.92.webydo.com/</t>
  </si>
  <si>
    <t>1st Nov 2023</t>
  </si>
  <si>
    <t>318cd96aa99863e47744fe2a14e6e1923b15c15ecfcca741ff85fc9350650ae6</t>
  </si>
  <si>
    <t>http://tg-telegram.club/</t>
  </si>
  <si>
    <t>c23d392e973b20179f7e7ab5775a39c1222becf06d71e370e7b3aa4bce8856c2</t>
  </si>
  <si>
    <t>http://bafybeigcgdalpgb3fdz3mkfsyp2pjmaswaungl56teg777lzbxjo23asua.ipfs.cf-ipfs.com/pup09.html</t>
  </si>
  <si>
    <t>Office365</t>
  </si>
  <si>
    <t>12/60</t>
  </si>
  <si>
    <t>Microsoft SharePoint</t>
  </si>
  <si>
    <t>af430ef89e0d3c0ed9762591c97acef6e187bde52da3a38edd4f36115b73bbb8</t>
  </si>
  <si>
    <t>https://aprovarapido.online/</t>
  </si>
  <si>
    <t>Aprovado Score</t>
  </si>
  <si>
    <t>5ed6bc379e46f1a6d48070277c68e577a49fb7d8332a33d224124e4ccdf94428</t>
  </si>
  <si>
    <t>http://u2297956.plsk.regruhosting.ru/j/</t>
  </si>
  <si>
    <t>8ebb62e318e8c7165ae24fe9f8b44fef3a1d67a8bbbfa94c687760263bd618c9</t>
  </si>
  <si>
    <t>https://ads-kingled.com/bokepindoviral.php</t>
  </si>
  <si>
    <t>Shopee</t>
  </si>
  <si>
    <t>ee2a45354b1ff2bb8eba1e92e38b17752144166d7b350ded1170e717a990e873</t>
  </si>
  <si>
    <t>http://www.pubg-arena.top/</t>
  </si>
  <si>
    <t>d3995faa33bac11bd44ddc9fe904fe0366266197c86fcc47736c51806863b112</t>
  </si>
  <si>
    <t>https://bafkreibn4ys7czazsg3l4eikicosgbsloh32zy6gejrmvaq7rl2nuimhyi.ipfs.cf-ipfs.com/</t>
  </si>
  <si>
    <t>bf7f1b582945e4ef1f842b97d83f2913ca38948fdb7cb837b5b910c7a26e158e</t>
  </si>
  <si>
    <t>https://att-102882.weeblysite.com/</t>
  </si>
  <si>
    <t>1/57</t>
  </si>
  <si>
    <t>4th Nov 2023</t>
  </si>
  <si>
    <t>a29f9d85c404ec566c111c4d78eed5b891c70e0d24fafa88a14eac392b1dbadb</t>
  </si>
  <si>
    <t>http://www.nippe-showbiz.com/</t>
  </si>
  <si>
    <t>b3b5e0b27d94a4661bbaa109f586b9a1eecc29eb5a9325a6b533d5dc64d7825b</t>
  </si>
  <si>
    <t>https://waveinterferencey.xyz/</t>
  </si>
  <si>
    <t>Gemini</t>
  </si>
  <si>
    <t>873c78a6f3dfb0e196d2b8b4df11610aec499eb3b74b09858351ee260e13fcd7</t>
  </si>
  <si>
    <t>http://www.telegram-subscribe.ru/</t>
  </si>
  <si>
    <t>c21ff2a4d443a0119fbe7210ad019b82bb37f7f79b2dad482732ea409e64cb3b</t>
  </si>
  <si>
    <t>https://jek-miner.com/</t>
  </si>
  <si>
    <t>Jek-Miner</t>
  </si>
  <si>
    <t>a2b09eff278a6f854c9490d28c5cd24640586cce1a7a86b8d70a23d50c496765</t>
  </si>
  <si>
    <t>https://sprw.io/stt-5AxL7YVtfar24AMD9yph9V</t>
  </si>
  <si>
    <t>SurveySparrow</t>
  </si>
  <si>
    <t>4/91</t>
  </si>
  <si>
    <t>6/91</t>
  </si>
  <si>
    <t>88f1c171b3e052183a93921c327c5020a6ee0e37f4b734021080eef07589f139</t>
  </si>
  <si>
    <t>https://authconnect.net/</t>
  </si>
  <si>
    <t>f8211faf947fdb07df005a2c7e6785150a16d0dd22064010f69ce06f22f533e3</t>
  </si>
  <si>
    <t>https://uberduds.com/103123BBVA0/</t>
  </si>
  <si>
    <t>BBVA</t>
  </si>
  <si>
    <t>9/90</t>
  </si>
  <si>
    <t>aa8089d19aab3f380851504a86707a1da89fe5c174501985b238e747dd186a00</t>
  </si>
  <si>
    <t>https://bafkreih3pdchkrznegi2a6wusvtowd6qqmzvpbmhfcuanatkyqngwyt7rq.ipfs.cf-ipfs.com/</t>
  </si>
  <si>
    <t>1e44f21945ab71c913ff6493b4db5b3917bdb040d59bfe36c46bf501b0b2f195</t>
  </si>
  <si>
    <t>https://ry2002.github.io/Netflix</t>
  </si>
  <si>
    <t>5th Nov 2023</t>
  </si>
  <si>
    <t>6db694ddfd7b95fdb2db8fe3533024069843cf4cec67b9fc93353814fb7d3169</t>
  </si>
  <si>
    <t>http://telegraimu.com/</t>
  </si>
  <si>
    <t>2ffda2f2e069379e3caebacde3bc35368a124112d3b687b05e4da80fb3441c2a</t>
  </si>
  <si>
    <t>http://pengikut-gratis.com/</t>
  </si>
  <si>
    <t>???</t>
  </si>
  <si>
    <t>Instagram</t>
  </si>
  <si>
    <t>4251c12d46f357e04595de567aad7012f6a13af45650fed352adee6d265736fb</t>
  </si>
  <si>
    <t>http://www.freefire.member.gaerna.io.vn/</t>
  </si>
  <si>
    <t>Free Fire</t>
  </si>
  <si>
    <t>6th Nov 2023</t>
  </si>
  <si>
    <t>3f4469aae21448f192aecb21ed0fa3f194f5c026662891b346e8843dd07120ac</t>
  </si>
  <si>
    <t>http://telegram-com-zhcn.pages.dev/</t>
  </si>
  <si>
    <t>1083253b8c9bec09a823866a63f08c5ff4778f5ad5c0a4970eed093a0beb4c98</t>
  </si>
  <si>
    <t>http://www.tbxjly.com/</t>
  </si>
  <si>
    <t>ca96795bd1f275a397951558af3e146127217dfc141af28f267ac264792a50c2</t>
  </si>
  <si>
    <t>http://896e365.com/</t>
  </si>
  <si>
    <t>4eb1b73e859aa7916e1e9e31f044df21f7a25357147cf9dfff1dbdd2acd68566</t>
  </si>
  <si>
    <t>http://www.coinbasewalletty.com/</t>
  </si>
  <si>
    <t>31c3d26c6a6afedf3069f1e380d3568b7fb42bbf7a200f1342fd74ab7c94ea9b</t>
  </si>
  <si>
    <t>http://trustwallet.masdubai.com/</t>
  </si>
  <si>
    <t>Trust Wallet</t>
  </si>
  <si>
    <t>fca33b8131350ee1c29e887d7ef22f7cf9b8e81430292f867d6515de476ff45d</t>
  </si>
  <si>
    <t>https://personal365-transact.com/</t>
  </si>
  <si>
    <t>Bank of Ireland</t>
  </si>
  <si>
    <t>25/90</t>
  </si>
  <si>
    <t>1f7d6cd1b3fcd3e9a60849606d29da9c4cc9c21781d30d9929031bbd77883d53</t>
  </si>
  <si>
    <t>http://ip170.ip-51-89-105.eu/verifica.php</t>
  </si>
  <si>
    <t>Libero</t>
  </si>
  <si>
    <t>1ff5c2e99bb10b1c59c18cc9c782d758727da0a1435aaa640627d647234dd67a</t>
  </si>
  <si>
    <t>http://videotronmaill.weebly.com/</t>
  </si>
  <si>
    <t>VideoTron</t>
  </si>
  <si>
    <t>3/60</t>
  </si>
  <si>
    <t>Videotron</t>
  </si>
  <si>
    <t>4cde2ee97de08c3d519cc5cb4a6bf764e95c43019039664a57a5dace35813a3a</t>
  </si>
  <si>
    <t>http://bafybeif263mizfzroy53si3dt7jafhzmwf33bx27v4qx7biqfknpfkiuvy.ipfs.cf-ipfs.com/</t>
  </si>
  <si>
    <t>31/60</t>
  </si>
  <si>
    <t>834bef820c748118a702f29d856f01a18d25e118ef9843c53b5463eabe5ea6ce</t>
  </si>
  <si>
    <t>http://mealyfulloptimization.midwaveventure.repl.co/</t>
  </si>
  <si>
    <t>30/60</t>
  </si>
  <si>
    <t>16th Nov 2023</t>
  </si>
  <si>
    <t>0ed8ebe61badeeea341900f0af1989595f0f1f569bd385579e75a2f0d7727254</t>
  </si>
  <si>
    <t>https://pub-c2f2baab9f5a4d918b039eeac3697522.r2.dev/servicerequest.html#3mail@b.c</t>
  </si>
  <si>
    <t>2/76</t>
  </si>
  <si>
    <t>29ff3e1156df0c291549a23c55698251ccb8b09d9197db992c549ba390b36e0d</t>
  </si>
  <si>
    <t>http://ffhshaw.com/</t>
  </si>
  <si>
    <t>My Shaw</t>
  </si>
  <si>
    <t>0/76</t>
  </si>
  <si>
    <t>Shaw</t>
  </si>
  <si>
    <t>2e863a474888a85def74ce61f40a1acd9788eaa6fc7f36e35cfc65ce11761062</t>
  </si>
  <si>
    <t>http://129.226.210.78/servicelogin</t>
  </si>
  <si>
    <t>38ce673e754e00825083f7e7caad6d187c6c4b31c7d014804eb8955ff50ecb9b</t>
  </si>
  <si>
    <t>https://apps.minnukka.net/</t>
  </si>
  <si>
    <t>3c58d7b1cc8e6dd7a11efa16443c79e9f94cc52adaccf70e65f04b1d14180daa</t>
  </si>
  <si>
    <t>http://43.156.0.130/InteractiveLogin?continue=https://accounts.google.com/&amp;followup=https://accounts.google.com&amp;passive=1209600&amp;ifkv=AVQVeyzMGKGtqJN1J7T4Sz8ZxUW8Gf2oWZq3YE51K9X2DqRA5VY55F3PM2NzFKZ-AsxJ5B51qXCw</t>
  </si>
  <si>
    <t>3f15bb566f2d313cfcd43b0f202967faa454479587a80314286b84be13db79ae</t>
  </si>
  <si>
    <t>https://fileprotectedsharelinedd453.weebly.com/</t>
  </si>
  <si>
    <t>DocuSign</t>
  </si>
  <si>
    <t>1/76</t>
  </si>
  <si>
    <t>50785134bcde8540e9820d44f8d5ea89619134722cc9f02b9c5aedc00e51b419</t>
  </si>
  <si>
    <t>http://jackwwtp.com/heaven/verily/truth/Y2hyaXNzQHRoZWphY2tmcnVpdGNvbXBhbnkuY29t</t>
  </si>
  <si>
    <t>596773aaae870a1a1723d313e3a0a8fabcbe22d6dc0504283d02f2f3a27b18c3</t>
  </si>
  <si>
    <t>https://dcmpx.remotevs.com/jp/ne/docomo/smt/cfg/SL/auth/cgi/%20dcmpx.remotevs.com%22,%22155.248.176.223</t>
  </si>
  <si>
    <t>NTT DOCOMO</t>
  </si>
  <si>
    <t>NTT Docomo</t>
  </si>
  <si>
    <t>61b441afbdf6881b44479adc6d2129daad8d068d51b568c7293e4febb234b7ce</t>
  </si>
  <si>
    <t>https://sp79750.sitebeat.crazydomains.com/</t>
  </si>
  <si>
    <t>0/75</t>
  </si>
  <si>
    <t>a4e370cf65393e7f320b7549e0d2bd863e33468edc81fa144b93f98512d3e8aa</t>
  </si>
  <si>
    <t>https://www.tv.activate-uk.com/index.app.html?/cs/update/multiple-changes/index.app=ARLbbYAGkOByITSyDOgHxuoZPFDePozfynfbOvuCjTMudoyEXRZiSMjhb</t>
  </si>
  <si>
    <t>TV License (UK)</t>
  </si>
  <si>
    <t>TV Licensing</t>
  </si>
  <si>
    <t>25th Nov 2023</t>
  </si>
  <si>
    <t>0abe09e0b740f695506fe21c4ff02b53529aff004f975d330d70d5bcf6171c27</t>
  </si>
  <si>
    <t>https://zksfechaduras.com.br/huyeambnaduiyadmbnasiuasmnad798iqenmas87/dcfo/</t>
  </si>
  <si>
    <t>OneDrive</t>
  </si>
  <si>
    <t>Microsoft OneDrive</t>
  </si>
  <si>
    <t>3a987dc6dda2eb0e371b20eebacf9b53225aea5f13b204793f91a0f5e06eb8c2</t>
  </si>
  <si>
    <t>http://bafkreih7ycq72juhwntcnmudwtpa5eulvuti6g4zdbhcpzcl4p5oylvyei.ipfs.cf-ipfs.com/</t>
  </si>
  <si>
    <t>605dd53679751da2d12e81d3ee453ee5f76336d028c7f9c9039913c5970df817</t>
  </si>
  <si>
    <t>https://ipfs.eth.aragon.network/ipfs/bafybeidg2p5mtx2fo2jra7zg4do7trhey6ez6ihldg2ve5d26eolkmncdu</t>
  </si>
  <si>
    <t>DHL</t>
  </si>
  <si>
    <t>28/76</t>
  </si>
  <si>
    <t>daba0c1e8e8f77c99476a683baf73b263d155f405378def92141b8fbc7121453</t>
  </si>
  <si>
    <t>https://sakshishakya.github.io/Netflix/</t>
  </si>
  <si>
    <t>db217492c538a774c02e99cc5099333bd836b46821ffc48f08979a2858b00eb3</t>
  </si>
  <si>
    <t>http://dynamichb.com/</t>
  </si>
  <si>
    <t>Dynamic Home Buyers</t>
  </si>
  <si>
    <t>8598c346cc8a8c9086feae43b0eab20acc7a4a627877b28b8ce98a7c87377918</t>
  </si>
  <si>
    <t>http://bafybeigvjzpkzwut2reyoeqmoskekoe3m2ynl4x5dvap2g6k47rsijk7xe.ipfs.cf-ipfs.com/</t>
  </si>
  <si>
    <t>Adobe</t>
  </si>
  <si>
    <t>acd5ad12e46f62dac6bf7ceec6547e3459dae4d42a215492ab1c0d18efc43801</t>
  </si>
  <si>
    <t>https://clement-lotus-mollick.github.io/Netflix-Clone-FC/</t>
  </si>
  <si>
    <t>ca4f9ad76ebd70d55e071b67241c6c4f435efcf00d1e79e1b3ea74eccfcb2c4c</t>
  </si>
  <si>
    <t>http://securebcroyal.com/</t>
  </si>
  <si>
    <t>Bilibili</t>
  </si>
  <si>
    <t>18/91</t>
  </si>
  <si>
    <t>cdf6bd36c75e8f6cf974ee388732b2ad4249a055cf58b5b4752877eb17a61d5a</t>
  </si>
  <si>
    <t>https://www.ff.members.garenei.com/IBOYzvR6OG8NFoaJ2jNhdr8nxGyDb0W6JwUhmVkOt7t7jihsB3UQda8ugmtSFQ8kkL8dxrLWQvcR1mdeeOcIrpshWAdGwEnelnow_index</t>
  </si>
  <si>
    <t>cffc68a2ca902a790f24f9918cbf4282df3a51f11160713cc1b3d719a57bdad7</t>
  </si>
  <si>
    <t>http://www.netflix.ayuda-telefonica.com/</t>
  </si>
  <si>
    <t>11th Dec 2023</t>
  </si>
  <si>
    <t>02f8196dac7787e7eabd5b592bce5720a7c26481bd5012ab7d71707b9e9a2096</t>
  </si>
  <si>
    <t>https://app.dabing888.cn/</t>
  </si>
  <si>
    <t>Discord</t>
  </si>
  <si>
    <t>0823fc2c15a69b8c5150e5e9116adbf26b4ad35f8f9b8eed7b929b27378c083b</t>
  </si>
  <si>
    <t>http://appleboot.netlify.app/</t>
  </si>
  <si>
    <t>1e353d7c372ea41e34474d88b9f07053c30baac861c2eb537a53b7a6191b77ef</t>
  </si>
  <si>
    <t>https://mytubeuk.co.uk/wp-content/plugins/cartflows/DHL_Final/</t>
  </si>
  <si>
    <t>37897ccac26e3078c13e262164560c59fa2c8f6e36711f0ea9aab34a552d2df3</t>
  </si>
  <si>
    <t>http://onlinebitc-pro.top/</t>
  </si>
  <si>
    <t>Binance</t>
  </si>
  <si>
    <t>4558556277cb95270112afccde92732e6619c03f6313113e73114771ee28ece7</t>
  </si>
  <si>
    <t>https://ipfs.eth.aragon.network/ipfs/bafybeiaja6snkssfjtgepbyirhyr7atm7sjuvtb6c2d3ye2k437azbjdui</t>
  </si>
  <si>
    <t>5e4146ab1693fee02f478133ca4d3363e408bbe4723df1957a7d3f7d2f5b1933</t>
  </si>
  <si>
    <t>http://harshrajvardhan.github.io/Netflix-Clone</t>
  </si>
  <si>
    <t>9b216c6ae9f14b6382dbb9309e087532d62874b4570e6608ebf9d6e6fb022eae</t>
  </si>
  <si>
    <t>https://simularconvenio.com.br/BRAD-SEGUROS/</t>
  </si>
  <si>
    <t>Bradesco Saude</t>
  </si>
  <si>
    <t>Bradesco</t>
  </si>
  <si>
    <t>c3e16a011801c712e23071aa3f0c85c2c87fc2e3ac50ef0008acec190529a2d3</t>
  </si>
  <si>
    <t>https://srinathakula45.github.io/OctaNet_TASK_3/</t>
  </si>
  <si>
    <t>ce9a10cf68cf5c1f9522b38b9f8c2193bb464307885906666deff0e4eb6be5af</t>
  </si>
  <si>
    <t>https://elektroplatin.com/.well-known/pki-validation/joint/Huntington22/login/</t>
  </si>
  <si>
    <t>Huntington</t>
  </si>
  <si>
    <t>7/76</t>
  </si>
  <si>
    <t>Huntington Bank</t>
  </si>
  <si>
    <t>d87d7258560168d8786f10c43d6b9b1a22cee3df72748119cdaea617b559462f</t>
  </si>
  <si>
    <t>https://ipfs.eth.aragon.network/ipfs/bafkreihkh3oopomnzwblrmvowq5xk7rhhywr4vo4du3zkflm3fzkndkslu</t>
  </si>
  <si>
    <t>15th Dec 2023</t>
  </si>
  <si>
    <t>4aa338f74582fab200185a53f108bb7c8152644530190f33a54fd1d08e02ad25</t>
  </si>
  <si>
    <t>http://bafkreibpr7nmoeq7zbqa4kppcpnr35lwmge7rqsdqwoeu5f4ournzfd77e.ipfs.cf-ipfs.com/</t>
  </si>
  <si>
    <t>4ce8a0e0ae3b7adfe042c6ec9b5da355ced3b7209b8757b394c28c2996c8dce8</t>
  </si>
  <si>
    <t>http://www.dbs.applerewardsstore.com/</t>
  </si>
  <si>
    <t>DBS</t>
  </si>
  <si>
    <t>54fa22beffa06a730378ead13d067343502daabd028cc7c02f33c88e01499e81</t>
  </si>
  <si>
    <t>http://instagram.bulut.host/</t>
  </si>
  <si>
    <t>593f990c7292a4fc2915f5fc05ac50c2f97a4d7ae96efd4b022bfbd48412e105</t>
  </si>
  <si>
    <t>http://19960721.com/</t>
  </si>
  <si>
    <t>6ef1467b89d0c233dbb0f5eae936f610fdbc2ed926d9ef8c67a9af6eb70a366d</t>
  </si>
  <si>
    <t>http://uslogii-upheld.github.io/</t>
  </si>
  <si>
    <t>Uphold</t>
  </si>
  <si>
    <t>789fd6e7081d9c6f60caa614127d16be13ee598f30eb3f049d54c7ed0208324a</t>
  </si>
  <si>
    <t>http://bafkreiblfcziojekwsb3nqzofuzl6srxrshbn2flvuw6yk7esglwwjhrly.ipfs.cf-ipfs.com/</t>
  </si>
  <si>
    <t>b211d8ef67b688198d532cc95653cf99af0c9047a4a788d46efb84e7e68b8043</t>
  </si>
  <si>
    <t>http://events.preprod.afcen.com/dpcz.html</t>
  </si>
  <si>
    <t>dpd</t>
  </si>
  <si>
    <t>DPD</t>
  </si>
  <si>
    <t>b775e39e5156d2f1c18d9dc50868970658e0ce378a542ffbac621213768e9e8a</t>
  </si>
  <si>
    <t>http://bafkreicnbgyba7hx6xglmi6ouw4aoq5k2un2mxpmc4vwcifsgbzisnmzrq.ipfs.cf-ipfs.com/</t>
  </si>
  <si>
    <t>d916d287bfe2f68cb9fd2f1e7788c5e18ce1d385881aa4fc365aec0ed1f310ed</t>
  </si>
  <si>
    <t>http://global-ebay.net/</t>
  </si>
  <si>
    <t>eBay</t>
  </si>
  <si>
    <t>ef53cb8eab2bdc13608fffaea11e16e122ba79a06088850e246b5b9235c5a521</t>
  </si>
  <si>
    <t>https://www.delonghishop.store/</t>
  </si>
  <si>
    <t>Amazon</t>
  </si>
  <si>
    <t>25th Dec 2023</t>
  </si>
  <si>
    <t>040e524e6eeb8ad433f2d8d13d08e85e5ded305b493a617e05e5a51109c94b72</t>
  </si>
  <si>
    <t>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</t>
  </si>
  <si>
    <t>iCloud</t>
  </si>
  <si>
    <t>2363d13b84b28ab73684127ef1c5a1fd1d48c8ce2132b7143bcd3bff044d0775</t>
  </si>
  <si>
    <t>https://adarshjha12.github.io/netflix-by-adarsh</t>
  </si>
  <si>
    <t>17/91</t>
  </si>
  <si>
    <t>15/91</t>
  </si>
  <si>
    <t>4688bcdd35f3bbf4b7c2751998a365ca361d6f6a14d83ba74fa152008fa8f4da</t>
  </si>
  <si>
    <t>https://prajwalk-07.github.io/netflix-clone.github.io/</t>
  </si>
  <si>
    <t>5b48eeb3dc6aaf14de816e41003329b2be98a902f1f6af01e87ee17be48749db</t>
  </si>
  <si>
    <t>https://bqq.quo.temporary.site/tf</t>
  </si>
  <si>
    <t>TF Bank</t>
  </si>
  <si>
    <t>13/91</t>
  </si>
  <si>
    <t>12/91</t>
  </si>
  <si>
    <t>TFBank</t>
  </si>
  <si>
    <t>6567fb00c3659b90fa90d05221da33a46d643c912685a030289399843007edb5</t>
  </si>
  <si>
    <t>http://gqs.yqp.mybluehost.me/fthjx/des</t>
  </si>
  <si>
    <t>afc03a721fd96906b8321379ecdcf56acce0173ee24621897158096e05782725</t>
  </si>
  <si>
    <t>http://www.neu.planen.lieferung.id.51-107-1-90.cprapid.com/info/paket/update.php</t>
  </si>
  <si>
    <t>11/91</t>
  </si>
  <si>
    <t>ba4260a9e37fd978d0f3286932df3cf5054f255775ccbf9cb2b34ea39c6fa219</t>
  </si>
  <si>
    <t>http://cloudflare-ipfs.com/ipfs/bafkreibtxbth334xtfcim3roitq24fadotygjhb3p572q6jxrkigh4up6u</t>
  </si>
  <si>
    <t>14/91</t>
  </si>
  <si>
    <t>c381f1d9a11996aa07efd26a859fd822a63873ea3b9842f5af227cdc5edd7125</t>
  </si>
  <si>
    <t>http://www.793e365.com/</t>
  </si>
  <si>
    <t>7/91</t>
  </si>
  <si>
    <t>8/91</t>
  </si>
  <si>
    <t>d5127fb02261b9b298b409e21ff282510a6d633c7873cb2a6833a962aa27567f</t>
  </si>
  <si>
    <t>https://18-197-40-90.cprapid.com/cz/</t>
  </si>
  <si>
    <t>e5448eaf6dfd65cbf0bb437afebece09e1266f1fe519a8ff68157427d91bcda5</t>
  </si>
  <si>
    <t>https://my.dhlparcel.se/account/sign-in</t>
  </si>
  <si>
    <t>9/91</t>
  </si>
  <si>
    <t>Payload exceeds limit</t>
  </si>
  <si>
    <t>Phishing Summary</t>
  </si>
  <si>
    <t># Same Verdict</t>
  </si>
  <si>
    <t># Different Verdict</t>
  </si>
  <si>
    <t># Indeterminate Verdict</t>
  </si>
  <si>
    <t>Total #</t>
  </si>
  <si>
    <t># Phishing, Phishing</t>
  </si>
  <si>
    <t>TP</t>
  </si>
  <si>
    <t># Phishing, Benign</t>
  </si>
  <si>
    <t>FN</t>
  </si>
  <si>
    <t># Benign, Phishing</t>
  </si>
  <si>
    <t>FP</t>
  </si>
  <si>
    <t># Benign, Benign</t>
  </si>
  <si>
    <t>TN</t>
  </si>
  <si>
    <t># Indeterminate</t>
  </si>
  <si>
    <t>Brand Summary</t>
  </si>
  <si>
    <t># Identified</t>
  </si>
  <si>
    <t># Mismatched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</si>
</sst>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color theme="1"/>
      <name val="Arial"/>
      <scheme val="minor"/>
    </font>
    <font>
      <u/>
      <sz val="10"/>
      <color rgb="FF0000FF"/>
      <name val="Arial"/>
    </font>
    <font>
      <u/>
      <sz val="10"/>
      <color rgb="FF20242C"/>
      <name val="&quot;Google Sans&quot;"/>
    </font>
    <font>
      <sz val="11"/>
      <color rgb="FF000000"/>
      <name val="Calibri"/>
    </font>
    <font>
      <u/>
      <sz val="10"/>
      <color rgb="FF0000FF"/>
      <name val="Arial"/>
    </font>
    <font>
      <sz val="9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/>
    <xf numFmtId="0" fontId="7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ement-lotus-mollick.github.io/Netflix-Clone-FC/" TargetMode="External"/><Relationship Id="rId21" Type="http://schemas.openxmlformats.org/officeDocument/2006/relationships/hyperlink" Target="http://gu.oshen.whatsyy2282.cyou/" TargetMode="External"/><Relationship Id="rId42" Type="http://schemas.openxmlformats.org/officeDocument/2006/relationships/hyperlink" Target="https://nonesho.firebaseapp.com/" TargetMode="External"/><Relationship Id="rId63" Type="http://schemas.openxmlformats.org/officeDocument/2006/relationships/hyperlink" Target="http://deerparkprogress.com/hsgcvsj/marmerconstruction/bwfydhlabwfybwvyy29uc3rydwn0aw9ulmnvbq==" TargetMode="External"/><Relationship Id="rId84" Type="http://schemas.openxmlformats.org/officeDocument/2006/relationships/hyperlink" Target="https://authconnect.net/" TargetMode="External"/><Relationship Id="rId138" Type="http://schemas.openxmlformats.org/officeDocument/2006/relationships/hyperlink" Target="http://bafkreicnbgyba7hx6xglmi6ouw4aoq5k2un2mxpmc4vwcifsgbzisnmzrq.ipfs.cf-ipfs.com/" TargetMode="External"/><Relationship Id="rId107" Type="http://schemas.openxmlformats.org/officeDocument/2006/relationships/hyperlink" Target="http://jackwwtp.com/heaven/verily/truth/Y2hyaXNzQHRoZWphY2tmcnVpdGNvbXBhbnkuY29t" TargetMode="External"/><Relationship Id="rId11" Type="http://schemas.openxmlformats.org/officeDocument/2006/relationships/hyperlink" Target="https://s.eu.socialsmp.com/107519/04e4af/8888e491-cc33-49c8-ac7b-7bea3e750159" TargetMode="External"/><Relationship Id="rId32" Type="http://schemas.openxmlformats.org/officeDocument/2006/relationships/hyperlink" Target="https://skstore.top/" TargetMode="External"/><Relationship Id="rId53" Type="http://schemas.openxmlformats.org/officeDocument/2006/relationships/hyperlink" Target="https://auth-production-4a4bc.firebaseapp.com/login-signup" TargetMode="External"/><Relationship Id="rId74" Type="http://schemas.openxmlformats.org/officeDocument/2006/relationships/hyperlink" Target="http://u2297956.plsk.regruhosting.ru/j/" TargetMode="External"/><Relationship Id="rId128" Type="http://schemas.openxmlformats.org/officeDocument/2006/relationships/hyperlink" Target="https://srinathakula45.github.io/OctaNet_TASK_3/" TargetMode="External"/><Relationship Id="rId149" Type="http://schemas.openxmlformats.org/officeDocument/2006/relationships/hyperlink" Target="https://18-197-40-90.cprapid.com/cz/" TargetMode="External"/><Relationship Id="rId5" Type="http://schemas.openxmlformats.org/officeDocument/2006/relationships/hyperlink" Target="http://eieggim.life/" TargetMode="External"/><Relationship Id="rId95" Type="http://schemas.openxmlformats.org/officeDocument/2006/relationships/hyperlink" Target="http://trustwallet.masdubai.com/" TargetMode="External"/><Relationship Id="rId22" Type="http://schemas.openxmlformats.org/officeDocument/2006/relationships/hyperlink" Target="https://objectstorage.eu-paris-1.oraclecloud.com/n/idrlconj5yne/b/nsggdhshhs/o/login.microsoftonline.htm" TargetMode="External"/><Relationship Id="rId27" Type="http://schemas.openxmlformats.org/officeDocument/2006/relationships/hyperlink" Target="https://anushata055.github.io/Netflix/" TargetMode="External"/><Relationship Id="rId43" Type="http://schemas.openxmlformats.org/officeDocument/2006/relationships/hyperlink" Target="http://cynosure-modelling.cloud/" TargetMode="External"/><Relationship Id="rId48" Type="http://schemas.openxmlformats.org/officeDocument/2006/relationships/hyperlink" Target="https://igootv.com/" TargetMode="External"/><Relationship Id="rId64" Type="http://schemas.openxmlformats.org/officeDocument/2006/relationships/hyperlink" Target="http://www.bakkt-trade.com/" TargetMode="External"/><Relationship Id="rId69" Type="http://schemas.openxmlformats.org/officeDocument/2006/relationships/hyperlink" Target="http://www.impideservicios.es/" TargetMode="External"/><Relationship Id="rId113" Type="http://schemas.openxmlformats.org/officeDocument/2006/relationships/hyperlink" Target="https://ipfs.eth.aragon.network/ipfs/bafybeidg2p5mtx2fo2jra7zg4do7trhey6ez6ihldg2ve5d26eolkmncdu" TargetMode="External"/><Relationship Id="rId118" Type="http://schemas.openxmlformats.org/officeDocument/2006/relationships/hyperlink" Target="http://securebcroyal.com/" TargetMode="External"/><Relationship Id="rId134" Type="http://schemas.openxmlformats.org/officeDocument/2006/relationships/hyperlink" Target="http://19960721.com/" TargetMode="External"/><Relationship Id="rId139" Type="http://schemas.openxmlformats.org/officeDocument/2006/relationships/hyperlink" Target="http://global-ebay.net/" TargetMode="External"/><Relationship Id="rId80" Type="http://schemas.openxmlformats.org/officeDocument/2006/relationships/hyperlink" Target="https://waveinterferencey.xyz/" TargetMode="External"/><Relationship Id="rId85" Type="http://schemas.openxmlformats.org/officeDocument/2006/relationships/hyperlink" Target="https://uberduds.com/103123BBVA0/" TargetMode="External"/><Relationship Id="rId150" Type="http://schemas.openxmlformats.org/officeDocument/2006/relationships/hyperlink" Target="https://my.dhlparcel.se/account/sign-in" TargetMode="External"/><Relationship Id="rId12" Type="http://schemas.openxmlformats.org/officeDocument/2006/relationships/hyperlink" Target="http://ihaxx.net/help/contact/95456" TargetMode="External"/><Relationship Id="rId17" Type="http://schemas.openxmlformats.org/officeDocument/2006/relationships/hyperlink" Target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TargetMode="External"/><Relationship Id="rId33" Type="http://schemas.openxmlformats.org/officeDocument/2006/relationships/hyperlink" Target="https://www.shjbottle.com/" TargetMode="External"/><Relationship Id="rId38" Type="http://schemas.openxmlformats.org/officeDocument/2006/relationships/hyperlink" Target="https://www.fondsdesjardins.com/fnb/prix-rendements/" TargetMode="External"/><Relationship Id="rId59" Type="http://schemas.openxmlformats.org/officeDocument/2006/relationships/hyperlink" Target="https://pub-ecfd66fe742646ddbea15f7c9799b3ee.r2.dev/kpass.html?email=3mail@b.c" TargetMode="External"/><Relationship Id="rId103" Type="http://schemas.openxmlformats.org/officeDocument/2006/relationships/hyperlink" Target="http://129.226.210.78/servicelogin" TargetMode="External"/><Relationship Id="rId108" Type="http://schemas.openxmlformats.org/officeDocument/2006/relationships/hyperlink" Target="https://dcmpx.remotevs.com/jp/ne/docomo/smt/cfg/SL/auth/cgi/%20dcmpx.remotevs.com%22,%22155.248.176.223" TargetMode="External"/><Relationship Id="rId124" Type="http://schemas.openxmlformats.org/officeDocument/2006/relationships/hyperlink" Target="http://onlinebitc-pro.top/" TargetMode="External"/><Relationship Id="rId129" Type="http://schemas.openxmlformats.org/officeDocument/2006/relationships/hyperlink" Target="https://elektroplatin.com/.well-known/pki-validation/joint/Huntington22/login/" TargetMode="External"/><Relationship Id="rId54" Type="http://schemas.openxmlformats.org/officeDocument/2006/relationships/hyperlink" Target="https://418a5b97.1266b8dd0c622df28d9af103.workers.dev/?qrc=sjackson@louisvillefire.com" TargetMode="External"/><Relationship Id="rId70" Type="http://schemas.openxmlformats.org/officeDocument/2006/relationships/hyperlink" Target="http://site9613638.92.webydo.com/" TargetMode="External"/><Relationship Id="rId75" Type="http://schemas.openxmlformats.org/officeDocument/2006/relationships/hyperlink" Target="https://ads-kingled.com/bokepindoviral.php" TargetMode="External"/><Relationship Id="rId91" Type="http://schemas.openxmlformats.org/officeDocument/2006/relationships/hyperlink" Target="http://telegram-com-zhcn.pages.dev/" TargetMode="External"/><Relationship Id="rId96" Type="http://schemas.openxmlformats.org/officeDocument/2006/relationships/hyperlink" Target="https://personal365-transact.com/" TargetMode="External"/><Relationship Id="rId140" Type="http://schemas.openxmlformats.org/officeDocument/2006/relationships/hyperlink" Target="https://www.delonghishop.store/" TargetMode="External"/><Relationship Id="rId145" Type="http://schemas.openxmlformats.org/officeDocument/2006/relationships/hyperlink" Target="http://gqs.yqp.mybluehost.me/fthjx/des" TargetMode="External"/><Relationship Id="rId1" Type="http://schemas.openxmlformats.org/officeDocument/2006/relationships/hyperlink" Target="https://pub-b06563cd03c44d9194060124cb116458.r2.dev/ostritchnikki.html" TargetMode="External"/><Relationship Id="rId6" Type="http://schemas.openxmlformats.org/officeDocument/2006/relationships/hyperlink" Target="http://www.china-telegram.net/" TargetMode="External"/><Relationship Id="rId23" Type="http://schemas.openxmlformats.org/officeDocument/2006/relationships/hyperlink" Target="http://site9613617.92.webydo.com/" TargetMode="External"/><Relationship Id="rId28" Type="http://schemas.openxmlformats.org/officeDocument/2006/relationships/hyperlink" Target="https://web-kuda.firebaseapp.com/" TargetMode="External"/><Relationship Id="rId49" Type="http://schemas.openxmlformats.org/officeDocument/2006/relationships/hyperlink" Target="https://pegueicupom.com/" TargetMode="External"/><Relationship Id="rId114" Type="http://schemas.openxmlformats.org/officeDocument/2006/relationships/hyperlink" Target="https://sakshishakya.github.io/Netflix/" TargetMode="External"/><Relationship Id="rId119" Type="http://schemas.openxmlformats.org/officeDocument/2006/relationships/hyperlink" Target="https://www.ff.members.garenei.com/IBOYzvR6OG8NFoaJ2jNhdr8nxGyDb0W6JwUhmVkOt7t7jihsB3UQda8ugmtSFQ8kkL8dxrLWQvcR1mdeeOcIrpshWAdGwEnelnow_index" TargetMode="External"/><Relationship Id="rId44" Type="http://schemas.openxmlformats.org/officeDocument/2006/relationships/hyperlink" Target="http://teleg1ream.com/" TargetMode="External"/><Relationship Id="rId60" Type="http://schemas.openxmlformats.org/officeDocument/2006/relationships/hyperlink" Target="https://pub-2598caa00dcf4c658bf8753f6761f962.r2.dev/compki.html" TargetMode="External"/><Relationship Id="rId65" Type="http://schemas.openxmlformats.org/officeDocument/2006/relationships/hyperlink" Target="https://cloudflare-ipfs.com/ipfs/QmeFgtyCcgC1dLPwKewSAifcDDjteT9njUGntftNC1qnxb" TargetMode="External"/><Relationship Id="rId81" Type="http://schemas.openxmlformats.org/officeDocument/2006/relationships/hyperlink" Target="http://www.telegram-subscribe.ru/" TargetMode="External"/><Relationship Id="rId86" Type="http://schemas.openxmlformats.org/officeDocument/2006/relationships/hyperlink" Target="https://bafkreih3pdchkrznegi2a6wusvtowd6qqmzvpbmhfcuanatkyqngwyt7rq.ipfs.cf-ipfs.com/" TargetMode="External"/><Relationship Id="rId130" Type="http://schemas.openxmlformats.org/officeDocument/2006/relationships/hyperlink" Target="https://ipfs.eth.aragon.network/ipfs/bafkreihkh3oopomnzwblrmvowq5xk7rhhywr4vo4du3zkflm3fzkndkslu" TargetMode="External"/><Relationship Id="rId135" Type="http://schemas.openxmlformats.org/officeDocument/2006/relationships/hyperlink" Target="http://uslogii-upheld.github.io/" TargetMode="External"/><Relationship Id="rId13" Type="http://schemas.openxmlformats.org/officeDocument/2006/relationships/hyperlink" Target="http://43.130.2.171/InteractiveLogin?continue=https://accounts.google.com/&amp;followup=https://accounts.google.com&amp;passive=1209600&amp;ifkv=AVQVeywI_el8U4pawm9GZtdVoKCYopUhB0a3nJlstWKwhbHI70gS3FSF8Pq7VQ4gc7BuhHcpn329" TargetMode="External"/><Relationship Id="rId18" Type="http://schemas.openxmlformats.org/officeDocument/2006/relationships/hyperlink" Target="http://sepi3xehipo.com/" TargetMode="External"/><Relationship Id="rId39" Type="http://schemas.openxmlformats.org/officeDocument/2006/relationships/hyperlink" Target="http://ravertueoiu.blogsite.org/" TargetMode="External"/><Relationship Id="rId109" Type="http://schemas.openxmlformats.org/officeDocument/2006/relationships/hyperlink" Target="https://sp79750.sitebeat.crazydomains.com/" TargetMode="External"/><Relationship Id="rId34" Type="http://schemas.openxmlformats.org/officeDocument/2006/relationships/hyperlink" Target="http://arvestonlineltd.com/" TargetMode="External"/><Relationship Id="rId50" Type="http://schemas.openxmlformats.org/officeDocument/2006/relationships/hyperlink" Target="http://busanopen.org/new/bbs/data/event/M_T/M&amp;T/" TargetMode="External"/><Relationship Id="rId55" Type="http://schemas.openxmlformats.org/officeDocument/2006/relationships/hyperlink" Target="https://ibmbucket7106.s3.jp-osa.cloud-object-storage.appdomain.cloud/crackpotism/YAHOO.htm" TargetMode="External"/><Relationship Id="rId76" Type="http://schemas.openxmlformats.org/officeDocument/2006/relationships/hyperlink" Target="http://www.pubg-arena.top/" TargetMode="External"/><Relationship Id="rId97" Type="http://schemas.openxmlformats.org/officeDocument/2006/relationships/hyperlink" Target="http://ip170.ip-51-89-105.eu/verifica.php" TargetMode="External"/><Relationship Id="rId104" Type="http://schemas.openxmlformats.org/officeDocument/2006/relationships/hyperlink" Target="https://apps.minnukka.net/" TargetMode="External"/><Relationship Id="rId120" Type="http://schemas.openxmlformats.org/officeDocument/2006/relationships/hyperlink" Target="http://www.netflix.ayuda-telefonica.com/" TargetMode="External"/><Relationship Id="rId125" Type="http://schemas.openxmlformats.org/officeDocument/2006/relationships/hyperlink" Target="https://ipfs.eth.aragon.network/ipfs/bafybeiaja6snkssfjtgepbyirhyr7atm7sjuvtb6c2d3ye2k437azbjdui" TargetMode="External"/><Relationship Id="rId141" Type="http://schemas.openxmlformats.org/officeDocument/2006/relationships/hyperlink" Target="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" TargetMode="External"/><Relationship Id="rId146" Type="http://schemas.openxmlformats.org/officeDocument/2006/relationships/hyperlink" Target="http://www.neu.planen.lieferung.id.51-107-1-90.cprapid.com/info/paket/update.php" TargetMode="External"/><Relationship Id="rId7" Type="http://schemas.openxmlformats.org/officeDocument/2006/relationships/hyperlink" Target="https://tejsomkm.xyz/" TargetMode="External"/><Relationship Id="rId71" Type="http://schemas.openxmlformats.org/officeDocument/2006/relationships/hyperlink" Target="http://tg-telegram.club/" TargetMode="External"/><Relationship Id="rId92" Type="http://schemas.openxmlformats.org/officeDocument/2006/relationships/hyperlink" Target="http://www.tbxjly.com/" TargetMode="External"/><Relationship Id="rId2" Type="http://schemas.openxmlformats.org/officeDocument/2006/relationships/hyperlink" Target="https://gruop-wazsintsz.terbaru-2023.com/vhsfhqpdhdsih6/" TargetMode="External"/><Relationship Id="rId29" Type="http://schemas.openxmlformats.org/officeDocument/2006/relationships/hyperlink" Target="https://www.telegramm.cloud/TG_ZH/index.html" TargetMode="External"/><Relationship Id="rId24" Type="http://schemas.openxmlformats.org/officeDocument/2006/relationships/hyperlink" Target="http://fullmediaservice.it/wp-includes/rest-api/filld/mailq/?email=a@a.c" TargetMode="External"/><Relationship Id="rId40" Type="http://schemas.openxmlformats.org/officeDocument/2006/relationships/hyperlink" Target="http://kivaya.com/" TargetMode="External"/><Relationship Id="rId45" Type="http://schemas.openxmlformats.org/officeDocument/2006/relationships/hyperlink" Target="https://www.wayfair.com/Steelside%C3%A2%C2%84%C2%A2--Eliakim-Industrial-Style-14-Wood-Platform-Bed-X116573538-L12-K~W005462427.html" TargetMode="External"/><Relationship Id="rId66" Type="http://schemas.openxmlformats.org/officeDocument/2006/relationships/hyperlink" Target="https://scure001.logins.account11.perniktermo.com/aps/" TargetMode="External"/><Relationship Id="rId87" Type="http://schemas.openxmlformats.org/officeDocument/2006/relationships/hyperlink" Target="https://ry2002.github.io/Netflix" TargetMode="External"/><Relationship Id="rId110" Type="http://schemas.openxmlformats.org/officeDocument/2006/relationships/hyperlink" Target="https://www.tv.activate-uk.com/index.app.html?/cs/update/multiple-changes/index.app=ARLbbYAGkOByITSyDOgHxuoZPFDePozfynfbOvuCjTMudoyEXRZiSMjhb" TargetMode="External"/><Relationship Id="rId115" Type="http://schemas.openxmlformats.org/officeDocument/2006/relationships/hyperlink" Target="http://dynamichb.com/" TargetMode="External"/><Relationship Id="rId131" Type="http://schemas.openxmlformats.org/officeDocument/2006/relationships/hyperlink" Target="http://bafkreibpr7nmoeq7zbqa4kppcpnr35lwmge7rqsdqwoeu5f4ournzfd77e.ipfs.cf-ipfs.com/" TargetMode="External"/><Relationship Id="rId136" Type="http://schemas.openxmlformats.org/officeDocument/2006/relationships/hyperlink" Target="http://bafkreiblfcziojekwsb3nqzofuzl6srxrshbn2flvuw6yk7esglwwjhrly.ipfs.cf-ipfs.com/" TargetMode="External"/><Relationship Id="rId61" Type="http://schemas.openxmlformats.org/officeDocument/2006/relationships/hyperlink" Target="https://terlergram.com/" TargetMode="External"/><Relationship Id="rId82" Type="http://schemas.openxmlformats.org/officeDocument/2006/relationships/hyperlink" Target="https://jek-miner.com/" TargetMode="External"/><Relationship Id="rId19" Type="http://schemas.openxmlformats.org/officeDocument/2006/relationships/hyperlink" Target="http://dfzdghfjmgh.weebly.com/" TargetMode="External"/><Relationship Id="rId14" Type="http://schemas.openxmlformats.org/officeDocument/2006/relationships/hyperlink" Target="https://cloudflare-ipfs.com/ipfs/bafkreic3l25qplcar46m3d24ocyfwfji3vh4rnfdxupp7hv2ubh5fkxdiq" TargetMode="External"/><Relationship Id="rId30" Type="http://schemas.openxmlformats.org/officeDocument/2006/relationships/hyperlink" Target="https://gruop-wadtudjjw.terbaru-2023.com/vhsfhqpdhdsih6/" TargetMode="External"/><Relationship Id="rId35" Type="http://schemas.openxmlformats.org/officeDocument/2006/relationships/hyperlink" Target="https://www.12voltdoesit.com/" TargetMode="External"/><Relationship Id="rId56" Type="http://schemas.openxmlformats.org/officeDocument/2006/relationships/hyperlink" Target="https://ipfs.eth.aragon.network/ipfs/bafkreibh5uqkfpc2dlgqi7s73mlxx4yumyos6nhvhxg5xhyxpfxwtrslpe" TargetMode="External"/><Relationship Id="rId77" Type="http://schemas.openxmlformats.org/officeDocument/2006/relationships/hyperlink" Target="https://bafkreibn4ys7czazsg3l4eikicosgbsloh32zy6gejrmvaq7rl2nuimhyi.ipfs.cf-ipfs.com/" TargetMode="External"/><Relationship Id="rId100" Type="http://schemas.openxmlformats.org/officeDocument/2006/relationships/hyperlink" Target="http://mealyfulloptimization.midwaveventure.repl.co/" TargetMode="External"/><Relationship Id="rId105" Type="http://schemas.openxmlformats.org/officeDocument/2006/relationships/hyperlink" Target="http://43.156.0.130/InteractiveLogin?continue=https://accounts.google.com/&amp;followup=https://accounts.google.com&amp;passive=1209600&amp;ifkv=AVQVeyzMGKGtqJN1J7T4Sz8ZxUW8Gf2oWZq3YE51K9X2DqRA5VY55F3PM2NzFKZ-AsxJ5B51qXCw" TargetMode="External"/><Relationship Id="rId126" Type="http://schemas.openxmlformats.org/officeDocument/2006/relationships/hyperlink" Target="http://harshrajvardhan.github.io/Netflix-Clone" TargetMode="External"/><Relationship Id="rId147" Type="http://schemas.openxmlformats.org/officeDocument/2006/relationships/hyperlink" Target="http://cloudflare-ipfs.com/ipfs/bafkreibtxbth334xtfcim3roitq24fadotygjhb3p572q6jxrkigh4up6u" TargetMode="External"/><Relationship Id="rId8" Type="http://schemas.openxmlformats.org/officeDocument/2006/relationships/hyperlink" Target="https://telaggrams.xyz/" TargetMode="External"/><Relationship Id="rId51" Type="http://schemas.openxmlformats.org/officeDocument/2006/relationships/hyperlink" Target="https://redtailfriday0004.firebaseapp.com/" TargetMode="External"/><Relationship Id="rId72" Type="http://schemas.openxmlformats.org/officeDocument/2006/relationships/hyperlink" Target="http://bafybeigcgdalpgb3fdz3mkfsyp2pjmaswaungl56teg777lzbxjo23asua.ipfs.cf-ipfs.com/pup09.html" TargetMode="External"/><Relationship Id="rId93" Type="http://schemas.openxmlformats.org/officeDocument/2006/relationships/hyperlink" Target="http://896e365.com/" TargetMode="External"/><Relationship Id="rId98" Type="http://schemas.openxmlformats.org/officeDocument/2006/relationships/hyperlink" Target="http://videotronmaill.weebly.com/" TargetMode="External"/><Relationship Id="rId121" Type="http://schemas.openxmlformats.org/officeDocument/2006/relationships/hyperlink" Target="https://app.dabing888.cn/" TargetMode="External"/><Relationship Id="rId142" Type="http://schemas.openxmlformats.org/officeDocument/2006/relationships/hyperlink" Target="https://adarshjha12.github.io/netflix-by-adarsh" TargetMode="External"/><Relationship Id="rId3" Type="http://schemas.openxmlformats.org/officeDocument/2006/relationships/hyperlink" Target="https://jnapk4.org/" TargetMode="External"/><Relationship Id="rId25" Type="http://schemas.openxmlformats.org/officeDocument/2006/relationships/hyperlink" Target="http://attcom-107700.weeblysite.com/" TargetMode="External"/><Relationship Id="rId46" Type="http://schemas.openxmlformats.org/officeDocument/2006/relationships/hyperlink" Target="https://7365009.com/" TargetMode="External"/><Relationship Id="rId67" Type="http://schemas.openxmlformats.org/officeDocument/2006/relationships/hyperlink" Target="http://dfsdcsfdgf.blogspot.com/" TargetMode="External"/><Relationship Id="rId116" Type="http://schemas.openxmlformats.org/officeDocument/2006/relationships/hyperlink" Target="http://bafybeigvjzpkzwut2reyoeqmoskekoe3m2ynl4x5dvap2g6k47rsijk7xe.ipfs.cf-ipfs.com/" TargetMode="External"/><Relationship Id="rId137" Type="http://schemas.openxmlformats.org/officeDocument/2006/relationships/hyperlink" Target="http://events.preprod.afcen.com/dpcz.html" TargetMode="External"/><Relationship Id="rId20" Type="http://schemas.openxmlformats.org/officeDocument/2006/relationships/hyperlink" Target="https://ff-menmber-garena.vn/wkuknofm8vwekrhipwci9ms9zzrim7orzlagfwkfq1rk9d8ww6ynl1tzw9q04fbiml3cags7lgrhckxscc2f70dtd3olhacxgrv4_index" TargetMode="External"/><Relationship Id="rId41" Type="http://schemas.openxmlformats.org/officeDocument/2006/relationships/hyperlink" Target="https://worudi.com/office.com/" TargetMode="External"/><Relationship Id="rId62" Type="http://schemas.openxmlformats.org/officeDocument/2006/relationships/hyperlink" Target="https://cmgfi.thegolgothacovenant.com/" TargetMode="External"/><Relationship Id="rId83" Type="http://schemas.openxmlformats.org/officeDocument/2006/relationships/hyperlink" Target="https://sprw.io/stt-5AxL7YVtfar24AMD9yph9V" TargetMode="External"/><Relationship Id="rId88" Type="http://schemas.openxmlformats.org/officeDocument/2006/relationships/hyperlink" Target="http://telegraimu.com/" TargetMode="External"/><Relationship Id="rId111" Type="http://schemas.openxmlformats.org/officeDocument/2006/relationships/hyperlink" Target="https://zksfechaduras.com.br/huyeambnaduiyadmbnasiuasmnad798iqenmas87/dcfo/" TargetMode="External"/><Relationship Id="rId132" Type="http://schemas.openxmlformats.org/officeDocument/2006/relationships/hyperlink" Target="http://www.dbs.applerewardsstore.com/" TargetMode="External"/><Relationship Id="rId15" Type="http://schemas.openxmlformats.org/officeDocument/2006/relationships/hyperlink" Target="http://login-live-com.o365.ams.skyfencenet.com/" TargetMode="External"/><Relationship Id="rId36" Type="http://schemas.openxmlformats.org/officeDocument/2006/relationships/hyperlink" Target="http://she2we.privrendom.com/" TargetMode="External"/><Relationship Id="rId57" Type="http://schemas.openxmlformats.org/officeDocument/2006/relationships/hyperlink" Target="https://blog.dularsharma.com/acces/Anmeldung%20zum%20Digital%20Banking%20-%20Commerzbank.php" TargetMode="External"/><Relationship Id="rId106" Type="http://schemas.openxmlformats.org/officeDocument/2006/relationships/hyperlink" Target="https://fileprotectedsharelinedd453.weebly.com/" TargetMode="External"/><Relationship Id="rId127" Type="http://schemas.openxmlformats.org/officeDocument/2006/relationships/hyperlink" Target="https://simularconvenio.com.br/BRAD-SEGUROS/" TargetMode="External"/><Relationship Id="rId10" Type="http://schemas.openxmlformats.org/officeDocument/2006/relationships/hyperlink" Target="https://ebay-shopp.cc/" TargetMode="External"/><Relationship Id="rId31" Type="http://schemas.openxmlformats.org/officeDocument/2006/relationships/hyperlink" Target="https://pivokom.ru/" TargetMode="External"/><Relationship Id="rId52" Type="http://schemas.openxmlformats.org/officeDocument/2006/relationships/hyperlink" Target="http://telegczn.club/web" TargetMode="External"/><Relationship Id="rId73" Type="http://schemas.openxmlformats.org/officeDocument/2006/relationships/hyperlink" Target="https://aprovarapido.online/" TargetMode="External"/><Relationship Id="rId78" Type="http://schemas.openxmlformats.org/officeDocument/2006/relationships/hyperlink" Target="https://att-102882.weeblysite.com/" TargetMode="External"/><Relationship Id="rId94" Type="http://schemas.openxmlformats.org/officeDocument/2006/relationships/hyperlink" Target="http://www.coinbasewalletty.com/" TargetMode="External"/><Relationship Id="rId99" Type="http://schemas.openxmlformats.org/officeDocument/2006/relationships/hyperlink" Target="http://bafybeif263mizfzroy53si3dt7jafhzmwf33bx27v4qx7biqfknpfkiuvy.ipfs.cf-ipfs.com/" TargetMode="External"/><Relationship Id="rId101" Type="http://schemas.openxmlformats.org/officeDocument/2006/relationships/hyperlink" Target="https://pub-c2f2baab9f5a4d918b039eeac3697522.r2.dev/servicerequest.html" TargetMode="External"/><Relationship Id="rId122" Type="http://schemas.openxmlformats.org/officeDocument/2006/relationships/hyperlink" Target="http://appleboot.netlify.app/" TargetMode="External"/><Relationship Id="rId143" Type="http://schemas.openxmlformats.org/officeDocument/2006/relationships/hyperlink" Target="https://prajwalk-07.github.io/netflix-clone.github.io/" TargetMode="External"/><Relationship Id="rId148" Type="http://schemas.openxmlformats.org/officeDocument/2006/relationships/hyperlink" Target="http://www.793e365.com/" TargetMode="External"/><Relationship Id="rId4" Type="http://schemas.openxmlformats.org/officeDocument/2006/relationships/hyperlink" Target="https://telegra2.org/" TargetMode="External"/><Relationship Id="rId9" Type="http://schemas.openxmlformats.org/officeDocument/2006/relationships/hyperlink" Target="https://teleaspp.com/" TargetMode="External"/><Relationship Id="rId26" Type="http://schemas.openxmlformats.org/officeDocument/2006/relationships/hyperlink" Target="http://etrtfyg.weebly.com/" TargetMode="External"/><Relationship Id="rId47" Type="http://schemas.openxmlformats.org/officeDocument/2006/relationships/hyperlink" Target="https://4soclift.online/" TargetMode="External"/><Relationship Id="rId68" Type="http://schemas.openxmlformats.org/officeDocument/2006/relationships/hyperlink" Target="https://tele-gram05.com/" TargetMode="External"/><Relationship Id="rId89" Type="http://schemas.openxmlformats.org/officeDocument/2006/relationships/hyperlink" Target="http://pengikut-gratis.com/" TargetMode="External"/><Relationship Id="rId112" Type="http://schemas.openxmlformats.org/officeDocument/2006/relationships/hyperlink" Target="http://bafkreih7ycq72juhwntcnmudwtpa5eulvuti6g4zdbhcpzcl4p5oylvyei.ipfs.cf-ipfs.com/" TargetMode="External"/><Relationship Id="rId133" Type="http://schemas.openxmlformats.org/officeDocument/2006/relationships/hyperlink" Target="http://instagram.bulut.host/" TargetMode="External"/><Relationship Id="rId16" Type="http://schemas.openxmlformats.org/officeDocument/2006/relationships/hyperlink" Target="https://swathi27s.github.io/project" TargetMode="External"/><Relationship Id="rId37" Type="http://schemas.openxmlformats.org/officeDocument/2006/relationships/hyperlink" Target="https://www.officesoftcn.com/newbuy.html?onlineid=1669170002311" TargetMode="External"/><Relationship Id="rId58" Type="http://schemas.openxmlformats.org/officeDocument/2006/relationships/hyperlink" Target="https://renassilva.github.io/Facebook-Clone/" TargetMode="External"/><Relationship Id="rId79" Type="http://schemas.openxmlformats.org/officeDocument/2006/relationships/hyperlink" Target="http://www.nippe-showbiz.com/" TargetMode="External"/><Relationship Id="rId102" Type="http://schemas.openxmlformats.org/officeDocument/2006/relationships/hyperlink" Target="http://ffhshaw.com/" TargetMode="External"/><Relationship Id="rId123" Type="http://schemas.openxmlformats.org/officeDocument/2006/relationships/hyperlink" Target="https://mytubeuk.co.uk/wp-content/plugins/cartflows/DHL_Final/" TargetMode="External"/><Relationship Id="rId144" Type="http://schemas.openxmlformats.org/officeDocument/2006/relationships/hyperlink" Target="https://bqq.quo.temporary.site/tf" TargetMode="External"/><Relationship Id="rId90" Type="http://schemas.openxmlformats.org/officeDocument/2006/relationships/hyperlink" Target="http://www.freefire.member.gaerna.io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AE147" sqref="AE147"/>
    </sheetView>
  </sheetViews>
  <sheetFormatPr defaultColWidth="12.5703125" defaultRowHeight="15.75" customHeight="1"/>
  <cols>
    <col min="5" max="24" width="12.5703125" hidden="1" customWidth="1"/>
    <col min="26" max="26" width="12.7109375" customWidth="1"/>
    <col min="27" max="27" width="19.85546875" customWidth="1"/>
    <col min="28" max="28" width="13.5703125" customWidth="1"/>
    <col min="29" max="30" width="14.42578125" customWidth="1"/>
    <col min="31" max="31" width="18.42578125" customWidth="1"/>
    <col min="32" max="33" width="14.42578125" customWidth="1"/>
  </cols>
  <sheetData>
    <row r="1" spans="1:33" ht="51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</row>
    <row r="2" spans="1:33" ht="12.75" customHeight="1">
      <c r="A2" s="4" t="s">
        <v>29</v>
      </c>
      <c r="B2" s="5" t="s">
        <v>30</v>
      </c>
      <c r="C2" s="6" t="s">
        <v>31</v>
      </c>
      <c r="D2" s="4" t="s">
        <v>32</v>
      </c>
      <c r="E2" s="4" t="s">
        <v>33</v>
      </c>
      <c r="F2" s="4" t="s">
        <v>34</v>
      </c>
      <c r="G2" s="7" t="s">
        <v>35</v>
      </c>
      <c r="H2" s="7" t="s">
        <v>35</v>
      </c>
      <c r="I2" s="7" t="s">
        <v>35</v>
      </c>
      <c r="J2" s="4" t="str">
        <f t="shared" ref="J2:J33" si="0">IF(VALUE(LEFT(E2,SEARCH("/",E2)-1))&gt;=4, "Yes", "No")</f>
        <v>Yes</v>
      </c>
      <c r="K2" s="4" t="s">
        <v>36</v>
      </c>
      <c r="L2" s="4" t="s">
        <v>34</v>
      </c>
      <c r="M2" s="7" t="s">
        <v>35</v>
      </c>
      <c r="N2" s="7" t="s">
        <v>35</v>
      </c>
      <c r="O2" s="7" t="s">
        <v>35</v>
      </c>
      <c r="P2" s="4" t="str">
        <f t="shared" ref="P2:P33" si="1">IF(VALUE(LEFT(K2,SEARCH("/",K2)-1))&gt;=4, "Yes", "No")</f>
        <v>Yes</v>
      </c>
      <c r="Q2" s="4" t="s">
        <v>37</v>
      </c>
      <c r="R2" s="4" t="s">
        <v>34</v>
      </c>
      <c r="S2" s="7" t="s">
        <v>35</v>
      </c>
      <c r="T2" s="7" t="s">
        <v>35</v>
      </c>
      <c r="U2" s="7" t="s">
        <v>35</v>
      </c>
      <c r="V2" s="4" t="str">
        <f t="shared" ref="V2:V33" si="2">IF(VALUE(LEFT(Q2,SEARCH("/",Q2)-1))&gt;=4, "Yes", "No")</f>
        <v>Yes</v>
      </c>
      <c r="W2" s="4" t="s">
        <v>38</v>
      </c>
      <c r="X2" s="4" t="s">
        <v>39</v>
      </c>
      <c r="Y2" s="4" t="str">
        <f t="shared" ref="Y2:Y33" si="3">IF(AND(X2="Yes", OR(J2="Yes", Q2="Yes", V2="Yes")), "Yes","No")</f>
        <v>Yes</v>
      </c>
      <c r="Z2" s="4" t="s">
        <v>39</v>
      </c>
      <c r="AA2" s="4" t="s">
        <v>206</v>
      </c>
      <c r="AB2" s="4" t="str">
        <f>IF(AA2="Indeterminate", "Indeterminate", IF(D2=AA2, "Yes", "No"))</f>
        <v>Indeterminate</v>
      </c>
      <c r="AC2" s="4" t="str">
        <f t="shared" ref="AC2:AC45" si="4">IF(Z2="Indeterminate", "Indeterminate", IF(Y2=Z2, "Yes", "No"))</f>
        <v>Yes</v>
      </c>
    </row>
    <row r="3" spans="1:33" ht="12.75" customHeight="1">
      <c r="A3" s="4" t="s">
        <v>29</v>
      </c>
      <c r="B3" s="5" t="s">
        <v>40</v>
      </c>
      <c r="C3" s="6" t="s">
        <v>41</v>
      </c>
      <c r="D3" s="4" t="s">
        <v>42</v>
      </c>
      <c r="E3" s="4" t="s">
        <v>43</v>
      </c>
      <c r="F3" s="4" t="s">
        <v>34</v>
      </c>
      <c r="G3" s="7" t="s">
        <v>35</v>
      </c>
      <c r="H3" s="7" t="s">
        <v>35</v>
      </c>
      <c r="I3" s="7" t="s">
        <v>35</v>
      </c>
      <c r="J3" s="4" t="str">
        <f t="shared" si="0"/>
        <v>Yes</v>
      </c>
      <c r="K3" s="4" t="s">
        <v>44</v>
      </c>
      <c r="L3" s="4" t="s">
        <v>34</v>
      </c>
      <c r="M3" s="7" t="s">
        <v>35</v>
      </c>
      <c r="N3" s="7" t="s">
        <v>35</v>
      </c>
      <c r="O3" s="7" t="s">
        <v>35</v>
      </c>
      <c r="P3" s="4" t="str">
        <f t="shared" si="1"/>
        <v>Yes</v>
      </c>
      <c r="Q3" s="4" t="s">
        <v>45</v>
      </c>
      <c r="R3" s="4" t="s">
        <v>34</v>
      </c>
      <c r="S3" s="7" t="s">
        <v>35</v>
      </c>
      <c r="T3" s="7" t="s">
        <v>35</v>
      </c>
      <c r="U3" s="7" t="s">
        <v>35</v>
      </c>
      <c r="V3" s="4" t="str">
        <f t="shared" si="2"/>
        <v>Yes</v>
      </c>
      <c r="W3" s="4" t="s">
        <v>46</v>
      </c>
      <c r="X3" s="4" t="s">
        <v>39</v>
      </c>
      <c r="Y3" s="4" t="str">
        <f t="shared" si="3"/>
        <v>Yes</v>
      </c>
      <c r="Z3" s="4" t="s">
        <v>39</v>
      </c>
      <c r="AA3" s="4" t="s">
        <v>206</v>
      </c>
      <c r="AB3" s="4" t="str">
        <f>IF(AA3="Indeterminate", "Indeterminate", IF(D3=AA3, "Yes", "No"))</f>
        <v>Indeterminate</v>
      </c>
      <c r="AC3" s="4" t="str">
        <f t="shared" si="4"/>
        <v>Yes</v>
      </c>
    </row>
    <row r="4" spans="1:33" ht="12.75" customHeight="1">
      <c r="A4" s="4" t="s">
        <v>29</v>
      </c>
      <c r="B4" s="5" t="s">
        <v>47</v>
      </c>
      <c r="C4" s="8" t="s">
        <v>48</v>
      </c>
      <c r="D4" s="4" t="s">
        <v>49</v>
      </c>
      <c r="E4" s="4" t="s">
        <v>43</v>
      </c>
      <c r="F4" s="4" t="s">
        <v>34</v>
      </c>
      <c r="G4" s="7" t="s">
        <v>35</v>
      </c>
      <c r="H4" s="7" t="s">
        <v>35</v>
      </c>
      <c r="I4" s="7" t="s">
        <v>35</v>
      </c>
      <c r="J4" s="4" t="str">
        <f t="shared" si="0"/>
        <v>Yes</v>
      </c>
      <c r="K4" s="4" t="s">
        <v>45</v>
      </c>
      <c r="L4" s="4" t="s">
        <v>34</v>
      </c>
      <c r="M4" s="7" t="s">
        <v>35</v>
      </c>
      <c r="N4" s="7" t="s">
        <v>35</v>
      </c>
      <c r="O4" s="7" t="s">
        <v>35</v>
      </c>
      <c r="P4" s="4" t="str">
        <f t="shared" si="1"/>
        <v>Yes</v>
      </c>
      <c r="Q4" s="4" t="s">
        <v>50</v>
      </c>
      <c r="R4" s="4" t="s">
        <v>34</v>
      </c>
      <c r="S4" s="7" t="s">
        <v>35</v>
      </c>
      <c r="T4" s="7" t="s">
        <v>35</v>
      </c>
      <c r="U4" s="7" t="s">
        <v>35</v>
      </c>
      <c r="V4" s="4" t="str">
        <f t="shared" si="2"/>
        <v>Yes</v>
      </c>
      <c r="W4" s="4" t="s">
        <v>51</v>
      </c>
      <c r="X4" s="4" t="s">
        <v>39</v>
      </c>
      <c r="Y4" s="4" t="str">
        <f t="shared" si="3"/>
        <v>Yes</v>
      </c>
      <c r="Z4" s="4" t="s">
        <v>52</v>
      </c>
      <c r="AA4" s="4" t="s">
        <v>49</v>
      </c>
      <c r="AB4" s="4" t="str">
        <f t="shared" ref="AB4:AB11" si="5">IF(D4="Indeterminate", "Indeterminate", IF(TRIM(SUBSTITUTE(AA4, ".", ""))=TRIM(SUBSTITUTE(D4, ".", "")), "Yes", "No"))</f>
        <v>Yes</v>
      </c>
      <c r="AC4" s="4" t="str">
        <f t="shared" si="4"/>
        <v>No</v>
      </c>
    </row>
    <row r="5" spans="1:33" ht="12.75" customHeight="1">
      <c r="A5" s="4" t="s">
        <v>29</v>
      </c>
      <c r="B5" s="5" t="s">
        <v>53</v>
      </c>
      <c r="C5" s="6" t="s">
        <v>54</v>
      </c>
      <c r="D5" s="4" t="s">
        <v>49</v>
      </c>
      <c r="E5" s="4" t="s">
        <v>44</v>
      </c>
      <c r="F5" s="4" t="s">
        <v>34</v>
      </c>
      <c r="G5" s="7" t="s">
        <v>35</v>
      </c>
      <c r="H5" s="7" t="s">
        <v>35</v>
      </c>
      <c r="I5" s="7" t="s">
        <v>35</v>
      </c>
      <c r="J5" s="4" t="str">
        <f t="shared" si="0"/>
        <v>Yes</v>
      </c>
      <c r="K5" s="4" t="s">
        <v>55</v>
      </c>
      <c r="L5" s="4" t="s">
        <v>34</v>
      </c>
      <c r="M5" s="7" t="s">
        <v>35</v>
      </c>
      <c r="N5" s="7" t="s">
        <v>35</v>
      </c>
      <c r="O5" s="7" t="s">
        <v>35</v>
      </c>
      <c r="P5" s="4" t="str">
        <f t="shared" si="1"/>
        <v>Yes</v>
      </c>
      <c r="Q5" s="4" t="s">
        <v>50</v>
      </c>
      <c r="R5" s="4" t="s">
        <v>34</v>
      </c>
      <c r="S5" s="7" t="s">
        <v>35</v>
      </c>
      <c r="T5" s="7" t="s">
        <v>35</v>
      </c>
      <c r="U5" s="7" t="s">
        <v>35</v>
      </c>
      <c r="V5" s="4" t="str">
        <f t="shared" si="2"/>
        <v>Yes</v>
      </c>
      <c r="W5" s="4" t="s">
        <v>51</v>
      </c>
      <c r="X5" s="4" t="s">
        <v>39</v>
      </c>
      <c r="Y5" s="4" t="str">
        <f t="shared" si="3"/>
        <v>Yes</v>
      </c>
      <c r="Z5" s="4" t="s">
        <v>52</v>
      </c>
      <c r="AA5" s="4" t="s">
        <v>49</v>
      </c>
      <c r="AB5" s="4" t="str">
        <f t="shared" si="5"/>
        <v>Yes</v>
      </c>
      <c r="AC5" s="4" t="str">
        <f t="shared" si="4"/>
        <v>No</v>
      </c>
      <c r="AE5" s="15" t="s">
        <v>516</v>
      </c>
      <c r="AF5" s="15"/>
    </row>
    <row r="6" spans="1:33" ht="12.75" customHeight="1">
      <c r="A6" s="4" t="s">
        <v>29</v>
      </c>
      <c r="B6" s="5" t="s">
        <v>56</v>
      </c>
      <c r="C6" s="8" t="s">
        <v>57</v>
      </c>
      <c r="D6" s="4" t="s">
        <v>49</v>
      </c>
      <c r="E6" s="4" t="s">
        <v>50</v>
      </c>
      <c r="F6" s="4" t="s">
        <v>34</v>
      </c>
      <c r="G6" s="7" t="s">
        <v>35</v>
      </c>
      <c r="H6" s="7" t="s">
        <v>35</v>
      </c>
      <c r="I6" s="7" t="s">
        <v>35</v>
      </c>
      <c r="J6" s="4" t="str">
        <f t="shared" si="0"/>
        <v>Yes</v>
      </c>
      <c r="K6" s="4" t="s">
        <v>55</v>
      </c>
      <c r="L6" s="4" t="s">
        <v>34</v>
      </c>
      <c r="M6" s="7" t="s">
        <v>35</v>
      </c>
      <c r="N6" s="7" t="s">
        <v>35</v>
      </c>
      <c r="O6" s="7" t="s">
        <v>35</v>
      </c>
      <c r="P6" s="4" t="str">
        <f t="shared" si="1"/>
        <v>Yes</v>
      </c>
      <c r="Q6" s="4" t="s">
        <v>58</v>
      </c>
      <c r="R6" s="4" t="s">
        <v>34</v>
      </c>
      <c r="S6" s="7" t="s">
        <v>35</v>
      </c>
      <c r="T6" s="7" t="s">
        <v>35</v>
      </c>
      <c r="U6" s="7" t="s">
        <v>35</v>
      </c>
      <c r="V6" s="4" t="str">
        <f t="shared" si="2"/>
        <v>Yes</v>
      </c>
      <c r="W6" s="4" t="s">
        <v>59</v>
      </c>
      <c r="X6" s="4" t="s">
        <v>39</v>
      </c>
      <c r="Y6" s="4" t="str">
        <f t="shared" si="3"/>
        <v>Yes</v>
      </c>
      <c r="Z6" s="4" t="s">
        <v>52</v>
      </c>
      <c r="AA6" s="4" t="s">
        <v>49</v>
      </c>
      <c r="AB6" s="4" t="str">
        <f t="shared" si="5"/>
        <v>Yes</v>
      </c>
      <c r="AC6" s="4" t="str">
        <f t="shared" si="4"/>
        <v>No</v>
      </c>
      <c r="AE6" t="s">
        <v>517</v>
      </c>
      <c r="AF6" s="16">
        <f>COUNTIFS(AC:AC, "Yes")</f>
        <v>97</v>
      </c>
    </row>
    <row r="7" spans="1:33" ht="12.75" customHeight="1">
      <c r="A7" s="4" t="s">
        <v>29</v>
      </c>
      <c r="B7" s="5" t="s">
        <v>60</v>
      </c>
      <c r="C7" s="8" t="s">
        <v>61</v>
      </c>
      <c r="D7" s="4" t="s">
        <v>49</v>
      </c>
      <c r="E7" s="4" t="s">
        <v>55</v>
      </c>
      <c r="F7" s="9" t="s">
        <v>62</v>
      </c>
      <c r="G7" s="7" t="s">
        <v>35</v>
      </c>
      <c r="H7" s="7" t="s">
        <v>35</v>
      </c>
      <c r="I7" s="7" t="s">
        <v>35</v>
      </c>
      <c r="J7" s="4" t="str">
        <f t="shared" si="0"/>
        <v>Yes</v>
      </c>
      <c r="K7" s="4" t="s">
        <v>63</v>
      </c>
      <c r="L7" s="10" t="s">
        <v>34</v>
      </c>
      <c r="M7" s="7" t="s">
        <v>35</v>
      </c>
      <c r="N7" s="7" t="s">
        <v>35</v>
      </c>
      <c r="O7" s="7" t="s">
        <v>35</v>
      </c>
      <c r="P7" s="4" t="str">
        <f t="shared" si="1"/>
        <v>Yes</v>
      </c>
      <c r="Q7" s="4" t="s">
        <v>63</v>
      </c>
      <c r="R7" s="4" t="s">
        <v>34</v>
      </c>
      <c r="S7" s="7" t="s">
        <v>35</v>
      </c>
      <c r="T7" s="7" t="s">
        <v>35</v>
      </c>
      <c r="U7" s="7" t="s">
        <v>35</v>
      </c>
      <c r="V7" s="4" t="str">
        <f t="shared" si="2"/>
        <v>Yes</v>
      </c>
      <c r="W7" s="4" t="s">
        <v>51</v>
      </c>
      <c r="X7" s="4" t="s">
        <v>39</v>
      </c>
      <c r="Y7" s="4" t="str">
        <f t="shared" si="3"/>
        <v>Yes</v>
      </c>
      <c r="Z7" s="4" t="s">
        <v>52</v>
      </c>
      <c r="AA7" s="4" t="s">
        <v>49</v>
      </c>
      <c r="AB7" s="4" t="str">
        <f t="shared" si="5"/>
        <v>Yes</v>
      </c>
      <c r="AC7" s="4" t="str">
        <f t="shared" si="4"/>
        <v>No</v>
      </c>
      <c r="AE7" t="s">
        <v>518</v>
      </c>
      <c r="AF7">
        <f>COUNTIFS(AC:AC, "No")</f>
        <v>42</v>
      </c>
    </row>
    <row r="8" spans="1:33" ht="12.75" customHeight="1">
      <c r="A8" s="4" t="s">
        <v>29</v>
      </c>
      <c r="B8" s="5" t="s">
        <v>64</v>
      </c>
      <c r="C8" s="8" t="s">
        <v>65</v>
      </c>
      <c r="D8" s="4" t="s">
        <v>49</v>
      </c>
      <c r="E8" s="4" t="s">
        <v>66</v>
      </c>
      <c r="F8" s="4" t="s">
        <v>34</v>
      </c>
      <c r="G8" s="7" t="s">
        <v>35</v>
      </c>
      <c r="H8" s="7" t="s">
        <v>35</v>
      </c>
      <c r="I8" s="7" t="s">
        <v>35</v>
      </c>
      <c r="J8" s="4" t="str">
        <f t="shared" si="0"/>
        <v>Yes</v>
      </c>
      <c r="K8" s="4" t="s">
        <v>45</v>
      </c>
      <c r="L8" s="4" t="s">
        <v>34</v>
      </c>
      <c r="M8" s="7" t="s">
        <v>35</v>
      </c>
      <c r="N8" s="7" t="s">
        <v>35</v>
      </c>
      <c r="O8" s="7" t="s">
        <v>35</v>
      </c>
      <c r="P8" s="4" t="str">
        <f t="shared" si="1"/>
        <v>Yes</v>
      </c>
      <c r="Q8" s="4" t="s">
        <v>44</v>
      </c>
      <c r="R8" s="4" t="s">
        <v>34</v>
      </c>
      <c r="S8" s="7" t="s">
        <v>35</v>
      </c>
      <c r="T8" s="7" t="s">
        <v>35</v>
      </c>
      <c r="U8" s="7" t="s">
        <v>35</v>
      </c>
      <c r="V8" s="4" t="str">
        <f t="shared" si="2"/>
        <v>Yes</v>
      </c>
      <c r="W8" s="4" t="s">
        <v>51</v>
      </c>
      <c r="X8" s="4" t="s">
        <v>39</v>
      </c>
      <c r="Y8" s="4" t="str">
        <f t="shared" si="3"/>
        <v>Yes</v>
      </c>
      <c r="Z8" s="4" t="s">
        <v>52</v>
      </c>
      <c r="AA8" s="4" t="s">
        <v>49</v>
      </c>
      <c r="AB8" s="4" t="str">
        <f t="shared" si="5"/>
        <v>Yes</v>
      </c>
      <c r="AC8" s="4" t="str">
        <f t="shared" si="4"/>
        <v>No</v>
      </c>
      <c r="AE8" t="s">
        <v>519</v>
      </c>
      <c r="AF8">
        <f>COUNTIF(AC:AC, "Indeterminate") + COUNTIF(AC:AC, "Payload exceeds limit")</f>
        <v>11</v>
      </c>
    </row>
    <row r="9" spans="1:33" ht="12.75" customHeight="1">
      <c r="A9" s="4" t="s">
        <v>29</v>
      </c>
      <c r="B9" s="5" t="s">
        <v>67</v>
      </c>
      <c r="C9" s="8" t="s">
        <v>68</v>
      </c>
      <c r="D9" s="4" t="s">
        <v>49</v>
      </c>
      <c r="E9" s="4" t="s">
        <v>58</v>
      </c>
      <c r="F9" s="4" t="s">
        <v>34</v>
      </c>
      <c r="G9" s="7" t="s">
        <v>35</v>
      </c>
      <c r="H9" s="7" t="s">
        <v>35</v>
      </c>
      <c r="I9" s="7" t="s">
        <v>35</v>
      </c>
      <c r="J9" s="4" t="str">
        <f t="shared" si="0"/>
        <v>Yes</v>
      </c>
      <c r="K9" s="4" t="s">
        <v>69</v>
      </c>
      <c r="L9" s="4" t="s">
        <v>34</v>
      </c>
      <c r="M9" s="7" t="s">
        <v>35</v>
      </c>
      <c r="N9" s="7" t="s">
        <v>35</v>
      </c>
      <c r="O9" s="7" t="s">
        <v>35</v>
      </c>
      <c r="P9" s="4" t="str">
        <f t="shared" si="1"/>
        <v>Yes</v>
      </c>
      <c r="Q9" s="4" t="s">
        <v>58</v>
      </c>
      <c r="R9" s="4" t="s">
        <v>34</v>
      </c>
      <c r="S9" s="7" t="s">
        <v>35</v>
      </c>
      <c r="T9" s="7" t="s">
        <v>35</v>
      </c>
      <c r="U9" s="7" t="s">
        <v>35</v>
      </c>
      <c r="V9" s="4" t="str">
        <f t="shared" si="2"/>
        <v>Yes</v>
      </c>
      <c r="W9" s="4" t="s">
        <v>51</v>
      </c>
      <c r="X9" s="4" t="s">
        <v>39</v>
      </c>
      <c r="Y9" s="4" t="str">
        <f t="shared" si="3"/>
        <v>Yes</v>
      </c>
      <c r="Z9" s="4" t="s">
        <v>39</v>
      </c>
      <c r="AA9" s="4" t="s">
        <v>49</v>
      </c>
      <c r="AB9" s="4" t="str">
        <f t="shared" si="5"/>
        <v>Yes</v>
      </c>
      <c r="AC9" s="4" t="str">
        <f t="shared" si="4"/>
        <v>Yes</v>
      </c>
      <c r="AE9" t="s">
        <v>520</v>
      </c>
      <c r="AF9">
        <f>SUM(AF6:AF8)</f>
        <v>150</v>
      </c>
    </row>
    <row r="10" spans="1:33" ht="12.75" customHeight="1">
      <c r="A10" s="4" t="s">
        <v>29</v>
      </c>
      <c r="B10" s="5" t="s">
        <v>70</v>
      </c>
      <c r="C10" s="8" t="s">
        <v>71</v>
      </c>
      <c r="D10" s="4" t="s">
        <v>49</v>
      </c>
      <c r="E10" s="4" t="s">
        <v>58</v>
      </c>
      <c r="F10" s="4" t="s">
        <v>34</v>
      </c>
      <c r="G10" s="7" t="s">
        <v>35</v>
      </c>
      <c r="H10" s="7" t="s">
        <v>35</v>
      </c>
      <c r="I10" s="7" t="s">
        <v>35</v>
      </c>
      <c r="J10" s="4" t="str">
        <f t="shared" si="0"/>
        <v>Yes</v>
      </c>
      <c r="K10" s="4" t="s">
        <v>72</v>
      </c>
      <c r="L10" s="4" t="s">
        <v>34</v>
      </c>
      <c r="M10" s="7" t="s">
        <v>35</v>
      </c>
      <c r="N10" s="7" t="s">
        <v>35</v>
      </c>
      <c r="O10" s="7" t="s">
        <v>35</v>
      </c>
      <c r="P10" s="4" t="str">
        <f t="shared" si="1"/>
        <v>Yes</v>
      </c>
      <c r="Q10" s="4" t="s">
        <v>72</v>
      </c>
      <c r="R10" s="4" t="s">
        <v>34</v>
      </c>
      <c r="S10" s="7" t="s">
        <v>35</v>
      </c>
      <c r="T10" s="7" t="s">
        <v>35</v>
      </c>
      <c r="U10" s="7" t="s">
        <v>35</v>
      </c>
      <c r="V10" s="4" t="str">
        <f t="shared" si="2"/>
        <v>Yes</v>
      </c>
      <c r="W10" s="4" t="s">
        <v>51</v>
      </c>
      <c r="X10" s="4" t="s">
        <v>39</v>
      </c>
      <c r="Y10" s="4" t="str">
        <f t="shared" si="3"/>
        <v>Yes</v>
      </c>
      <c r="Z10" s="4" t="s">
        <v>52</v>
      </c>
      <c r="AA10" s="4" t="s">
        <v>49</v>
      </c>
      <c r="AB10" s="4" t="str">
        <f t="shared" si="5"/>
        <v>Yes</v>
      </c>
      <c r="AC10" s="4" t="str">
        <f t="shared" si="4"/>
        <v>No</v>
      </c>
    </row>
    <row r="11" spans="1:33" ht="12.75" customHeight="1">
      <c r="A11" s="4" t="s">
        <v>29</v>
      </c>
      <c r="B11" s="5" t="s">
        <v>73</v>
      </c>
      <c r="C11" s="8" t="s">
        <v>74</v>
      </c>
      <c r="D11" s="4" t="s">
        <v>75</v>
      </c>
      <c r="E11" s="4" t="s">
        <v>45</v>
      </c>
      <c r="F11" s="4" t="s">
        <v>34</v>
      </c>
      <c r="G11" s="7" t="s">
        <v>35</v>
      </c>
      <c r="H11" s="7" t="s">
        <v>35</v>
      </c>
      <c r="I11" s="7" t="s">
        <v>35</v>
      </c>
      <c r="J11" s="4" t="str">
        <f t="shared" si="0"/>
        <v>Yes</v>
      </c>
      <c r="K11" s="4" t="s">
        <v>44</v>
      </c>
      <c r="L11" s="4" t="s">
        <v>34</v>
      </c>
      <c r="M11" s="7" t="s">
        <v>35</v>
      </c>
      <c r="N11" s="7" t="s">
        <v>35</v>
      </c>
      <c r="O11" s="7" t="s">
        <v>35</v>
      </c>
      <c r="P11" s="4" t="str">
        <f t="shared" si="1"/>
        <v>Yes</v>
      </c>
      <c r="Q11" s="4" t="s">
        <v>44</v>
      </c>
      <c r="R11" s="4" t="s">
        <v>34</v>
      </c>
      <c r="S11" s="7" t="s">
        <v>35</v>
      </c>
      <c r="T11" s="7" t="s">
        <v>35</v>
      </c>
      <c r="U11" s="7" t="s">
        <v>35</v>
      </c>
      <c r="V11" s="4" t="str">
        <f t="shared" si="2"/>
        <v>Yes</v>
      </c>
      <c r="W11" s="4" t="s">
        <v>76</v>
      </c>
      <c r="X11" s="4" t="s">
        <v>39</v>
      </c>
      <c r="Y11" s="4" t="str">
        <f t="shared" si="3"/>
        <v>Yes</v>
      </c>
      <c r="Z11" s="4" t="s">
        <v>39</v>
      </c>
      <c r="AA11" s="4" t="s">
        <v>75</v>
      </c>
      <c r="AB11" s="4" t="str">
        <f t="shared" si="5"/>
        <v>Yes</v>
      </c>
      <c r="AC11" s="4" t="str">
        <f t="shared" si="4"/>
        <v>Yes</v>
      </c>
      <c r="AE11" t="s">
        <v>521</v>
      </c>
      <c r="AF11" s="16">
        <f>COUNTIFS(Y:Y, "Yes", Z:Z, "Yes")</f>
        <v>94</v>
      </c>
      <c r="AG11" t="s">
        <v>522</v>
      </c>
    </row>
    <row r="12" spans="1:33" ht="12.75" customHeight="1">
      <c r="A12" s="4" t="s">
        <v>29</v>
      </c>
      <c r="B12" s="5" t="s">
        <v>77</v>
      </c>
      <c r="C12" s="8" t="s">
        <v>78</v>
      </c>
      <c r="D12" s="4" t="s">
        <v>79</v>
      </c>
      <c r="E12" s="4" t="s">
        <v>80</v>
      </c>
      <c r="F12" s="4" t="s">
        <v>34</v>
      </c>
      <c r="G12" s="7" t="s">
        <v>35</v>
      </c>
      <c r="H12" s="7" t="s">
        <v>35</v>
      </c>
      <c r="I12" s="7" t="s">
        <v>35</v>
      </c>
      <c r="J12" s="4" t="str">
        <f t="shared" si="0"/>
        <v>Yes</v>
      </c>
      <c r="K12" s="4" t="s">
        <v>80</v>
      </c>
      <c r="L12" s="4" t="s">
        <v>34</v>
      </c>
      <c r="M12" s="7" t="s">
        <v>35</v>
      </c>
      <c r="N12" s="7" t="s">
        <v>35</v>
      </c>
      <c r="O12" s="7" t="s">
        <v>35</v>
      </c>
      <c r="P12" s="4" t="str">
        <f t="shared" si="1"/>
        <v>Yes</v>
      </c>
      <c r="Q12" s="4" t="s">
        <v>80</v>
      </c>
      <c r="R12" s="4" t="s">
        <v>34</v>
      </c>
      <c r="S12" s="7" t="s">
        <v>35</v>
      </c>
      <c r="T12" s="7" t="s">
        <v>35</v>
      </c>
      <c r="U12" s="7" t="s">
        <v>35</v>
      </c>
      <c r="V12" s="4" t="str">
        <f t="shared" si="2"/>
        <v>Yes</v>
      </c>
      <c r="W12" s="4" t="s">
        <v>81</v>
      </c>
      <c r="X12" s="4" t="s">
        <v>39</v>
      </c>
      <c r="Y12" s="4" t="str">
        <f t="shared" si="3"/>
        <v>Yes</v>
      </c>
      <c r="Z12" s="4" t="s">
        <v>39</v>
      </c>
      <c r="AA12" s="4" t="s">
        <v>82</v>
      </c>
      <c r="AB12" s="4" t="s">
        <v>39</v>
      </c>
      <c r="AC12" s="4" t="str">
        <f t="shared" si="4"/>
        <v>Yes</v>
      </c>
      <c r="AE12" t="s">
        <v>523</v>
      </c>
      <c r="AF12" s="16">
        <f>COUNTIFS(Y:Y, "Yes", Z:Z, "No")</f>
        <v>35</v>
      </c>
      <c r="AG12" t="s">
        <v>524</v>
      </c>
    </row>
    <row r="13" spans="1:33" ht="12.75" customHeight="1">
      <c r="A13" s="4" t="s">
        <v>29</v>
      </c>
      <c r="B13" s="5" t="s">
        <v>83</v>
      </c>
      <c r="C13" s="8" t="s">
        <v>84</v>
      </c>
      <c r="D13" s="4" t="s">
        <v>85</v>
      </c>
      <c r="E13" s="4" t="s">
        <v>86</v>
      </c>
      <c r="F13" s="4" t="s">
        <v>34</v>
      </c>
      <c r="G13" s="7" t="s">
        <v>35</v>
      </c>
      <c r="H13" s="7" t="s">
        <v>35</v>
      </c>
      <c r="I13" s="7" t="s">
        <v>35</v>
      </c>
      <c r="J13" s="4" t="str">
        <f t="shared" si="0"/>
        <v>Yes</v>
      </c>
      <c r="K13" s="4" t="s">
        <v>86</v>
      </c>
      <c r="L13" s="4" t="s">
        <v>34</v>
      </c>
      <c r="M13" s="7" t="s">
        <v>35</v>
      </c>
      <c r="N13" s="7" t="s">
        <v>35</v>
      </c>
      <c r="O13" s="7" t="s">
        <v>35</v>
      </c>
      <c r="P13" s="4" t="str">
        <f t="shared" si="1"/>
        <v>Yes</v>
      </c>
      <c r="Q13" s="4" t="s">
        <v>86</v>
      </c>
      <c r="R13" s="4" t="s">
        <v>34</v>
      </c>
      <c r="S13" s="7" t="s">
        <v>35</v>
      </c>
      <c r="T13" s="7" t="s">
        <v>35</v>
      </c>
      <c r="U13" s="7" t="s">
        <v>35</v>
      </c>
      <c r="V13" s="4" t="str">
        <f t="shared" si="2"/>
        <v>Yes</v>
      </c>
      <c r="W13" s="4" t="s">
        <v>81</v>
      </c>
      <c r="X13" s="4" t="s">
        <v>39</v>
      </c>
      <c r="Y13" s="4" t="str">
        <f t="shared" si="3"/>
        <v>Yes</v>
      </c>
      <c r="Z13" s="4" t="s">
        <v>39</v>
      </c>
      <c r="AA13" s="4" t="s">
        <v>85</v>
      </c>
      <c r="AB13" s="4" t="str">
        <f>IF(D13="Indeterminate", "Indeterminate", IF(TRIM(SUBSTITUTE(AA13, ".", ""))=TRIM(SUBSTITUTE(D13, ".", "")), "Yes", "No"))</f>
        <v>Yes</v>
      </c>
      <c r="AC13" s="4" t="str">
        <f t="shared" si="4"/>
        <v>Yes</v>
      </c>
      <c r="AE13" t="s">
        <v>525</v>
      </c>
      <c r="AF13" s="16">
        <f>COUNTIFS(Y:Y, "No", Z:Z, "Yes")</f>
        <v>7</v>
      </c>
      <c r="AG13" t="s">
        <v>526</v>
      </c>
    </row>
    <row r="14" spans="1:33" ht="12.75" customHeight="1">
      <c r="A14" s="4" t="s">
        <v>29</v>
      </c>
      <c r="B14" s="5" t="s">
        <v>87</v>
      </c>
      <c r="C14" s="8" t="s">
        <v>88</v>
      </c>
      <c r="D14" s="4" t="s">
        <v>89</v>
      </c>
      <c r="E14" s="4" t="s">
        <v>66</v>
      </c>
      <c r="F14" s="4" t="s">
        <v>34</v>
      </c>
      <c r="G14" s="7" t="s">
        <v>35</v>
      </c>
      <c r="H14" s="7" t="s">
        <v>35</v>
      </c>
      <c r="I14" s="7" t="s">
        <v>35</v>
      </c>
      <c r="J14" s="4" t="str">
        <f t="shared" si="0"/>
        <v>Yes</v>
      </c>
      <c r="K14" s="4" t="s">
        <v>90</v>
      </c>
      <c r="L14" s="4" t="s">
        <v>34</v>
      </c>
      <c r="M14" s="7" t="s">
        <v>35</v>
      </c>
      <c r="N14" s="7" t="s">
        <v>35</v>
      </c>
      <c r="O14" s="7" t="s">
        <v>35</v>
      </c>
      <c r="P14" s="4" t="str">
        <f t="shared" si="1"/>
        <v>Yes</v>
      </c>
      <c r="Q14" s="4" t="s">
        <v>90</v>
      </c>
      <c r="R14" s="4" t="s">
        <v>34</v>
      </c>
      <c r="S14" s="7" t="s">
        <v>35</v>
      </c>
      <c r="T14" s="7" t="s">
        <v>35</v>
      </c>
      <c r="U14" s="7" t="s">
        <v>35</v>
      </c>
      <c r="V14" s="4" t="str">
        <f t="shared" si="2"/>
        <v>Yes</v>
      </c>
      <c r="W14" s="4" t="s">
        <v>91</v>
      </c>
      <c r="X14" s="4" t="s">
        <v>39</v>
      </c>
      <c r="Y14" s="4" t="str">
        <f t="shared" si="3"/>
        <v>Yes</v>
      </c>
      <c r="Z14" s="4" t="s">
        <v>39</v>
      </c>
      <c r="AA14" s="4" t="s">
        <v>89</v>
      </c>
      <c r="AB14" s="4" t="str">
        <f>IF(D14="Indeterminate", "Indeterminate", IF(TRIM(SUBSTITUTE(AA14, ".", ""))=TRIM(SUBSTITUTE(D14, ".", "")), "Yes", "No"))</f>
        <v>Yes</v>
      </c>
      <c r="AC14" s="4" t="str">
        <f t="shared" si="4"/>
        <v>Yes</v>
      </c>
      <c r="AE14" t="s">
        <v>527</v>
      </c>
      <c r="AF14" s="16">
        <f>COUNTIFS(Y:Y, "No", Z:Z, "No")</f>
        <v>3</v>
      </c>
      <c r="AG14" t="s">
        <v>528</v>
      </c>
    </row>
    <row r="15" spans="1:33" ht="12.75" customHeight="1">
      <c r="A15" s="4" t="s">
        <v>29</v>
      </c>
      <c r="B15" s="5" t="s">
        <v>92</v>
      </c>
      <c r="C15" s="8" t="s">
        <v>93</v>
      </c>
      <c r="D15" s="4" t="s">
        <v>82</v>
      </c>
      <c r="E15" s="4" t="s">
        <v>90</v>
      </c>
      <c r="F15" s="4" t="s">
        <v>34</v>
      </c>
      <c r="G15" s="7" t="s">
        <v>35</v>
      </c>
      <c r="H15" s="7" t="s">
        <v>35</v>
      </c>
      <c r="I15" s="7" t="s">
        <v>35</v>
      </c>
      <c r="J15" s="4" t="str">
        <f t="shared" si="0"/>
        <v>Yes</v>
      </c>
      <c r="K15" s="4" t="s">
        <v>66</v>
      </c>
      <c r="L15" s="4" t="s">
        <v>34</v>
      </c>
      <c r="M15" s="7" t="s">
        <v>35</v>
      </c>
      <c r="N15" s="7" t="s">
        <v>35</v>
      </c>
      <c r="O15" s="7" t="s">
        <v>35</v>
      </c>
      <c r="P15" s="4" t="str">
        <f t="shared" si="1"/>
        <v>Yes</v>
      </c>
      <c r="Q15" s="4" t="s">
        <v>45</v>
      </c>
      <c r="R15" s="4" t="s">
        <v>34</v>
      </c>
      <c r="S15" s="7" t="s">
        <v>35</v>
      </c>
      <c r="T15" s="7" t="s">
        <v>35</v>
      </c>
      <c r="U15" s="7" t="s">
        <v>35</v>
      </c>
      <c r="V15" s="4" t="str">
        <f t="shared" si="2"/>
        <v>Yes</v>
      </c>
      <c r="W15" s="4" t="s">
        <v>91</v>
      </c>
      <c r="X15" s="4" t="s">
        <v>39</v>
      </c>
      <c r="Y15" s="4" t="str">
        <f t="shared" si="3"/>
        <v>Yes</v>
      </c>
      <c r="Z15" s="4" t="s">
        <v>52</v>
      </c>
      <c r="AA15" s="4" t="s">
        <v>82</v>
      </c>
      <c r="AB15" s="4" t="str">
        <f>IF(D15="Indeterminate", "Indeterminate", IF(TRIM(SUBSTITUTE(AA15, ".", ""))=TRIM(SUBSTITUTE(D15, ".", "")), "Yes", "No"))</f>
        <v>Yes</v>
      </c>
      <c r="AC15" s="4" t="str">
        <f t="shared" si="4"/>
        <v>No</v>
      </c>
      <c r="AE15" t="s">
        <v>529</v>
      </c>
      <c r="AF15" s="16">
        <f>COUNTIF(Z:Z, "Indeterminate") + COUNTIF(Z:Z, "Payload exceeds limit")</f>
        <v>11</v>
      </c>
    </row>
    <row r="16" spans="1:33" ht="12.75" customHeight="1">
      <c r="A16" s="4" t="s">
        <v>29</v>
      </c>
      <c r="B16" s="5" t="s">
        <v>94</v>
      </c>
      <c r="C16" s="8" t="s">
        <v>95</v>
      </c>
      <c r="D16" s="4" t="s">
        <v>79</v>
      </c>
      <c r="E16" s="4" t="s">
        <v>96</v>
      </c>
      <c r="F16" s="4" t="s">
        <v>34</v>
      </c>
      <c r="G16" s="7" t="s">
        <v>35</v>
      </c>
      <c r="H16" s="7" t="s">
        <v>35</v>
      </c>
      <c r="I16" s="7" t="s">
        <v>35</v>
      </c>
      <c r="J16" s="4" t="str">
        <f t="shared" si="0"/>
        <v>Yes</v>
      </c>
      <c r="K16" s="4" t="s">
        <v>96</v>
      </c>
      <c r="L16" s="4" t="s">
        <v>34</v>
      </c>
      <c r="M16" s="7" t="s">
        <v>35</v>
      </c>
      <c r="N16" s="7" t="s">
        <v>35</v>
      </c>
      <c r="O16" s="7" t="s">
        <v>35</v>
      </c>
      <c r="P16" s="4" t="str">
        <f t="shared" si="1"/>
        <v>Yes</v>
      </c>
      <c r="Q16" s="4" t="s">
        <v>96</v>
      </c>
      <c r="R16" s="4" t="s">
        <v>34</v>
      </c>
      <c r="S16" s="7" t="s">
        <v>35</v>
      </c>
      <c r="T16" s="7" t="s">
        <v>35</v>
      </c>
      <c r="U16" s="7" t="s">
        <v>35</v>
      </c>
      <c r="V16" s="4" t="str">
        <f t="shared" si="2"/>
        <v>Yes</v>
      </c>
      <c r="W16" s="4" t="s">
        <v>81</v>
      </c>
      <c r="X16" s="4" t="s">
        <v>39</v>
      </c>
      <c r="Y16" s="4" t="str">
        <f t="shared" si="3"/>
        <v>Yes</v>
      </c>
      <c r="Z16" s="4" t="s">
        <v>39</v>
      </c>
      <c r="AA16" s="4" t="s">
        <v>82</v>
      </c>
      <c r="AB16" s="4" t="s">
        <v>39</v>
      </c>
      <c r="AC16" s="4" t="str">
        <f t="shared" si="4"/>
        <v>Yes</v>
      </c>
      <c r="AE16" t="s">
        <v>520</v>
      </c>
      <c r="AF16">
        <f>SUM(AF11:AF15)</f>
        <v>150</v>
      </c>
    </row>
    <row r="17" spans="1:33" ht="12.75" customHeight="1">
      <c r="A17" s="4" t="s">
        <v>29</v>
      </c>
      <c r="B17" s="5" t="s">
        <v>97</v>
      </c>
      <c r="C17" s="8" t="s">
        <v>98</v>
      </c>
      <c r="D17" s="4" t="s">
        <v>99</v>
      </c>
      <c r="E17" s="4" t="s">
        <v>80</v>
      </c>
      <c r="F17" s="4" t="s">
        <v>34</v>
      </c>
      <c r="G17" s="7" t="s">
        <v>35</v>
      </c>
      <c r="H17" s="7" t="s">
        <v>35</v>
      </c>
      <c r="I17" s="7" t="s">
        <v>35</v>
      </c>
      <c r="J17" s="4" t="str">
        <f t="shared" si="0"/>
        <v>Yes</v>
      </c>
      <c r="K17" s="4" t="s">
        <v>63</v>
      </c>
      <c r="L17" s="4" t="s">
        <v>34</v>
      </c>
      <c r="M17" s="7" t="s">
        <v>35</v>
      </c>
      <c r="N17" s="7" t="s">
        <v>35</v>
      </c>
      <c r="O17" s="7" t="s">
        <v>35</v>
      </c>
      <c r="P17" s="4" t="str">
        <f t="shared" si="1"/>
        <v>Yes</v>
      </c>
      <c r="Q17" s="4" t="s">
        <v>50</v>
      </c>
      <c r="R17" s="4" t="s">
        <v>34</v>
      </c>
      <c r="S17" s="7" t="s">
        <v>35</v>
      </c>
      <c r="T17" s="7" t="s">
        <v>35</v>
      </c>
      <c r="U17" s="7" t="s">
        <v>35</v>
      </c>
      <c r="V17" s="4" t="str">
        <f t="shared" si="2"/>
        <v>Yes</v>
      </c>
      <c r="W17" s="4" t="s">
        <v>81</v>
      </c>
      <c r="X17" s="4" t="s">
        <v>39</v>
      </c>
      <c r="Y17" s="4" t="str">
        <f t="shared" si="3"/>
        <v>Yes</v>
      </c>
      <c r="Z17" s="4" t="s">
        <v>52</v>
      </c>
      <c r="AA17" s="4" t="s">
        <v>99</v>
      </c>
      <c r="AB17" s="4" t="str">
        <f>IF(D17="Indeterminate", "Indeterminate", IF(TRIM(SUBSTITUTE(AA17, ".", ""))=TRIM(SUBSTITUTE(D17, ".", "")), "Yes", "No"))</f>
        <v>Yes</v>
      </c>
      <c r="AC17" s="4" t="str">
        <f t="shared" si="4"/>
        <v>No</v>
      </c>
    </row>
    <row r="18" spans="1:33" ht="12.75" customHeight="1">
      <c r="A18" s="4" t="s">
        <v>29</v>
      </c>
      <c r="B18" s="5" t="s">
        <v>100</v>
      </c>
      <c r="C18" s="8" t="s">
        <v>101</v>
      </c>
      <c r="D18" s="4" t="s">
        <v>32</v>
      </c>
      <c r="E18" s="4" t="s">
        <v>72</v>
      </c>
      <c r="F18" s="4" t="s">
        <v>34</v>
      </c>
      <c r="G18" s="7" t="s">
        <v>35</v>
      </c>
      <c r="H18" s="7" t="s">
        <v>35</v>
      </c>
      <c r="I18" s="7" t="s">
        <v>35</v>
      </c>
      <c r="J18" s="4" t="str">
        <f t="shared" si="0"/>
        <v>Yes</v>
      </c>
      <c r="K18" s="4" t="s">
        <v>72</v>
      </c>
      <c r="L18" s="4" t="s">
        <v>34</v>
      </c>
      <c r="M18" s="7" t="s">
        <v>35</v>
      </c>
      <c r="N18" s="7" t="s">
        <v>35</v>
      </c>
      <c r="O18" s="7" t="s">
        <v>35</v>
      </c>
      <c r="P18" s="4" t="str">
        <f t="shared" si="1"/>
        <v>Yes</v>
      </c>
      <c r="Q18" s="4" t="s">
        <v>72</v>
      </c>
      <c r="R18" s="4" t="s">
        <v>34</v>
      </c>
      <c r="S18" s="7" t="s">
        <v>35</v>
      </c>
      <c r="T18" s="7" t="s">
        <v>35</v>
      </c>
      <c r="U18" s="7" t="s">
        <v>35</v>
      </c>
      <c r="V18" s="4" t="str">
        <f t="shared" si="2"/>
        <v>Yes</v>
      </c>
      <c r="W18" s="4" t="s">
        <v>81</v>
      </c>
      <c r="X18" s="4" t="s">
        <v>39</v>
      </c>
      <c r="Y18" s="4" t="str">
        <f t="shared" si="3"/>
        <v>Yes</v>
      </c>
      <c r="Z18" s="4" t="s">
        <v>39</v>
      </c>
      <c r="AA18" s="4" t="s">
        <v>206</v>
      </c>
      <c r="AB18" s="4" t="str">
        <f>IF(AA18="Indeterminate", "Indeterminate", IF(TRIM(SUBSTITUTE(AA18, ".", ""))=TRIM(SUBSTITUTE(D18, ".", "")), "Yes", "No"))</f>
        <v>Indeterminate</v>
      </c>
      <c r="AC18" s="4" t="str">
        <f t="shared" si="4"/>
        <v>Yes</v>
      </c>
    </row>
    <row r="19" spans="1:33" ht="12.75" customHeight="1">
      <c r="A19" s="4" t="s">
        <v>29</v>
      </c>
      <c r="B19" s="5" t="s">
        <v>102</v>
      </c>
      <c r="C19" s="8" t="s">
        <v>103</v>
      </c>
      <c r="D19" s="4" t="s">
        <v>104</v>
      </c>
      <c r="E19" s="4" t="s">
        <v>50</v>
      </c>
      <c r="F19" s="4" t="s">
        <v>34</v>
      </c>
      <c r="G19" s="7" t="s">
        <v>35</v>
      </c>
      <c r="H19" s="7" t="s">
        <v>35</v>
      </c>
      <c r="I19" s="7" t="s">
        <v>35</v>
      </c>
      <c r="J19" s="4" t="str">
        <f t="shared" si="0"/>
        <v>Yes</v>
      </c>
      <c r="K19" s="4" t="s">
        <v>63</v>
      </c>
      <c r="L19" s="4" t="s">
        <v>34</v>
      </c>
      <c r="M19" s="7" t="s">
        <v>35</v>
      </c>
      <c r="N19" s="7" t="s">
        <v>35</v>
      </c>
      <c r="O19" s="7" t="s">
        <v>35</v>
      </c>
      <c r="P19" s="4" t="str">
        <f t="shared" si="1"/>
        <v>Yes</v>
      </c>
      <c r="Q19" s="4" t="s">
        <v>50</v>
      </c>
      <c r="R19" s="4" t="s">
        <v>34</v>
      </c>
      <c r="S19" s="7" t="s">
        <v>35</v>
      </c>
      <c r="T19" s="7" t="s">
        <v>35</v>
      </c>
      <c r="U19" s="7" t="s">
        <v>35</v>
      </c>
      <c r="V19" s="4" t="str">
        <f t="shared" si="2"/>
        <v>Yes</v>
      </c>
      <c r="W19" s="4" t="s">
        <v>81</v>
      </c>
      <c r="X19" s="4" t="s">
        <v>39</v>
      </c>
      <c r="Y19" s="4" t="str">
        <f t="shared" si="3"/>
        <v>Yes</v>
      </c>
      <c r="Z19" s="4" t="s">
        <v>39</v>
      </c>
      <c r="AA19" s="4" t="s">
        <v>104</v>
      </c>
      <c r="AB19" s="4" t="str">
        <f>IF(AA19="Indeterminate", "Indeterminate", IF(TRIM(SUBSTITUTE(AA19, ".", ""))=TRIM(SUBSTITUTE(D19, ".", "")), "Yes", "No"))</f>
        <v>Yes</v>
      </c>
      <c r="AC19" s="4" t="str">
        <f t="shared" si="4"/>
        <v>Yes</v>
      </c>
      <c r="AE19" s="15" t="s">
        <v>530</v>
      </c>
      <c r="AF19" s="15"/>
    </row>
    <row r="20" spans="1:33" ht="12.75" customHeight="1">
      <c r="A20" s="4" t="s">
        <v>29</v>
      </c>
      <c r="B20" s="5" t="s">
        <v>105</v>
      </c>
      <c r="C20" s="8" t="s">
        <v>106</v>
      </c>
      <c r="D20" s="4" t="s">
        <v>107</v>
      </c>
      <c r="E20" s="4" t="s">
        <v>66</v>
      </c>
      <c r="F20" s="4" t="s">
        <v>34</v>
      </c>
      <c r="G20" s="7" t="s">
        <v>35</v>
      </c>
      <c r="H20" s="7" t="s">
        <v>35</v>
      </c>
      <c r="I20" s="7" t="s">
        <v>35</v>
      </c>
      <c r="J20" s="4" t="str">
        <f t="shared" si="0"/>
        <v>Yes</v>
      </c>
      <c r="K20" s="4" t="s">
        <v>66</v>
      </c>
      <c r="L20" s="4" t="s">
        <v>34</v>
      </c>
      <c r="M20" s="7" t="s">
        <v>35</v>
      </c>
      <c r="N20" s="7" t="s">
        <v>35</v>
      </c>
      <c r="O20" s="7" t="s">
        <v>35</v>
      </c>
      <c r="P20" s="4" t="str">
        <f t="shared" si="1"/>
        <v>Yes</v>
      </c>
      <c r="Q20" s="4" t="s">
        <v>43</v>
      </c>
      <c r="R20" s="4" t="s">
        <v>34</v>
      </c>
      <c r="S20" s="7" t="s">
        <v>35</v>
      </c>
      <c r="T20" s="7" t="s">
        <v>35</v>
      </c>
      <c r="U20" s="7" t="s">
        <v>35</v>
      </c>
      <c r="V20" s="4" t="str">
        <f t="shared" si="2"/>
        <v>Yes</v>
      </c>
      <c r="W20" s="4" t="s">
        <v>59</v>
      </c>
      <c r="X20" s="4" t="s">
        <v>39</v>
      </c>
      <c r="Y20" s="4" t="str">
        <f t="shared" si="3"/>
        <v>Yes</v>
      </c>
      <c r="Z20" s="4" t="s">
        <v>39</v>
      </c>
      <c r="AA20" s="14" t="s">
        <v>107</v>
      </c>
      <c r="AB20" s="4" t="s">
        <v>39</v>
      </c>
      <c r="AC20" s="4" t="str">
        <f t="shared" si="4"/>
        <v>Yes</v>
      </c>
      <c r="AE20" t="s">
        <v>531</v>
      </c>
      <c r="AF20" s="16">
        <f>COUNTIFS(AB:AB, "Yes")</f>
        <v>124</v>
      </c>
      <c r="AG20" t="s">
        <v>522</v>
      </c>
    </row>
    <row r="21" spans="1:33" ht="12.75" customHeight="1">
      <c r="A21" s="4" t="s">
        <v>29</v>
      </c>
      <c r="B21" s="5" t="s">
        <v>108</v>
      </c>
      <c r="C21" s="8" t="s">
        <v>109</v>
      </c>
      <c r="D21" s="4" t="s">
        <v>110</v>
      </c>
      <c r="E21" s="4" t="s">
        <v>111</v>
      </c>
      <c r="F21" s="4" t="s">
        <v>34</v>
      </c>
      <c r="G21" s="7" t="s">
        <v>35</v>
      </c>
      <c r="H21" s="7" t="s">
        <v>35</v>
      </c>
      <c r="I21" s="7" t="s">
        <v>35</v>
      </c>
      <c r="J21" s="4" t="str">
        <f t="shared" si="0"/>
        <v>Yes</v>
      </c>
      <c r="K21" s="4" t="s">
        <v>112</v>
      </c>
      <c r="L21" s="4" t="s">
        <v>34</v>
      </c>
      <c r="M21" s="7" t="s">
        <v>35</v>
      </c>
      <c r="N21" s="7" t="s">
        <v>35</v>
      </c>
      <c r="O21" s="7" t="s">
        <v>35</v>
      </c>
      <c r="P21" s="4" t="str">
        <f t="shared" si="1"/>
        <v>Yes</v>
      </c>
      <c r="Q21" s="4" t="s">
        <v>113</v>
      </c>
      <c r="R21" s="4" t="s">
        <v>34</v>
      </c>
      <c r="S21" s="7" t="s">
        <v>35</v>
      </c>
      <c r="T21" s="7" t="s">
        <v>35</v>
      </c>
      <c r="U21" s="7" t="s">
        <v>35</v>
      </c>
      <c r="V21" s="4" t="str">
        <f t="shared" si="2"/>
        <v>Yes</v>
      </c>
      <c r="W21" s="4" t="s">
        <v>81</v>
      </c>
      <c r="X21" s="4" t="s">
        <v>39</v>
      </c>
      <c r="Y21" s="4" t="str">
        <f t="shared" si="3"/>
        <v>Yes</v>
      </c>
      <c r="Z21" s="4" t="s">
        <v>39</v>
      </c>
      <c r="AA21" s="4" t="s">
        <v>114</v>
      </c>
      <c r="AB21" s="4" t="s">
        <v>39</v>
      </c>
      <c r="AC21" s="4" t="str">
        <f t="shared" si="4"/>
        <v>Yes</v>
      </c>
      <c r="AE21" t="s">
        <v>532</v>
      </c>
      <c r="AF21" s="16">
        <f>COUNTIFS(AB:AB, "No")</f>
        <v>2</v>
      </c>
      <c r="AG21" t="s">
        <v>528</v>
      </c>
    </row>
    <row r="22" spans="1:33" ht="12.75" customHeight="1">
      <c r="A22" s="4" t="s">
        <v>29</v>
      </c>
      <c r="B22" s="5" t="s">
        <v>115</v>
      </c>
      <c r="C22" s="8" t="s">
        <v>116</v>
      </c>
      <c r="D22" s="4" t="s">
        <v>117</v>
      </c>
      <c r="E22" s="4" t="s">
        <v>118</v>
      </c>
      <c r="F22" s="4" t="s">
        <v>34</v>
      </c>
      <c r="G22" s="7" t="s">
        <v>35</v>
      </c>
      <c r="H22" s="7" t="s">
        <v>35</v>
      </c>
      <c r="I22" s="7" t="s">
        <v>35</v>
      </c>
      <c r="J22" s="4" t="str">
        <f t="shared" si="0"/>
        <v>Yes</v>
      </c>
      <c r="K22" s="4" t="s">
        <v>63</v>
      </c>
      <c r="L22" s="4" t="s">
        <v>34</v>
      </c>
      <c r="M22" s="7" t="s">
        <v>35</v>
      </c>
      <c r="N22" s="7" t="s">
        <v>35</v>
      </c>
      <c r="O22" s="7" t="s">
        <v>35</v>
      </c>
      <c r="P22" s="4" t="str">
        <f t="shared" si="1"/>
        <v>Yes</v>
      </c>
      <c r="Q22" s="4" t="s">
        <v>44</v>
      </c>
      <c r="R22" s="4" t="s">
        <v>34</v>
      </c>
      <c r="S22" s="7" t="s">
        <v>35</v>
      </c>
      <c r="T22" s="7" t="s">
        <v>35</v>
      </c>
      <c r="U22" s="7" t="s">
        <v>35</v>
      </c>
      <c r="V22" s="4" t="str">
        <f t="shared" si="2"/>
        <v>Yes</v>
      </c>
      <c r="W22" s="4" t="s">
        <v>81</v>
      </c>
      <c r="X22" s="4" t="s">
        <v>39</v>
      </c>
      <c r="Y22" s="4" t="str">
        <f t="shared" si="3"/>
        <v>Yes</v>
      </c>
      <c r="Z22" s="4" t="s">
        <v>39</v>
      </c>
      <c r="AA22" s="4" t="s">
        <v>42</v>
      </c>
      <c r="AB22" s="4" t="str">
        <f>IF(AA22="Indeterminate", "Indeterminate", IF(TRIM(SUBSTITUTE(AA22, ".", ""))=TRIM(SUBSTITUTE(D22, ".", "")), "Yes", "No"))</f>
        <v>Yes</v>
      </c>
      <c r="AC22" s="4" t="str">
        <f t="shared" si="4"/>
        <v>Yes</v>
      </c>
      <c r="AE22" t="s">
        <v>529</v>
      </c>
      <c r="AF22" s="16">
        <f>COUNTIFS(AB:AB, "Indeterminate") + COUNTIFS(AB:AB, "Payload exceeds limit")</f>
        <v>24</v>
      </c>
      <c r="AG22" t="s">
        <v>524</v>
      </c>
    </row>
    <row r="23" spans="1:33" ht="12.75" customHeight="1">
      <c r="A23" s="4" t="s">
        <v>29</v>
      </c>
      <c r="B23" s="5" t="s">
        <v>119</v>
      </c>
      <c r="C23" s="8" t="s">
        <v>120</v>
      </c>
      <c r="D23" s="4" t="s">
        <v>79</v>
      </c>
      <c r="E23" s="4" t="s">
        <v>90</v>
      </c>
      <c r="F23" s="4" t="s">
        <v>34</v>
      </c>
      <c r="G23" s="7" t="s">
        <v>35</v>
      </c>
      <c r="H23" s="7" t="s">
        <v>35</v>
      </c>
      <c r="I23" s="7" t="s">
        <v>35</v>
      </c>
      <c r="J23" s="4" t="str">
        <f t="shared" si="0"/>
        <v>Yes</v>
      </c>
      <c r="K23" s="4" t="s">
        <v>118</v>
      </c>
      <c r="L23" s="4" t="s">
        <v>34</v>
      </c>
      <c r="M23" s="7" t="s">
        <v>35</v>
      </c>
      <c r="N23" s="7" t="s">
        <v>35</v>
      </c>
      <c r="O23" s="7" t="s">
        <v>35</v>
      </c>
      <c r="P23" s="4" t="str">
        <f t="shared" si="1"/>
        <v>Yes</v>
      </c>
      <c r="Q23" s="4" t="s">
        <v>118</v>
      </c>
      <c r="R23" s="4" t="s">
        <v>34</v>
      </c>
      <c r="S23" s="7" t="s">
        <v>35</v>
      </c>
      <c r="T23" s="7" t="s">
        <v>35</v>
      </c>
      <c r="U23" s="7" t="s">
        <v>35</v>
      </c>
      <c r="V23" s="4" t="str">
        <f t="shared" si="2"/>
        <v>Yes</v>
      </c>
      <c r="W23" s="4" t="s">
        <v>81</v>
      </c>
      <c r="X23" s="4" t="s">
        <v>39</v>
      </c>
      <c r="Y23" s="4" t="str">
        <f t="shared" si="3"/>
        <v>Yes</v>
      </c>
      <c r="Z23" s="4" t="s">
        <v>39</v>
      </c>
      <c r="AA23" s="4" t="s">
        <v>82</v>
      </c>
      <c r="AB23" s="4" t="s">
        <v>39</v>
      </c>
      <c r="AC23" s="4" t="str">
        <f t="shared" si="4"/>
        <v>Yes</v>
      </c>
      <c r="AE23" t="s">
        <v>520</v>
      </c>
      <c r="AF23">
        <f>SUM(AF20:AF22)</f>
        <v>150</v>
      </c>
    </row>
    <row r="24" spans="1:33" ht="12.75" customHeight="1">
      <c r="A24" s="4" t="s">
        <v>29</v>
      </c>
      <c r="B24" s="5" t="s">
        <v>121</v>
      </c>
      <c r="C24" s="8" t="s">
        <v>122</v>
      </c>
      <c r="D24" s="4" t="s">
        <v>123</v>
      </c>
      <c r="E24" s="4" t="s">
        <v>43</v>
      </c>
      <c r="F24" s="4" t="s">
        <v>34</v>
      </c>
      <c r="G24" s="7" t="s">
        <v>35</v>
      </c>
      <c r="H24" s="7" t="s">
        <v>35</v>
      </c>
      <c r="I24" s="7" t="s">
        <v>35</v>
      </c>
      <c r="J24" s="4" t="str">
        <f t="shared" si="0"/>
        <v>Yes</v>
      </c>
      <c r="K24" s="4" t="s">
        <v>43</v>
      </c>
      <c r="L24" s="4" t="s">
        <v>34</v>
      </c>
      <c r="M24" s="7" t="s">
        <v>35</v>
      </c>
      <c r="N24" s="7" t="s">
        <v>35</v>
      </c>
      <c r="O24" s="7" t="s">
        <v>35</v>
      </c>
      <c r="P24" s="4" t="str">
        <f t="shared" si="1"/>
        <v>Yes</v>
      </c>
      <c r="Q24" s="4" t="s">
        <v>43</v>
      </c>
      <c r="R24" s="4" t="s">
        <v>34</v>
      </c>
      <c r="S24" s="7" t="s">
        <v>35</v>
      </c>
      <c r="T24" s="7" t="s">
        <v>35</v>
      </c>
      <c r="U24" s="7" t="s">
        <v>35</v>
      </c>
      <c r="V24" s="4" t="str">
        <f t="shared" si="2"/>
        <v>Yes</v>
      </c>
      <c r="W24" s="4" t="s">
        <v>51</v>
      </c>
      <c r="X24" s="4" t="s">
        <v>39</v>
      </c>
      <c r="Y24" s="4" t="str">
        <f t="shared" si="3"/>
        <v>Yes</v>
      </c>
      <c r="Z24" s="4" t="s">
        <v>39</v>
      </c>
      <c r="AA24" s="4" t="s">
        <v>123</v>
      </c>
      <c r="AB24" s="4" t="str">
        <f t="shared" ref="AB24:AB31" si="6">IF(AA24="Indeterminate", "Indeterminate", IF(TRIM(SUBSTITUTE(AA24, ".", ""))=TRIM(SUBSTITUTE(D24, ".", "")), "Yes", "No"))</f>
        <v>Yes</v>
      </c>
      <c r="AC24" s="4" t="str">
        <f t="shared" si="4"/>
        <v>Yes</v>
      </c>
    </row>
    <row r="25" spans="1:33" ht="12.75" customHeight="1">
      <c r="A25" s="4" t="s">
        <v>29</v>
      </c>
      <c r="B25" s="5" t="s">
        <v>124</v>
      </c>
      <c r="C25" s="8" t="s">
        <v>125</v>
      </c>
      <c r="D25" s="4" t="s">
        <v>126</v>
      </c>
      <c r="E25" s="4" t="s">
        <v>127</v>
      </c>
      <c r="F25" s="4" t="s">
        <v>34</v>
      </c>
      <c r="G25" s="7" t="s">
        <v>35</v>
      </c>
      <c r="H25" s="7" t="s">
        <v>35</v>
      </c>
      <c r="I25" s="7" t="s">
        <v>35</v>
      </c>
      <c r="J25" s="4" t="str">
        <f t="shared" si="0"/>
        <v>Yes</v>
      </c>
      <c r="K25" s="4" t="s">
        <v>118</v>
      </c>
      <c r="L25" s="4" t="s">
        <v>34</v>
      </c>
      <c r="M25" s="7" t="s">
        <v>35</v>
      </c>
      <c r="N25" s="7" t="s">
        <v>35</v>
      </c>
      <c r="O25" s="7" t="s">
        <v>35</v>
      </c>
      <c r="P25" s="4" t="str">
        <f t="shared" si="1"/>
        <v>Yes</v>
      </c>
      <c r="Q25" s="4" t="s">
        <v>43</v>
      </c>
      <c r="R25" s="4" t="s">
        <v>34</v>
      </c>
      <c r="S25" s="7" t="s">
        <v>35</v>
      </c>
      <c r="T25" s="7" t="s">
        <v>35</v>
      </c>
      <c r="U25" s="7" t="s">
        <v>35</v>
      </c>
      <c r="V25" s="4" t="str">
        <f t="shared" si="2"/>
        <v>Yes</v>
      </c>
      <c r="W25" s="4" t="s">
        <v>128</v>
      </c>
      <c r="X25" s="4" t="s">
        <v>39</v>
      </c>
      <c r="Y25" s="4" t="str">
        <f t="shared" si="3"/>
        <v>Yes</v>
      </c>
      <c r="Z25" s="4" t="s">
        <v>39</v>
      </c>
      <c r="AA25" s="4" t="s">
        <v>206</v>
      </c>
      <c r="AB25" s="4" t="str">
        <f t="shared" si="6"/>
        <v>Indeterminate</v>
      </c>
      <c r="AC25" s="4" t="str">
        <f t="shared" si="4"/>
        <v>Yes</v>
      </c>
    </row>
    <row r="26" spans="1:33" ht="12.75" customHeight="1">
      <c r="A26" s="4" t="s">
        <v>29</v>
      </c>
      <c r="B26" s="5" t="s">
        <v>129</v>
      </c>
      <c r="C26" s="8" t="s">
        <v>130</v>
      </c>
      <c r="D26" s="4" t="s">
        <v>123</v>
      </c>
      <c r="E26" s="4" t="s">
        <v>44</v>
      </c>
      <c r="F26" s="4" t="s">
        <v>34</v>
      </c>
      <c r="G26" s="7" t="s">
        <v>35</v>
      </c>
      <c r="H26" s="7" t="s">
        <v>35</v>
      </c>
      <c r="I26" s="7" t="s">
        <v>35</v>
      </c>
      <c r="J26" s="4" t="str">
        <f t="shared" si="0"/>
        <v>Yes</v>
      </c>
      <c r="K26" s="4" t="s">
        <v>55</v>
      </c>
      <c r="L26" s="4" t="s">
        <v>34</v>
      </c>
      <c r="M26" s="7" t="s">
        <v>35</v>
      </c>
      <c r="N26" s="7" t="s">
        <v>35</v>
      </c>
      <c r="O26" s="7" t="s">
        <v>35</v>
      </c>
      <c r="P26" s="4" t="str">
        <f t="shared" si="1"/>
        <v>Yes</v>
      </c>
      <c r="Q26" s="4" t="s">
        <v>55</v>
      </c>
      <c r="R26" s="4" t="s">
        <v>34</v>
      </c>
      <c r="S26" s="7" t="s">
        <v>35</v>
      </c>
      <c r="T26" s="7" t="s">
        <v>35</v>
      </c>
      <c r="U26" s="7" t="s">
        <v>35</v>
      </c>
      <c r="V26" s="4" t="str">
        <f t="shared" si="2"/>
        <v>Yes</v>
      </c>
      <c r="W26" s="4" t="s">
        <v>131</v>
      </c>
      <c r="X26" s="4" t="s">
        <v>39</v>
      </c>
      <c r="Y26" s="4" t="str">
        <f t="shared" si="3"/>
        <v>Yes</v>
      </c>
      <c r="Z26" s="4" t="s">
        <v>39</v>
      </c>
      <c r="AA26" s="4" t="s">
        <v>123</v>
      </c>
      <c r="AB26" s="4" t="str">
        <f t="shared" si="6"/>
        <v>Yes</v>
      </c>
      <c r="AC26" s="4" t="str">
        <f t="shared" si="4"/>
        <v>Yes</v>
      </c>
    </row>
    <row r="27" spans="1:33" ht="12.75" customHeight="1">
      <c r="A27" s="4" t="s">
        <v>29</v>
      </c>
      <c r="B27" s="5" t="s">
        <v>132</v>
      </c>
      <c r="C27" s="8" t="s">
        <v>133</v>
      </c>
      <c r="D27" s="4" t="s">
        <v>123</v>
      </c>
      <c r="E27" s="4" t="s">
        <v>55</v>
      </c>
      <c r="F27" s="4" t="s">
        <v>34</v>
      </c>
      <c r="G27" s="7" t="s">
        <v>35</v>
      </c>
      <c r="H27" s="7" t="s">
        <v>35</v>
      </c>
      <c r="I27" s="7" t="s">
        <v>35</v>
      </c>
      <c r="J27" s="4" t="str">
        <f t="shared" si="0"/>
        <v>Yes</v>
      </c>
      <c r="K27" s="4" t="s">
        <v>58</v>
      </c>
      <c r="L27" s="4" t="s">
        <v>62</v>
      </c>
      <c r="M27" s="7" t="s">
        <v>35</v>
      </c>
      <c r="N27" s="7" t="s">
        <v>35</v>
      </c>
      <c r="O27" s="7" t="s">
        <v>35</v>
      </c>
      <c r="P27" s="4" t="str">
        <f t="shared" si="1"/>
        <v>Yes</v>
      </c>
      <c r="Q27" s="4" t="s">
        <v>55</v>
      </c>
      <c r="R27" s="4" t="s">
        <v>34</v>
      </c>
      <c r="S27" s="7" t="s">
        <v>35</v>
      </c>
      <c r="T27" s="7" t="s">
        <v>35</v>
      </c>
      <c r="U27" s="7" t="s">
        <v>35</v>
      </c>
      <c r="V27" s="4" t="str">
        <f t="shared" si="2"/>
        <v>Yes</v>
      </c>
      <c r="W27" s="4" t="s">
        <v>134</v>
      </c>
      <c r="X27" s="4" t="s">
        <v>39</v>
      </c>
      <c r="Y27" s="4" t="str">
        <f t="shared" si="3"/>
        <v>Yes</v>
      </c>
      <c r="Z27" s="4" t="s">
        <v>39</v>
      </c>
      <c r="AA27" s="4" t="s">
        <v>123</v>
      </c>
      <c r="AB27" s="4" t="str">
        <f t="shared" si="6"/>
        <v>Yes</v>
      </c>
      <c r="AC27" s="4" t="str">
        <f t="shared" si="4"/>
        <v>Yes</v>
      </c>
    </row>
    <row r="28" spans="1:33" ht="12.75" customHeight="1">
      <c r="A28" s="4" t="s">
        <v>29</v>
      </c>
      <c r="B28" s="5" t="s">
        <v>135</v>
      </c>
      <c r="C28" s="8" t="s">
        <v>136</v>
      </c>
      <c r="D28" s="4" t="s">
        <v>99</v>
      </c>
      <c r="E28" s="4" t="s">
        <v>63</v>
      </c>
      <c r="F28" s="4" t="s">
        <v>34</v>
      </c>
      <c r="G28" s="7" t="s">
        <v>35</v>
      </c>
      <c r="H28" s="7" t="s">
        <v>35</v>
      </c>
      <c r="I28" s="7" t="s">
        <v>35</v>
      </c>
      <c r="J28" s="4" t="str">
        <f t="shared" si="0"/>
        <v>Yes</v>
      </c>
      <c r="K28" s="4" t="s">
        <v>55</v>
      </c>
      <c r="L28" s="4" t="s">
        <v>34</v>
      </c>
      <c r="M28" s="7" t="s">
        <v>35</v>
      </c>
      <c r="N28" s="7" t="s">
        <v>35</v>
      </c>
      <c r="O28" s="7" t="s">
        <v>35</v>
      </c>
      <c r="P28" s="4" t="str">
        <f t="shared" si="1"/>
        <v>Yes</v>
      </c>
      <c r="Q28" s="4" t="s">
        <v>50</v>
      </c>
      <c r="R28" s="4" t="s">
        <v>34</v>
      </c>
      <c r="S28" s="7" t="s">
        <v>35</v>
      </c>
      <c r="T28" s="7" t="s">
        <v>35</v>
      </c>
      <c r="U28" s="7" t="s">
        <v>35</v>
      </c>
      <c r="V28" s="4" t="str">
        <f t="shared" si="2"/>
        <v>Yes</v>
      </c>
      <c r="W28" s="4" t="s">
        <v>137</v>
      </c>
      <c r="X28" s="4" t="s">
        <v>39</v>
      </c>
      <c r="Y28" s="4" t="str">
        <f t="shared" si="3"/>
        <v>Yes</v>
      </c>
      <c r="Z28" s="4" t="s">
        <v>52</v>
      </c>
      <c r="AA28" s="4" t="s">
        <v>99</v>
      </c>
      <c r="AB28" s="4" t="str">
        <f t="shared" si="6"/>
        <v>Yes</v>
      </c>
      <c r="AC28" s="4" t="str">
        <f t="shared" si="4"/>
        <v>No</v>
      </c>
    </row>
    <row r="29" spans="1:33" ht="12.75" customHeight="1">
      <c r="A29" s="4" t="s">
        <v>29</v>
      </c>
      <c r="B29" s="5" t="s">
        <v>138</v>
      </c>
      <c r="C29" s="8" t="s">
        <v>139</v>
      </c>
      <c r="D29" s="4" t="s">
        <v>140</v>
      </c>
      <c r="E29" s="4" t="s">
        <v>45</v>
      </c>
      <c r="F29" s="4" t="s">
        <v>34</v>
      </c>
      <c r="G29" s="7" t="s">
        <v>35</v>
      </c>
      <c r="H29" s="7" t="s">
        <v>35</v>
      </c>
      <c r="I29" s="7" t="s">
        <v>35</v>
      </c>
      <c r="J29" s="4" t="str">
        <f t="shared" si="0"/>
        <v>Yes</v>
      </c>
      <c r="K29" s="4" t="s">
        <v>141</v>
      </c>
      <c r="L29" s="4" t="s">
        <v>34</v>
      </c>
      <c r="M29" s="7" t="s">
        <v>35</v>
      </c>
      <c r="N29" s="7" t="s">
        <v>35</v>
      </c>
      <c r="O29" s="7" t="s">
        <v>35</v>
      </c>
      <c r="P29" s="4" t="str">
        <f t="shared" si="1"/>
        <v>Yes</v>
      </c>
      <c r="Q29" s="4" t="s">
        <v>45</v>
      </c>
      <c r="R29" s="4" t="s">
        <v>34</v>
      </c>
      <c r="S29" s="7" t="s">
        <v>35</v>
      </c>
      <c r="T29" s="7" t="s">
        <v>35</v>
      </c>
      <c r="U29" s="7" t="s">
        <v>35</v>
      </c>
      <c r="V29" s="4" t="str">
        <f t="shared" si="2"/>
        <v>Yes</v>
      </c>
      <c r="W29" s="4" t="s">
        <v>142</v>
      </c>
      <c r="X29" s="4" t="s">
        <v>39</v>
      </c>
      <c r="Y29" s="4" t="str">
        <f t="shared" si="3"/>
        <v>Yes</v>
      </c>
      <c r="Z29" s="4" t="s">
        <v>39</v>
      </c>
      <c r="AA29" s="4" t="s">
        <v>143</v>
      </c>
      <c r="AB29" s="4" t="str">
        <f t="shared" si="6"/>
        <v>No</v>
      </c>
      <c r="AC29" s="4" t="str">
        <f t="shared" si="4"/>
        <v>Yes</v>
      </c>
    </row>
    <row r="30" spans="1:33" ht="12.75" customHeight="1">
      <c r="A30" s="4" t="s">
        <v>144</v>
      </c>
      <c r="B30" s="5" t="s">
        <v>145</v>
      </c>
      <c r="C30" s="8" t="s">
        <v>146</v>
      </c>
      <c r="D30" s="4" t="s">
        <v>49</v>
      </c>
      <c r="E30" s="4" t="s">
        <v>55</v>
      </c>
      <c r="F30" s="4" t="s">
        <v>34</v>
      </c>
      <c r="G30" s="7" t="s">
        <v>35</v>
      </c>
      <c r="H30" s="7" t="s">
        <v>35</v>
      </c>
      <c r="I30" s="7" t="s">
        <v>35</v>
      </c>
      <c r="J30" s="4" t="str">
        <f t="shared" si="0"/>
        <v>Yes</v>
      </c>
      <c r="K30" s="4" t="s">
        <v>63</v>
      </c>
      <c r="L30" s="4" t="s">
        <v>34</v>
      </c>
      <c r="M30" s="7" t="s">
        <v>35</v>
      </c>
      <c r="N30" s="7" t="s">
        <v>35</v>
      </c>
      <c r="O30" s="7" t="s">
        <v>35</v>
      </c>
      <c r="P30" s="4" t="str">
        <f t="shared" si="1"/>
        <v>Yes</v>
      </c>
      <c r="Q30" s="4" t="s">
        <v>50</v>
      </c>
      <c r="R30" s="4" t="s">
        <v>34</v>
      </c>
      <c r="S30" s="7" t="s">
        <v>35</v>
      </c>
      <c r="T30" s="7" t="s">
        <v>35</v>
      </c>
      <c r="U30" s="7" t="s">
        <v>35</v>
      </c>
      <c r="V30" s="4" t="str">
        <f t="shared" si="2"/>
        <v>Yes</v>
      </c>
      <c r="W30" s="4" t="s">
        <v>51</v>
      </c>
      <c r="X30" s="4" t="s">
        <v>39</v>
      </c>
      <c r="Y30" s="4" t="str">
        <f t="shared" si="3"/>
        <v>Yes</v>
      </c>
      <c r="Z30" s="4" t="s">
        <v>52</v>
      </c>
      <c r="AA30" s="4" t="s">
        <v>49</v>
      </c>
      <c r="AB30" s="4" t="str">
        <f t="shared" si="6"/>
        <v>Yes</v>
      </c>
      <c r="AC30" s="4" t="str">
        <f t="shared" si="4"/>
        <v>No</v>
      </c>
    </row>
    <row r="31" spans="1:33" ht="12.75" customHeight="1">
      <c r="A31" s="4" t="s">
        <v>144</v>
      </c>
      <c r="B31" s="5" t="s">
        <v>147</v>
      </c>
      <c r="C31" s="8" t="s">
        <v>148</v>
      </c>
      <c r="D31" s="4" t="s">
        <v>42</v>
      </c>
      <c r="E31" s="4" t="s">
        <v>69</v>
      </c>
      <c r="F31" s="9" t="s">
        <v>62</v>
      </c>
      <c r="G31" s="7" t="s">
        <v>35</v>
      </c>
      <c r="H31" s="7" t="s">
        <v>35</v>
      </c>
      <c r="I31" s="7" t="s">
        <v>35</v>
      </c>
      <c r="J31" s="4" t="str">
        <f t="shared" si="0"/>
        <v>Yes</v>
      </c>
      <c r="K31" s="4" t="s">
        <v>58</v>
      </c>
      <c r="L31" s="9" t="s">
        <v>34</v>
      </c>
      <c r="M31" s="7" t="s">
        <v>35</v>
      </c>
      <c r="N31" s="7" t="s">
        <v>35</v>
      </c>
      <c r="O31" s="7" t="s">
        <v>35</v>
      </c>
      <c r="P31" s="4" t="str">
        <f t="shared" si="1"/>
        <v>Yes</v>
      </c>
      <c r="Q31" s="4" t="s">
        <v>58</v>
      </c>
      <c r="R31" s="4" t="s">
        <v>34</v>
      </c>
      <c r="S31" s="7" t="s">
        <v>35</v>
      </c>
      <c r="T31" s="7" t="s">
        <v>35</v>
      </c>
      <c r="U31" s="7" t="s">
        <v>35</v>
      </c>
      <c r="V31" s="4" t="str">
        <f t="shared" si="2"/>
        <v>Yes</v>
      </c>
      <c r="W31" s="4" t="s">
        <v>46</v>
      </c>
      <c r="X31" s="4" t="s">
        <v>39</v>
      </c>
      <c r="Y31" s="4" t="str">
        <f t="shared" si="3"/>
        <v>Yes</v>
      </c>
      <c r="Z31" s="4" t="s">
        <v>39</v>
      </c>
      <c r="AA31" s="4" t="s">
        <v>206</v>
      </c>
      <c r="AB31" s="4" t="str">
        <f t="shared" si="6"/>
        <v>Indeterminate</v>
      </c>
      <c r="AC31" s="4" t="str">
        <f t="shared" si="4"/>
        <v>Yes</v>
      </c>
    </row>
    <row r="32" spans="1:33" ht="12.75" customHeight="1">
      <c r="A32" s="4" t="s">
        <v>144</v>
      </c>
      <c r="B32" s="5" t="s">
        <v>149</v>
      </c>
      <c r="C32" s="8" t="s">
        <v>150</v>
      </c>
      <c r="D32" s="4" t="s">
        <v>151</v>
      </c>
      <c r="E32" s="4" t="s">
        <v>33</v>
      </c>
      <c r="F32" s="4" t="s">
        <v>34</v>
      </c>
      <c r="G32" s="7" t="s">
        <v>35</v>
      </c>
      <c r="H32" s="7" t="s">
        <v>35</v>
      </c>
      <c r="I32" s="7" t="s">
        <v>35</v>
      </c>
      <c r="J32" s="4" t="str">
        <f t="shared" si="0"/>
        <v>Yes</v>
      </c>
      <c r="K32" s="4" t="s">
        <v>152</v>
      </c>
      <c r="L32" s="4" t="s">
        <v>34</v>
      </c>
      <c r="M32" s="7" t="s">
        <v>35</v>
      </c>
      <c r="N32" s="7" t="s">
        <v>35</v>
      </c>
      <c r="O32" s="7" t="s">
        <v>35</v>
      </c>
      <c r="P32" s="4" t="str">
        <f t="shared" si="1"/>
        <v>No</v>
      </c>
      <c r="Q32" s="4" t="s">
        <v>152</v>
      </c>
      <c r="R32" s="4" t="s">
        <v>34</v>
      </c>
      <c r="S32" s="7" t="s">
        <v>35</v>
      </c>
      <c r="T32" s="7" t="s">
        <v>35</v>
      </c>
      <c r="U32" s="7" t="s">
        <v>35</v>
      </c>
      <c r="V32" s="4" t="str">
        <f t="shared" si="2"/>
        <v>No</v>
      </c>
      <c r="W32" s="4" t="s">
        <v>51</v>
      </c>
      <c r="X32" s="4" t="s">
        <v>52</v>
      </c>
      <c r="Y32" s="4" t="str">
        <f t="shared" si="3"/>
        <v>No</v>
      </c>
      <c r="Z32" s="4" t="s">
        <v>52</v>
      </c>
      <c r="AA32" s="14" t="s">
        <v>153</v>
      </c>
      <c r="AB32" s="4" t="s">
        <v>39</v>
      </c>
      <c r="AC32" s="4" t="str">
        <f t="shared" si="4"/>
        <v>Yes</v>
      </c>
    </row>
    <row r="33" spans="1:29" ht="12.75" customHeight="1">
      <c r="A33" s="4" t="s">
        <v>144</v>
      </c>
      <c r="B33" s="5" t="s">
        <v>154</v>
      </c>
      <c r="C33" s="8" t="s">
        <v>155</v>
      </c>
      <c r="D33" s="4" t="s">
        <v>156</v>
      </c>
      <c r="E33" s="4" t="s">
        <v>50</v>
      </c>
      <c r="F33" s="4" t="s">
        <v>34</v>
      </c>
      <c r="G33" s="7" t="s">
        <v>35</v>
      </c>
      <c r="H33" s="7" t="s">
        <v>35</v>
      </c>
      <c r="I33" s="7" t="s">
        <v>35</v>
      </c>
      <c r="J33" s="4" t="str">
        <f t="shared" si="0"/>
        <v>Yes</v>
      </c>
      <c r="K33" s="4" t="s">
        <v>55</v>
      </c>
      <c r="L33" s="4" t="s">
        <v>34</v>
      </c>
      <c r="M33" s="7" t="s">
        <v>35</v>
      </c>
      <c r="N33" s="7" t="s">
        <v>35</v>
      </c>
      <c r="O33" s="7" t="s">
        <v>35</v>
      </c>
      <c r="P33" s="4" t="str">
        <f t="shared" si="1"/>
        <v>Yes</v>
      </c>
      <c r="Q33" s="4" t="s">
        <v>55</v>
      </c>
      <c r="R33" s="4" t="s">
        <v>34</v>
      </c>
      <c r="S33" s="7" t="s">
        <v>35</v>
      </c>
      <c r="T33" s="7" t="s">
        <v>35</v>
      </c>
      <c r="U33" s="7" t="s">
        <v>35</v>
      </c>
      <c r="V33" s="4" t="str">
        <f t="shared" si="2"/>
        <v>Yes</v>
      </c>
      <c r="W33" s="4" t="s">
        <v>81</v>
      </c>
      <c r="X33" s="4" t="s">
        <v>39</v>
      </c>
      <c r="Y33" s="4" t="str">
        <f t="shared" si="3"/>
        <v>Yes</v>
      </c>
      <c r="Z33" s="4" t="s">
        <v>39</v>
      </c>
      <c r="AA33" s="4" t="s">
        <v>156</v>
      </c>
      <c r="AB33" s="4" t="str">
        <f>IF(AA33="Indeterminate", "Indeterminate", IF(TRIM(SUBSTITUTE(AA33, ".", ""))=TRIM(SUBSTITUTE(D33, ".", "")), "Yes", "No"))</f>
        <v>Yes</v>
      </c>
      <c r="AC33" s="4" t="str">
        <f t="shared" si="4"/>
        <v>Yes</v>
      </c>
    </row>
    <row r="34" spans="1:29" ht="12.75" customHeight="1">
      <c r="A34" s="4" t="s">
        <v>144</v>
      </c>
      <c r="B34" s="5" t="s">
        <v>157</v>
      </c>
      <c r="C34" s="8" t="s">
        <v>158</v>
      </c>
      <c r="D34" s="4" t="s">
        <v>159</v>
      </c>
      <c r="E34" s="4" t="s">
        <v>44</v>
      </c>
      <c r="F34" s="4" t="s">
        <v>34</v>
      </c>
      <c r="G34" s="7" t="s">
        <v>35</v>
      </c>
      <c r="H34" s="7" t="s">
        <v>35</v>
      </c>
      <c r="I34" s="7" t="s">
        <v>35</v>
      </c>
      <c r="J34" s="4" t="str">
        <f t="shared" ref="J34:J65" si="7">IF(VALUE(LEFT(E34,SEARCH("/",E34)-1))&gt;=4, "Yes", "No")</f>
        <v>Yes</v>
      </c>
      <c r="K34" s="4" t="s">
        <v>44</v>
      </c>
      <c r="L34" s="4" t="s">
        <v>34</v>
      </c>
      <c r="M34" s="7" t="s">
        <v>35</v>
      </c>
      <c r="N34" s="7" t="s">
        <v>35</v>
      </c>
      <c r="O34" s="7" t="s">
        <v>35</v>
      </c>
      <c r="P34" s="4" t="str">
        <f t="shared" ref="P34:P65" si="8">IF(VALUE(LEFT(K34,SEARCH("/",K34)-1))&gt;=4, "Yes", "No")</f>
        <v>Yes</v>
      </c>
      <c r="Q34" s="4" t="s">
        <v>44</v>
      </c>
      <c r="R34" s="4" t="s">
        <v>34</v>
      </c>
      <c r="S34" s="7" t="s">
        <v>35</v>
      </c>
      <c r="T34" s="7" t="s">
        <v>35</v>
      </c>
      <c r="U34" s="7" t="s">
        <v>35</v>
      </c>
      <c r="V34" s="4" t="str">
        <f t="shared" ref="V34:V65" si="9">IF(VALUE(LEFT(Q34,SEARCH("/",Q34)-1))&gt;=4, "Yes", "No")</f>
        <v>Yes</v>
      </c>
      <c r="W34" s="4" t="s">
        <v>160</v>
      </c>
      <c r="X34" s="4" t="s">
        <v>52</v>
      </c>
      <c r="Y34" s="4" t="str">
        <f t="shared" ref="Y34:Y65" si="10">IF(AND(X34="Yes", OR(J34="Yes", Q34="Yes", V34="Yes")), "Yes","No")</f>
        <v>No</v>
      </c>
      <c r="Z34" s="4" t="s">
        <v>515</v>
      </c>
      <c r="AA34" s="4" t="s">
        <v>515</v>
      </c>
      <c r="AB34" s="4" t="s">
        <v>515</v>
      </c>
      <c r="AC34" s="4" t="s">
        <v>515</v>
      </c>
    </row>
    <row r="35" spans="1:29" ht="12.75" customHeight="1">
      <c r="A35" s="4" t="s">
        <v>144</v>
      </c>
      <c r="B35" s="5" t="s">
        <v>161</v>
      </c>
      <c r="C35" s="8" t="s">
        <v>162</v>
      </c>
      <c r="D35" s="4" t="s">
        <v>163</v>
      </c>
      <c r="E35" s="4" t="s">
        <v>118</v>
      </c>
      <c r="F35" s="4" t="s">
        <v>34</v>
      </c>
      <c r="G35" s="7" t="s">
        <v>35</v>
      </c>
      <c r="H35" s="7" t="s">
        <v>35</v>
      </c>
      <c r="I35" s="7" t="s">
        <v>35</v>
      </c>
      <c r="J35" s="4" t="str">
        <f t="shared" si="7"/>
        <v>Yes</v>
      </c>
      <c r="K35" s="4" t="s">
        <v>127</v>
      </c>
      <c r="L35" s="4" t="s">
        <v>34</v>
      </c>
      <c r="M35" s="7" t="s">
        <v>35</v>
      </c>
      <c r="N35" s="7" t="s">
        <v>35</v>
      </c>
      <c r="O35" s="7" t="s">
        <v>35</v>
      </c>
      <c r="P35" s="4" t="str">
        <f t="shared" si="8"/>
        <v>Yes</v>
      </c>
      <c r="Q35" s="4" t="s">
        <v>66</v>
      </c>
      <c r="R35" s="4" t="s">
        <v>34</v>
      </c>
      <c r="S35" s="7" t="s">
        <v>35</v>
      </c>
      <c r="T35" s="7" t="s">
        <v>35</v>
      </c>
      <c r="U35" s="7" t="s">
        <v>35</v>
      </c>
      <c r="V35" s="4" t="str">
        <f t="shared" si="9"/>
        <v>Yes</v>
      </c>
      <c r="W35" s="4" t="s">
        <v>164</v>
      </c>
      <c r="X35" s="4" t="s">
        <v>39</v>
      </c>
      <c r="Y35" s="4" t="str">
        <f t="shared" si="10"/>
        <v>Yes</v>
      </c>
      <c r="Z35" s="4" t="s">
        <v>515</v>
      </c>
      <c r="AA35" s="4" t="s">
        <v>515</v>
      </c>
      <c r="AB35" s="4" t="s">
        <v>515</v>
      </c>
      <c r="AC35" s="4" t="s">
        <v>515</v>
      </c>
    </row>
    <row r="36" spans="1:29" ht="12.75" customHeight="1">
      <c r="A36" s="4" t="s">
        <v>144</v>
      </c>
      <c r="B36" s="5" t="s">
        <v>165</v>
      </c>
      <c r="C36" s="8" t="s">
        <v>166</v>
      </c>
      <c r="D36" s="4" t="s">
        <v>167</v>
      </c>
      <c r="E36" s="4" t="s">
        <v>168</v>
      </c>
      <c r="F36" s="4" t="s">
        <v>34</v>
      </c>
      <c r="G36" s="7" t="s">
        <v>35</v>
      </c>
      <c r="H36" s="7" t="s">
        <v>35</v>
      </c>
      <c r="I36" s="7" t="s">
        <v>35</v>
      </c>
      <c r="J36" s="4" t="str">
        <f t="shared" si="7"/>
        <v>No</v>
      </c>
      <c r="K36" s="4" t="s">
        <v>169</v>
      </c>
      <c r="L36" s="4" t="s">
        <v>34</v>
      </c>
      <c r="M36" s="7" t="s">
        <v>35</v>
      </c>
      <c r="N36" s="7" t="s">
        <v>35</v>
      </c>
      <c r="O36" s="7" t="s">
        <v>35</v>
      </c>
      <c r="P36" s="4" t="str">
        <f t="shared" si="8"/>
        <v>No</v>
      </c>
      <c r="Q36" s="4" t="s">
        <v>169</v>
      </c>
      <c r="R36" s="4" t="s">
        <v>34</v>
      </c>
      <c r="S36" s="7" t="s">
        <v>35</v>
      </c>
      <c r="T36" s="7" t="s">
        <v>35</v>
      </c>
      <c r="U36" s="7" t="s">
        <v>35</v>
      </c>
      <c r="V36" s="4" t="str">
        <f t="shared" si="9"/>
        <v>No</v>
      </c>
      <c r="W36" s="4" t="s">
        <v>51</v>
      </c>
      <c r="X36" s="4" t="s">
        <v>52</v>
      </c>
      <c r="Y36" s="4" t="str">
        <f t="shared" si="10"/>
        <v>No</v>
      </c>
      <c r="Z36" s="4" t="s">
        <v>52</v>
      </c>
      <c r="AA36" s="4" t="s">
        <v>170</v>
      </c>
      <c r="AB36" s="4" t="str">
        <f>IF(AA36="Indeterminate", "Indeterminate", IF(TRIM(SUBSTITUTE(AA36, ".", ""))=TRIM(SUBSTITUTE(D36, ".", "")), "Yes", "No"))</f>
        <v>Yes</v>
      </c>
      <c r="AC36" s="4" t="str">
        <f t="shared" si="4"/>
        <v>Yes</v>
      </c>
    </row>
    <row r="37" spans="1:29" ht="12.75" customHeight="1">
      <c r="A37" s="4" t="s">
        <v>144</v>
      </c>
      <c r="B37" s="5" t="s">
        <v>171</v>
      </c>
      <c r="C37" s="8" t="s">
        <v>172</v>
      </c>
      <c r="D37" s="4" t="s">
        <v>173</v>
      </c>
      <c r="E37" s="4" t="s">
        <v>174</v>
      </c>
      <c r="F37" s="4" t="s">
        <v>34</v>
      </c>
      <c r="G37" s="7" t="s">
        <v>35</v>
      </c>
      <c r="H37" s="7" t="s">
        <v>35</v>
      </c>
      <c r="I37" s="7" t="s">
        <v>35</v>
      </c>
      <c r="J37" s="4" t="str">
        <f t="shared" si="7"/>
        <v>Yes</v>
      </c>
      <c r="K37" s="4" t="s">
        <v>55</v>
      </c>
      <c r="L37" s="4" t="s">
        <v>34</v>
      </c>
      <c r="M37" s="7" t="s">
        <v>35</v>
      </c>
      <c r="N37" s="7" t="s">
        <v>35</v>
      </c>
      <c r="O37" s="7" t="s">
        <v>35</v>
      </c>
      <c r="P37" s="4" t="str">
        <f t="shared" si="8"/>
        <v>Yes</v>
      </c>
      <c r="Q37" s="4" t="s">
        <v>55</v>
      </c>
      <c r="R37" s="4" t="s">
        <v>34</v>
      </c>
      <c r="S37" s="7" t="s">
        <v>35</v>
      </c>
      <c r="T37" s="7" t="s">
        <v>35</v>
      </c>
      <c r="U37" s="7" t="s">
        <v>35</v>
      </c>
      <c r="V37" s="4" t="str">
        <f t="shared" si="9"/>
        <v>Yes</v>
      </c>
      <c r="W37" s="4" t="s">
        <v>81</v>
      </c>
      <c r="X37" s="4" t="s">
        <v>39</v>
      </c>
      <c r="Y37" s="4" t="str">
        <f t="shared" si="10"/>
        <v>Yes</v>
      </c>
      <c r="Z37" s="4" t="s">
        <v>39</v>
      </c>
      <c r="AA37" s="4" t="s">
        <v>175</v>
      </c>
      <c r="AB37" s="4" t="s">
        <v>39</v>
      </c>
      <c r="AC37" s="4" t="str">
        <f t="shared" si="4"/>
        <v>Yes</v>
      </c>
    </row>
    <row r="38" spans="1:29" ht="12.75" customHeight="1">
      <c r="A38" s="4" t="s">
        <v>144</v>
      </c>
      <c r="B38" s="5" t="s">
        <v>176</v>
      </c>
      <c r="C38" s="8" t="s">
        <v>177</v>
      </c>
      <c r="D38" s="4" t="s">
        <v>82</v>
      </c>
      <c r="E38" s="4" t="s">
        <v>127</v>
      </c>
      <c r="F38" s="4" t="s">
        <v>34</v>
      </c>
      <c r="G38" s="7" t="s">
        <v>35</v>
      </c>
      <c r="H38" s="7" t="s">
        <v>35</v>
      </c>
      <c r="I38" s="7" t="s">
        <v>35</v>
      </c>
      <c r="J38" s="4" t="str">
        <f t="shared" si="7"/>
        <v>Yes</v>
      </c>
      <c r="K38" s="4" t="s">
        <v>66</v>
      </c>
      <c r="L38" s="4" t="s">
        <v>34</v>
      </c>
      <c r="M38" s="7" t="s">
        <v>35</v>
      </c>
      <c r="N38" s="7" t="s">
        <v>35</v>
      </c>
      <c r="O38" s="7" t="s">
        <v>35</v>
      </c>
      <c r="P38" s="4" t="str">
        <f t="shared" si="8"/>
        <v>Yes</v>
      </c>
      <c r="Q38" s="4" t="s">
        <v>66</v>
      </c>
      <c r="R38" s="4" t="s">
        <v>34</v>
      </c>
      <c r="S38" s="7" t="s">
        <v>35</v>
      </c>
      <c r="T38" s="7" t="s">
        <v>35</v>
      </c>
      <c r="U38" s="7" t="s">
        <v>35</v>
      </c>
      <c r="V38" s="4" t="str">
        <f t="shared" si="9"/>
        <v>Yes</v>
      </c>
      <c r="W38" s="4" t="s">
        <v>76</v>
      </c>
      <c r="X38" s="4" t="s">
        <v>39</v>
      </c>
      <c r="Y38" s="4" t="str">
        <f t="shared" si="10"/>
        <v>Yes</v>
      </c>
      <c r="Z38" s="4" t="s">
        <v>39</v>
      </c>
      <c r="AA38" s="4" t="s">
        <v>82</v>
      </c>
      <c r="AB38" s="4" t="str">
        <f>IF(AA38="Indeterminate", "Indeterminate", IF(TRIM(SUBSTITUTE(AA38, ".", ""))=TRIM(SUBSTITUTE(D38, ".", "")), "Yes", "No"))</f>
        <v>Yes</v>
      </c>
      <c r="AC38" s="4" t="str">
        <f t="shared" si="4"/>
        <v>Yes</v>
      </c>
    </row>
    <row r="39" spans="1:29" ht="12.75" customHeight="1">
      <c r="A39" s="4" t="s">
        <v>144</v>
      </c>
      <c r="B39" s="5" t="s">
        <v>178</v>
      </c>
      <c r="C39" s="8" t="s">
        <v>179</v>
      </c>
      <c r="D39" s="4" t="s">
        <v>180</v>
      </c>
      <c r="E39" s="4" t="s">
        <v>36</v>
      </c>
      <c r="F39" s="9" t="s">
        <v>62</v>
      </c>
      <c r="G39" s="7" t="s">
        <v>35</v>
      </c>
      <c r="H39" s="7" t="s">
        <v>35</v>
      </c>
      <c r="I39" s="7" t="s">
        <v>35</v>
      </c>
      <c r="J39" s="4" t="str">
        <f t="shared" si="7"/>
        <v>Yes</v>
      </c>
      <c r="K39" s="4" t="s">
        <v>141</v>
      </c>
      <c r="L39" s="4" t="s">
        <v>34</v>
      </c>
      <c r="M39" s="7" t="s">
        <v>35</v>
      </c>
      <c r="N39" s="7" t="s">
        <v>35</v>
      </c>
      <c r="O39" s="7" t="s">
        <v>35</v>
      </c>
      <c r="P39" s="4" t="str">
        <f t="shared" si="8"/>
        <v>Yes</v>
      </c>
      <c r="Q39" s="4" t="s">
        <v>141</v>
      </c>
      <c r="R39" s="4" t="s">
        <v>34</v>
      </c>
      <c r="S39" s="7" t="s">
        <v>35</v>
      </c>
      <c r="T39" s="7" t="s">
        <v>35</v>
      </c>
      <c r="U39" s="7" t="s">
        <v>35</v>
      </c>
      <c r="V39" s="4" t="str">
        <f t="shared" si="9"/>
        <v>Yes</v>
      </c>
      <c r="W39" s="4" t="s">
        <v>51</v>
      </c>
      <c r="X39" s="4" t="s">
        <v>39</v>
      </c>
      <c r="Y39" s="4" t="str">
        <f t="shared" si="10"/>
        <v>Yes</v>
      </c>
      <c r="Z39" s="4" t="s">
        <v>52</v>
      </c>
      <c r="AA39" s="4" t="s">
        <v>181</v>
      </c>
      <c r="AB39" s="4" t="s">
        <v>39</v>
      </c>
      <c r="AC39" s="4" t="str">
        <f t="shared" si="4"/>
        <v>No</v>
      </c>
    </row>
    <row r="40" spans="1:29" ht="12.75" customHeight="1">
      <c r="A40" s="4" t="s">
        <v>144</v>
      </c>
      <c r="B40" s="5" t="s">
        <v>182</v>
      </c>
      <c r="C40" s="8" t="s">
        <v>183</v>
      </c>
      <c r="D40" s="4" t="s">
        <v>184</v>
      </c>
      <c r="E40" s="4" t="s">
        <v>96</v>
      </c>
      <c r="F40" s="9" t="s">
        <v>62</v>
      </c>
      <c r="G40" s="7" t="s">
        <v>35</v>
      </c>
      <c r="H40" s="7" t="s">
        <v>35</v>
      </c>
      <c r="I40" s="7" t="s">
        <v>35</v>
      </c>
      <c r="J40" s="4" t="str">
        <f t="shared" si="7"/>
        <v>Yes</v>
      </c>
      <c r="K40" s="4" t="s">
        <v>55</v>
      </c>
      <c r="L40" s="9" t="s">
        <v>62</v>
      </c>
      <c r="M40" s="7" t="s">
        <v>35</v>
      </c>
      <c r="N40" s="7" t="s">
        <v>35</v>
      </c>
      <c r="O40" s="7" t="s">
        <v>35</v>
      </c>
      <c r="P40" s="4" t="str">
        <f t="shared" si="8"/>
        <v>Yes</v>
      </c>
      <c r="Q40" s="4" t="s">
        <v>55</v>
      </c>
      <c r="R40" s="9" t="s">
        <v>62</v>
      </c>
      <c r="S40" s="7" t="s">
        <v>35</v>
      </c>
      <c r="T40" s="7" t="s">
        <v>35</v>
      </c>
      <c r="U40" s="7" t="s">
        <v>35</v>
      </c>
      <c r="V40" s="4" t="str">
        <f t="shared" si="9"/>
        <v>Yes</v>
      </c>
      <c r="W40" s="4" t="s">
        <v>81</v>
      </c>
      <c r="X40" s="4" t="s">
        <v>39</v>
      </c>
      <c r="Y40" s="4" t="str">
        <f t="shared" si="10"/>
        <v>Yes</v>
      </c>
      <c r="Z40" s="4" t="s">
        <v>39</v>
      </c>
      <c r="AA40" s="4" t="s">
        <v>184</v>
      </c>
      <c r="AB40" s="4" t="str">
        <f>IF(AA40="Indeterminate", "Indeterminate", IF(TRIM(SUBSTITUTE(AA40, ".", ""))=TRIM(SUBSTITUTE(D40, ".", "")), "Yes", "No"))</f>
        <v>Yes</v>
      </c>
      <c r="AC40" s="4" t="str">
        <f t="shared" si="4"/>
        <v>Yes</v>
      </c>
    </row>
    <row r="41" spans="1:29" ht="12.75" customHeight="1">
      <c r="A41" s="4" t="s">
        <v>144</v>
      </c>
      <c r="B41" s="5" t="s">
        <v>185</v>
      </c>
      <c r="C41" s="8" t="s">
        <v>186</v>
      </c>
      <c r="D41" s="4" t="s">
        <v>187</v>
      </c>
      <c r="E41" s="4" t="s">
        <v>66</v>
      </c>
      <c r="F41" s="4" t="s">
        <v>34</v>
      </c>
      <c r="G41" s="7" t="s">
        <v>35</v>
      </c>
      <c r="H41" s="7" t="s">
        <v>35</v>
      </c>
      <c r="I41" s="7" t="s">
        <v>35</v>
      </c>
      <c r="J41" s="4" t="str">
        <f t="shared" si="7"/>
        <v>Yes</v>
      </c>
      <c r="K41" s="4" t="s">
        <v>66</v>
      </c>
      <c r="L41" s="4" t="s">
        <v>34</v>
      </c>
      <c r="M41" s="7" t="s">
        <v>35</v>
      </c>
      <c r="N41" s="7" t="s">
        <v>35</v>
      </c>
      <c r="O41" s="7" t="s">
        <v>35</v>
      </c>
      <c r="P41" s="4" t="str">
        <f t="shared" si="8"/>
        <v>Yes</v>
      </c>
      <c r="Q41" s="4" t="s">
        <v>66</v>
      </c>
      <c r="R41" s="4" t="s">
        <v>34</v>
      </c>
      <c r="S41" s="7" t="s">
        <v>35</v>
      </c>
      <c r="T41" s="7" t="s">
        <v>35</v>
      </c>
      <c r="U41" s="7" t="s">
        <v>35</v>
      </c>
      <c r="V41" s="4" t="str">
        <f t="shared" si="9"/>
        <v>Yes</v>
      </c>
      <c r="W41" s="4" t="s">
        <v>81</v>
      </c>
      <c r="X41" s="4" t="s">
        <v>39</v>
      </c>
      <c r="Y41" s="4" t="str">
        <f t="shared" si="10"/>
        <v>Yes</v>
      </c>
      <c r="Z41" s="4" t="s">
        <v>39</v>
      </c>
      <c r="AA41" s="4" t="s">
        <v>187</v>
      </c>
      <c r="AB41" s="4" t="str">
        <f>IF(AA41="Indeterminate", "Indeterminate", IF(TRIM(SUBSTITUTE(AA41, ".", ""))=TRIM(SUBSTITUTE(D41, ".", "")), "Yes", "No"))</f>
        <v>Yes</v>
      </c>
      <c r="AC41" s="4" t="str">
        <f t="shared" si="4"/>
        <v>Yes</v>
      </c>
    </row>
    <row r="42" spans="1:29" ht="12.75" customHeight="1">
      <c r="A42" s="4" t="s">
        <v>144</v>
      </c>
      <c r="B42" s="5" t="s">
        <v>188</v>
      </c>
      <c r="C42" s="11" t="s">
        <v>189</v>
      </c>
      <c r="D42" s="4" t="s">
        <v>79</v>
      </c>
      <c r="E42" s="4" t="s">
        <v>190</v>
      </c>
      <c r="F42" s="4" t="s">
        <v>34</v>
      </c>
      <c r="G42" s="7" t="s">
        <v>35</v>
      </c>
      <c r="H42" s="7" t="s">
        <v>35</v>
      </c>
      <c r="I42" s="7" t="s">
        <v>35</v>
      </c>
      <c r="J42" s="4" t="str">
        <f t="shared" si="7"/>
        <v>Yes</v>
      </c>
      <c r="K42" s="4" t="s">
        <v>190</v>
      </c>
      <c r="L42" s="4" t="s">
        <v>34</v>
      </c>
      <c r="M42" s="7" t="s">
        <v>35</v>
      </c>
      <c r="N42" s="7" t="s">
        <v>35</v>
      </c>
      <c r="O42" s="7" t="s">
        <v>35</v>
      </c>
      <c r="P42" s="4" t="str">
        <f t="shared" si="8"/>
        <v>Yes</v>
      </c>
      <c r="Q42" s="4" t="s">
        <v>190</v>
      </c>
      <c r="R42" s="4" t="s">
        <v>34</v>
      </c>
      <c r="S42" s="7" t="s">
        <v>35</v>
      </c>
      <c r="T42" s="7" t="s">
        <v>35</v>
      </c>
      <c r="U42" s="7" t="s">
        <v>35</v>
      </c>
      <c r="V42" s="4" t="str">
        <f t="shared" si="9"/>
        <v>Yes</v>
      </c>
      <c r="W42" s="4" t="s">
        <v>81</v>
      </c>
      <c r="X42" s="4" t="s">
        <v>39</v>
      </c>
      <c r="Y42" s="4" t="str">
        <f t="shared" si="10"/>
        <v>Yes</v>
      </c>
      <c r="Z42" s="4" t="s">
        <v>39</v>
      </c>
      <c r="AA42" s="4" t="s">
        <v>191</v>
      </c>
      <c r="AB42" s="4" t="s">
        <v>39</v>
      </c>
      <c r="AC42" s="4" t="str">
        <f t="shared" si="4"/>
        <v>Yes</v>
      </c>
    </row>
    <row r="43" spans="1:29" ht="12.75" customHeight="1">
      <c r="A43" s="4" t="s">
        <v>144</v>
      </c>
      <c r="B43" s="5" t="s">
        <v>192</v>
      </c>
      <c r="C43" s="8" t="s">
        <v>193</v>
      </c>
      <c r="D43" s="4" t="s">
        <v>85</v>
      </c>
      <c r="E43" s="4" t="s">
        <v>90</v>
      </c>
      <c r="F43" s="4" t="s">
        <v>34</v>
      </c>
      <c r="G43" s="7" t="s">
        <v>35</v>
      </c>
      <c r="H43" s="7" t="s">
        <v>35</v>
      </c>
      <c r="I43" s="7" t="s">
        <v>35</v>
      </c>
      <c r="J43" s="4" t="str">
        <f t="shared" si="7"/>
        <v>Yes</v>
      </c>
      <c r="K43" s="4" t="s">
        <v>90</v>
      </c>
      <c r="L43" s="4" t="s">
        <v>34</v>
      </c>
      <c r="M43" s="7" t="s">
        <v>35</v>
      </c>
      <c r="N43" s="7" t="s">
        <v>35</v>
      </c>
      <c r="O43" s="7" t="s">
        <v>35</v>
      </c>
      <c r="P43" s="4" t="str">
        <f t="shared" si="8"/>
        <v>Yes</v>
      </c>
      <c r="Q43" s="4" t="s">
        <v>43</v>
      </c>
      <c r="R43" s="4" t="s">
        <v>34</v>
      </c>
      <c r="S43" s="7" t="s">
        <v>35</v>
      </c>
      <c r="T43" s="7" t="s">
        <v>35</v>
      </c>
      <c r="U43" s="7" t="s">
        <v>35</v>
      </c>
      <c r="V43" s="4" t="str">
        <f t="shared" si="9"/>
        <v>Yes</v>
      </c>
      <c r="W43" s="4" t="s">
        <v>81</v>
      </c>
      <c r="X43" s="4" t="s">
        <v>39</v>
      </c>
      <c r="Y43" s="4" t="str">
        <f t="shared" si="10"/>
        <v>Yes</v>
      </c>
      <c r="Z43" s="4" t="s">
        <v>39</v>
      </c>
      <c r="AA43" s="4" t="s">
        <v>206</v>
      </c>
      <c r="AB43" s="4" t="str">
        <f>IF(AA43="Indeterminate", "Indeterminate", IF(TRIM(SUBSTITUTE(AA43, ".", ""))=TRIM(SUBSTITUTE(D43, ".", "")), "Yes", "No"))</f>
        <v>Indeterminate</v>
      </c>
      <c r="AC43" s="4" t="str">
        <f t="shared" si="4"/>
        <v>Yes</v>
      </c>
    </row>
    <row r="44" spans="1:29" ht="12.75" customHeight="1">
      <c r="A44" s="4" t="s">
        <v>144</v>
      </c>
      <c r="B44" s="5" t="s">
        <v>194</v>
      </c>
      <c r="C44" s="8" t="s">
        <v>195</v>
      </c>
      <c r="D44" s="4" t="s">
        <v>196</v>
      </c>
      <c r="E44" s="4" t="s">
        <v>50</v>
      </c>
      <c r="F44" s="4" t="s">
        <v>34</v>
      </c>
      <c r="G44" s="7" t="s">
        <v>35</v>
      </c>
      <c r="H44" s="7" t="s">
        <v>35</v>
      </c>
      <c r="I44" s="7" t="s">
        <v>35</v>
      </c>
      <c r="J44" s="4" t="str">
        <f t="shared" si="7"/>
        <v>Yes</v>
      </c>
      <c r="K44" s="4" t="s">
        <v>169</v>
      </c>
      <c r="L44" s="4" t="s">
        <v>34</v>
      </c>
      <c r="M44" s="7" t="s">
        <v>35</v>
      </c>
      <c r="N44" s="7" t="s">
        <v>35</v>
      </c>
      <c r="O44" s="7" t="s">
        <v>35</v>
      </c>
      <c r="P44" s="4" t="str">
        <f t="shared" si="8"/>
        <v>No</v>
      </c>
      <c r="Q44" s="4" t="s">
        <v>169</v>
      </c>
      <c r="R44" s="4" t="s">
        <v>34</v>
      </c>
      <c r="S44" s="7" t="s">
        <v>35</v>
      </c>
      <c r="T44" s="7" t="s">
        <v>35</v>
      </c>
      <c r="U44" s="7" t="s">
        <v>35</v>
      </c>
      <c r="V44" s="4" t="str">
        <f t="shared" si="9"/>
        <v>No</v>
      </c>
      <c r="W44" s="4" t="s">
        <v>81</v>
      </c>
      <c r="X44" s="4" t="s">
        <v>39</v>
      </c>
      <c r="Y44" s="4" t="str">
        <f t="shared" si="10"/>
        <v>Yes</v>
      </c>
      <c r="Z44" s="4" t="s">
        <v>39</v>
      </c>
      <c r="AA44" s="4" t="s">
        <v>197</v>
      </c>
      <c r="AB44" s="4" t="s">
        <v>39</v>
      </c>
      <c r="AC44" s="4" t="str">
        <f t="shared" si="4"/>
        <v>Yes</v>
      </c>
    </row>
    <row r="45" spans="1:29" ht="12.75" customHeight="1">
      <c r="A45" s="4" t="s">
        <v>198</v>
      </c>
      <c r="B45" s="5" t="s">
        <v>199</v>
      </c>
      <c r="C45" s="8" t="s">
        <v>200</v>
      </c>
      <c r="D45" s="4" t="s">
        <v>49</v>
      </c>
      <c r="E45" s="4" t="s">
        <v>201</v>
      </c>
      <c r="F45" s="4" t="s">
        <v>34</v>
      </c>
      <c r="G45" s="7" t="s">
        <v>35</v>
      </c>
      <c r="H45" s="7" t="s">
        <v>35</v>
      </c>
      <c r="I45" s="7" t="s">
        <v>35</v>
      </c>
      <c r="J45" s="4" t="str">
        <f t="shared" si="7"/>
        <v>Yes</v>
      </c>
      <c r="K45" s="4" t="s">
        <v>201</v>
      </c>
      <c r="L45" s="4" t="s">
        <v>34</v>
      </c>
      <c r="M45" s="7" t="s">
        <v>35</v>
      </c>
      <c r="N45" s="7" t="s">
        <v>35</v>
      </c>
      <c r="O45" s="7" t="s">
        <v>35</v>
      </c>
      <c r="P45" s="4" t="str">
        <f t="shared" si="8"/>
        <v>Yes</v>
      </c>
      <c r="Q45" s="4" t="s">
        <v>201</v>
      </c>
      <c r="R45" s="4" t="s">
        <v>34</v>
      </c>
      <c r="S45" s="7" t="s">
        <v>35</v>
      </c>
      <c r="T45" s="7" t="s">
        <v>35</v>
      </c>
      <c r="U45" s="7" t="s">
        <v>35</v>
      </c>
      <c r="V45" s="4" t="str">
        <f t="shared" si="9"/>
        <v>Yes</v>
      </c>
      <c r="W45" s="4" t="s">
        <v>51</v>
      </c>
      <c r="X45" s="4" t="s">
        <v>39</v>
      </c>
      <c r="Y45" s="4" t="str">
        <f t="shared" si="10"/>
        <v>Yes</v>
      </c>
      <c r="Z45" s="4" t="s">
        <v>39</v>
      </c>
      <c r="AA45" s="4" t="s">
        <v>49</v>
      </c>
      <c r="AB45" s="4" t="str">
        <f>IF(AA45="Indeterminate", "Indeterminate", IF(TRIM(SUBSTITUTE(AA45, ".", ""))=TRIM(SUBSTITUTE(D45, ".", "")), "Yes", "No"))</f>
        <v>Yes</v>
      </c>
      <c r="AC45" s="4" t="str">
        <f t="shared" si="4"/>
        <v>Yes</v>
      </c>
    </row>
    <row r="46" spans="1:29" ht="12.75" customHeight="1">
      <c r="A46" s="4" t="s">
        <v>198</v>
      </c>
      <c r="B46" s="5" t="s">
        <v>202</v>
      </c>
      <c r="C46" s="8" t="s">
        <v>203</v>
      </c>
      <c r="D46" s="4" t="s">
        <v>204</v>
      </c>
      <c r="E46" s="4" t="s">
        <v>205</v>
      </c>
      <c r="F46" s="4" t="s">
        <v>34</v>
      </c>
      <c r="G46" s="7" t="s">
        <v>35</v>
      </c>
      <c r="H46" s="7" t="s">
        <v>35</v>
      </c>
      <c r="I46" s="7" t="s">
        <v>35</v>
      </c>
      <c r="J46" s="4" t="str">
        <f t="shared" si="7"/>
        <v>No</v>
      </c>
      <c r="K46" s="4" t="s">
        <v>205</v>
      </c>
      <c r="L46" s="4" t="s">
        <v>34</v>
      </c>
      <c r="M46" s="7" t="s">
        <v>35</v>
      </c>
      <c r="N46" s="7" t="s">
        <v>35</v>
      </c>
      <c r="O46" s="7" t="s">
        <v>35</v>
      </c>
      <c r="P46" s="4" t="str">
        <f t="shared" si="8"/>
        <v>No</v>
      </c>
      <c r="Q46" s="4" t="s">
        <v>205</v>
      </c>
      <c r="R46" s="4" t="s">
        <v>34</v>
      </c>
      <c r="S46" s="7" t="s">
        <v>35</v>
      </c>
      <c r="T46" s="7" t="s">
        <v>35</v>
      </c>
      <c r="U46" s="7" t="s">
        <v>35</v>
      </c>
      <c r="V46" s="4" t="str">
        <f t="shared" si="9"/>
        <v>No</v>
      </c>
      <c r="W46" s="4" t="s">
        <v>51</v>
      </c>
      <c r="X46" s="4" t="s">
        <v>52</v>
      </c>
      <c r="Y46" s="4" t="str">
        <f t="shared" si="10"/>
        <v>No</v>
      </c>
      <c r="Z46" s="4" t="s">
        <v>515</v>
      </c>
      <c r="AA46" s="4" t="s">
        <v>515</v>
      </c>
      <c r="AB46" s="4" t="s">
        <v>515</v>
      </c>
      <c r="AC46" s="4" t="s">
        <v>515</v>
      </c>
    </row>
    <row r="47" spans="1:29" ht="12.75" customHeight="1">
      <c r="A47" s="4" t="s">
        <v>198</v>
      </c>
      <c r="B47" s="5" t="s">
        <v>207</v>
      </c>
      <c r="C47" s="8" t="s">
        <v>208</v>
      </c>
      <c r="D47" s="4" t="s">
        <v>209</v>
      </c>
      <c r="E47" s="4" t="s">
        <v>50</v>
      </c>
      <c r="F47" s="4" t="s">
        <v>34</v>
      </c>
      <c r="G47" s="7" t="s">
        <v>35</v>
      </c>
      <c r="H47" s="7" t="s">
        <v>35</v>
      </c>
      <c r="I47" s="7" t="s">
        <v>35</v>
      </c>
      <c r="J47" s="4" t="str">
        <f t="shared" si="7"/>
        <v>Yes</v>
      </c>
      <c r="K47" s="4" t="s">
        <v>50</v>
      </c>
      <c r="L47" s="4" t="s">
        <v>34</v>
      </c>
      <c r="M47" s="7" t="s">
        <v>35</v>
      </c>
      <c r="N47" s="7" t="s">
        <v>35</v>
      </c>
      <c r="O47" s="7" t="s">
        <v>35</v>
      </c>
      <c r="P47" s="4" t="str">
        <f t="shared" si="8"/>
        <v>Yes</v>
      </c>
      <c r="Q47" s="4" t="s">
        <v>50</v>
      </c>
      <c r="R47" s="4" t="s">
        <v>34</v>
      </c>
      <c r="S47" s="7" t="s">
        <v>35</v>
      </c>
      <c r="T47" s="7" t="s">
        <v>35</v>
      </c>
      <c r="U47" s="7" t="s">
        <v>35</v>
      </c>
      <c r="V47" s="4" t="str">
        <f t="shared" si="9"/>
        <v>Yes</v>
      </c>
      <c r="W47" s="4" t="s">
        <v>51</v>
      </c>
      <c r="X47" s="4" t="s">
        <v>39</v>
      </c>
      <c r="Y47" s="4" t="str">
        <f t="shared" si="10"/>
        <v>Yes</v>
      </c>
      <c r="Z47" s="4" t="s">
        <v>39</v>
      </c>
      <c r="AA47" s="4" t="s">
        <v>210</v>
      </c>
      <c r="AB47" s="4" t="str">
        <f>IF(AA47="Indeterminate", "Indeterminate", IF(TRIM(SUBSTITUTE(AA47, ".", ""))=TRIM(SUBSTITUTE(D47, ".", "")), "Yes", "No"))</f>
        <v>Yes</v>
      </c>
      <c r="AC47" s="4" t="str">
        <f>IF(Z47="Indeterminate", "Indeterminate", IF(Y47=Z47, "Yes", "No"))</f>
        <v>Yes</v>
      </c>
    </row>
    <row r="48" spans="1:29" ht="12.75" customHeight="1">
      <c r="A48" s="4" t="s">
        <v>198</v>
      </c>
      <c r="B48" s="5" t="s">
        <v>211</v>
      </c>
      <c r="C48" s="8" t="s">
        <v>212</v>
      </c>
      <c r="D48" s="4" t="s">
        <v>213</v>
      </c>
      <c r="E48" s="4" t="s">
        <v>168</v>
      </c>
      <c r="F48" s="4" t="s">
        <v>34</v>
      </c>
      <c r="G48" s="7" t="s">
        <v>35</v>
      </c>
      <c r="H48" s="7" t="s">
        <v>35</v>
      </c>
      <c r="I48" s="7" t="s">
        <v>35</v>
      </c>
      <c r="J48" s="4" t="str">
        <f t="shared" si="7"/>
        <v>No</v>
      </c>
      <c r="K48" s="4" t="s">
        <v>33</v>
      </c>
      <c r="L48" s="4" t="s">
        <v>34</v>
      </c>
      <c r="M48" s="7" t="s">
        <v>35</v>
      </c>
      <c r="N48" s="7" t="s">
        <v>35</v>
      </c>
      <c r="O48" s="7" t="s">
        <v>35</v>
      </c>
      <c r="P48" s="4" t="str">
        <f t="shared" si="8"/>
        <v>Yes</v>
      </c>
      <c r="Q48" s="4" t="s">
        <v>141</v>
      </c>
      <c r="R48" s="4" t="s">
        <v>34</v>
      </c>
      <c r="S48" s="7" t="s">
        <v>35</v>
      </c>
      <c r="T48" s="7" t="s">
        <v>35</v>
      </c>
      <c r="U48" s="7" t="s">
        <v>35</v>
      </c>
      <c r="V48" s="4" t="str">
        <f t="shared" si="9"/>
        <v>Yes</v>
      </c>
      <c r="W48" s="4" t="s">
        <v>81</v>
      </c>
      <c r="X48" s="4" t="s">
        <v>52</v>
      </c>
      <c r="Y48" s="4" t="str">
        <f t="shared" si="10"/>
        <v>No</v>
      </c>
      <c r="Z48" s="4" t="s">
        <v>515</v>
      </c>
      <c r="AA48" s="4" t="s">
        <v>515</v>
      </c>
      <c r="AB48" s="4" t="s">
        <v>515</v>
      </c>
      <c r="AC48" s="4" t="s">
        <v>515</v>
      </c>
    </row>
    <row r="49" spans="1:29" ht="12.75" customHeight="1">
      <c r="A49" s="4" t="s">
        <v>198</v>
      </c>
      <c r="B49" s="5" t="s">
        <v>214</v>
      </c>
      <c r="C49" s="8" t="s">
        <v>215</v>
      </c>
      <c r="D49" s="4" t="s">
        <v>209</v>
      </c>
      <c r="E49" s="4" t="s">
        <v>43</v>
      </c>
      <c r="F49" s="4" t="s">
        <v>34</v>
      </c>
      <c r="G49" s="7" t="s">
        <v>35</v>
      </c>
      <c r="H49" s="7" t="s">
        <v>35</v>
      </c>
      <c r="I49" s="7" t="s">
        <v>35</v>
      </c>
      <c r="J49" s="4" t="str">
        <f t="shared" si="7"/>
        <v>Yes</v>
      </c>
      <c r="K49" s="4" t="s">
        <v>66</v>
      </c>
      <c r="L49" s="4" t="s">
        <v>34</v>
      </c>
      <c r="M49" s="7" t="s">
        <v>35</v>
      </c>
      <c r="N49" s="7" t="s">
        <v>35</v>
      </c>
      <c r="O49" s="7" t="s">
        <v>35</v>
      </c>
      <c r="P49" s="4" t="str">
        <f t="shared" si="8"/>
        <v>Yes</v>
      </c>
      <c r="Q49" s="4" t="s">
        <v>90</v>
      </c>
      <c r="R49" s="4" t="s">
        <v>34</v>
      </c>
      <c r="S49" s="7" t="s">
        <v>35</v>
      </c>
      <c r="T49" s="7" t="s">
        <v>35</v>
      </c>
      <c r="U49" s="7" t="s">
        <v>35</v>
      </c>
      <c r="V49" s="4" t="str">
        <f t="shared" si="9"/>
        <v>Yes</v>
      </c>
      <c r="W49" s="4" t="s">
        <v>216</v>
      </c>
      <c r="X49" s="4" t="s">
        <v>39</v>
      </c>
      <c r="Y49" s="4" t="str">
        <f t="shared" si="10"/>
        <v>Yes</v>
      </c>
      <c r="Z49" s="4" t="s">
        <v>39</v>
      </c>
      <c r="AA49" s="14" t="s">
        <v>217</v>
      </c>
      <c r="AB49" s="4" t="str">
        <f t="shared" ref="AB49:AB59" si="11">IF(AA49="Indeterminate", "Indeterminate", IF(TRIM(SUBSTITUTE(AA49, ".", ""))=TRIM(SUBSTITUTE(D49, ".", "")), "Yes", "No"))</f>
        <v>No</v>
      </c>
      <c r="AC49" s="4" t="str">
        <f t="shared" ref="AC49:AC80" si="12">IF(Z49="Indeterminate", "Indeterminate", IF(Y49=Z49, "Yes", "No"))</f>
        <v>Yes</v>
      </c>
    </row>
    <row r="50" spans="1:29" ht="12.75" customHeight="1">
      <c r="A50" s="4" t="s">
        <v>198</v>
      </c>
      <c r="B50" s="5" t="s">
        <v>218</v>
      </c>
      <c r="C50" s="8" t="s">
        <v>219</v>
      </c>
      <c r="D50" s="4" t="s">
        <v>220</v>
      </c>
      <c r="E50" s="4" t="s">
        <v>152</v>
      </c>
      <c r="F50" s="4" t="s">
        <v>34</v>
      </c>
      <c r="G50" s="7" t="s">
        <v>35</v>
      </c>
      <c r="H50" s="7" t="s">
        <v>35</v>
      </c>
      <c r="I50" s="7" t="s">
        <v>35</v>
      </c>
      <c r="J50" s="4" t="str">
        <f t="shared" si="7"/>
        <v>No</v>
      </c>
      <c r="K50" s="4" t="s">
        <v>37</v>
      </c>
      <c r="L50" s="4" t="s">
        <v>34</v>
      </c>
      <c r="M50" s="7" t="s">
        <v>35</v>
      </c>
      <c r="N50" s="7" t="s">
        <v>35</v>
      </c>
      <c r="O50" s="7" t="s">
        <v>35</v>
      </c>
      <c r="P50" s="4" t="str">
        <f t="shared" si="8"/>
        <v>Yes</v>
      </c>
      <c r="Q50" s="4" t="s">
        <v>37</v>
      </c>
      <c r="R50" s="4" t="s">
        <v>34</v>
      </c>
      <c r="S50" s="7" t="s">
        <v>35</v>
      </c>
      <c r="T50" s="7" t="s">
        <v>35</v>
      </c>
      <c r="U50" s="7" t="s">
        <v>35</v>
      </c>
      <c r="V50" s="4" t="str">
        <f t="shared" si="9"/>
        <v>Yes</v>
      </c>
      <c r="W50" s="4" t="s">
        <v>76</v>
      </c>
      <c r="X50" s="4" t="s">
        <v>39</v>
      </c>
      <c r="Y50" s="4" t="str">
        <f t="shared" si="10"/>
        <v>Yes</v>
      </c>
      <c r="Z50" s="4" t="s">
        <v>515</v>
      </c>
      <c r="AA50" s="4" t="s">
        <v>515</v>
      </c>
      <c r="AB50" s="4" t="s">
        <v>515</v>
      </c>
      <c r="AC50" s="4" t="s">
        <v>515</v>
      </c>
    </row>
    <row r="51" spans="1:29" ht="12.75" customHeight="1">
      <c r="A51" s="4" t="s">
        <v>198</v>
      </c>
      <c r="B51" s="5" t="s">
        <v>221</v>
      </c>
      <c r="C51" s="8" t="s">
        <v>222</v>
      </c>
      <c r="D51" s="4" t="s">
        <v>223</v>
      </c>
      <c r="E51" s="4" t="s">
        <v>58</v>
      </c>
      <c r="F51" s="4" t="s">
        <v>34</v>
      </c>
      <c r="G51" s="7" t="s">
        <v>35</v>
      </c>
      <c r="H51" s="7" t="s">
        <v>35</v>
      </c>
      <c r="I51" s="7" t="s">
        <v>35</v>
      </c>
      <c r="J51" s="4" t="str">
        <f t="shared" si="7"/>
        <v>Yes</v>
      </c>
      <c r="K51" s="4" t="s">
        <v>69</v>
      </c>
      <c r="L51" s="4" t="s">
        <v>34</v>
      </c>
      <c r="M51" s="7" t="s">
        <v>35</v>
      </c>
      <c r="N51" s="7" t="s">
        <v>35</v>
      </c>
      <c r="O51" s="7" t="s">
        <v>35</v>
      </c>
      <c r="P51" s="4" t="str">
        <f t="shared" si="8"/>
        <v>Yes</v>
      </c>
      <c r="Q51" s="4" t="s">
        <v>69</v>
      </c>
      <c r="R51" s="4" t="s">
        <v>34</v>
      </c>
      <c r="S51" s="7" t="s">
        <v>35</v>
      </c>
      <c r="T51" s="7" t="s">
        <v>35</v>
      </c>
      <c r="U51" s="7" t="s">
        <v>35</v>
      </c>
      <c r="V51" s="4" t="str">
        <f t="shared" si="9"/>
        <v>Yes</v>
      </c>
      <c r="W51" s="4" t="s">
        <v>51</v>
      </c>
      <c r="X51" s="4" t="s">
        <v>39</v>
      </c>
      <c r="Y51" s="4" t="str">
        <f t="shared" si="10"/>
        <v>Yes</v>
      </c>
      <c r="Z51" s="4" t="s">
        <v>52</v>
      </c>
      <c r="AA51" s="4" t="s">
        <v>223</v>
      </c>
      <c r="AB51" s="4" t="str">
        <f t="shared" si="11"/>
        <v>Yes</v>
      </c>
      <c r="AC51" s="4" t="str">
        <f t="shared" si="12"/>
        <v>No</v>
      </c>
    </row>
    <row r="52" spans="1:29" ht="12.75" customHeight="1">
      <c r="A52" s="4" t="s">
        <v>198</v>
      </c>
      <c r="B52" s="5" t="s">
        <v>224</v>
      </c>
      <c r="C52" s="8" t="s">
        <v>225</v>
      </c>
      <c r="D52" s="4" t="s">
        <v>226</v>
      </c>
      <c r="E52" s="4" t="s">
        <v>63</v>
      </c>
      <c r="F52" s="4" t="s">
        <v>34</v>
      </c>
      <c r="G52" s="7" t="s">
        <v>35</v>
      </c>
      <c r="H52" s="7" t="s">
        <v>35</v>
      </c>
      <c r="I52" s="7" t="s">
        <v>35</v>
      </c>
      <c r="J52" s="4" t="str">
        <f t="shared" si="7"/>
        <v>Yes</v>
      </c>
      <c r="K52" s="4" t="s">
        <v>63</v>
      </c>
      <c r="L52" s="4" t="s">
        <v>34</v>
      </c>
      <c r="M52" s="7" t="s">
        <v>35</v>
      </c>
      <c r="N52" s="7" t="s">
        <v>35</v>
      </c>
      <c r="O52" s="7" t="s">
        <v>35</v>
      </c>
      <c r="P52" s="4" t="str">
        <f t="shared" si="8"/>
        <v>Yes</v>
      </c>
      <c r="Q52" s="4" t="s">
        <v>63</v>
      </c>
      <c r="R52" s="4" t="s">
        <v>34</v>
      </c>
      <c r="S52" s="7" t="s">
        <v>35</v>
      </c>
      <c r="T52" s="7" t="s">
        <v>35</v>
      </c>
      <c r="U52" s="7" t="s">
        <v>35</v>
      </c>
      <c r="V52" s="4" t="str">
        <f t="shared" si="9"/>
        <v>Yes</v>
      </c>
      <c r="W52" s="4" t="s">
        <v>51</v>
      </c>
      <c r="X52" s="4" t="s">
        <v>39</v>
      </c>
      <c r="Y52" s="4" t="str">
        <f t="shared" si="10"/>
        <v>Yes</v>
      </c>
      <c r="Z52" s="4" t="s">
        <v>39</v>
      </c>
      <c r="AA52" s="4" t="s">
        <v>226</v>
      </c>
      <c r="AB52" s="4" t="str">
        <f t="shared" si="11"/>
        <v>Yes</v>
      </c>
      <c r="AC52" s="4" t="str">
        <f t="shared" si="12"/>
        <v>Yes</v>
      </c>
    </row>
    <row r="53" spans="1:29" ht="12.75" customHeight="1">
      <c r="A53" s="4" t="s">
        <v>198</v>
      </c>
      <c r="B53" s="5" t="s">
        <v>227</v>
      </c>
      <c r="C53" s="8" t="s">
        <v>228</v>
      </c>
      <c r="D53" s="4" t="s">
        <v>49</v>
      </c>
      <c r="E53" s="4" t="s">
        <v>69</v>
      </c>
      <c r="F53" s="4" t="s">
        <v>34</v>
      </c>
      <c r="G53" s="7" t="s">
        <v>35</v>
      </c>
      <c r="H53" s="7" t="s">
        <v>35</v>
      </c>
      <c r="I53" s="7" t="s">
        <v>35</v>
      </c>
      <c r="J53" s="4" t="str">
        <f t="shared" si="7"/>
        <v>Yes</v>
      </c>
      <c r="K53" s="4" t="s">
        <v>63</v>
      </c>
      <c r="L53" s="4" t="s">
        <v>34</v>
      </c>
      <c r="M53" s="7" t="s">
        <v>35</v>
      </c>
      <c r="N53" s="7" t="s">
        <v>35</v>
      </c>
      <c r="O53" s="7" t="s">
        <v>35</v>
      </c>
      <c r="P53" s="4" t="str">
        <f t="shared" si="8"/>
        <v>Yes</v>
      </c>
      <c r="Q53" s="4" t="s">
        <v>63</v>
      </c>
      <c r="R53" s="4" t="s">
        <v>34</v>
      </c>
      <c r="S53" s="7" t="s">
        <v>35</v>
      </c>
      <c r="T53" s="7" t="s">
        <v>35</v>
      </c>
      <c r="U53" s="7" t="s">
        <v>35</v>
      </c>
      <c r="V53" s="4" t="str">
        <f t="shared" si="9"/>
        <v>Yes</v>
      </c>
      <c r="W53" s="4" t="s">
        <v>229</v>
      </c>
      <c r="X53" s="4" t="s">
        <v>39</v>
      </c>
      <c r="Y53" s="4" t="str">
        <f t="shared" si="10"/>
        <v>Yes</v>
      </c>
      <c r="Z53" s="4" t="s">
        <v>39</v>
      </c>
      <c r="AA53" s="4" t="s">
        <v>49</v>
      </c>
      <c r="AB53" s="4" t="str">
        <f t="shared" si="11"/>
        <v>Yes</v>
      </c>
      <c r="AC53" s="4" t="str">
        <f t="shared" si="12"/>
        <v>Yes</v>
      </c>
    </row>
    <row r="54" spans="1:29" ht="12.75" customHeight="1">
      <c r="A54" s="4" t="s">
        <v>198</v>
      </c>
      <c r="B54" s="5" t="s">
        <v>230</v>
      </c>
      <c r="C54" s="8" t="s">
        <v>231</v>
      </c>
      <c r="D54" s="4" t="s">
        <v>206</v>
      </c>
      <c r="E54" s="4" t="s">
        <v>118</v>
      </c>
      <c r="F54" s="4" t="s">
        <v>34</v>
      </c>
      <c r="G54" s="7" t="s">
        <v>35</v>
      </c>
      <c r="H54" s="7" t="s">
        <v>35</v>
      </c>
      <c r="I54" s="7" t="s">
        <v>35</v>
      </c>
      <c r="J54" s="4" t="str">
        <f t="shared" si="7"/>
        <v>Yes</v>
      </c>
      <c r="K54" s="4" t="s">
        <v>96</v>
      </c>
      <c r="L54" s="4" t="s">
        <v>34</v>
      </c>
      <c r="M54" s="7" t="s">
        <v>35</v>
      </c>
      <c r="N54" s="7" t="s">
        <v>35</v>
      </c>
      <c r="O54" s="7" t="s">
        <v>35</v>
      </c>
      <c r="P54" s="4" t="str">
        <f t="shared" si="8"/>
        <v>Yes</v>
      </c>
      <c r="Q54" s="4" t="s">
        <v>118</v>
      </c>
      <c r="R54" s="4" t="s">
        <v>34</v>
      </c>
      <c r="S54" s="7" t="s">
        <v>35</v>
      </c>
      <c r="T54" s="7" t="s">
        <v>35</v>
      </c>
      <c r="U54" s="7" t="s">
        <v>35</v>
      </c>
      <c r="V54" s="4" t="str">
        <f t="shared" si="9"/>
        <v>Yes</v>
      </c>
      <c r="W54" s="4" t="s">
        <v>51</v>
      </c>
      <c r="X54" s="4" t="s">
        <v>39</v>
      </c>
      <c r="Y54" s="4" t="str">
        <f t="shared" si="10"/>
        <v>Yes</v>
      </c>
      <c r="Z54" s="4" t="s">
        <v>39</v>
      </c>
      <c r="AA54" s="4" t="s">
        <v>206</v>
      </c>
      <c r="AB54" s="4" t="str">
        <f t="shared" si="11"/>
        <v>Indeterminate</v>
      </c>
      <c r="AC54" s="4" t="str">
        <f t="shared" si="12"/>
        <v>Yes</v>
      </c>
    </row>
    <row r="55" spans="1:29" ht="12.75" customHeight="1">
      <c r="A55" s="4" t="s">
        <v>198</v>
      </c>
      <c r="B55" s="5" t="s">
        <v>232</v>
      </c>
      <c r="C55" s="8" t="s">
        <v>233</v>
      </c>
      <c r="D55" s="4" t="s">
        <v>79</v>
      </c>
      <c r="E55" s="4" t="s">
        <v>152</v>
      </c>
      <c r="F55" s="4" t="s">
        <v>34</v>
      </c>
      <c r="G55" s="7" t="s">
        <v>35</v>
      </c>
      <c r="H55" s="7" t="s">
        <v>35</v>
      </c>
      <c r="I55" s="7" t="s">
        <v>35</v>
      </c>
      <c r="J55" s="4" t="str">
        <f t="shared" si="7"/>
        <v>No</v>
      </c>
      <c r="K55" s="4" t="s">
        <v>33</v>
      </c>
      <c r="L55" s="4" t="s">
        <v>34</v>
      </c>
      <c r="M55" s="7" t="s">
        <v>35</v>
      </c>
      <c r="N55" s="7" t="s">
        <v>35</v>
      </c>
      <c r="O55" s="7" t="s">
        <v>35</v>
      </c>
      <c r="P55" s="4" t="str">
        <f t="shared" si="8"/>
        <v>Yes</v>
      </c>
      <c r="Q55" s="4" t="s">
        <v>33</v>
      </c>
      <c r="R55" s="4" t="s">
        <v>34</v>
      </c>
      <c r="S55" s="7" t="s">
        <v>35</v>
      </c>
      <c r="T55" s="7" t="s">
        <v>35</v>
      </c>
      <c r="U55" s="7" t="s">
        <v>35</v>
      </c>
      <c r="V55" s="4" t="str">
        <f t="shared" si="9"/>
        <v>Yes</v>
      </c>
      <c r="W55" s="4"/>
      <c r="X55" s="4" t="s">
        <v>39</v>
      </c>
      <c r="Y55" s="4" t="str">
        <f t="shared" si="10"/>
        <v>Yes</v>
      </c>
      <c r="Z55" s="4" t="s">
        <v>39</v>
      </c>
      <c r="AA55" s="4" t="s">
        <v>206</v>
      </c>
      <c r="AB55" s="4" t="str">
        <f t="shared" si="11"/>
        <v>Indeterminate</v>
      </c>
      <c r="AC55" s="4" t="str">
        <f t="shared" si="12"/>
        <v>Yes</v>
      </c>
    </row>
    <row r="56" spans="1:29" ht="12.75" customHeight="1">
      <c r="A56" s="4" t="s">
        <v>198</v>
      </c>
      <c r="B56" s="5" t="s">
        <v>234</v>
      </c>
      <c r="C56" s="8" t="s">
        <v>235</v>
      </c>
      <c r="D56" s="4" t="s">
        <v>236</v>
      </c>
      <c r="E56" s="4" t="s">
        <v>96</v>
      </c>
      <c r="F56" s="4" t="s">
        <v>34</v>
      </c>
      <c r="G56" s="7" t="s">
        <v>35</v>
      </c>
      <c r="H56" s="7" t="s">
        <v>35</v>
      </c>
      <c r="I56" s="7" t="s">
        <v>35</v>
      </c>
      <c r="J56" s="4" t="str">
        <f t="shared" si="7"/>
        <v>Yes</v>
      </c>
      <c r="K56" s="4" t="s">
        <v>96</v>
      </c>
      <c r="L56" s="4" t="s">
        <v>34</v>
      </c>
      <c r="M56" s="7" t="s">
        <v>35</v>
      </c>
      <c r="N56" s="7" t="s">
        <v>35</v>
      </c>
      <c r="O56" s="7" t="s">
        <v>35</v>
      </c>
      <c r="P56" s="4" t="str">
        <f t="shared" si="8"/>
        <v>Yes</v>
      </c>
      <c r="Q56" s="4" t="s">
        <v>96</v>
      </c>
      <c r="R56" s="4" t="s">
        <v>34</v>
      </c>
      <c r="S56" s="7" t="s">
        <v>35</v>
      </c>
      <c r="T56" s="7" t="s">
        <v>35</v>
      </c>
      <c r="U56" s="7" t="s">
        <v>35</v>
      </c>
      <c r="V56" s="4" t="str">
        <f t="shared" si="9"/>
        <v>Yes</v>
      </c>
      <c r="W56" s="4"/>
      <c r="X56" s="4" t="s">
        <v>39</v>
      </c>
      <c r="Y56" s="4" t="str">
        <f t="shared" si="10"/>
        <v>Yes</v>
      </c>
      <c r="Z56" s="4" t="s">
        <v>39</v>
      </c>
      <c r="AA56" s="4" t="s">
        <v>236</v>
      </c>
      <c r="AB56" s="4" t="str">
        <f t="shared" si="11"/>
        <v>Yes</v>
      </c>
      <c r="AC56" s="4" t="str">
        <f t="shared" si="12"/>
        <v>Yes</v>
      </c>
    </row>
    <row r="57" spans="1:29" ht="12.75" customHeight="1">
      <c r="A57" s="4" t="s">
        <v>198</v>
      </c>
      <c r="B57" s="5" t="s">
        <v>237</v>
      </c>
      <c r="C57" s="8" t="s">
        <v>238</v>
      </c>
      <c r="D57" s="4" t="s">
        <v>82</v>
      </c>
      <c r="E57" s="4" t="s">
        <v>50</v>
      </c>
      <c r="F57" s="4" t="s">
        <v>34</v>
      </c>
      <c r="G57" s="7" t="s">
        <v>35</v>
      </c>
      <c r="H57" s="7" t="s">
        <v>35</v>
      </c>
      <c r="I57" s="7" t="s">
        <v>35</v>
      </c>
      <c r="J57" s="4" t="str">
        <f t="shared" si="7"/>
        <v>Yes</v>
      </c>
      <c r="K57" s="4" t="s">
        <v>44</v>
      </c>
      <c r="L57" s="4" t="s">
        <v>34</v>
      </c>
      <c r="M57" s="7" t="s">
        <v>35</v>
      </c>
      <c r="N57" s="7" t="s">
        <v>35</v>
      </c>
      <c r="O57" s="7" t="s">
        <v>35</v>
      </c>
      <c r="P57" s="4" t="str">
        <f t="shared" si="8"/>
        <v>Yes</v>
      </c>
      <c r="Q57" s="4" t="s">
        <v>44</v>
      </c>
      <c r="R57" s="4" t="s">
        <v>34</v>
      </c>
      <c r="S57" s="7" t="s">
        <v>35</v>
      </c>
      <c r="T57" s="7" t="s">
        <v>35</v>
      </c>
      <c r="U57" s="7" t="s">
        <v>35</v>
      </c>
      <c r="V57" s="4" t="str">
        <f t="shared" si="9"/>
        <v>Yes</v>
      </c>
      <c r="W57" s="4"/>
      <c r="X57" s="4" t="s">
        <v>39</v>
      </c>
      <c r="Y57" s="4" t="str">
        <f t="shared" si="10"/>
        <v>Yes</v>
      </c>
      <c r="Z57" s="4" t="s">
        <v>39</v>
      </c>
      <c r="AA57" s="4" t="s">
        <v>82</v>
      </c>
      <c r="AB57" s="4" t="str">
        <f t="shared" si="11"/>
        <v>Yes</v>
      </c>
      <c r="AC57" s="4" t="str">
        <f t="shared" si="12"/>
        <v>Yes</v>
      </c>
    </row>
    <row r="58" spans="1:29" ht="12.75" customHeight="1">
      <c r="A58" s="4" t="s">
        <v>198</v>
      </c>
      <c r="B58" s="5" t="s">
        <v>239</v>
      </c>
      <c r="C58" s="8" t="s">
        <v>240</v>
      </c>
      <c r="D58" s="4" t="s">
        <v>241</v>
      </c>
      <c r="E58" s="4" t="s">
        <v>45</v>
      </c>
      <c r="F58" s="4" t="s">
        <v>34</v>
      </c>
      <c r="G58" s="7" t="s">
        <v>35</v>
      </c>
      <c r="H58" s="7" t="s">
        <v>35</v>
      </c>
      <c r="I58" s="7" t="s">
        <v>35</v>
      </c>
      <c r="J58" s="4" t="str">
        <f t="shared" si="7"/>
        <v>Yes</v>
      </c>
      <c r="K58" s="4" t="s">
        <v>55</v>
      </c>
      <c r="L58" s="4" t="s">
        <v>34</v>
      </c>
      <c r="M58" s="7" t="s">
        <v>35</v>
      </c>
      <c r="N58" s="7" t="s">
        <v>35</v>
      </c>
      <c r="O58" s="7" t="s">
        <v>35</v>
      </c>
      <c r="P58" s="4" t="str">
        <f t="shared" si="8"/>
        <v>Yes</v>
      </c>
      <c r="Q58" s="4" t="s">
        <v>63</v>
      </c>
      <c r="R58" s="4" t="s">
        <v>34</v>
      </c>
      <c r="S58" s="7" t="s">
        <v>35</v>
      </c>
      <c r="T58" s="7" t="s">
        <v>35</v>
      </c>
      <c r="U58" s="7" t="s">
        <v>35</v>
      </c>
      <c r="V58" s="4" t="str">
        <f t="shared" si="9"/>
        <v>Yes</v>
      </c>
      <c r="W58" s="4"/>
      <c r="X58" s="4" t="s">
        <v>39</v>
      </c>
      <c r="Y58" s="4" t="str">
        <f t="shared" si="10"/>
        <v>Yes</v>
      </c>
      <c r="Z58" s="4" t="s">
        <v>52</v>
      </c>
      <c r="AA58" s="4" t="s">
        <v>241</v>
      </c>
      <c r="AB58" s="4" t="str">
        <f t="shared" si="11"/>
        <v>Yes</v>
      </c>
      <c r="AC58" s="4" t="str">
        <f t="shared" si="12"/>
        <v>No</v>
      </c>
    </row>
    <row r="59" spans="1:29" ht="12.75" customHeight="1">
      <c r="A59" s="4" t="s">
        <v>198</v>
      </c>
      <c r="B59" s="5" t="s">
        <v>242</v>
      </c>
      <c r="C59" s="8" t="s">
        <v>243</v>
      </c>
      <c r="D59" s="4" t="s">
        <v>85</v>
      </c>
      <c r="E59" s="4" t="s">
        <v>44</v>
      </c>
      <c r="F59" s="9" t="s">
        <v>62</v>
      </c>
      <c r="G59" s="7" t="s">
        <v>35</v>
      </c>
      <c r="H59" s="7" t="s">
        <v>35</v>
      </c>
      <c r="I59" s="7" t="s">
        <v>35</v>
      </c>
      <c r="J59" s="4" t="str">
        <f t="shared" si="7"/>
        <v>Yes</v>
      </c>
      <c r="K59" s="4" t="s">
        <v>50</v>
      </c>
      <c r="L59" s="4" t="s">
        <v>34</v>
      </c>
      <c r="M59" s="7" t="s">
        <v>35</v>
      </c>
      <c r="N59" s="7" t="s">
        <v>35</v>
      </c>
      <c r="O59" s="7" t="s">
        <v>35</v>
      </c>
      <c r="P59" s="4" t="str">
        <f t="shared" si="8"/>
        <v>Yes</v>
      </c>
      <c r="Q59" s="4" t="s">
        <v>50</v>
      </c>
      <c r="R59" s="4" t="s">
        <v>34</v>
      </c>
      <c r="S59" s="7" t="s">
        <v>35</v>
      </c>
      <c r="T59" s="7" t="s">
        <v>35</v>
      </c>
      <c r="U59" s="7" t="s">
        <v>35</v>
      </c>
      <c r="V59" s="4" t="str">
        <f t="shared" si="9"/>
        <v>Yes</v>
      </c>
      <c r="W59" s="4"/>
      <c r="X59" s="4" t="s">
        <v>39</v>
      </c>
      <c r="Y59" s="4" t="str">
        <f t="shared" si="10"/>
        <v>Yes</v>
      </c>
      <c r="Z59" s="4" t="s">
        <v>52</v>
      </c>
      <c r="AA59" s="4" t="s">
        <v>85</v>
      </c>
      <c r="AB59" s="4" t="str">
        <f t="shared" si="11"/>
        <v>Yes</v>
      </c>
      <c r="AC59" s="4" t="str">
        <f t="shared" si="12"/>
        <v>No</v>
      </c>
    </row>
    <row r="60" spans="1:29" ht="12.75" customHeight="1">
      <c r="A60" s="4" t="s">
        <v>244</v>
      </c>
      <c r="B60" s="5" t="s">
        <v>245</v>
      </c>
      <c r="C60" s="8" t="s">
        <v>246</v>
      </c>
      <c r="D60" s="4" t="s">
        <v>79</v>
      </c>
      <c r="E60" s="4" t="s">
        <v>63</v>
      </c>
      <c r="F60" s="4" t="s">
        <v>34</v>
      </c>
      <c r="G60" s="7" t="s">
        <v>35</v>
      </c>
      <c r="H60" s="7" t="s">
        <v>35</v>
      </c>
      <c r="I60" s="7" t="s">
        <v>35</v>
      </c>
      <c r="J60" s="4" t="str">
        <f t="shared" si="7"/>
        <v>Yes</v>
      </c>
      <c r="K60" s="4" t="s">
        <v>63</v>
      </c>
      <c r="L60" s="4" t="s">
        <v>34</v>
      </c>
      <c r="M60" s="7" t="s">
        <v>35</v>
      </c>
      <c r="N60" s="7" t="s">
        <v>35</v>
      </c>
      <c r="O60" s="7" t="s">
        <v>35</v>
      </c>
      <c r="P60" s="4" t="str">
        <f t="shared" si="8"/>
        <v>Yes</v>
      </c>
      <c r="Q60" s="4" t="s">
        <v>63</v>
      </c>
      <c r="R60" s="4" t="s">
        <v>34</v>
      </c>
      <c r="S60" s="7" t="s">
        <v>35</v>
      </c>
      <c r="T60" s="7" t="s">
        <v>35</v>
      </c>
      <c r="U60" s="7" t="s">
        <v>35</v>
      </c>
      <c r="V60" s="4" t="str">
        <f t="shared" si="9"/>
        <v>Yes</v>
      </c>
      <c r="W60" s="4" t="s">
        <v>247</v>
      </c>
      <c r="X60" s="4" t="s">
        <v>39</v>
      </c>
      <c r="Y60" s="4" t="str">
        <f t="shared" si="10"/>
        <v>Yes</v>
      </c>
      <c r="Z60" s="4" t="s">
        <v>39</v>
      </c>
      <c r="AA60" s="4" t="s">
        <v>82</v>
      </c>
      <c r="AB60" s="4" t="s">
        <v>39</v>
      </c>
      <c r="AC60" s="4" t="str">
        <f t="shared" si="12"/>
        <v>Yes</v>
      </c>
    </row>
    <row r="61" spans="1:29" ht="12.75" customHeight="1">
      <c r="A61" s="4" t="s">
        <v>244</v>
      </c>
      <c r="B61" s="5" t="s">
        <v>248</v>
      </c>
      <c r="C61" s="8" t="s">
        <v>249</v>
      </c>
      <c r="D61" s="4" t="s">
        <v>79</v>
      </c>
      <c r="E61" s="4" t="s">
        <v>90</v>
      </c>
      <c r="F61" s="9" t="s">
        <v>250</v>
      </c>
      <c r="G61" s="7" t="s">
        <v>35</v>
      </c>
      <c r="H61" s="7" t="s">
        <v>35</v>
      </c>
      <c r="I61" s="7" t="s">
        <v>35</v>
      </c>
      <c r="J61" s="4" t="str">
        <f t="shared" si="7"/>
        <v>Yes</v>
      </c>
      <c r="K61" s="4" t="s">
        <v>44</v>
      </c>
      <c r="L61" s="9" t="s">
        <v>34</v>
      </c>
      <c r="M61" s="7" t="s">
        <v>35</v>
      </c>
      <c r="N61" s="7" t="s">
        <v>35</v>
      </c>
      <c r="O61" s="7" t="s">
        <v>35</v>
      </c>
      <c r="P61" s="4" t="str">
        <f t="shared" si="8"/>
        <v>Yes</v>
      </c>
      <c r="Q61" s="4" t="s">
        <v>44</v>
      </c>
      <c r="R61" s="4" t="s">
        <v>34</v>
      </c>
      <c r="S61" s="7" t="s">
        <v>35</v>
      </c>
      <c r="T61" s="7" t="s">
        <v>35</v>
      </c>
      <c r="U61" s="7" t="s">
        <v>35</v>
      </c>
      <c r="V61" s="4" t="str">
        <f t="shared" si="9"/>
        <v>Yes</v>
      </c>
      <c r="W61" s="4" t="s">
        <v>251</v>
      </c>
      <c r="X61" s="4" t="s">
        <v>39</v>
      </c>
      <c r="Y61" s="4" t="str">
        <f t="shared" si="10"/>
        <v>Yes</v>
      </c>
      <c r="Z61" s="4" t="s">
        <v>39</v>
      </c>
      <c r="AA61" s="4" t="s">
        <v>82</v>
      </c>
      <c r="AB61" s="4" t="s">
        <v>39</v>
      </c>
      <c r="AC61" s="4" t="str">
        <f t="shared" si="12"/>
        <v>Yes</v>
      </c>
    </row>
    <row r="62" spans="1:29" ht="12.75" customHeight="1">
      <c r="A62" s="4" t="s">
        <v>244</v>
      </c>
      <c r="B62" s="5" t="s">
        <v>252</v>
      </c>
      <c r="C62" s="8" t="s">
        <v>253</v>
      </c>
      <c r="D62" s="4" t="s">
        <v>49</v>
      </c>
      <c r="E62" s="4" t="s">
        <v>69</v>
      </c>
      <c r="F62" s="4" t="s">
        <v>34</v>
      </c>
      <c r="G62" s="7" t="s">
        <v>35</v>
      </c>
      <c r="H62" s="7" t="s">
        <v>35</v>
      </c>
      <c r="I62" s="7" t="s">
        <v>35</v>
      </c>
      <c r="J62" s="4" t="str">
        <f t="shared" si="7"/>
        <v>Yes</v>
      </c>
      <c r="K62" s="4" t="s">
        <v>69</v>
      </c>
      <c r="L62" s="4" t="s">
        <v>34</v>
      </c>
      <c r="M62" s="7" t="s">
        <v>35</v>
      </c>
      <c r="N62" s="7" t="s">
        <v>35</v>
      </c>
      <c r="O62" s="7" t="s">
        <v>35</v>
      </c>
      <c r="P62" s="4" t="str">
        <f t="shared" si="8"/>
        <v>Yes</v>
      </c>
      <c r="Q62" s="4" t="s">
        <v>69</v>
      </c>
      <c r="R62" s="4" t="s">
        <v>34</v>
      </c>
      <c r="S62" s="7" t="s">
        <v>35</v>
      </c>
      <c r="T62" s="7" t="s">
        <v>35</v>
      </c>
      <c r="U62" s="7" t="s">
        <v>35</v>
      </c>
      <c r="V62" s="4" t="str">
        <f t="shared" si="9"/>
        <v>Yes</v>
      </c>
      <c r="W62" s="4" t="s">
        <v>51</v>
      </c>
      <c r="X62" s="4" t="s">
        <v>39</v>
      </c>
      <c r="Y62" s="4" t="str">
        <f t="shared" si="10"/>
        <v>Yes</v>
      </c>
      <c r="Z62" s="4" t="s">
        <v>39</v>
      </c>
      <c r="AA62" s="4" t="s">
        <v>49</v>
      </c>
      <c r="AB62" s="4" t="str">
        <f t="shared" ref="AB62:AB72" si="13">IF(AA62="Indeterminate", "Indeterminate", IF(TRIM(SUBSTITUTE(AA62, ".", ""))=TRIM(SUBSTITUTE(D62, ".", "")), "Yes", "No"))</f>
        <v>Yes</v>
      </c>
      <c r="AC62" s="4" t="str">
        <f t="shared" si="12"/>
        <v>Yes</v>
      </c>
    </row>
    <row r="63" spans="1:29" ht="12.75" customHeight="1">
      <c r="A63" s="4" t="s">
        <v>244</v>
      </c>
      <c r="B63" s="5" t="s">
        <v>254</v>
      </c>
      <c r="C63" s="8" t="s">
        <v>255</v>
      </c>
      <c r="D63" s="4" t="s">
        <v>256</v>
      </c>
      <c r="E63" s="4" t="s">
        <v>66</v>
      </c>
      <c r="F63" s="4" t="s">
        <v>34</v>
      </c>
      <c r="G63" s="7" t="s">
        <v>35</v>
      </c>
      <c r="H63" s="7" t="s">
        <v>35</v>
      </c>
      <c r="I63" s="7" t="s">
        <v>35</v>
      </c>
      <c r="J63" s="4" t="str">
        <f t="shared" si="7"/>
        <v>Yes</v>
      </c>
      <c r="K63" s="4" t="s">
        <v>44</v>
      </c>
      <c r="L63" s="4" t="s">
        <v>34</v>
      </c>
      <c r="M63" s="7" t="s">
        <v>35</v>
      </c>
      <c r="N63" s="7" t="s">
        <v>35</v>
      </c>
      <c r="O63" s="7" t="s">
        <v>35</v>
      </c>
      <c r="P63" s="4" t="str">
        <f t="shared" si="8"/>
        <v>Yes</v>
      </c>
      <c r="Q63" s="4" t="s">
        <v>50</v>
      </c>
      <c r="R63" s="4" t="s">
        <v>34</v>
      </c>
      <c r="S63" s="7" t="s">
        <v>35</v>
      </c>
      <c r="T63" s="7" t="s">
        <v>35</v>
      </c>
      <c r="U63" s="7" t="s">
        <v>35</v>
      </c>
      <c r="V63" s="4" t="str">
        <f t="shared" si="9"/>
        <v>Yes</v>
      </c>
      <c r="W63" s="4" t="s">
        <v>51</v>
      </c>
      <c r="X63" s="4" t="s">
        <v>39</v>
      </c>
      <c r="Y63" s="4" t="str">
        <f t="shared" si="10"/>
        <v>Yes</v>
      </c>
      <c r="Z63" s="4" t="s">
        <v>515</v>
      </c>
      <c r="AA63" s="4" t="s">
        <v>515</v>
      </c>
      <c r="AB63" s="4" t="s">
        <v>515</v>
      </c>
      <c r="AC63" s="4" t="s">
        <v>515</v>
      </c>
    </row>
    <row r="64" spans="1:29" ht="12.75" customHeight="1">
      <c r="A64" s="4" t="s">
        <v>244</v>
      </c>
      <c r="B64" s="5" t="s">
        <v>257</v>
      </c>
      <c r="C64" s="8" t="s">
        <v>258</v>
      </c>
      <c r="D64" s="4" t="s">
        <v>259</v>
      </c>
      <c r="E64" s="4" t="s">
        <v>127</v>
      </c>
      <c r="F64" s="4" t="s">
        <v>34</v>
      </c>
      <c r="G64" s="7" t="s">
        <v>35</v>
      </c>
      <c r="H64" s="7" t="s">
        <v>35</v>
      </c>
      <c r="I64" s="7" t="s">
        <v>35</v>
      </c>
      <c r="J64" s="4" t="str">
        <f t="shared" si="7"/>
        <v>Yes</v>
      </c>
      <c r="K64" s="4" t="s">
        <v>50</v>
      </c>
      <c r="L64" s="4" t="s">
        <v>34</v>
      </c>
      <c r="M64" s="7" t="s">
        <v>35</v>
      </c>
      <c r="N64" s="7" t="s">
        <v>35</v>
      </c>
      <c r="O64" s="7" t="s">
        <v>35</v>
      </c>
      <c r="P64" s="4" t="str">
        <f t="shared" si="8"/>
        <v>Yes</v>
      </c>
      <c r="Q64" s="4" t="s">
        <v>63</v>
      </c>
      <c r="R64" s="4" t="s">
        <v>34</v>
      </c>
      <c r="S64" s="7" t="s">
        <v>35</v>
      </c>
      <c r="T64" s="7" t="s">
        <v>35</v>
      </c>
      <c r="U64" s="7" t="s">
        <v>35</v>
      </c>
      <c r="V64" s="4" t="str">
        <f t="shared" si="9"/>
        <v>Yes</v>
      </c>
      <c r="W64" s="4" t="s">
        <v>51</v>
      </c>
      <c r="X64" s="4" t="s">
        <v>52</v>
      </c>
      <c r="Y64" s="4" t="str">
        <f t="shared" si="10"/>
        <v>No</v>
      </c>
      <c r="Z64" s="4" t="s">
        <v>515</v>
      </c>
      <c r="AA64" s="4" t="s">
        <v>515</v>
      </c>
      <c r="AB64" s="4" t="s">
        <v>515</v>
      </c>
      <c r="AC64" s="4" t="s">
        <v>515</v>
      </c>
    </row>
    <row r="65" spans="1:29" ht="12.75" customHeight="1">
      <c r="A65" s="4" t="s">
        <v>244</v>
      </c>
      <c r="B65" s="5" t="s">
        <v>260</v>
      </c>
      <c r="C65" s="8" t="s">
        <v>261</v>
      </c>
      <c r="D65" s="4" t="s">
        <v>262</v>
      </c>
      <c r="E65" s="4" t="s">
        <v>58</v>
      </c>
      <c r="F65" s="4" t="s">
        <v>34</v>
      </c>
      <c r="G65" s="7" t="s">
        <v>35</v>
      </c>
      <c r="H65" s="7" t="s">
        <v>35</v>
      </c>
      <c r="I65" s="7" t="s">
        <v>35</v>
      </c>
      <c r="J65" s="4" t="str">
        <f t="shared" si="7"/>
        <v>Yes</v>
      </c>
      <c r="K65" s="4" t="s">
        <v>58</v>
      </c>
      <c r="L65" s="4" t="s">
        <v>34</v>
      </c>
      <c r="M65" s="7" t="s">
        <v>35</v>
      </c>
      <c r="N65" s="7" t="s">
        <v>35</v>
      </c>
      <c r="O65" s="7" t="s">
        <v>35</v>
      </c>
      <c r="P65" s="4" t="str">
        <f t="shared" si="8"/>
        <v>Yes</v>
      </c>
      <c r="Q65" s="4" t="s">
        <v>55</v>
      </c>
      <c r="R65" s="4" t="s">
        <v>34</v>
      </c>
      <c r="S65" s="7" t="s">
        <v>35</v>
      </c>
      <c r="T65" s="7" t="s">
        <v>35</v>
      </c>
      <c r="U65" s="7" t="s">
        <v>35</v>
      </c>
      <c r="V65" s="4" t="str">
        <f t="shared" si="9"/>
        <v>Yes</v>
      </c>
      <c r="W65" s="4" t="s">
        <v>81</v>
      </c>
      <c r="X65" s="4" t="s">
        <v>39</v>
      </c>
      <c r="Y65" s="4" t="str">
        <f t="shared" si="10"/>
        <v>Yes</v>
      </c>
      <c r="Z65" s="4" t="s">
        <v>39</v>
      </c>
      <c r="AA65" s="4" t="s">
        <v>262</v>
      </c>
      <c r="AB65" s="4" t="str">
        <f t="shared" si="13"/>
        <v>Yes</v>
      </c>
      <c r="AC65" s="4" t="str">
        <f t="shared" si="12"/>
        <v>Yes</v>
      </c>
    </row>
    <row r="66" spans="1:29" ht="12.75" customHeight="1">
      <c r="A66" s="4" t="s">
        <v>244</v>
      </c>
      <c r="B66" s="5" t="s">
        <v>263</v>
      </c>
      <c r="C66" s="8" t="s">
        <v>264</v>
      </c>
      <c r="D66" s="4" t="s">
        <v>32</v>
      </c>
      <c r="E66" s="4" t="s">
        <v>43</v>
      </c>
      <c r="F66" s="4" t="s">
        <v>34</v>
      </c>
      <c r="G66" s="7" t="s">
        <v>35</v>
      </c>
      <c r="H66" s="7" t="s">
        <v>35</v>
      </c>
      <c r="I66" s="7" t="s">
        <v>35</v>
      </c>
      <c r="J66" s="4" t="str">
        <f t="shared" ref="J66:J97" si="14">IF(VALUE(LEFT(E66,SEARCH("/",E66)-1))&gt;=4, "Yes", "No")</f>
        <v>Yes</v>
      </c>
      <c r="K66" s="4" t="s">
        <v>43</v>
      </c>
      <c r="L66" s="4" t="s">
        <v>34</v>
      </c>
      <c r="M66" s="7" t="s">
        <v>35</v>
      </c>
      <c r="N66" s="7" t="s">
        <v>35</v>
      </c>
      <c r="O66" s="7" t="s">
        <v>35</v>
      </c>
      <c r="P66" s="4" t="str">
        <f t="shared" ref="P66:P97" si="15">IF(VALUE(LEFT(K66,SEARCH("/",K66)-1))&gt;=4, "Yes", "No")</f>
        <v>Yes</v>
      </c>
      <c r="Q66" s="4" t="s">
        <v>43</v>
      </c>
      <c r="R66" s="4" t="s">
        <v>34</v>
      </c>
      <c r="S66" s="7" t="s">
        <v>35</v>
      </c>
      <c r="T66" s="7" t="s">
        <v>35</v>
      </c>
      <c r="U66" s="7" t="s">
        <v>35</v>
      </c>
      <c r="V66" s="4" t="str">
        <f t="shared" ref="V66:V97" si="16">IF(VALUE(LEFT(Q66,SEARCH("/",Q66)-1))&gt;=4, "Yes", "No")</f>
        <v>Yes</v>
      </c>
      <c r="W66" s="4" t="s">
        <v>265</v>
      </c>
      <c r="X66" s="4" t="s">
        <v>39</v>
      </c>
      <c r="Y66" s="4" t="str">
        <f t="shared" ref="Y66:Y97" si="17">IF(AND(X66="Yes", OR(J66="Yes", Q66="Yes", V66="Yes")), "Yes","No")</f>
        <v>Yes</v>
      </c>
      <c r="Z66" s="4" t="s">
        <v>39</v>
      </c>
      <c r="AA66" s="4" t="s">
        <v>32</v>
      </c>
      <c r="AB66" s="4" t="str">
        <f t="shared" si="13"/>
        <v>Yes</v>
      </c>
      <c r="AC66" s="4" t="str">
        <f t="shared" si="12"/>
        <v>Yes</v>
      </c>
    </row>
    <row r="67" spans="1:29" ht="12.75" customHeight="1">
      <c r="A67" s="4" t="s">
        <v>244</v>
      </c>
      <c r="B67" s="5" t="s">
        <v>266</v>
      </c>
      <c r="C67" s="6" t="s">
        <v>267</v>
      </c>
      <c r="D67" s="4" t="s">
        <v>32</v>
      </c>
      <c r="E67" s="4" t="s">
        <v>45</v>
      </c>
      <c r="F67" s="4" t="s">
        <v>34</v>
      </c>
      <c r="G67" s="7" t="s">
        <v>35</v>
      </c>
      <c r="H67" s="7" t="s">
        <v>35</v>
      </c>
      <c r="I67" s="7" t="s">
        <v>35</v>
      </c>
      <c r="J67" s="4" t="str">
        <f t="shared" si="14"/>
        <v>Yes</v>
      </c>
      <c r="K67" s="4" t="s">
        <v>44</v>
      </c>
      <c r="L67" s="4" t="s">
        <v>34</v>
      </c>
      <c r="M67" s="7" t="s">
        <v>35</v>
      </c>
      <c r="N67" s="7" t="s">
        <v>35</v>
      </c>
      <c r="O67" s="7" t="s">
        <v>35</v>
      </c>
      <c r="P67" s="4" t="str">
        <f t="shared" si="15"/>
        <v>Yes</v>
      </c>
      <c r="Q67" s="4" t="s">
        <v>44</v>
      </c>
      <c r="R67" s="4" t="s">
        <v>34</v>
      </c>
      <c r="S67" s="7" t="s">
        <v>35</v>
      </c>
      <c r="T67" s="7" t="s">
        <v>35</v>
      </c>
      <c r="U67" s="7" t="s">
        <v>35</v>
      </c>
      <c r="V67" s="4" t="str">
        <f t="shared" si="16"/>
        <v>Yes</v>
      </c>
      <c r="W67" s="4" t="s">
        <v>51</v>
      </c>
      <c r="X67" s="4" t="s">
        <v>39</v>
      </c>
      <c r="Y67" s="4" t="str">
        <f t="shared" si="17"/>
        <v>Yes</v>
      </c>
      <c r="Z67" s="4" t="s">
        <v>39</v>
      </c>
      <c r="AA67" s="4" t="s">
        <v>32</v>
      </c>
      <c r="AB67" s="4" t="str">
        <f t="shared" si="13"/>
        <v>Yes</v>
      </c>
      <c r="AC67" s="4" t="str">
        <f t="shared" si="12"/>
        <v>Yes</v>
      </c>
    </row>
    <row r="68" spans="1:29" ht="12.75" customHeight="1">
      <c r="A68" s="4" t="s">
        <v>244</v>
      </c>
      <c r="B68" s="5" t="s">
        <v>268</v>
      </c>
      <c r="C68" s="8" t="s">
        <v>269</v>
      </c>
      <c r="D68" s="4" t="s">
        <v>85</v>
      </c>
      <c r="E68" s="4" t="s">
        <v>270</v>
      </c>
      <c r="F68" s="9" t="s">
        <v>62</v>
      </c>
      <c r="G68" s="7" t="s">
        <v>35</v>
      </c>
      <c r="H68" s="7" t="s">
        <v>35</v>
      </c>
      <c r="I68" s="7" t="s">
        <v>35</v>
      </c>
      <c r="J68" s="4" t="str">
        <f t="shared" si="14"/>
        <v>Yes</v>
      </c>
      <c r="K68" s="4" t="s">
        <v>90</v>
      </c>
      <c r="L68" s="4" t="s">
        <v>34</v>
      </c>
      <c r="M68" s="7" t="s">
        <v>35</v>
      </c>
      <c r="N68" s="7" t="s">
        <v>35</v>
      </c>
      <c r="O68" s="7" t="s">
        <v>35</v>
      </c>
      <c r="P68" s="4" t="str">
        <f t="shared" si="15"/>
        <v>Yes</v>
      </c>
      <c r="Q68" s="4" t="s">
        <v>66</v>
      </c>
      <c r="R68" s="4" t="s">
        <v>34</v>
      </c>
      <c r="S68" s="7" t="s">
        <v>35</v>
      </c>
      <c r="T68" s="7" t="s">
        <v>35</v>
      </c>
      <c r="U68" s="7" t="s">
        <v>35</v>
      </c>
      <c r="V68" s="4" t="str">
        <f t="shared" si="16"/>
        <v>Yes</v>
      </c>
      <c r="W68" s="4"/>
      <c r="X68" s="4" t="s">
        <v>39</v>
      </c>
      <c r="Y68" s="4" t="str">
        <f t="shared" si="17"/>
        <v>Yes</v>
      </c>
      <c r="Z68" s="4" t="s">
        <v>39</v>
      </c>
      <c r="AA68" s="4" t="s">
        <v>85</v>
      </c>
      <c r="AB68" s="4" t="str">
        <f t="shared" si="13"/>
        <v>Yes</v>
      </c>
      <c r="AC68" s="4" t="str">
        <f t="shared" si="12"/>
        <v>Yes</v>
      </c>
    </row>
    <row r="69" spans="1:29" ht="12.75" customHeight="1">
      <c r="A69" s="4" t="s">
        <v>244</v>
      </c>
      <c r="B69" s="5" t="s">
        <v>271</v>
      </c>
      <c r="C69" s="6" t="s">
        <v>272</v>
      </c>
      <c r="D69" s="4" t="s">
        <v>49</v>
      </c>
      <c r="E69" s="4" t="s">
        <v>55</v>
      </c>
      <c r="F69" s="4" t="s">
        <v>34</v>
      </c>
      <c r="G69" s="7" t="s">
        <v>35</v>
      </c>
      <c r="H69" s="7" t="s">
        <v>35</v>
      </c>
      <c r="I69" s="7" t="s">
        <v>35</v>
      </c>
      <c r="J69" s="4" t="str">
        <f t="shared" si="14"/>
        <v>Yes</v>
      </c>
      <c r="K69" s="4" t="s">
        <v>55</v>
      </c>
      <c r="L69" s="4" t="s">
        <v>34</v>
      </c>
      <c r="M69" s="7" t="s">
        <v>35</v>
      </c>
      <c r="N69" s="7" t="s">
        <v>35</v>
      </c>
      <c r="O69" s="7" t="s">
        <v>35</v>
      </c>
      <c r="P69" s="4" t="str">
        <f t="shared" si="15"/>
        <v>Yes</v>
      </c>
      <c r="Q69" s="4" t="s">
        <v>63</v>
      </c>
      <c r="R69" s="4" t="s">
        <v>34</v>
      </c>
      <c r="S69" s="7" t="s">
        <v>35</v>
      </c>
      <c r="T69" s="7" t="s">
        <v>35</v>
      </c>
      <c r="U69" s="7" t="s">
        <v>35</v>
      </c>
      <c r="V69" s="4" t="str">
        <f t="shared" si="16"/>
        <v>Yes</v>
      </c>
      <c r="W69" s="4"/>
      <c r="X69" s="4" t="s">
        <v>39</v>
      </c>
      <c r="Y69" s="4" t="str">
        <f t="shared" si="17"/>
        <v>Yes</v>
      </c>
      <c r="Z69" s="4" t="s">
        <v>39</v>
      </c>
      <c r="AA69" s="4" t="s">
        <v>49</v>
      </c>
      <c r="AB69" s="4" t="str">
        <f t="shared" si="13"/>
        <v>Yes</v>
      </c>
      <c r="AC69" s="4" t="str">
        <f t="shared" si="12"/>
        <v>Yes</v>
      </c>
    </row>
    <row r="70" spans="1:29" ht="12.75" customHeight="1">
      <c r="A70" s="4" t="s">
        <v>244</v>
      </c>
      <c r="B70" s="5" t="s">
        <v>273</v>
      </c>
      <c r="C70" s="8" t="s">
        <v>274</v>
      </c>
      <c r="D70" s="4" t="s">
        <v>85</v>
      </c>
      <c r="E70" s="4" t="s">
        <v>86</v>
      </c>
      <c r="F70" s="4" t="s">
        <v>34</v>
      </c>
      <c r="G70" s="7" t="s">
        <v>35</v>
      </c>
      <c r="H70" s="7" t="s">
        <v>35</v>
      </c>
      <c r="I70" s="7" t="s">
        <v>35</v>
      </c>
      <c r="J70" s="4" t="str">
        <f t="shared" si="14"/>
        <v>Yes</v>
      </c>
      <c r="K70" s="4" t="s">
        <v>55</v>
      </c>
      <c r="L70" s="4" t="s">
        <v>34</v>
      </c>
      <c r="M70" s="7" t="s">
        <v>35</v>
      </c>
      <c r="N70" s="7" t="s">
        <v>35</v>
      </c>
      <c r="O70" s="7" t="s">
        <v>35</v>
      </c>
      <c r="P70" s="4" t="str">
        <f t="shared" si="15"/>
        <v>Yes</v>
      </c>
      <c r="Q70" s="4" t="s">
        <v>174</v>
      </c>
      <c r="R70" s="4" t="s">
        <v>34</v>
      </c>
      <c r="S70" s="7" t="s">
        <v>35</v>
      </c>
      <c r="T70" s="7" t="s">
        <v>35</v>
      </c>
      <c r="U70" s="7" t="s">
        <v>35</v>
      </c>
      <c r="V70" s="4" t="str">
        <f t="shared" si="16"/>
        <v>Yes</v>
      </c>
      <c r="W70" s="4"/>
      <c r="X70" s="4" t="s">
        <v>39</v>
      </c>
      <c r="Y70" s="4" t="str">
        <f t="shared" si="17"/>
        <v>Yes</v>
      </c>
      <c r="Z70" s="4" t="s">
        <v>39</v>
      </c>
      <c r="AA70" s="4" t="s">
        <v>85</v>
      </c>
      <c r="AB70" s="4" t="str">
        <f t="shared" si="13"/>
        <v>Yes</v>
      </c>
      <c r="AC70" s="4" t="str">
        <f t="shared" si="12"/>
        <v>Yes</v>
      </c>
    </row>
    <row r="71" spans="1:29" ht="12.75" customHeight="1">
      <c r="A71" s="4" t="s">
        <v>244</v>
      </c>
      <c r="B71" s="5" t="s">
        <v>275</v>
      </c>
      <c r="C71" s="8" t="s">
        <v>276</v>
      </c>
      <c r="D71" s="4" t="s">
        <v>123</v>
      </c>
      <c r="E71" s="4" t="s">
        <v>66</v>
      </c>
      <c r="F71" s="4" t="s">
        <v>34</v>
      </c>
      <c r="G71" s="7" t="s">
        <v>35</v>
      </c>
      <c r="H71" s="7" t="s">
        <v>35</v>
      </c>
      <c r="I71" s="7" t="s">
        <v>35</v>
      </c>
      <c r="J71" s="4" t="str">
        <f t="shared" si="14"/>
        <v>Yes</v>
      </c>
      <c r="K71" s="4" t="s">
        <v>90</v>
      </c>
      <c r="L71" s="4" t="s">
        <v>34</v>
      </c>
      <c r="M71" s="7" t="s">
        <v>35</v>
      </c>
      <c r="N71" s="7" t="s">
        <v>35</v>
      </c>
      <c r="O71" s="7" t="s">
        <v>35</v>
      </c>
      <c r="P71" s="4" t="str">
        <f t="shared" si="15"/>
        <v>Yes</v>
      </c>
      <c r="Q71" s="4" t="s">
        <v>66</v>
      </c>
      <c r="R71" s="4" t="s">
        <v>34</v>
      </c>
      <c r="S71" s="7" t="s">
        <v>35</v>
      </c>
      <c r="T71" s="7" t="s">
        <v>35</v>
      </c>
      <c r="U71" s="7" t="s">
        <v>35</v>
      </c>
      <c r="V71" s="4" t="str">
        <f t="shared" si="16"/>
        <v>Yes</v>
      </c>
      <c r="W71" s="4"/>
      <c r="X71" s="4" t="s">
        <v>39</v>
      </c>
      <c r="Y71" s="4" t="str">
        <f t="shared" si="17"/>
        <v>Yes</v>
      </c>
      <c r="Z71" s="4" t="s">
        <v>39</v>
      </c>
      <c r="AA71" s="4" t="s">
        <v>123</v>
      </c>
      <c r="AB71" s="4" t="str">
        <f t="shared" si="13"/>
        <v>Yes</v>
      </c>
      <c r="AC71" s="4" t="str">
        <f t="shared" si="12"/>
        <v>Yes</v>
      </c>
    </row>
    <row r="72" spans="1:29" ht="12.75" customHeight="1">
      <c r="A72" s="4" t="s">
        <v>277</v>
      </c>
      <c r="B72" s="5" t="s">
        <v>278</v>
      </c>
      <c r="C72" s="8" t="s">
        <v>279</v>
      </c>
      <c r="D72" s="4" t="s">
        <v>49</v>
      </c>
      <c r="E72" s="4" t="s">
        <v>58</v>
      </c>
      <c r="F72" s="4" t="s">
        <v>34</v>
      </c>
      <c r="G72" s="4" t="s">
        <v>62</v>
      </c>
      <c r="H72" s="4" t="s">
        <v>62</v>
      </c>
      <c r="I72" s="4" t="s">
        <v>62</v>
      </c>
      <c r="J72" s="4" t="str">
        <f t="shared" si="14"/>
        <v>Yes</v>
      </c>
      <c r="K72" s="4" t="s">
        <v>58</v>
      </c>
      <c r="L72" s="4" t="s">
        <v>34</v>
      </c>
      <c r="M72" s="4" t="s">
        <v>62</v>
      </c>
      <c r="N72" s="4" t="s">
        <v>62</v>
      </c>
      <c r="O72" s="4" t="s">
        <v>62</v>
      </c>
      <c r="P72" s="4" t="str">
        <f t="shared" si="15"/>
        <v>Yes</v>
      </c>
      <c r="Q72" s="4" t="s">
        <v>58</v>
      </c>
      <c r="R72" s="4" t="s">
        <v>34</v>
      </c>
      <c r="S72" s="4" t="s">
        <v>62</v>
      </c>
      <c r="T72" s="4" t="s">
        <v>62</v>
      </c>
      <c r="U72" s="4" t="s">
        <v>62</v>
      </c>
      <c r="V72" s="4" t="str">
        <f t="shared" si="16"/>
        <v>Yes</v>
      </c>
      <c r="W72" s="4" t="s">
        <v>51</v>
      </c>
      <c r="X72" s="4" t="s">
        <v>39</v>
      </c>
      <c r="Y72" s="4" t="str">
        <f t="shared" si="17"/>
        <v>Yes</v>
      </c>
      <c r="Z72" s="4" t="s">
        <v>52</v>
      </c>
      <c r="AA72" s="4" t="s">
        <v>49</v>
      </c>
      <c r="AB72" s="4" t="str">
        <f t="shared" si="13"/>
        <v>Yes</v>
      </c>
      <c r="AC72" s="4" t="str">
        <f t="shared" si="12"/>
        <v>No</v>
      </c>
    </row>
    <row r="73" spans="1:29" ht="12.75" customHeight="1">
      <c r="A73" s="4" t="s">
        <v>277</v>
      </c>
      <c r="B73" s="5" t="s">
        <v>280</v>
      </c>
      <c r="C73" s="8" t="s">
        <v>281</v>
      </c>
      <c r="D73" s="4" t="s">
        <v>282</v>
      </c>
      <c r="E73" s="4" t="s">
        <v>45</v>
      </c>
      <c r="F73" s="4" t="s">
        <v>34</v>
      </c>
      <c r="G73" s="4" t="s">
        <v>34</v>
      </c>
      <c r="H73" s="4" t="s">
        <v>34</v>
      </c>
      <c r="I73" s="4" t="s">
        <v>34</v>
      </c>
      <c r="J73" s="4" t="str">
        <f t="shared" si="14"/>
        <v>Yes</v>
      </c>
      <c r="K73" s="4" t="s">
        <v>44</v>
      </c>
      <c r="L73" s="4" t="s">
        <v>34</v>
      </c>
      <c r="M73" s="4" t="s">
        <v>34</v>
      </c>
      <c r="N73" s="4" t="s">
        <v>34</v>
      </c>
      <c r="O73" s="4" t="s">
        <v>62</v>
      </c>
      <c r="P73" s="4" t="str">
        <f t="shared" si="15"/>
        <v>Yes</v>
      </c>
      <c r="Q73" s="4" t="s">
        <v>44</v>
      </c>
      <c r="R73" s="4" t="s">
        <v>34</v>
      </c>
      <c r="S73" s="4" t="s">
        <v>34</v>
      </c>
      <c r="T73" s="4" t="s">
        <v>34</v>
      </c>
      <c r="U73" s="4" t="s">
        <v>62</v>
      </c>
      <c r="V73" s="4" t="str">
        <f t="shared" si="16"/>
        <v>Yes</v>
      </c>
      <c r="W73" s="4" t="s">
        <v>283</v>
      </c>
      <c r="X73" s="4" t="s">
        <v>39</v>
      </c>
      <c r="Y73" s="4" t="str">
        <f t="shared" si="17"/>
        <v>Yes</v>
      </c>
      <c r="Z73" s="4" t="s">
        <v>39</v>
      </c>
      <c r="AA73" s="4" t="s">
        <v>284</v>
      </c>
      <c r="AB73" s="4" t="s">
        <v>39</v>
      </c>
      <c r="AC73" s="4" t="str">
        <f t="shared" si="12"/>
        <v>Yes</v>
      </c>
    </row>
    <row r="74" spans="1:29" ht="12.75" customHeight="1">
      <c r="A74" s="4" t="s">
        <v>277</v>
      </c>
      <c r="B74" s="5" t="s">
        <v>285</v>
      </c>
      <c r="C74" s="6" t="s">
        <v>286</v>
      </c>
      <c r="D74" s="4" t="s">
        <v>287</v>
      </c>
      <c r="E74" s="4" t="s">
        <v>169</v>
      </c>
      <c r="F74" s="4" t="s">
        <v>34</v>
      </c>
      <c r="G74" s="4" t="s">
        <v>34</v>
      </c>
      <c r="H74" s="4" t="s">
        <v>34</v>
      </c>
      <c r="I74" s="4" t="s">
        <v>34</v>
      </c>
      <c r="J74" s="4" t="str">
        <f t="shared" si="14"/>
        <v>No</v>
      </c>
      <c r="K74" s="4" t="s">
        <v>152</v>
      </c>
      <c r="L74" s="4" t="s">
        <v>34</v>
      </c>
      <c r="M74" s="4" t="s">
        <v>34</v>
      </c>
      <c r="N74" s="4" t="s">
        <v>34</v>
      </c>
      <c r="O74" s="4" t="s">
        <v>34</v>
      </c>
      <c r="P74" s="4" t="str">
        <f t="shared" si="15"/>
        <v>No</v>
      </c>
      <c r="Q74" s="4" t="s">
        <v>152</v>
      </c>
      <c r="R74" s="4" t="s">
        <v>34</v>
      </c>
      <c r="S74" s="4" t="s">
        <v>34</v>
      </c>
      <c r="T74" s="4" t="s">
        <v>34</v>
      </c>
      <c r="U74" s="4" t="s">
        <v>34</v>
      </c>
      <c r="V74" s="4" t="str">
        <f t="shared" si="16"/>
        <v>No</v>
      </c>
      <c r="W74" s="4" t="s">
        <v>51</v>
      </c>
      <c r="X74" s="4" t="s">
        <v>52</v>
      </c>
      <c r="Y74" s="4" t="str">
        <f t="shared" si="17"/>
        <v>No</v>
      </c>
      <c r="Z74" s="4" t="s">
        <v>39</v>
      </c>
      <c r="AA74" s="4" t="s">
        <v>206</v>
      </c>
      <c r="AB74" s="4" t="str">
        <f>IF(AA74="Indeterminate", "Indeterminate", IF(TRIM(SUBSTITUTE(AA74, ".", ""))=TRIM(SUBSTITUTE(D74, ".", "")), "Yes", "No"))</f>
        <v>Indeterminate</v>
      </c>
      <c r="AC74" s="4" t="str">
        <f t="shared" si="12"/>
        <v>No</v>
      </c>
    </row>
    <row r="75" spans="1:29" ht="12.75" customHeight="1">
      <c r="A75" s="4" t="s">
        <v>277</v>
      </c>
      <c r="B75" s="5" t="s">
        <v>288</v>
      </c>
      <c r="C75" s="8" t="s">
        <v>289</v>
      </c>
      <c r="D75" s="4" t="s">
        <v>173</v>
      </c>
      <c r="E75" s="4" t="s">
        <v>66</v>
      </c>
      <c r="F75" s="4" t="s">
        <v>34</v>
      </c>
      <c r="G75" s="4" t="s">
        <v>34</v>
      </c>
      <c r="H75" s="4" t="s">
        <v>62</v>
      </c>
      <c r="I75" s="4" t="s">
        <v>62</v>
      </c>
      <c r="J75" s="4" t="str">
        <f t="shared" si="14"/>
        <v>Yes</v>
      </c>
      <c r="K75" s="4" t="s">
        <v>66</v>
      </c>
      <c r="L75" s="4" t="s">
        <v>34</v>
      </c>
      <c r="M75" s="4" t="s">
        <v>34</v>
      </c>
      <c r="N75" s="4" t="s">
        <v>62</v>
      </c>
      <c r="O75" s="4" t="s">
        <v>34</v>
      </c>
      <c r="P75" s="4" t="str">
        <f t="shared" si="15"/>
        <v>Yes</v>
      </c>
      <c r="Q75" s="4" t="s">
        <v>66</v>
      </c>
      <c r="R75" s="4" t="s">
        <v>34</v>
      </c>
      <c r="S75" s="4" t="s">
        <v>34</v>
      </c>
      <c r="T75" s="4" t="s">
        <v>62</v>
      </c>
      <c r="U75" s="4" t="s">
        <v>34</v>
      </c>
      <c r="V75" s="4" t="str">
        <f t="shared" si="16"/>
        <v>Yes</v>
      </c>
      <c r="W75" s="4" t="s">
        <v>76</v>
      </c>
      <c r="X75" s="4" t="s">
        <v>39</v>
      </c>
      <c r="Y75" s="4" t="str">
        <f t="shared" si="17"/>
        <v>Yes</v>
      </c>
      <c r="Z75" s="4" t="s">
        <v>52</v>
      </c>
      <c r="AA75" s="4" t="s">
        <v>175</v>
      </c>
      <c r="AB75" s="4" t="s">
        <v>39</v>
      </c>
      <c r="AC75" s="4" t="str">
        <f t="shared" si="12"/>
        <v>No</v>
      </c>
    </row>
    <row r="76" spans="1:29" ht="12.75" customHeight="1">
      <c r="A76" s="4" t="s">
        <v>277</v>
      </c>
      <c r="B76" s="5" t="s">
        <v>290</v>
      </c>
      <c r="C76" s="8" t="s">
        <v>291</v>
      </c>
      <c r="D76" s="13" t="s">
        <v>292</v>
      </c>
      <c r="E76" s="4" t="s">
        <v>55</v>
      </c>
      <c r="F76" s="4" t="s">
        <v>62</v>
      </c>
      <c r="G76" s="4" t="s">
        <v>34</v>
      </c>
      <c r="H76" s="4" t="s">
        <v>62</v>
      </c>
      <c r="I76" s="4" t="s">
        <v>34</v>
      </c>
      <c r="J76" s="4" t="str">
        <f t="shared" si="14"/>
        <v>Yes</v>
      </c>
      <c r="K76" s="4" t="s">
        <v>50</v>
      </c>
      <c r="L76" s="4" t="s">
        <v>34</v>
      </c>
      <c r="M76" s="4" t="s">
        <v>34</v>
      </c>
      <c r="N76" s="4" t="s">
        <v>62</v>
      </c>
      <c r="O76" s="4" t="s">
        <v>34</v>
      </c>
      <c r="P76" s="4" t="str">
        <f t="shared" si="15"/>
        <v>Yes</v>
      </c>
      <c r="Q76" s="4" t="s">
        <v>50</v>
      </c>
      <c r="R76" s="4" t="s">
        <v>34</v>
      </c>
      <c r="S76" s="4" t="s">
        <v>34</v>
      </c>
      <c r="T76" s="4" t="s">
        <v>62</v>
      </c>
      <c r="U76" s="4" t="s">
        <v>34</v>
      </c>
      <c r="V76" s="4" t="str">
        <f t="shared" si="16"/>
        <v>Yes</v>
      </c>
      <c r="W76" s="4" t="s">
        <v>51</v>
      </c>
      <c r="X76" s="4" t="s">
        <v>52</v>
      </c>
      <c r="Y76" s="4" t="str">
        <f t="shared" si="17"/>
        <v>No</v>
      </c>
      <c r="Z76" s="4" t="s">
        <v>39</v>
      </c>
      <c r="AA76" s="4" t="s">
        <v>292</v>
      </c>
      <c r="AB76" s="4" t="str">
        <f>IF(AA76="Indeterminate", "Indeterminate", IF(TRIM(SUBSTITUTE(AA76, ".", ""))=TRIM(SUBSTITUTE(D76, ".", "")), "Yes", "No"))</f>
        <v>Yes</v>
      </c>
      <c r="AC76" s="4" t="str">
        <f t="shared" si="12"/>
        <v>No</v>
      </c>
    </row>
    <row r="77" spans="1:29" ht="12.75" customHeight="1">
      <c r="A77" s="4" t="s">
        <v>277</v>
      </c>
      <c r="B77" s="5" t="s">
        <v>293</v>
      </c>
      <c r="C77" s="8" t="s">
        <v>294</v>
      </c>
      <c r="D77" s="4" t="s">
        <v>173</v>
      </c>
      <c r="E77" s="4" t="s">
        <v>63</v>
      </c>
      <c r="F77" s="4" t="s">
        <v>34</v>
      </c>
      <c r="G77" s="4" t="s">
        <v>34</v>
      </c>
      <c r="H77" s="4" t="s">
        <v>62</v>
      </c>
      <c r="I77" s="4" t="s">
        <v>34</v>
      </c>
      <c r="J77" s="4" t="str">
        <f t="shared" si="14"/>
        <v>Yes</v>
      </c>
      <c r="K77" s="4" t="s">
        <v>63</v>
      </c>
      <c r="L77" s="4" t="s">
        <v>34</v>
      </c>
      <c r="M77" s="4" t="s">
        <v>34</v>
      </c>
      <c r="N77" s="4" t="s">
        <v>62</v>
      </c>
      <c r="O77" s="4" t="s">
        <v>34</v>
      </c>
      <c r="P77" s="4" t="str">
        <f t="shared" si="15"/>
        <v>Yes</v>
      </c>
      <c r="Q77" s="4" t="s">
        <v>63</v>
      </c>
      <c r="R77" s="4" t="s">
        <v>34</v>
      </c>
      <c r="S77" s="4" t="s">
        <v>34</v>
      </c>
      <c r="T77" s="4" t="s">
        <v>62</v>
      </c>
      <c r="U77" s="4" t="s">
        <v>34</v>
      </c>
      <c r="V77" s="4" t="str">
        <f t="shared" si="16"/>
        <v>Yes</v>
      </c>
      <c r="W77" s="4" t="s">
        <v>76</v>
      </c>
      <c r="X77" s="4" t="s">
        <v>39</v>
      </c>
      <c r="Y77" s="4" t="str">
        <f t="shared" si="17"/>
        <v>Yes</v>
      </c>
      <c r="Z77" s="4" t="s">
        <v>39</v>
      </c>
      <c r="AA77" s="4" t="s">
        <v>175</v>
      </c>
      <c r="AB77" s="4" t="s">
        <v>39</v>
      </c>
      <c r="AC77" s="4" t="str">
        <f t="shared" si="12"/>
        <v>Yes</v>
      </c>
    </row>
    <row r="78" spans="1:29" ht="12.75" customHeight="1">
      <c r="A78" s="4" t="s">
        <v>277</v>
      </c>
      <c r="B78" s="5" t="s">
        <v>295</v>
      </c>
      <c r="C78" s="8" t="s">
        <v>296</v>
      </c>
      <c r="D78" s="13" t="s">
        <v>82</v>
      </c>
      <c r="E78" s="4" t="s">
        <v>50</v>
      </c>
      <c r="F78" s="4" t="s">
        <v>34</v>
      </c>
      <c r="G78" s="4" t="s">
        <v>34</v>
      </c>
      <c r="H78" s="4" t="s">
        <v>34</v>
      </c>
      <c r="I78" s="4" t="s">
        <v>62</v>
      </c>
      <c r="J78" s="4" t="str">
        <f t="shared" si="14"/>
        <v>Yes</v>
      </c>
      <c r="K78" s="4" t="s">
        <v>44</v>
      </c>
      <c r="L78" s="4" t="s">
        <v>34</v>
      </c>
      <c r="M78" s="4" t="s">
        <v>34</v>
      </c>
      <c r="N78" s="4" t="s">
        <v>34</v>
      </c>
      <c r="O78" s="4" t="s">
        <v>62</v>
      </c>
      <c r="P78" s="4" t="str">
        <f t="shared" si="15"/>
        <v>Yes</v>
      </c>
      <c r="Q78" s="4" t="s">
        <v>45</v>
      </c>
      <c r="R78" s="4" t="s">
        <v>34</v>
      </c>
      <c r="S78" s="4" t="s">
        <v>34</v>
      </c>
      <c r="T78" s="4" t="s">
        <v>34</v>
      </c>
      <c r="U78" s="4" t="s">
        <v>34</v>
      </c>
      <c r="V78" s="4" t="str">
        <f t="shared" si="16"/>
        <v>Yes</v>
      </c>
      <c r="W78" s="4" t="s">
        <v>51</v>
      </c>
      <c r="X78" s="4" t="s">
        <v>52</v>
      </c>
      <c r="Y78" s="4" t="str">
        <f t="shared" si="17"/>
        <v>No</v>
      </c>
      <c r="Z78" s="4" t="s">
        <v>39</v>
      </c>
      <c r="AA78" s="4" t="s">
        <v>82</v>
      </c>
      <c r="AB78" s="4" t="str">
        <f t="shared" ref="AB78:AB84" si="18">IF(AA78="Indeterminate", "Indeterminate", IF(TRIM(SUBSTITUTE(AA78, ".", ""))=TRIM(SUBSTITUTE(D78, ".", "")), "Yes", "No"))</f>
        <v>Yes</v>
      </c>
      <c r="AC78" s="4" t="str">
        <f t="shared" si="12"/>
        <v>No</v>
      </c>
    </row>
    <row r="79" spans="1:29" ht="12.75" customHeight="1">
      <c r="A79" s="4" t="s">
        <v>277</v>
      </c>
      <c r="B79" s="5" t="s">
        <v>297</v>
      </c>
      <c r="C79" s="8" t="s">
        <v>298</v>
      </c>
      <c r="D79" s="4" t="s">
        <v>123</v>
      </c>
      <c r="E79" s="4" t="s">
        <v>55</v>
      </c>
      <c r="F79" s="4" t="s">
        <v>34</v>
      </c>
      <c r="G79" s="4" t="s">
        <v>34</v>
      </c>
      <c r="H79" s="4" t="s">
        <v>62</v>
      </c>
      <c r="I79" s="4" t="s">
        <v>62</v>
      </c>
      <c r="J79" s="4" t="str">
        <f t="shared" si="14"/>
        <v>Yes</v>
      </c>
      <c r="K79" s="4" t="s">
        <v>55</v>
      </c>
      <c r="L79" s="4" t="s">
        <v>34</v>
      </c>
      <c r="M79" s="4" t="s">
        <v>34</v>
      </c>
      <c r="N79" s="4" t="s">
        <v>62</v>
      </c>
      <c r="O79" s="4" t="s">
        <v>62</v>
      </c>
      <c r="P79" s="4" t="str">
        <f t="shared" si="15"/>
        <v>Yes</v>
      </c>
      <c r="Q79" s="4" t="s">
        <v>58</v>
      </c>
      <c r="R79" s="4" t="s">
        <v>34</v>
      </c>
      <c r="S79" s="4" t="s">
        <v>34</v>
      </c>
      <c r="T79" s="4" t="s">
        <v>62</v>
      </c>
      <c r="U79" s="4" t="s">
        <v>62</v>
      </c>
      <c r="V79" s="4" t="str">
        <f t="shared" si="16"/>
        <v>Yes</v>
      </c>
      <c r="W79" s="4" t="s">
        <v>299</v>
      </c>
      <c r="X79" s="4" t="s">
        <v>39</v>
      </c>
      <c r="Y79" s="4" t="str">
        <f t="shared" si="17"/>
        <v>Yes</v>
      </c>
      <c r="Z79" s="4" t="s">
        <v>39</v>
      </c>
      <c r="AA79" s="4" t="s">
        <v>123</v>
      </c>
      <c r="AB79" s="4" t="str">
        <f t="shared" si="18"/>
        <v>Yes</v>
      </c>
      <c r="AC79" s="4" t="str">
        <f t="shared" si="12"/>
        <v>Yes</v>
      </c>
    </row>
    <row r="80" spans="1:29" ht="12.75" customHeight="1">
      <c r="A80" s="4" t="s">
        <v>300</v>
      </c>
      <c r="B80" s="5" t="s">
        <v>301</v>
      </c>
      <c r="C80" s="8" t="s">
        <v>302</v>
      </c>
      <c r="D80" s="4" t="s">
        <v>209</v>
      </c>
      <c r="E80" s="4" t="s">
        <v>90</v>
      </c>
      <c r="F80" s="4" t="s">
        <v>34</v>
      </c>
      <c r="G80" s="4" t="s">
        <v>34</v>
      </c>
      <c r="H80" s="4" t="s">
        <v>62</v>
      </c>
      <c r="I80" s="4" t="s">
        <v>34</v>
      </c>
      <c r="J80" s="4" t="str">
        <f t="shared" si="14"/>
        <v>Yes</v>
      </c>
      <c r="K80" s="4" t="s">
        <v>90</v>
      </c>
      <c r="L80" s="4" t="s">
        <v>34</v>
      </c>
      <c r="M80" s="4" t="s">
        <v>34</v>
      </c>
      <c r="N80" s="4" t="s">
        <v>62</v>
      </c>
      <c r="O80" s="4" t="s">
        <v>34</v>
      </c>
      <c r="P80" s="4" t="str">
        <f t="shared" si="15"/>
        <v>Yes</v>
      </c>
      <c r="Q80" s="4" t="s">
        <v>90</v>
      </c>
      <c r="R80" s="4" t="s">
        <v>34</v>
      </c>
      <c r="S80" s="4" t="s">
        <v>34</v>
      </c>
      <c r="T80" s="4" t="s">
        <v>62</v>
      </c>
      <c r="U80" s="4" t="s">
        <v>34</v>
      </c>
      <c r="V80" s="4" t="str">
        <f t="shared" si="16"/>
        <v>Yes</v>
      </c>
      <c r="W80" s="4" t="s">
        <v>51</v>
      </c>
      <c r="X80" s="4" t="s">
        <v>39</v>
      </c>
      <c r="Y80" s="4" t="str">
        <f t="shared" si="17"/>
        <v>Yes</v>
      </c>
      <c r="Z80" s="4" t="s">
        <v>515</v>
      </c>
      <c r="AA80" s="4" t="s">
        <v>515</v>
      </c>
      <c r="AB80" s="4" t="s">
        <v>515</v>
      </c>
      <c r="AC80" s="4" t="s">
        <v>515</v>
      </c>
    </row>
    <row r="81" spans="1:29" ht="12.75" customHeight="1">
      <c r="A81" s="4" t="s">
        <v>300</v>
      </c>
      <c r="B81" s="5" t="s">
        <v>303</v>
      </c>
      <c r="C81" s="8" t="s">
        <v>304</v>
      </c>
      <c r="D81" s="4" t="s">
        <v>305</v>
      </c>
      <c r="E81" s="4" t="s">
        <v>58</v>
      </c>
      <c r="F81" s="4" t="s">
        <v>62</v>
      </c>
      <c r="G81" s="4" t="s">
        <v>34</v>
      </c>
      <c r="H81" s="4" t="s">
        <v>62</v>
      </c>
      <c r="I81" s="4" t="s">
        <v>34</v>
      </c>
      <c r="J81" s="4" t="str">
        <f t="shared" si="14"/>
        <v>Yes</v>
      </c>
      <c r="K81" s="4" t="s">
        <v>55</v>
      </c>
      <c r="L81" s="4" t="s">
        <v>34</v>
      </c>
      <c r="M81" s="4" t="s">
        <v>34</v>
      </c>
      <c r="N81" s="4" t="s">
        <v>62</v>
      </c>
      <c r="O81" s="4" t="s">
        <v>34</v>
      </c>
      <c r="P81" s="4" t="str">
        <f t="shared" si="15"/>
        <v>Yes</v>
      </c>
      <c r="Q81" s="4" t="s">
        <v>63</v>
      </c>
      <c r="R81" s="4" t="s">
        <v>34</v>
      </c>
      <c r="S81" s="4" t="s">
        <v>34</v>
      </c>
      <c r="T81" s="4" t="s">
        <v>62</v>
      </c>
      <c r="U81" s="4" t="s">
        <v>34</v>
      </c>
      <c r="V81" s="4" t="str">
        <f t="shared" si="16"/>
        <v>Yes</v>
      </c>
      <c r="W81" s="4" t="s">
        <v>51</v>
      </c>
      <c r="X81" s="4" t="s">
        <v>39</v>
      </c>
      <c r="Y81" s="4" t="str">
        <f t="shared" si="17"/>
        <v>Yes</v>
      </c>
      <c r="Z81" s="4" t="s">
        <v>39</v>
      </c>
      <c r="AA81" s="4" t="s">
        <v>305</v>
      </c>
      <c r="AB81" s="4" t="str">
        <f t="shared" si="18"/>
        <v>Yes</v>
      </c>
      <c r="AC81" s="4" t="str">
        <f t="shared" ref="AC81:AC112" si="19">IF(Z81="Indeterminate", "Indeterminate", IF(Y81=Z81, "Yes", "No"))</f>
        <v>Yes</v>
      </c>
    </row>
    <row r="82" spans="1:29" ht="12.75" customHeight="1">
      <c r="A82" s="4" t="s">
        <v>300</v>
      </c>
      <c r="B82" s="5" t="s">
        <v>306</v>
      </c>
      <c r="C82" s="8" t="s">
        <v>307</v>
      </c>
      <c r="D82" s="4" t="s">
        <v>49</v>
      </c>
      <c r="E82" s="4" t="s">
        <v>63</v>
      </c>
      <c r="F82" s="4" t="s">
        <v>34</v>
      </c>
      <c r="G82" s="4" t="s">
        <v>34</v>
      </c>
      <c r="H82" s="4" t="s">
        <v>62</v>
      </c>
      <c r="I82" s="4" t="s">
        <v>62</v>
      </c>
      <c r="J82" s="4" t="str">
        <f t="shared" si="14"/>
        <v>Yes</v>
      </c>
      <c r="K82" s="4" t="s">
        <v>63</v>
      </c>
      <c r="L82" s="4" t="s">
        <v>34</v>
      </c>
      <c r="M82" s="4" t="s">
        <v>34</v>
      </c>
      <c r="N82" s="4" t="s">
        <v>34</v>
      </c>
      <c r="O82" s="4" t="s">
        <v>62</v>
      </c>
      <c r="P82" s="4" t="str">
        <f t="shared" si="15"/>
        <v>Yes</v>
      </c>
      <c r="Q82" s="4" t="s">
        <v>50</v>
      </c>
      <c r="R82" s="4" t="s">
        <v>34</v>
      </c>
      <c r="S82" s="4" t="s">
        <v>34</v>
      </c>
      <c r="T82" s="4" t="s">
        <v>62</v>
      </c>
      <c r="U82" s="4" t="s">
        <v>34</v>
      </c>
      <c r="V82" s="4" t="str">
        <f t="shared" si="16"/>
        <v>Yes</v>
      </c>
      <c r="W82" s="4" t="s">
        <v>51</v>
      </c>
      <c r="X82" s="4" t="s">
        <v>39</v>
      </c>
      <c r="Y82" s="4" t="str">
        <f t="shared" si="17"/>
        <v>Yes</v>
      </c>
      <c r="Z82" s="4" t="s">
        <v>52</v>
      </c>
      <c r="AA82" s="4" t="s">
        <v>49</v>
      </c>
      <c r="AB82" s="4" t="str">
        <f t="shared" si="18"/>
        <v>Yes</v>
      </c>
      <c r="AC82" s="4" t="str">
        <f t="shared" si="19"/>
        <v>No</v>
      </c>
    </row>
    <row r="83" spans="1:29" ht="12.75" customHeight="1">
      <c r="A83" s="4" t="s">
        <v>300</v>
      </c>
      <c r="B83" s="5" t="s">
        <v>308</v>
      </c>
      <c r="C83" s="8" t="s">
        <v>309</v>
      </c>
      <c r="D83" s="4" t="s">
        <v>310</v>
      </c>
      <c r="E83" s="4" t="s">
        <v>168</v>
      </c>
      <c r="F83" s="4" t="s">
        <v>34</v>
      </c>
      <c r="G83" s="4" t="s">
        <v>34</v>
      </c>
      <c r="H83" s="4" t="s">
        <v>34</v>
      </c>
      <c r="I83" s="4" t="s">
        <v>34</v>
      </c>
      <c r="J83" s="4" t="str">
        <f t="shared" si="14"/>
        <v>No</v>
      </c>
      <c r="K83" s="4" t="s">
        <v>33</v>
      </c>
      <c r="L83" s="4" t="s">
        <v>34</v>
      </c>
      <c r="M83" s="4" t="s">
        <v>34</v>
      </c>
      <c r="N83" s="4" t="s">
        <v>62</v>
      </c>
      <c r="O83" s="4" t="s">
        <v>34</v>
      </c>
      <c r="P83" s="4" t="str">
        <f t="shared" si="15"/>
        <v>Yes</v>
      </c>
      <c r="Q83" s="4" t="s">
        <v>96</v>
      </c>
      <c r="R83" s="4" t="s">
        <v>34</v>
      </c>
      <c r="S83" s="4" t="s">
        <v>34</v>
      </c>
      <c r="T83" s="4" t="s">
        <v>62</v>
      </c>
      <c r="U83" s="4" t="s">
        <v>34</v>
      </c>
      <c r="V83" s="4" t="str">
        <f t="shared" si="16"/>
        <v>Yes</v>
      </c>
      <c r="W83" s="4" t="s">
        <v>51</v>
      </c>
      <c r="X83" s="4" t="s">
        <v>52</v>
      </c>
      <c r="Y83" s="4" t="str">
        <f t="shared" si="17"/>
        <v>No</v>
      </c>
      <c r="Z83" s="4" t="s">
        <v>39</v>
      </c>
      <c r="AA83" s="4" t="s">
        <v>206</v>
      </c>
      <c r="AB83" s="4" t="str">
        <f t="shared" si="18"/>
        <v>Indeterminate</v>
      </c>
      <c r="AC83" s="4" t="str">
        <f t="shared" si="19"/>
        <v>No</v>
      </c>
    </row>
    <row r="84" spans="1:29" ht="12.75" customHeight="1">
      <c r="A84" s="4" t="s">
        <v>300</v>
      </c>
      <c r="B84" s="5" t="s">
        <v>311</v>
      </c>
      <c r="C84" s="8" t="s">
        <v>312</v>
      </c>
      <c r="D84" s="4" t="s">
        <v>313</v>
      </c>
      <c r="E84" s="4" t="s">
        <v>314</v>
      </c>
      <c r="F84" s="4" t="s">
        <v>34</v>
      </c>
      <c r="G84" s="4" t="s">
        <v>34</v>
      </c>
      <c r="H84" s="4" t="s">
        <v>62</v>
      </c>
      <c r="I84" s="4" t="s">
        <v>34</v>
      </c>
      <c r="J84" s="4" t="str">
        <f t="shared" si="14"/>
        <v>Yes</v>
      </c>
      <c r="K84" s="4" t="s">
        <v>315</v>
      </c>
      <c r="L84" s="4" t="s">
        <v>34</v>
      </c>
      <c r="M84" s="4" t="s">
        <v>34</v>
      </c>
      <c r="N84" s="4" t="s">
        <v>62</v>
      </c>
      <c r="O84" s="4" t="s">
        <v>34</v>
      </c>
      <c r="P84" s="4" t="str">
        <f t="shared" si="15"/>
        <v>Yes</v>
      </c>
      <c r="Q84" s="4" t="s">
        <v>315</v>
      </c>
      <c r="R84" s="4" t="s">
        <v>34</v>
      </c>
      <c r="S84" s="4" t="s">
        <v>34</v>
      </c>
      <c r="T84" s="4" t="s">
        <v>62</v>
      </c>
      <c r="U84" s="4" t="s">
        <v>34</v>
      </c>
      <c r="V84" s="4" t="str">
        <f t="shared" si="16"/>
        <v>Yes</v>
      </c>
      <c r="W84" s="4" t="s">
        <v>51</v>
      </c>
      <c r="X84" s="13" t="s">
        <v>52</v>
      </c>
      <c r="Y84" s="4" t="str">
        <f t="shared" si="17"/>
        <v>No</v>
      </c>
      <c r="Z84" s="4" t="s">
        <v>52</v>
      </c>
      <c r="AA84" s="4" t="s">
        <v>313</v>
      </c>
      <c r="AB84" s="4" t="str">
        <f t="shared" si="18"/>
        <v>Yes</v>
      </c>
      <c r="AC84" s="4" t="str">
        <f t="shared" si="19"/>
        <v>Yes</v>
      </c>
    </row>
    <row r="85" spans="1:29" ht="12.75" customHeight="1">
      <c r="A85" s="4" t="s">
        <v>300</v>
      </c>
      <c r="B85" s="5" t="s">
        <v>316</v>
      </c>
      <c r="C85" s="8" t="s">
        <v>317</v>
      </c>
      <c r="D85" s="4" t="s">
        <v>206</v>
      </c>
      <c r="E85" s="4" t="s">
        <v>63</v>
      </c>
      <c r="F85" s="4" t="s">
        <v>34</v>
      </c>
      <c r="G85" s="4" t="s">
        <v>34</v>
      </c>
      <c r="H85" s="4" t="s">
        <v>62</v>
      </c>
      <c r="I85" s="4" t="s">
        <v>62</v>
      </c>
      <c r="J85" s="4" t="str">
        <f t="shared" si="14"/>
        <v>Yes</v>
      </c>
      <c r="K85" s="4" t="s">
        <v>63</v>
      </c>
      <c r="L85" s="4" t="s">
        <v>34</v>
      </c>
      <c r="M85" s="4" t="s">
        <v>34</v>
      </c>
      <c r="N85" s="4" t="s">
        <v>62</v>
      </c>
      <c r="O85" s="4" t="s">
        <v>62</v>
      </c>
      <c r="P85" s="4" t="str">
        <f t="shared" si="15"/>
        <v>Yes</v>
      </c>
      <c r="Q85" s="4" t="s">
        <v>63</v>
      </c>
      <c r="R85" s="4" t="s">
        <v>34</v>
      </c>
      <c r="S85" s="4" t="s">
        <v>34</v>
      </c>
      <c r="T85" s="4" t="s">
        <v>62</v>
      </c>
      <c r="U85" s="4" t="s">
        <v>62</v>
      </c>
      <c r="V85" s="4" t="str">
        <f t="shared" si="16"/>
        <v>Yes</v>
      </c>
      <c r="W85" s="4" t="s">
        <v>51</v>
      </c>
      <c r="X85" s="13" t="s">
        <v>52</v>
      </c>
      <c r="Y85" s="4" t="str">
        <f t="shared" si="17"/>
        <v>No</v>
      </c>
      <c r="Z85" s="4" t="s">
        <v>39</v>
      </c>
      <c r="AA85" s="4" t="s">
        <v>262</v>
      </c>
      <c r="AB85" s="4" t="s">
        <v>206</v>
      </c>
      <c r="AC85" s="4" t="str">
        <f t="shared" si="19"/>
        <v>No</v>
      </c>
    </row>
    <row r="86" spans="1:29" ht="12.75" customHeight="1">
      <c r="A86" s="4" t="s">
        <v>300</v>
      </c>
      <c r="B86" s="5" t="s">
        <v>318</v>
      </c>
      <c r="C86" s="8" t="s">
        <v>319</v>
      </c>
      <c r="D86" s="4" t="s">
        <v>320</v>
      </c>
      <c r="E86" s="4" t="s">
        <v>321</v>
      </c>
      <c r="F86" s="4" t="s">
        <v>34</v>
      </c>
      <c r="G86" s="4" t="s">
        <v>34</v>
      </c>
      <c r="H86" s="4" t="s">
        <v>34</v>
      </c>
      <c r="I86" s="4" t="s">
        <v>34</v>
      </c>
      <c r="J86" s="4" t="str">
        <f t="shared" si="14"/>
        <v>Yes</v>
      </c>
      <c r="K86" s="4" t="s">
        <v>96</v>
      </c>
      <c r="L86" s="4" t="s">
        <v>34</v>
      </c>
      <c r="M86" s="4" t="s">
        <v>34</v>
      </c>
      <c r="N86" s="4" t="s">
        <v>62</v>
      </c>
      <c r="O86" s="4" t="s">
        <v>34</v>
      </c>
      <c r="P86" s="4" t="str">
        <f t="shared" si="15"/>
        <v>Yes</v>
      </c>
      <c r="Q86" s="4" t="s">
        <v>96</v>
      </c>
      <c r="R86" s="4" t="s">
        <v>34</v>
      </c>
      <c r="S86" s="4" t="s">
        <v>34</v>
      </c>
      <c r="T86" s="4" t="s">
        <v>62</v>
      </c>
      <c r="U86" s="4" t="s">
        <v>34</v>
      </c>
      <c r="V86" s="4" t="str">
        <f t="shared" si="16"/>
        <v>Yes</v>
      </c>
      <c r="W86" s="4" t="s">
        <v>51</v>
      </c>
      <c r="X86" s="4" t="s">
        <v>39</v>
      </c>
      <c r="Y86" s="4" t="str">
        <f t="shared" si="17"/>
        <v>Yes</v>
      </c>
      <c r="Z86" s="4" t="s">
        <v>39</v>
      </c>
      <c r="AA86" s="4" t="s">
        <v>320</v>
      </c>
      <c r="AB86" s="4" t="str">
        <f>IF(AA86="Indeterminate", "Indeterminate", IF(TRIM(SUBSTITUTE(AA86, ".", ""))=TRIM(SUBSTITUTE(D86, ".", "")), "Yes", "No"))</f>
        <v>Yes</v>
      </c>
      <c r="AC86" s="4" t="str">
        <f t="shared" si="19"/>
        <v>Yes</v>
      </c>
    </row>
    <row r="87" spans="1:29" ht="12.75" customHeight="1">
      <c r="A87" s="4" t="s">
        <v>300</v>
      </c>
      <c r="B87" s="5" t="s">
        <v>322</v>
      </c>
      <c r="C87" s="8" t="s">
        <v>323</v>
      </c>
      <c r="D87" s="13" t="s">
        <v>82</v>
      </c>
      <c r="E87" s="4" t="s">
        <v>50</v>
      </c>
      <c r="F87" s="4" t="s">
        <v>34</v>
      </c>
      <c r="G87" s="4" t="s">
        <v>34</v>
      </c>
      <c r="H87" s="4" t="s">
        <v>34</v>
      </c>
      <c r="I87" s="4" t="s">
        <v>62</v>
      </c>
      <c r="J87" s="4" t="str">
        <f t="shared" si="14"/>
        <v>Yes</v>
      </c>
      <c r="K87" s="4" t="s">
        <v>50</v>
      </c>
      <c r="L87" s="4" t="s">
        <v>34</v>
      </c>
      <c r="M87" s="4" t="s">
        <v>34</v>
      </c>
      <c r="N87" s="4" t="s">
        <v>34</v>
      </c>
      <c r="O87" s="4" t="s">
        <v>62</v>
      </c>
      <c r="P87" s="4" t="str">
        <f t="shared" si="15"/>
        <v>Yes</v>
      </c>
      <c r="Q87" s="4" t="s">
        <v>50</v>
      </c>
      <c r="R87" s="4" t="s">
        <v>34</v>
      </c>
      <c r="S87" s="4" t="s">
        <v>34</v>
      </c>
      <c r="T87" s="4" t="s">
        <v>34</v>
      </c>
      <c r="U87" s="4" t="s">
        <v>62</v>
      </c>
      <c r="V87" s="4" t="str">
        <f t="shared" si="16"/>
        <v>Yes</v>
      </c>
      <c r="W87" s="4" t="s">
        <v>81</v>
      </c>
      <c r="X87" s="13" t="s">
        <v>39</v>
      </c>
      <c r="Y87" s="4" t="str">
        <f t="shared" si="17"/>
        <v>Yes</v>
      </c>
      <c r="Z87" s="4" t="s">
        <v>39</v>
      </c>
      <c r="AA87" s="4" t="s">
        <v>82</v>
      </c>
      <c r="AB87" s="4" t="str">
        <f>IF(AA87="Indeterminate", "Indeterminate", IF(TRIM(SUBSTITUTE(AA87, ".", ""))=TRIM(SUBSTITUTE(D87, ".", "")), "Yes", "No"))</f>
        <v>Yes</v>
      </c>
      <c r="AC87" s="4" t="str">
        <f t="shared" si="19"/>
        <v>Yes</v>
      </c>
    </row>
    <row r="88" spans="1:29" ht="12.75" customHeight="1">
      <c r="A88" s="4" t="s">
        <v>300</v>
      </c>
      <c r="B88" s="5" t="s">
        <v>324</v>
      </c>
      <c r="C88" s="8" t="s">
        <v>325</v>
      </c>
      <c r="D88" s="4" t="s">
        <v>99</v>
      </c>
      <c r="E88" s="4" t="s">
        <v>50</v>
      </c>
      <c r="F88" s="4" t="s">
        <v>34</v>
      </c>
      <c r="G88" s="4" t="s">
        <v>62</v>
      </c>
      <c r="H88" s="4" t="s">
        <v>62</v>
      </c>
      <c r="I88" s="4" t="s">
        <v>62</v>
      </c>
      <c r="J88" s="4" t="str">
        <f t="shared" si="14"/>
        <v>Yes</v>
      </c>
      <c r="K88" s="4" t="s">
        <v>63</v>
      </c>
      <c r="L88" s="4" t="s">
        <v>34</v>
      </c>
      <c r="M88" s="4" t="s">
        <v>62</v>
      </c>
      <c r="N88" s="4" t="s">
        <v>62</v>
      </c>
      <c r="O88" s="4" t="s">
        <v>62</v>
      </c>
      <c r="P88" s="4" t="str">
        <f t="shared" si="15"/>
        <v>Yes</v>
      </c>
      <c r="Q88" s="4" t="s">
        <v>63</v>
      </c>
      <c r="R88" s="4" t="s">
        <v>34</v>
      </c>
      <c r="S88" s="4" t="s">
        <v>62</v>
      </c>
      <c r="T88" s="4" t="s">
        <v>62</v>
      </c>
      <c r="U88" s="4" t="s">
        <v>62</v>
      </c>
      <c r="V88" s="4" t="str">
        <f t="shared" si="16"/>
        <v>Yes</v>
      </c>
      <c r="W88" s="4" t="s">
        <v>76</v>
      </c>
      <c r="X88" s="4" t="s">
        <v>39</v>
      </c>
      <c r="Y88" s="4" t="str">
        <f t="shared" si="17"/>
        <v>Yes</v>
      </c>
      <c r="Z88" s="4" t="s">
        <v>39</v>
      </c>
      <c r="AA88" s="4" t="s">
        <v>99</v>
      </c>
      <c r="AB88" s="4" t="str">
        <f>IF(AA88="Indeterminate", "Indeterminate", IF(TRIM(SUBSTITUTE(AA88, ".", ""))=TRIM(SUBSTITUTE(D88, ".", "")), "Yes", "No"))</f>
        <v>Yes</v>
      </c>
      <c r="AC88" s="4" t="str">
        <f t="shared" si="19"/>
        <v>Yes</v>
      </c>
    </row>
    <row r="89" spans="1:29" ht="12.75" customHeight="1">
      <c r="A89" s="4" t="s">
        <v>326</v>
      </c>
      <c r="B89" s="5" t="s">
        <v>327</v>
      </c>
      <c r="C89" s="8" t="s">
        <v>328</v>
      </c>
      <c r="D89" s="4" t="s">
        <v>49</v>
      </c>
      <c r="E89" s="4" t="s">
        <v>55</v>
      </c>
      <c r="F89" s="4" t="s">
        <v>34</v>
      </c>
      <c r="G89" s="4" t="s">
        <v>62</v>
      </c>
      <c r="H89" s="4" t="s">
        <v>62</v>
      </c>
      <c r="I89" s="4" t="s">
        <v>62</v>
      </c>
      <c r="J89" s="4" t="str">
        <f t="shared" si="14"/>
        <v>Yes</v>
      </c>
      <c r="K89" s="4" t="s">
        <v>55</v>
      </c>
      <c r="L89" s="4" t="s">
        <v>34</v>
      </c>
      <c r="M89" s="4" t="s">
        <v>62</v>
      </c>
      <c r="N89" s="4" t="s">
        <v>62</v>
      </c>
      <c r="O89" s="4" t="s">
        <v>62</v>
      </c>
      <c r="P89" s="4" t="str">
        <f t="shared" si="15"/>
        <v>Yes</v>
      </c>
      <c r="Q89" s="4" t="s">
        <v>55</v>
      </c>
      <c r="R89" s="4" t="s">
        <v>34</v>
      </c>
      <c r="S89" s="4" t="s">
        <v>62</v>
      </c>
      <c r="T89" s="4" t="s">
        <v>62</v>
      </c>
      <c r="U89" s="4" t="s">
        <v>62</v>
      </c>
      <c r="V89" s="4" t="str">
        <f t="shared" si="16"/>
        <v>Yes</v>
      </c>
      <c r="W89" s="4" t="s">
        <v>51</v>
      </c>
      <c r="X89" s="4" t="s">
        <v>39</v>
      </c>
      <c r="Y89" s="4" t="str">
        <f t="shared" si="17"/>
        <v>Yes</v>
      </c>
      <c r="Z89" s="4" t="s">
        <v>52</v>
      </c>
      <c r="AA89" s="4" t="s">
        <v>49</v>
      </c>
      <c r="AB89" s="4" t="str">
        <f>IF(AA89="Indeterminate", "Indeterminate", IF(TRIM(SUBSTITUTE(AA89, ".", ""))=TRIM(SUBSTITUTE(D89, ".", "")), "Yes", "No"))</f>
        <v>Yes</v>
      </c>
      <c r="AC89" s="4" t="str">
        <f t="shared" si="19"/>
        <v>No</v>
      </c>
    </row>
    <row r="90" spans="1:29" ht="12.75" customHeight="1">
      <c r="A90" s="4" t="s">
        <v>326</v>
      </c>
      <c r="B90" s="5" t="s">
        <v>329</v>
      </c>
      <c r="C90" s="8" t="s">
        <v>330</v>
      </c>
      <c r="D90" s="13" t="s">
        <v>331</v>
      </c>
      <c r="E90" s="4" t="s">
        <v>66</v>
      </c>
      <c r="F90" s="4" t="s">
        <v>34</v>
      </c>
      <c r="G90" s="4" t="s">
        <v>34</v>
      </c>
      <c r="H90" s="4" t="s">
        <v>62</v>
      </c>
      <c r="I90" s="4" t="s">
        <v>34</v>
      </c>
      <c r="J90" s="4" t="str">
        <f t="shared" si="14"/>
        <v>Yes</v>
      </c>
      <c r="K90" s="4" t="s">
        <v>127</v>
      </c>
      <c r="L90" s="4" t="s">
        <v>34</v>
      </c>
      <c r="M90" s="4" t="s">
        <v>34</v>
      </c>
      <c r="N90" s="4" t="s">
        <v>62</v>
      </c>
      <c r="O90" s="4" t="s">
        <v>34</v>
      </c>
      <c r="P90" s="4" t="str">
        <f t="shared" si="15"/>
        <v>Yes</v>
      </c>
      <c r="Q90" s="4" t="s">
        <v>127</v>
      </c>
      <c r="R90" s="4" t="s">
        <v>34</v>
      </c>
      <c r="S90" s="4" t="s">
        <v>34</v>
      </c>
      <c r="T90" s="4" t="s">
        <v>62</v>
      </c>
      <c r="U90" s="4" t="s">
        <v>34</v>
      </c>
      <c r="V90" s="4" t="str">
        <f t="shared" si="16"/>
        <v>Yes</v>
      </c>
      <c r="W90" s="4" t="s">
        <v>51</v>
      </c>
      <c r="X90" s="13" t="s">
        <v>52</v>
      </c>
      <c r="Y90" s="4" t="str">
        <f t="shared" si="17"/>
        <v>No</v>
      </c>
      <c r="Z90" s="4" t="s">
        <v>39</v>
      </c>
      <c r="AA90" s="4" t="s">
        <v>332</v>
      </c>
      <c r="AB90" s="4" t="s">
        <v>206</v>
      </c>
      <c r="AC90" s="4" t="str">
        <f t="shared" si="19"/>
        <v>No</v>
      </c>
    </row>
    <row r="91" spans="1:29" ht="12.75" customHeight="1">
      <c r="A91" s="4" t="s">
        <v>326</v>
      </c>
      <c r="B91" s="5" t="s">
        <v>333</v>
      </c>
      <c r="C91" s="8" t="s">
        <v>334</v>
      </c>
      <c r="D91" s="4" t="s">
        <v>110</v>
      </c>
      <c r="E91" s="4" t="s">
        <v>58</v>
      </c>
      <c r="F91" s="4" t="s">
        <v>34</v>
      </c>
      <c r="G91" s="4" t="s">
        <v>34</v>
      </c>
      <c r="H91" s="4" t="s">
        <v>62</v>
      </c>
      <c r="I91" s="4" t="s">
        <v>62</v>
      </c>
      <c r="J91" s="4" t="str">
        <f t="shared" si="14"/>
        <v>Yes</v>
      </c>
      <c r="K91" s="4" t="s">
        <v>58</v>
      </c>
      <c r="L91" s="4" t="s">
        <v>34</v>
      </c>
      <c r="M91" s="4" t="s">
        <v>34</v>
      </c>
      <c r="N91" s="4" t="s">
        <v>62</v>
      </c>
      <c r="O91" s="4" t="s">
        <v>62</v>
      </c>
      <c r="P91" s="4" t="str">
        <f t="shared" si="15"/>
        <v>Yes</v>
      </c>
      <c r="Q91" s="4" t="s">
        <v>58</v>
      </c>
      <c r="R91" s="4" t="s">
        <v>34</v>
      </c>
      <c r="S91" s="4" t="s">
        <v>34</v>
      </c>
      <c r="T91" s="4" t="s">
        <v>62</v>
      </c>
      <c r="U91" s="4" t="s">
        <v>62</v>
      </c>
      <c r="V91" s="4" t="str">
        <f t="shared" si="16"/>
        <v>Yes</v>
      </c>
      <c r="W91" s="4" t="s">
        <v>51</v>
      </c>
      <c r="X91" s="4" t="s">
        <v>39</v>
      </c>
      <c r="Y91" s="4" t="str">
        <f t="shared" si="17"/>
        <v>Yes</v>
      </c>
      <c r="Z91" s="4" t="s">
        <v>39</v>
      </c>
      <c r="AA91" s="4" t="s">
        <v>335</v>
      </c>
      <c r="AB91" s="4" t="s">
        <v>39</v>
      </c>
      <c r="AC91" s="4" t="str">
        <f t="shared" si="19"/>
        <v>Yes</v>
      </c>
    </row>
    <row r="92" spans="1:29" ht="12.75" customHeight="1">
      <c r="A92" s="4" t="s">
        <v>336</v>
      </c>
      <c r="B92" s="5" t="s">
        <v>337</v>
      </c>
      <c r="C92" s="8" t="s">
        <v>338</v>
      </c>
      <c r="D92" s="4" t="s">
        <v>49</v>
      </c>
      <c r="E92" s="4" t="s">
        <v>50</v>
      </c>
      <c r="F92" s="4" t="s">
        <v>34</v>
      </c>
      <c r="G92" s="4" t="s">
        <v>34</v>
      </c>
      <c r="H92" s="4" t="s">
        <v>62</v>
      </c>
      <c r="I92" s="4" t="s">
        <v>62</v>
      </c>
      <c r="J92" s="4" t="str">
        <f t="shared" si="14"/>
        <v>Yes</v>
      </c>
      <c r="K92" s="4" t="s">
        <v>44</v>
      </c>
      <c r="L92" s="4" t="s">
        <v>34</v>
      </c>
      <c r="M92" s="4" t="s">
        <v>34</v>
      </c>
      <c r="N92" s="4" t="s">
        <v>62</v>
      </c>
      <c r="O92" s="4" t="s">
        <v>62</v>
      </c>
      <c r="P92" s="4" t="str">
        <f t="shared" si="15"/>
        <v>Yes</v>
      </c>
      <c r="Q92" s="4" t="s">
        <v>44</v>
      </c>
      <c r="R92" s="4" t="s">
        <v>34</v>
      </c>
      <c r="S92" s="4" t="s">
        <v>34</v>
      </c>
      <c r="T92" s="4" t="s">
        <v>62</v>
      </c>
      <c r="U92" s="4" t="s">
        <v>62</v>
      </c>
      <c r="V92" s="4" t="str">
        <f t="shared" si="16"/>
        <v>Yes</v>
      </c>
      <c r="W92" s="4" t="s">
        <v>51</v>
      </c>
      <c r="X92" s="4" t="s">
        <v>39</v>
      </c>
      <c r="Y92" s="4" t="str">
        <f t="shared" si="17"/>
        <v>Yes</v>
      </c>
      <c r="Z92" s="4" t="s">
        <v>52</v>
      </c>
      <c r="AA92" s="4" t="s">
        <v>49</v>
      </c>
      <c r="AB92" s="4" t="str">
        <f t="shared" ref="AB92:AB101" si="20">IF(AA92="Indeterminate", "Indeterminate", IF(TRIM(SUBSTITUTE(AA92, ".", ""))=TRIM(SUBSTITUTE(D92, ".", "")), "Yes", "No"))</f>
        <v>Yes</v>
      </c>
      <c r="AC92" s="4" t="str">
        <f t="shared" si="19"/>
        <v>No</v>
      </c>
    </row>
    <row r="93" spans="1:29" ht="12.75" customHeight="1">
      <c r="A93" s="4" t="s">
        <v>336</v>
      </c>
      <c r="B93" s="5" t="s">
        <v>339</v>
      </c>
      <c r="C93" s="8" t="s">
        <v>340</v>
      </c>
      <c r="D93" s="4" t="s">
        <v>49</v>
      </c>
      <c r="E93" s="4" t="s">
        <v>66</v>
      </c>
      <c r="F93" s="4" t="s">
        <v>34</v>
      </c>
      <c r="G93" s="4" t="s">
        <v>34</v>
      </c>
      <c r="H93" s="4" t="s">
        <v>62</v>
      </c>
      <c r="I93" s="4" t="s">
        <v>34</v>
      </c>
      <c r="J93" s="4" t="str">
        <f t="shared" si="14"/>
        <v>Yes</v>
      </c>
      <c r="K93" s="4" t="s">
        <v>63</v>
      </c>
      <c r="L93" s="4" t="s">
        <v>34</v>
      </c>
      <c r="M93" s="4" t="s">
        <v>34</v>
      </c>
      <c r="N93" s="4" t="s">
        <v>62</v>
      </c>
      <c r="O93" s="4" t="s">
        <v>34</v>
      </c>
      <c r="P93" s="4" t="str">
        <f t="shared" si="15"/>
        <v>Yes</v>
      </c>
      <c r="Q93" s="4" t="s">
        <v>63</v>
      </c>
      <c r="R93" s="4" t="s">
        <v>34</v>
      </c>
      <c r="S93" s="4" t="s">
        <v>34</v>
      </c>
      <c r="T93" s="4" t="s">
        <v>62</v>
      </c>
      <c r="U93" s="4" t="s">
        <v>34</v>
      </c>
      <c r="V93" s="4" t="str">
        <f t="shared" si="16"/>
        <v>Yes</v>
      </c>
      <c r="W93" s="4" t="s">
        <v>51</v>
      </c>
      <c r="X93" s="4" t="s">
        <v>39</v>
      </c>
      <c r="Y93" s="4" t="str">
        <f t="shared" si="17"/>
        <v>Yes</v>
      </c>
      <c r="Z93" s="4" t="s">
        <v>52</v>
      </c>
      <c r="AA93" s="4" t="s">
        <v>49</v>
      </c>
      <c r="AB93" s="4" t="str">
        <f t="shared" si="20"/>
        <v>Yes</v>
      </c>
      <c r="AC93" s="4" t="str">
        <f t="shared" si="19"/>
        <v>No</v>
      </c>
    </row>
    <row r="94" spans="1:29" ht="12.75" customHeight="1">
      <c r="A94" s="4" t="s">
        <v>336</v>
      </c>
      <c r="B94" s="5" t="s">
        <v>341</v>
      </c>
      <c r="C94" s="8" t="s">
        <v>342</v>
      </c>
      <c r="D94" s="4" t="s">
        <v>209</v>
      </c>
      <c r="E94" s="4" t="s">
        <v>44</v>
      </c>
      <c r="F94" s="4" t="s">
        <v>34</v>
      </c>
      <c r="G94" s="4" t="s">
        <v>34</v>
      </c>
      <c r="H94" s="4" t="s">
        <v>62</v>
      </c>
      <c r="I94" s="4" t="s">
        <v>62</v>
      </c>
      <c r="J94" s="4" t="str">
        <f t="shared" si="14"/>
        <v>Yes</v>
      </c>
      <c r="K94" s="4" t="s">
        <v>50</v>
      </c>
      <c r="L94" s="4" t="s">
        <v>34</v>
      </c>
      <c r="M94" s="4" t="s">
        <v>34</v>
      </c>
      <c r="N94" s="4" t="s">
        <v>62</v>
      </c>
      <c r="O94" s="4" t="s">
        <v>62</v>
      </c>
      <c r="P94" s="4" t="str">
        <f t="shared" si="15"/>
        <v>Yes</v>
      </c>
      <c r="Q94" s="4" t="s">
        <v>50</v>
      </c>
      <c r="R94" s="4" t="s">
        <v>34</v>
      </c>
      <c r="S94" s="4" t="s">
        <v>34</v>
      </c>
      <c r="T94" s="4" t="s">
        <v>62</v>
      </c>
      <c r="U94" s="4" t="s">
        <v>62</v>
      </c>
      <c r="V94" s="4" t="str">
        <f t="shared" si="16"/>
        <v>Yes</v>
      </c>
      <c r="W94" s="4" t="s">
        <v>51</v>
      </c>
      <c r="X94" s="4" t="s">
        <v>39</v>
      </c>
      <c r="Y94" s="4" t="str">
        <f t="shared" si="17"/>
        <v>Yes</v>
      </c>
      <c r="Z94" s="4" t="s">
        <v>206</v>
      </c>
      <c r="AA94" s="4" t="s">
        <v>206</v>
      </c>
      <c r="AB94" s="4" t="str">
        <f t="shared" si="20"/>
        <v>Indeterminate</v>
      </c>
      <c r="AC94" s="4" t="str">
        <f t="shared" si="19"/>
        <v>Indeterminate</v>
      </c>
    </row>
    <row r="95" spans="1:29" ht="12.75" customHeight="1">
      <c r="A95" s="4" t="s">
        <v>336</v>
      </c>
      <c r="B95" s="5" t="s">
        <v>343</v>
      </c>
      <c r="C95" s="8" t="s">
        <v>344</v>
      </c>
      <c r="D95" s="4" t="s">
        <v>262</v>
      </c>
      <c r="E95" s="4" t="s">
        <v>58</v>
      </c>
      <c r="F95" s="4" t="s">
        <v>34</v>
      </c>
      <c r="G95" s="4" t="s">
        <v>34</v>
      </c>
      <c r="H95" s="4" t="s">
        <v>62</v>
      </c>
      <c r="I95" s="4" t="s">
        <v>62</v>
      </c>
      <c r="J95" s="4" t="str">
        <f t="shared" si="14"/>
        <v>Yes</v>
      </c>
      <c r="K95" s="4" t="s">
        <v>50</v>
      </c>
      <c r="L95" s="4" t="s">
        <v>34</v>
      </c>
      <c r="M95" s="4" t="s">
        <v>34</v>
      </c>
      <c r="N95" s="4" t="s">
        <v>62</v>
      </c>
      <c r="O95" s="4" t="s">
        <v>62</v>
      </c>
      <c r="P95" s="4" t="str">
        <f t="shared" si="15"/>
        <v>Yes</v>
      </c>
      <c r="Q95" s="4" t="s">
        <v>63</v>
      </c>
      <c r="R95" s="4" t="s">
        <v>34</v>
      </c>
      <c r="S95" s="4" t="s">
        <v>34</v>
      </c>
      <c r="T95" s="4" t="s">
        <v>62</v>
      </c>
      <c r="U95" s="4" t="s">
        <v>62</v>
      </c>
      <c r="V95" s="4" t="str">
        <f t="shared" si="16"/>
        <v>Yes</v>
      </c>
      <c r="W95" s="4" t="s">
        <v>51</v>
      </c>
      <c r="X95" s="4" t="s">
        <v>39</v>
      </c>
      <c r="Y95" s="4" t="str">
        <f t="shared" si="17"/>
        <v>Yes</v>
      </c>
      <c r="Z95" s="4" t="s">
        <v>39</v>
      </c>
      <c r="AA95" s="4" t="s">
        <v>262</v>
      </c>
      <c r="AB95" s="4" t="str">
        <f t="shared" si="20"/>
        <v>Yes</v>
      </c>
      <c r="AC95" s="4" t="str">
        <f t="shared" si="19"/>
        <v>Yes</v>
      </c>
    </row>
    <row r="96" spans="1:29" ht="12.75" customHeight="1">
      <c r="A96" s="4" t="s">
        <v>336</v>
      </c>
      <c r="B96" s="5" t="s">
        <v>345</v>
      </c>
      <c r="C96" s="8" t="s">
        <v>346</v>
      </c>
      <c r="D96" s="4" t="s">
        <v>347</v>
      </c>
      <c r="E96" s="4" t="s">
        <v>55</v>
      </c>
      <c r="F96" s="4" t="s">
        <v>34</v>
      </c>
      <c r="G96" s="4" t="s">
        <v>62</v>
      </c>
      <c r="H96" s="4" t="s">
        <v>62</v>
      </c>
      <c r="I96" s="4" t="s">
        <v>62</v>
      </c>
      <c r="J96" s="4" t="str">
        <f t="shared" si="14"/>
        <v>Yes</v>
      </c>
      <c r="K96" s="4" t="s">
        <v>55</v>
      </c>
      <c r="L96" s="4" t="s">
        <v>34</v>
      </c>
      <c r="M96" s="4" t="s">
        <v>62</v>
      </c>
      <c r="N96" s="4" t="s">
        <v>62</v>
      </c>
      <c r="O96" s="4" t="s">
        <v>62</v>
      </c>
      <c r="P96" s="4" t="str">
        <f t="shared" si="15"/>
        <v>Yes</v>
      </c>
      <c r="Q96" s="4" t="s">
        <v>55</v>
      </c>
      <c r="R96" s="4" t="s">
        <v>34</v>
      </c>
      <c r="S96" s="4" t="s">
        <v>62</v>
      </c>
      <c r="T96" s="4" t="s">
        <v>62</v>
      </c>
      <c r="U96" s="4" t="s">
        <v>62</v>
      </c>
      <c r="V96" s="4" t="str">
        <f t="shared" si="16"/>
        <v>Yes</v>
      </c>
      <c r="W96" s="4" t="s">
        <v>51</v>
      </c>
      <c r="X96" s="4" t="s">
        <v>39</v>
      </c>
      <c r="Y96" s="4" t="str">
        <f t="shared" si="17"/>
        <v>Yes</v>
      </c>
      <c r="Z96" s="4" t="s">
        <v>39</v>
      </c>
      <c r="AA96" s="4" t="s">
        <v>347</v>
      </c>
      <c r="AB96" s="4" t="str">
        <f t="shared" si="20"/>
        <v>Yes</v>
      </c>
      <c r="AC96" s="4" t="str">
        <f t="shared" si="19"/>
        <v>Yes</v>
      </c>
    </row>
    <row r="97" spans="1:29" ht="12.75" customHeight="1">
      <c r="A97" s="4" t="s">
        <v>336</v>
      </c>
      <c r="B97" s="5" t="s">
        <v>348</v>
      </c>
      <c r="C97" s="8" t="s">
        <v>349</v>
      </c>
      <c r="D97" s="4" t="s">
        <v>350</v>
      </c>
      <c r="E97" s="4" t="s">
        <v>69</v>
      </c>
      <c r="F97" s="4" t="s">
        <v>34</v>
      </c>
      <c r="G97" s="4" t="s">
        <v>62</v>
      </c>
      <c r="H97" s="4" t="s">
        <v>62</v>
      </c>
      <c r="I97" s="4" t="s">
        <v>62</v>
      </c>
      <c r="J97" s="4" t="str">
        <f t="shared" si="14"/>
        <v>Yes</v>
      </c>
      <c r="K97" s="4" t="s">
        <v>351</v>
      </c>
      <c r="L97" s="4" t="s">
        <v>34</v>
      </c>
      <c r="M97" s="4" t="s">
        <v>62</v>
      </c>
      <c r="N97" s="4" t="s">
        <v>62</v>
      </c>
      <c r="O97" s="4" t="s">
        <v>62</v>
      </c>
      <c r="P97" s="4" t="str">
        <f t="shared" si="15"/>
        <v>Yes</v>
      </c>
      <c r="Q97" s="4" t="s">
        <v>190</v>
      </c>
      <c r="R97" s="4" t="s">
        <v>34</v>
      </c>
      <c r="S97" s="4" t="s">
        <v>62</v>
      </c>
      <c r="T97" s="4" t="s">
        <v>62</v>
      </c>
      <c r="U97" s="4" t="s">
        <v>62</v>
      </c>
      <c r="V97" s="4" t="str">
        <f t="shared" si="16"/>
        <v>Yes</v>
      </c>
      <c r="W97" s="4" t="s">
        <v>51</v>
      </c>
      <c r="X97" s="4" t="s">
        <v>39</v>
      </c>
      <c r="Y97" s="4" t="str">
        <f t="shared" si="17"/>
        <v>Yes</v>
      </c>
      <c r="Z97" s="4" t="s">
        <v>39</v>
      </c>
      <c r="AA97" s="4" t="s">
        <v>350</v>
      </c>
      <c r="AB97" s="4" t="str">
        <f t="shared" si="20"/>
        <v>Yes</v>
      </c>
      <c r="AC97" s="4" t="str">
        <f t="shared" si="19"/>
        <v>Yes</v>
      </c>
    </row>
    <row r="98" spans="1:29" ht="12.75" customHeight="1">
      <c r="A98" s="4" t="s">
        <v>336</v>
      </c>
      <c r="B98" s="5" t="s">
        <v>352</v>
      </c>
      <c r="C98" s="8" t="s">
        <v>353</v>
      </c>
      <c r="D98" s="4" t="s">
        <v>354</v>
      </c>
      <c r="E98" s="4" t="s">
        <v>127</v>
      </c>
      <c r="F98" s="4" t="s">
        <v>62</v>
      </c>
      <c r="G98" s="4" t="s">
        <v>62</v>
      </c>
      <c r="H98" s="4" t="s">
        <v>62</v>
      </c>
      <c r="I98" s="4" t="s">
        <v>34</v>
      </c>
      <c r="J98" s="4" t="str">
        <f t="shared" ref="J98:J129" si="21">IF(VALUE(LEFT(E98,SEARCH("/",E98)-1))&gt;=4, "Yes", "No")</f>
        <v>Yes</v>
      </c>
      <c r="K98" s="4" t="s">
        <v>45</v>
      </c>
      <c r="L98" s="4" t="s">
        <v>34</v>
      </c>
      <c r="M98" s="4" t="s">
        <v>62</v>
      </c>
      <c r="N98" s="4" t="s">
        <v>62</v>
      </c>
      <c r="O98" s="4" t="s">
        <v>62</v>
      </c>
      <c r="P98" s="4" t="str">
        <f t="shared" ref="P98:P129" si="22">IF(VALUE(LEFT(K98,SEARCH("/",K98)-1))&gt;=4, "Yes", "No")</f>
        <v>Yes</v>
      </c>
      <c r="Q98" s="4" t="s">
        <v>44</v>
      </c>
      <c r="R98" s="4" t="s">
        <v>34</v>
      </c>
      <c r="S98" s="4" t="s">
        <v>62</v>
      </c>
      <c r="T98" s="4" t="s">
        <v>62</v>
      </c>
      <c r="U98" s="4" t="s">
        <v>62</v>
      </c>
      <c r="V98" s="4" t="str">
        <f t="shared" ref="V98:V129" si="23">IF(VALUE(LEFT(Q98,SEARCH("/",Q98)-1))&gt;=4, "Yes", "No")</f>
        <v>Yes</v>
      </c>
      <c r="W98" s="4" t="s">
        <v>51</v>
      </c>
      <c r="X98" s="4" t="s">
        <v>39</v>
      </c>
      <c r="Y98" s="4" t="str">
        <f t="shared" ref="Y98:Y129" si="24">IF(AND(X98="Yes", OR(J98="Yes", Q98="Yes", V98="Yes")), "Yes","No")</f>
        <v>Yes</v>
      </c>
      <c r="Z98" s="4" t="s">
        <v>39</v>
      </c>
      <c r="AA98" s="4" t="s">
        <v>354</v>
      </c>
      <c r="AB98" s="4" t="str">
        <f t="shared" si="20"/>
        <v>Yes</v>
      </c>
      <c r="AC98" s="4" t="str">
        <f t="shared" si="19"/>
        <v>Yes</v>
      </c>
    </row>
    <row r="99" spans="1:29" ht="12.75" customHeight="1">
      <c r="A99" s="4" t="s">
        <v>336</v>
      </c>
      <c r="B99" s="5" t="s">
        <v>355</v>
      </c>
      <c r="C99" s="8" t="s">
        <v>356</v>
      </c>
      <c r="D99" s="4" t="s">
        <v>357</v>
      </c>
      <c r="E99" s="4" t="s">
        <v>43</v>
      </c>
      <c r="F99" s="4" t="s">
        <v>34</v>
      </c>
      <c r="G99" s="4" t="s">
        <v>34</v>
      </c>
      <c r="H99" s="4" t="s">
        <v>62</v>
      </c>
      <c r="I99" s="4" t="s">
        <v>62</v>
      </c>
      <c r="J99" s="4" t="str">
        <f t="shared" si="21"/>
        <v>Yes</v>
      </c>
      <c r="K99" s="4" t="s">
        <v>43</v>
      </c>
      <c r="L99" s="4" t="s">
        <v>34</v>
      </c>
      <c r="M99" s="4" t="s">
        <v>34</v>
      </c>
      <c r="N99" s="4" t="s">
        <v>62</v>
      </c>
      <c r="O99" s="4" t="s">
        <v>62</v>
      </c>
      <c r="P99" s="4" t="str">
        <f t="shared" si="22"/>
        <v>Yes</v>
      </c>
      <c r="Q99" s="4" t="s">
        <v>127</v>
      </c>
      <c r="R99" s="4" t="s">
        <v>34</v>
      </c>
      <c r="S99" s="4" t="s">
        <v>62</v>
      </c>
      <c r="T99" s="4" t="s">
        <v>62</v>
      </c>
      <c r="U99" s="4" t="s">
        <v>62</v>
      </c>
      <c r="V99" s="4" t="str">
        <f t="shared" si="23"/>
        <v>Yes</v>
      </c>
      <c r="W99" s="4" t="s">
        <v>358</v>
      </c>
      <c r="X99" s="4" t="s">
        <v>39</v>
      </c>
      <c r="Y99" s="4" t="str">
        <f t="shared" si="24"/>
        <v>Yes</v>
      </c>
      <c r="Z99" s="4" t="s">
        <v>39</v>
      </c>
      <c r="AA99" s="4" t="s">
        <v>359</v>
      </c>
      <c r="AB99" s="4" t="str">
        <f t="shared" si="20"/>
        <v>Yes</v>
      </c>
      <c r="AC99" s="4" t="str">
        <f t="shared" si="19"/>
        <v>Yes</v>
      </c>
    </row>
    <row r="100" spans="1:29" ht="12.75" customHeight="1">
      <c r="A100" s="4" t="s">
        <v>336</v>
      </c>
      <c r="B100" s="5" t="s">
        <v>360</v>
      </c>
      <c r="C100" s="8" t="s">
        <v>361</v>
      </c>
      <c r="D100" s="4" t="s">
        <v>32</v>
      </c>
      <c r="E100" s="4" t="s">
        <v>50</v>
      </c>
      <c r="F100" s="4" t="s">
        <v>34</v>
      </c>
      <c r="G100" s="4" t="s">
        <v>34</v>
      </c>
      <c r="H100" s="4" t="s">
        <v>62</v>
      </c>
      <c r="I100" s="4" t="s">
        <v>62</v>
      </c>
      <c r="J100" s="4" t="str">
        <f t="shared" si="21"/>
        <v>Yes</v>
      </c>
      <c r="K100" s="4" t="s">
        <v>44</v>
      </c>
      <c r="L100" s="4" t="s">
        <v>34</v>
      </c>
      <c r="M100" s="4" t="s">
        <v>34</v>
      </c>
      <c r="N100" s="4" t="s">
        <v>62</v>
      </c>
      <c r="O100" s="4" t="s">
        <v>34</v>
      </c>
      <c r="P100" s="4" t="str">
        <f t="shared" si="22"/>
        <v>Yes</v>
      </c>
      <c r="Q100" s="4" t="s">
        <v>50</v>
      </c>
      <c r="R100" s="4" t="s">
        <v>34</v>
      </c>
      <c r="S100" s="4" t="s">
        <v>34</v>
      </c>
      <c r="T100" s="4" t="s">
        <v>62</v>
      </c>
      <c r="U100" s="4" t="s">
        <v>62</v>
      </c>
      <c r="V100" s="4" t="str">
        <f t="shared" si="23"/>
        <v>Yes</v>
      </c>
      <c r="W100" s="4" t="s">
        <v>362</v>
      </c>
      <c r="X100" s="4" t="s">
        <v>39</v>
      </c>
      <c r="Y100" s="4" t="str">
        <f t="shared" si="24"/>
        <v>Yes</v>
      </c>
      <c r="Z100" s="4" t="s">
        <v>39</v>
      </c>
      <c r="AA100" s="4" t="s">
        <v>32</v>
      </c>
      <c r="AB100" s="4" t="str">
        <f t="shared" si="20"/>
        <v>Yes</v>
      </c>
      <c r="AC100" s="4" t="str">
        <f t="shared" si="19"/>
        <v>Yes</v>
      </c>
    </row>
    <row r="101" spans="1:29" ht="12.75" customHeight="1">
      <c r="A101" s="4" t="s">
        <v>336</v>
      </c>
      <c r="B101" s="5" t="s">
        <v>363</v>
      </c>
      <c r="C101" s="8" t="s">
        <v>364</v>
      </c>
      <c r="D101" s="4" t="s">
        <v>32</v>
      </c>
      <c r="E101" s="4" t="s">
        <v>66</v>
      </c>
      <c r="F101" s="4" t="s">
        <v>34</v>
      </c>
      <c r="G101" s="4" t="s">
        <v>62</v>
      </c>
      <c r="H101" s="4" t="s">
        <v>62</v>
      </c>
      <c r="I101" s="4" t="s">
        <v>62</v>
      </c>
      <c r="J101" s="4" t="str">
        <f t="shared" si="21"/>
        <v>Yes</v>
      </c>
      <c r="K101" s="4" t="s">
        <v>90</v>
      </c>
      <c r="L101" s="4" t="s">
        <v>34</v>
      </c>
      <c r="M101" s="4" t="s">
        <v>34</v>
      </c>
      <c r="N101" s="4" t="s">
        <v>62</v>
      </c>
      <c r="O101" s="4" t="s">
        <v>62</v>
      </c>
      <c r="P101" s="4" t="str">
        <f t="shared" si="22"/>
        <v>Yes</v>
      </c>
      <c r="Q101" s="4" t="s">
        <v>90</v>
      </c>
      <c r="R101" s="4" t="s">
        <v>34</v>
      </c>
      <c r="S101" s="4" t="s">
        <v>62</v>
      </c>
      <c r="T101" s="4" t="s">
        <v>62</v>
      </c>
      <c r="U101" s="4" t="s">
        <v>62</v>
      </c>
      <c r="V101" s="4" t="str">
        <f t="shared" si="23"/>
        <v>Yes</v>
      </c>
      <c r="W101" s="4" t="s">
        <v>365</v>
      </c>
      <c r="X101" s="4" t="s">
        <v>39</v>
      </c>
      <c r="Y101" s="4" t="str">
        <f t="shared" si="24"/>
        <v>Yes</v>
      </c>
      <c r="Z101" s="4" t="s">
        <v>39</v>
      </c>
      <c r="AA101" s="4" t="s">
        <v>206</v>
      </c>
      <c r="AB101" s="4" t="str">
        <f t="shared" si="20"/>
        <v>Indeterminate</v>
      </c>
      <c r="AC101" s="4" t="str">
        <f t="shared" si="19"/>
        <v>Yes</v>
      </c>
    </row>
    <row r="102" spans="1:29" ht="12.75" customHeight="1">
      <c r="A102" s="4" t="s">
        <v>366</v>
      </c>
      <c r="B102" s="5" t="s">
        <v>367</v>
      </c>
      <c r="C102" s="8" t="s">
        <v>368</v>
      </c>
      <c r="D102" s="4" t="s">
        <v>79</v>
      </c>
      <c r="E102" s="4" t="s">
        <v>44</v>
      </c>
      <c r="F102" s="4" t="s">
        <v>34</v>
      </c>
      <c r="G102" s="4" t="s">
        <v>34</v>
      </c>
      <c r="H102" s="4" t="s">
        <v>62</v>
      </c>
      <c r="I102" s="4" t="s">
        <v>62</v>
      </c>
      <c r="J102" s="4" t="str">
        <f t="shared" si="21"/>
        <v>Yes</v>
      </c>
      <c r="K102" s="4" t="s">
        <v>44</v>
      </c>
      <c r="L102" s="4" t="s">
        <v>34</v>
      </c>
      <c r="M102" s="4" t="s">
        <v>34</v>
      </c>
      <c r="N102" s="4" t="s">
        <v>62</v>
      </c>
      <c r="O102" s="4" t="s">
        <v>62</v>
      </c>
      <c r="P102" s="4" t="str">
        <f t="shared" si="22"/>
        <v>Yes</v>
      </c>
      <c r="Q102" s="4" t="s">
        <v>44</v>
      </c>
      <c r="R102" s="4" t="s">
        <v>34</v>
      </c>
      <c r="S102" s="4" t="s">
        <v>34</v>
      </c>
      <c r="T102" s="4" t="s">
        <v>62</v>
      </c>
      <c r="U102" s="4" t="s">
        <v>62</v>
      </c>
      <c r="V102" s="4" t="str">
        <f t="shared" si="23"/>
        <v>Yes</v>
      </c>
      <c r="W102" s="4" t="s">
        <v>369</v>
      </c>
      <c r="X102" s="4" t="s">
        <v>39</v>
      </c>
      <c r="Y102" s="4" t="str">
        <f t="shared" si="24"/>
        <v>Yes</v>
      </c>
      <c r="Z102" s="4" t="s">
        <v>39</v>
      </c>
      <c r="AA102" s="4" t="s">
        <v>191</v>
      </c>
      <c r="AB102" s="4" t="s">
        <v>39</v>
      </c>
      <c r="AC102" s="4" t="str">
        <f t="shared" si="19"/>
        <v>Yes</v>
      </c>
    </row>
    <row r="103" spans="1:29" ht="12.75" customHeight="1">
      <c r="A103" s="4" t="s">
        <v>366</v>
      </c>
      <c r="B103" s="5" t="s">
        <v>370</v>
      </c>
      <c r="C103" s="8" t="s">
        <v>371</v>
      </c>
      <c r="D103" s="4" t="s">
        <v>372</v>
      </c>
      <c r="E103" s="4" t="s">
        <v>66</v>
      </c>
      <c r="F103" s="4" t="s">
        <v>34</v>
      </c>
      <c r="G103" s="4" t="s">
        <v>34</v>
      </c>
      <c r="H103" s="4" t="s">
        <v>62</v>
      </c>
      <c r="I103" s="4" t="s">
        <v>62</v>
      </c>
      <c r="J103" s="4" t="str">
        <f t="shared" si="21"/>
        <v>Yes</v>
      </c>
      <c r="K103" s="4" t="s">
        <v>66</v>
      </c>
      <c r="L103" s="4" t="s">
        <v>34</v>
      </c>
      <c r="M103" s="4" t="s">
        <v>34</v>
      </c>
      <c r="N103" s="4" t="s">
        <v>62</v>
      </c>
      <c r="O103" s="4" t="s">
        <v>62</v>
      </c>
      <c r="P103" s="4" t="str">
        <f t="shared" si="22"/>
        <v>Yes</v>
      </c>
      <c r="Q103" s="4" t="s">
        <v>90</v>
      </c>
      <c r="R103" s="4" t="s">
        <v>34</v>
      </c>
      <c r="S103" s="4" t="s">
        <v>34</v>
      </c>
      <c r="T103" s="4" t="s">
        <v>62</v>
      </c>
      <c r="U103" s="4" t="s">
        <v>62</v>
      </c>
      <c r="V103" s="4" t="str">
        <f t="shared" si="23"/>
        <v>Yes</v>
      </c>
      <c r="W103" s="4" t="s">
        <v>373</v>
      </c>
      <c r="X103" s="4" t="s">
        <v>39</v>
      </c>
      <c r="Y103" s="4" t="str">
        <f t="shared" si="24"/>
        <v>Yes</v>
      </c>
      <c r="Z103" s="4" t="s">
        <v>52</v>
      </c>
      <c r="AA103" s="4" t="s">
        <v>374</v>
      </c>
      <c r="AB103" s="4" t="s">
        <v>39</v>
      </c>
      <c r="AC103" s="4" t="str">
        <f t="shared" si="19"/>
        <v>No</v>
      </c>
    </row>
    <row r="104" spans="1:29" ht="12.75" customHeight="1">
      <c r="A104" s="4" t="s">
        <v>366</v>
      </c>
      <c r="B104" s="5" t="s">
        <v>375</v>
      </c>
      <c r="C104" s="8" t="s">
        <v>376</v>
      </c>
      <c r="D104" s="4" t="s">
        <v>89</v>
      </c>
      <c r="E104" s="4" t="s">
        <v>44</v>
      </c>
      <c r="F104" s="4" t="s">
        <v>34</v>
      </c>
      <c r="G104" s="4" t="s">
        <v>62</v>
      </c>
      <c r="H104" s="4" t="s">
        <v>62</v>
      </c>
      <c r="I104" s="4" t="s">
        <v>62</v>
      </c>
      <c r="J104" s="4" t="str">
        <f t="shared" si="21"/>
        <v>Yes</v>
      </c>
      <c r="K104" s="4" t="s">
        <v>50</v>
      </c>
      <c r="L104" s="4" t="s">
        <v>34</v>
      </c>
      <c r="M104" s="4" t="s">
        <v>62</v>
      </c>
      <c r="N104" s="4" t="s">
        <v>62</v>
      </c>
      <c r="O104" s="4" t="s">
        <v>62</v>
      </c>
      <c r="P104" s="4" t="str">
        <f t="shared" si="22"/>
        <v>Yes</v>
      </c>
      <c r="Q104" s="4" t="s">
        <v>44</v>
      </c>
      <c r="R104" s="4" t="s">
        <v>34</v>
      </c>
      <c r="S104" s="4" t="s">
        <v>62</v>
      </c>
      <c r="T104" s="4" t="s">
        <v>62</v>
      </c>
      <c r="U104" s="4" t="s">
        <v>62</v>
      </c>
      <c r="V104" s="4" t="str">
        <f t="shared" si="23"/>
        <v>Yes</v>
      </c>
      <c r="W104" s="4" t="s">
        <v>373</v>
      </c>
      <c r="X104" s="4" t="s">
        <v>39</v>
      </c>
      <c r="Y104" s="4" t="str">
        <f t="shared" si="24"/>
        <v>Yes</v>
      </c>
      <c r="Z104" s="4" t="s">
        <v>39</v>
      </c>
      <c r="AA104" s="4" t="s">
        <v>89</v>
      </c>
      <c r="AB104" s="4" t="str">
        <f>IF(AA104="Indeterminate", "Indeterminate", IF(TRIM(SUBSTITUTE(AA104, ".", ""))=TRIM(SUBSTITUTE(D104, ".", "")), "Yes", "No"))</f>
        <v>Yes</v>
      </c>
      <c r="AC104" s="4" t="str">
        <f t="shared" si="19"/>
        <v>Yes</v>
      </c>
    </row>
    <row r="105" spans="1:29" ht="12.75" customHeight="1">
      <c r="A105" s="4" t="s">
        <v>366</v>
      </c>
      <c r="B105" s="5" t="s">
        <v>377</v>
      </c>
      <c r="C105" s="8" t="s">
        <v>378</v>
      </c>
      <c r="D105" s="4" t="s">
        <v>85</v>
      </c>
      <c r="E105" s="4" t="s">
        <v>270</v>
      </c>
      <c r="F105" s="4" t="s">
        <v>62</v>
      </c>
      <c r="G105" s="4" t="s">
        <v>34</v>
      </c>
      <c r="H105" s="4" t="s">
        <v>62</v>
      </c>
      <c r="I105" s="4" t="s">
        <v>62</v>
      </c>
      <c r="J105" s="4" t="str">
        <f t="shared" si="21"/>
        <v>Yes</v>
      </c>
      <c r="K105" s="4" t="s">
        <v>270</v>
      </c>
      <c r="L105" s="4" t="s">
        <v>34</v>
      </c>
      <c r="M105" s="4" t="s">
        <v>34</v>
      </c>
      <c r="N105" s="4" t="s">
        <v>62</v>
      </c>
      <c r="O105" s="4" t="s">
        <v>62</v>
      </c>
      <c r="P105" s="4" t="str">
        <f t="shared" si="22"/>
        <v>Yes</v>
      </c>
      <c r="Q105" s="4" t="s">
        <v>270</v>
      </c>
      <c r="R105" s="4" t="s">
        <v>34</v>
      </c>
      <c r="S105" s="4" t="s">
        <v>34</v>
      </c>
      <c r="T105" s="4" t="s">
        <v>62</v>
      </c>
      <c r="U105" s="4" t="s">
        <v>62</v>
      </c>
      <c r="V105" s="4" t="str">
        <f t="shared" si="23"/>
        <v>Yes</v>
      </c>
      <c r="W105" s="4" t="s">
        <v>373</v>
      </c>
      <c r="X105" s="4" t="s">
        <v>39</v>
      </c>
      <c r="Y105" s="4" t="str">
        <f t="shared" si="24"/>
        <v>Yes</v>
      </c>
      <c r="Z105" s="4" t="s">
        <v>39</v>
      </c>
      <c r="AA105" s="4" t="s">
        <v>85</v>
      </c>
      <c r="AB105" s="4" t="str">
        <f>IF(AA105="Indeterminate", "Indeterminate", IF(TRIM(SUBSTITUTE(AA105, ".", ""))=TRIM(SUBSTITUTE(D105, ".", "")), "Yes", "No"))</f>
        <v>Yes</v>
      </c>
      <c r="AC105" s="4" t="str">
        <f t="shared" si="19"/>
        <v>Yes</v>
      </c>
    </row>
    <row r="106" spans="1:29" ht="12.75" customHeight="1">
      <c r="A106" s="4" t="s">
        <v>366</v>
      </c>
      <c r="B106" s="5" t="s">
        <v>379</v>
      </c>
      <c r="C106" s="8" t="s">
        <v>380</v>
      </c>
      <c r="D106" s="4" t="s">
        <v>89</v>
      </c>
      <c r="E106" s="4" t="s">
        <v>66</v>
      </c>
      <c r="F106" s="4" t="s">
        <v>34</v>
      </c>
      <c r="G106" s="4" t="s">
        <v>62</v>
      </c>
      <c r="H106" s="4" t="s">
        <v>62</v>
      </c>
      <c r="I106" s="4" t="s">
        <v>62</v>
      </c>
      <c r="J106" s="4" t="str">
        <f t="shared" si="21"/>
        <v>Yes</v>
      </c>
      <c r="K106" s="4" t="s">
        <v>66</v>
      </c>
      <c r="L106" s="4" t="s">
        <v>34</v>
      </c>
      <c r="M106" s="4" t="s">
        <v>62</v>
      </c>
      <c r="N106" s="4" t="s">
        <v>62</v>
      </c>
      <c r="O106" s="4" t="s">
        <v>62</v>
      </c>
      <c r="P106" s="4" t="str">
        <f t="shared" si="22"/>
        <v>Yes</v>
      </c>
      <c r="Q106" s="4" t="s">
        <v>127</v>
      </c>
      <c r="R106" s="4" t="s">
        <v>34</v>
      </c>
      <c r="S106" s="4" t="s">
        <v>62</v>
      </c>
      <c r="T106" s="4" t="s">
        <v>62</v>
      </c>
      <c r="U106" s="4" t="s">
        <v>62</v>
      </c>
      <c r="V106" s="4" t="str">
        <f t="shared" si="23"/>
        <v>Yes</v>
      </c>
      <c r="W106" s="4" t="s">
        <v>373</v>
      </c>
      <c r="X106" s="4" t="s">
        <v>39</v>
      </c>
      <c r="Y106" s="4" t="str">
        <f t="shared" si="24"/>
        <v>Yes</v>
      </c>
      <c r="Z106" s="4" t="s">
        <v>39</v>
      </c>
      <c r="AA106" s="4" t="s">
        <v>89</v>
      </c>
      <c r="AB106" s="4" t="str">
        <f>IF(AA106="Indeterminate", "Indeterminate", IF(TRIM(SUBSTITUTE(AA106, ".", ""))=TRIM(SUBSTITUTE(D106, ".", "")), "Yes", "No"))</f>
        <v>Yes</v>
      </c>
      <c r="AC106" s="4" t="str">
        <f t="shared" si="19"/>
        <v>Yes</v>
      </c>
    </row>
    <row r="107" spans="1:29" ht="12.75" customHeight="1">
      <c r="A107" s="4" t="s">
        <v>366</v>
      </c>
      <c r="B107" s="5" t="s">
        <v>381</v>
      </c>
      <c r="C107" s="8" t="s">
        <v>382</v>
      </c>
      <c r="D107" s="4" t="s">
        <v>383</v>
      </c>
      <c r="E107" s="4" t="s">
        <v>43</v>
      </c>
      <c r="F107" s="4" t="s">
        <v>34</v>
      </c>
      <c r="G107" s="4" t="s">
        <v>34</v>
      </c>
      <c r="H107" s="4" t="s">
        <v>62</v>
      </c>
      <c r="I107" s="4" t="s">
        <v>62</v>
      </c>
      <c r="J107" s="4" t="str">
        <f t="shared" si="21"/>
        <v>Yes</v>
      </c>
      <c r="K107" s="4" t="s">
        <v>43</v>
      </c>
      <c r="L107" s="4" t="s">
        <v>34</v>
      </c>
      <c r="M107" s="4" t="s">
        <v>34</v>
      </c>
      <c r="N107" s="4" t="s">
        <v>62</v>
      </c>
      <c r="O107" s="4" t="s">
        <v>62</v>
      </c>
      <c r="P107" s="4" t="str">
        <f t="shared" si="22"/>
        <v>Yes</v>
      </c>
      <c r="Q107" s="4" t="s">
        <v>127</v>
      </c>
      <c r="R107" s="4" t="s">
        <v>34</v>
      </c>
      <c r="S107" s="4" t="s">
        <v>34</v>
      </c>
      <c r="T107" s="4" t="s">
        <v>62</v>
      </c>
      <c r="U107" s="4" t="s">
        <v>62</v>
      </c>
      <c r="V107" s="4" t="str">
        <f t="shared" si="23"/>
        <v>Yes</v>
      </c>
      <c r="W107" s="4" t="s">
        <v>384</v>
      </c>
      <c r="X107" s="4" t="s">
        <v>39</v>
      </c>
      <c r="Y107" s="4" t="str">
        <f t="shared" si="24"/>
        <v>Yes</v>
      </c>
      <c r="Z107" s="4" t="s">
        <v>39</v>
      </c>
      <c r="AA107" s="4" t="s">
        <v>383</v>
      </c>
      <c r="AB107" s="4" t="str">
        <f>IF(AA107="Indeterminate", "Indeterminate", IF(TRIM(SUBSTITUTE(AA107, ".", ""))=TRIM(SUBSTITUTE(D107, ".", "")), "Yes", "No"))</f>
        <v>Yes</v>
      </c>
      <c r="AC107" s="4" t="str">
        <f t="shared" si="19"/>
        <v>Yes</v>
      </c>
    </row>
    <row r="108" spans="1:29" ht="12.75" customHeight="1">
      <c r="A108" s="4" t="s">
        <v>366</v>
      </c>
      <c r="B108" s="5" t="s">
        <v>385</v>
      </c>
      <c r="C108" s="8" t="s">
        <v>386</v>
      </c>
      <c r="D108" s="4" t="s">
        <v>79</v>
      </c>
      <c r="E108" s="4" t="s">
        <v>36</v>
      </c>
      <c r="F108" s="4" t="s">
        <v>34</v>
      </c>
      <c r="G108" s="4" t="s">
        <v>34</v>
      </c>
      <c r="H108" s="4" t="s">
        <v>34</v>
      </c>
      <c r="I108" s="4" t="s">
        <v>34</v>
      </c>
      <c r="J108" s="4" t="str">
        <f t="shared" si="21"/>
        <v>Yes</v>
      </c>
      <c r="K108" s="4" t="s">
        <v>96</v>
      </c>
      <c r="L108" s="4" t="s">
        <v>34</v>
      </c>
      <c r="M108" s="4" t="s">
        <v>34</v>
      </c>
      <c r="N108" s="4" t="s">
        <v>34</v>
      </c>
      <c r="O108" s="4" t="s">
        <v>34</v>
      </c>
      <c r="P108" s="4" t="str">
        <f t="shared" si="22"/>
        <v>Yes</v>
      </c>
      <c r="Q108" s="4" t="s">
        <v>37</v>
      </c>
      <c r="R108" s="4" t="s">
        <v>34</v>
      </c>
      <c r="S108" s="4" t="s">
        <v>34</v>
      </c>
      <c r="T108" s="4" t="s">
        <v>34</v>
      </c>
      <c r="U108" s="4" t="s">
        <v>34</v>
      </c>
      <c r="V108" s="4" t="str">
        <f t="shared" si="23"/>
        <v>Yes</v>
      </c>
      <c r="W108" s="4" t="s">
        <v>369</v>
      </c>
      <c r="X108" s="4" t="s">
        <v>39</v>
      </c>
      <c r="Y108" s="4" t="str">
        <f t="shared" si="24"/>
        <v>Yes</v>
      </c>
      <c r="Z108" s="4" t="s">
        <v>39</v>
      </c>
      <c r="AA108" s="4" t="s">
        <v>82</v>
      </c>
      <c r="AB108" s="4" t="s">
        <v>39</v>
      </c>
      <c r="AC108" s="4" t="str">
        <f t="shared" si="19"/>
        <v>Yes</v>
      </c>
    </row>
    <row r="109" spans="1:29" ht="12.75" customHeight="1">
      <c r="A109" s="4" t="s">
        <v>366</v>
      </c>
      <c r="B109" s="5" t="s">
        <v>387</v>
      </c>
      <c r="C109" s="8" t="s">
        <v>388</v>
      </c>
      <c r="D109" s="4" t="s">
        <v>389</v>
      </c>
      <c r="E109" s="4" t="s">
        <v>44</v>
      </c>
      <c r="F109" s="4" t="s">
        <v>34</v>
      </c>
      <c r="G109" s="4" t="s">
        <v>34</v>
      </c>
      <c r="H109" s="4" t="s">
        <v>62</v>
      </c>
      <c r="I109" s="4" t="s">
        <v>62</v>
      </c>
      <c r="J109" s="4" t="str">
        <f t="shared" si="21"/>
        <v>Yes</v>
      </c>
      <c r="K109" s="4" t="s">
        <v>44</v>
      </c>
      <c r="L109" s="4" t="s">
        <v>34</v>
      </c>
      <c r="M109" s="4" t="s">
        <v>34</v>
      </c>
      <c r="N109" s="4" t="s">
        <v>62</v>
      </c>
      <c r="O109" s="4" t="s">
        <v>62</v>
      </c>
      <c r="P109" s="4" t="str">
        <f t="shared" si="22"/>
        <v>Yes</v>
      </c>
      <c r="Q109" s="4" t="s">
        <v>44</v>
      </c>
      <c r="R109" s="4" t="s">
        <v>34</v>
      </c>
      <c r="S109" s="4" t="s">
        <v>34</v>
      </c>
      <c r="T109" s="4" t="s">
        <v>62</v>
      </c>
      <c r="U109" s="4" t="s">
        <v>62</v>
      </c>
      <c r="V109" s="4" t="str">
        <f t="shared" si="23"/>
        <v>Yes</v>
      </c>
      <c r="W109" s="4" t="s">
        <v>369</v>
      </c>
      <c r="X109" s="4" t="s">
        <v>39</v>
      </c>
      <c r="Y109" s="4" t="str">
        <f t="shared" si="24"/>
        <v>Yes</v>
      </c>
      <c r="Z109" s="4" t="s">
        <v>39</v>
      </c>
      <c r="AA109" s="4" t="s">
        <v>390</v>
      </c>
      <c r="AB109" s="4" t="str">
        <f>IF(AA109="Indeterminate", "Indeterminate", IF(TRIM(SUBSTITUTE(AA109, ".", ""))=TRIM(SUBSTITUTE(D109, ".", "")), "Yes", "No"))</f>
        <v>Yes</v>
      </c>
      <c r="AC109" s="4" t="str">
        <f t="shared" si="19"/>
        <v>Yes</v>
      </c>
    </row>
    <row r="110" spans="1:29" ht="12.75" customHeight="1">
      <c r="A110" s="4" t="s">
        <v>366</v>
      </c>
      <c r="B110" s="5" t="s">
        <v>391</v>
      </c>
      <c r="C110" s="8" t="s">
        <v>392</v>
      </c>
      <c r="D110" s="4" t="s">
        <v>79</v>
      </c>
      <c r="E110" s="4" t="s">
        <v>44</v>
      </c>
      <c r="F110" s="4" t="s">
        <v>62</v>
      </c>
      <c r="G110" s="4" t="s">
        <v>34</v>
      </c>
      <c r="H110" s="4" t="s">
        <v>62</v>
      </c>
      <c r="I110" s="4" t="s">
        <v>62</v>
      </c>
      <c r="J110" s="4" t="str">
        <f t="shared" si="21"/>
        <v>Yes</v>
      </c>
      <c r="K110" s="4" t="s">
        <v>45</v>
      </c>
      <c r="L110" s="4" t="s">
        <v>34</v>
      </c>
      <c r="M110" s="4" t="s">
        <v>34</v>
      </c>
      <c r="N110" s="4" t="s">
        <v>62</v>
      </c>
      <c r="O110" s="4" t="s">
        <v>62</v>
      </c>
      <c r="P110" s="4" t="str">
        <f t="shared" si="22"/>
        <v>Yes</v>
      </c>
      <c r="Q110" s="4" t="s">
        <v>90</v>
      </c>
      <c r="R110" s="4" t="s">
        <v>34</v>
      </c>
      <c r="S110" s="4" t="s">
        <v>34</v>
      </c>
      <c r="T110" s="4" t="s">
        <v>62</v>
      </c>
      <c r="U110" s="4" t="s">
        <v>62</v>
      </c>
      <c r="V110" s="4" t="str">
        <f t="shared" si="23"/>
        <v>Yes</v>
      </c>
      <c r="W110" s="4" t="s">
        <v>393</v>
      </c>
      <c r="X110" s="4" t="s">
        <v>39</v>
      </c>
      <c r="Y110" s="4" t="str">
        <f t="shared" si="24"/>
        <v>Yes</v>
      </c>
      <c r="Z110" s="4" t="s">
        <v>39</v>
      </c>
      <c r="AA110" s="4" t="s">
        <v>82</v>
      </c>
      <c r="AB110" s="4" t="s">
        <v>39</v>
      </c>
      <c r="AC110" s="4" t="str">
        <f t="shared" si="19"/>
        <v>Yes</v>
      </c>
    </row>
    <row r="111" spans="1:29" ht="15.75" customHeight="1">
      <c r="A111" s="4" t="s">
        <v>366</v>
      </c>
      <c r="B111" s="5" t="s">
        <v>394</v>
      </c>
      <c r="C111" s="8" t="s">
        <v>395</v>
      </c>
      <c r="D111" s="4" t="s">
        <v>396</v>
      </c>
      <c r="E111" s="4" t="s">
        <v>96</v>
      </c>
      <c r="F111" s="4" t="s">
        <v>34</v>
      </c>
      <c r="G111" s="4" t="s">
        <v>34</v>
      </c>
      <c r="H111" s="4" t="s">
        <v>34</v>
      </c>
      <c r="I111" s="4" t="s">
        <v>34</v>
      </c>
      <c r="J111" s="4" t="str">
        <f t="shared" si="21"/>
        <v>Yes</v>
      </c>
      <c r="K111" s="4" t="s">
        <v>96</v>
      </c>
      <c r="L111" s="4" t="s">
        <v>34</v>
      </c>
      <c r="M111" s="4" t="s">
        <v>34</v>
      </c>
      <c r="N111" s="4" t="s">
        <v>34</v>
      </c>
      <c r="O111" s="4" t="s">
        <v>34</v>
      </c>
      <c r="P111" s="4" t="str">
        <f t="shared" si="22"/>
        <v>Yes</v>
      </c>
      <c r="Q111" s="4" t="s">
        <v>96</v>
      </c>
      <c r="R111" s="4" t="s">
        <v>34</v>
      </c>
      <c r="S111" s="4" t="s">
        <v>34</v>
      </c>
      <c r="T111" s="4" t="s">
        <v>34</v>
      </c>
      <c r="U111" s="4" t="s">
        <v>34</v>
      </c>
      <c r="V111" s="4" t="str">
        <f t="shared" si="23"/>
        <v>Yes</v>
      </c>
      <c r="W111" s="12" t="s">
        <v>373</v>
      </c>
      <c r="X111" s="4" t="s">
        <v>39</v>
      </c>
      <c r="Y111" s="4" t="str">
        <f t="shared" si="24"/>
        <v>Yes</v>
      </c>
      <c r="Z111" s="4" t="s">
        <v>52</v>
      </c>
      <c r="AA111" s="4" t="s">
        <v>397</v>
      </c>
      <c r="AB111" s="4" t="s">
        <v>39</v>
      </c>
      <c r="AC111" s="4" t="str">
        <f t="shared" si="19"/>
        <v>No</v>
      </c>
    </row>
    <row r="112" spans="1:29" ht="12.75" customHeight="1">
      <c r="A112" s="4" t="s">
        <v>398</v>
      </c>
      <c r="B112" s="5" t="s">
        <v>399</v>
      </c>
      <c r="C112" s="8" t="s">
        <v>400</v>
      </c>
      <c r="D112" s="4" t="s">
        <v>401</v>
      </c>
      <c r="E112" s="4" t="s">
        <v>66</v>
      </c>
      <c r="F112" s="4" t="s">
        <v>34</v>
      </c>
      <c r="G112" s="4" t="s">
        <v>62</v>
      </c>
      <c r="H112" s="4" t="s">
        <v>62</v>
      </c>
      <c r="I112" s="4" t="s">
        <v>62</v>
      </c>
      <c r="J112" s="4" t="str">
        <f t="shared" si="21"/>
        <v>Yes</v>
      </c>
      <c r="K112" s="4" t="s">
        <v>127</v>
      </c>
      <c r="L112" s="4" t="s">
        <v>34</v>
      </c>
      <c r="M112" s="4" t="s">
        <v>62</v>
      </c>
      <c r="N112" s="4" t="s">
        <v>62</v>
      </c>
      <c r="O112" s="4" t="s">
        <v>62</v>
      </c>
      <c r="P112" s="4" t="str">
        <f t="shared" si="22"/>
        <v>Yes</v>
      </c>
      <c r="Q112" s="4" t="s">
        <v>66</v>
      </c>
      <c r="R112" s="4" t="s">
        <v>34</v>
      </c>
      <c r="S112" s="4" t="s">
        <v>62</v>
      </c>
      <c r="T112" s="4" t="s">
        <v>62</v>
      </c>
      <c r="U112" s="4" t="s">
        <v>62</v>
      </c>
      <c r="V112" s="4" t="str">
        <f t="shared" si="23"/>
        <v>Yes</v>
      </c>
      <c r="W112" s="4" t="s">
        <v>369</v>
      </c>
      <c r="X112" s="4" t="s">
        <v>39</v>
      </c>
      <c r="Y112" s="4" t="str">
        <f t="shared" si="24"/>
        <v>Yes</v>
      </c>
      <c r="Z112" s="4" t="s">
        <v>39</v>
      </c>
      <c r="AA112" s="4" t="s">
        <v>402</v>
      </c>
      <c r="AB112" s="4" t="s">
        <v>39</v>
      </c>
      <c r="AC112" s="4" t="str">
        <f t="shared" si="19"/>
        <v>Yes</v>
      </c>
    </row>
    <row r="113" spans="1:29" ht="12.75" customHeight="1">
      <c r="A113" s="4" t="s">
        <v>398</v>
      </c>
      <c r="B113" s="5" t="s">
        <v>403</v>
      </c>
      <c r="C113" s="8" t="s">
        <v>404</v>
      </c>
      <c r="D113" s="13" t="s">
        <v>82</v>
      </c>
      <c r="E113" s="4" t="s">
        <v>90</v>
      </c>
      <c r="F113" s="4" t="s">
        <v>34</v>
      </c>
      <c r="G113" s="4" t="s">
        <v>34</v>
      </c>
      <c r="H113" s="4" t="s">
        <v>34</v>
      </c>
      <c r="I113" s="4" t="s">
        <v>34</v>
      </c>
      <c r="J113" s="4" t="str">
        <f t="shared" si="21"/>
        <v>Yes</v>
      </c>
      <c r="K113" s="4" t="s">
        <v>66</v>
      </c>
      <c r="L113" s="4" t="s">
        <v>34</v>
      </c>
      <c r="M113" s="4" t="s">
        <v>34</v>
      </c>
      <c r="N113" s="4" t="s">
        <v>34</v>
      </c>
      <c r="O113" s="4" t="s">
        <v>34</v>
      </c>
      <c r="P113" s="4" t="str">
        <f t="shared" si="22"/>
        <v>Yes</v>
      </c>
      <c r="Q113" s="4" t="s">
        <v>66</v>
      </c>
      <c r="R113" s="4" t="s">
        <v>34</v>
      </c>
      <c r="S113" s="4" t="s">
        <v>34</v>
      </c>
      <c r="T113" s="4" t="s">
        <v>34</v>
      </c>
      <c r="U113" s="4" t="s">
        <v>34</v>
      </c>
      <c r="V113" s="4" t="str">
        <f t="shared" si="23"/>
        <v>Yes</v>
      </c>
      <c r="W113" s="4" t="s">
        <v>373</v>
      </c>
      <c r="X113" s="4" t="s">
        <v>39</v>
      </c>
      <c r="Y113" s="4" t="str">
        <f t="shared" si="24"/>
        <v>Yes</v>
      </c>
      <c r="Z113" s="4" t="s">
        <v>39</v>
      </c>
      <c r="AA113" s="4" t="s">
        <v>82</v>
      </c>
      <c r="AB113" s="4" t="str">
        <f>IF(AA113="Indeterminate", "Indeterminate", IF(TRIM(SUBSTITUTE(AA113, ".", ""))=TRIM(SUBSTITUTE(D113, ".", "")), "Yes", "No"))</f>
        <v>Yes</v>
      </c>
      <c r="AC113" s="4" t="str">
        <f t="shared" ref="AC113:AC144" si="25">IF(Z113="Indeterminate", "Indeterminate", IF(Y113=Z113, "Yes", "No"))</f>
        <v>Yes</v>
      </c>
    </row>
    <row r="114" spans="1:29" ht="12.75" customHeight="1">
      <c r="A114" s="4" t="s">
        <v>398</v>
      </c>
      <c r="B114" s="5" t="s">
        <v>405</v>
      </c>
      <c r="C114" s="8" t="s">
        <v>406</v>
      </c>
      <c r="D114" s="4" t="s">
        <v>407</v>
      </c>
      <c r="E114" s="4" t="s">
        <v>55</v>
      </c>
      <c r="F114" s="4" t="s">
        <v>34</v>
      </c>
      <c r="G114" s="4" t="s">
        <v>34</v>
      </c>
      <c r="H114" s="4" t="s">
        <v>62</v>
      </c>
      <c r="I114" s="4" t="s">
        <v>62</v>
      </c>
      <c r="J114" s="4" t="str">
        <f t="shared" si="21"/>
        <v>Yes</v>
      </c>
      <c r="K114" s="4" t="s">
        <v>55</v>
      </c>
      <c r="L114" s="4" t="s">
        <v>34</v>
      </c>
      <c r="M114" s="4" t="s">
        <v>34</v>
      </c>
      <c r="N114" s="4" t="s">
        <v>62</v>
      </c>
      <c r="O114" s="4" t="s">
        <v>62</v>
      </c>
      <c r="P114" s="4" t="str">
        <f t="shared" si="22"/>
        <v>Yes</v>
      </c>
      <c r="Q114" s="4" t="s">
        <v>58</v>
      </c>
      <c r="R114" s="4" t="s">
        <v>34</v>
      </c>
      <c r="S114" s="4" t="s">
        <v>34</v>
      </c>
      <c r="T114" s="4" t="s">
        <v>62</v>
      </c>
      <c r="U114" s="4" t="s">
        <v>62</v>
      </c>
      <c r="V114" s="4" t="str">
        <f t="shared" si="23"/>
        <v>Yes</v>
      </c>
      <c r="W114" s="4" t="s">
        <v>408</v>
      </c>
      <c r="X114" s="4" t="s">
        <v>39</v>
      </c>
      <c r="Y114" s="4" t="str">
        <f t="shared" si="24"/>
        <v>Yes</v>
      </c>
      <c r="Z114" s="4" t="s">
        <v>39</v>
      </c>
      <c r="AA114" s="4" t="s">
        <v>407</v>
      </c>
      <c r="AB114" s="4" t="str">
        <f>IF(AA114="Indeterminate", "Indeterminate", IF(TRIM(SUBSTITUTE(AA114, ".", ""))=TRIM(SUBSTITUTE(D114, ".", "")), "Yes", "No"))</f>
        <v>Yes</v>
      </c>
      <c r="AC114" s="4" t="str">
        <f t="shared" si="25"/>
        <v>Yes</v>
      </c>
    </row>
    <row r="115" spans="1:29" ht="12.75" customHeight="1">
      <c r="A115" s="4" t="s">
        <v>398</v>
      </c>
      <c r="B115" s="5" t="s">
        <v>409</v>
      </c>
      <c r="C115" s="8" t="s">
        <v>410</v>
      </c>
      <c r="D115" s="4" t="s">
        <v>99</v>
      </c>
      <c r="E115" s="4" t="s">
        <v>127</v>
      </c>
      <c r="F115" s="4" t="s">
        <v>34</v>
      </c>
      <c r="G115" s="4" t="s">
        <v>62</v>
      </c>
      <c r="H115" s="4" t="s">
        <v>62</v>
      </c>
      <c r="I115" s="4" t="s">
        <v>62</v>
      </c>
      <c r="J115" s="4" t="str">
        <f t="shared" si="21"/>
        <v>Yes</v>
      </c>
      <c r="K115" s="4" t="s">
        <v>127</v>
      </c>
      <c r="L115" s="4" t="s">
        <v>34</v>
      </c>
      <c r="M115" s="4" t="s">
        <v>62</v>
      </c>
      <c r="N115" s="4" t="s">
        <v>62</v>
      </c>
      <c r="O115" s="4" t="s">
        <v>62</v>
      </c>
      <c r="P115" s="4" t="str">
        <f t="shared" si="22"/>
        <v>Yes</v>
      </c>
      <c r="Q115" s="4" t="s">
        <v>66</v>
      </c>
      <c r="R115" s="4" t="s">
        <v>34</v>
      </c>
      <c r="S115" s="4" t="s">
        <v>62</v>
      </c>
      <c r="T115" s="4" t="s">
        <v>62</v>
      </c>
      <c r="U115" s="4" t="s">
        <v>62</v>
      </c>
      <c r="V115" s="4" t="str">
        <f t="shared" si="23"/>
        <v>Yes</v>
      </c>
      <c r="W115" s="4" t="s">
        <v>373</v>
      </c>
      <c r="X115" s="4" t="s">
        <v>39</v>
      </c>
      <c r="Y115" s="4" t="str">
        <f t="shared" si="24"/>
        <v>Yes</v>
      </c>
      <c r="Z115" s="4" t="s">
        <v>52</v>
      </c>
      <c r="AA115" s="4" t="s">
        <v>99</v>
      </c>
      <c r="AB115" s="4" t="str">
        <f>IF(AA115="Indeterminate", "Indeterminate", IF(TRIM(SUBSTITUTE(AA115, ".", ""))=TRIM(SUBSTITUTE(D115, ".", "")), "Yes", "No"))</f>
        <v>Yes</v>
      </c>
      <c r="AC115" s="4" t="str">
        <f t="shared" si="25"/>
        <v>No</v>
      </c>
    </row>
    <row r="116" spans="1:29" ht="12.75" customHeight="1">
      <c r="A116" s="4" t="s">
        <v>398</v>
      </c>
      <c r="B116" s="5" t="s">
        <v>411</v>
      </c>
      <c r="C116" s="8" t="s">
        <v>412</v>
      </c>
      <c r="D116" s="4" t="s">
        <v>413</v>
      </c>
      <c r="E116" s="4" t="s">
        <v>63</v>
      </c>
      <c r="F116" s="4" t="s">
        <v>34</v>
      </c>
      <c r="G116" s="4" t="s">
        <v>62</v>
      </c>
      <c r="H116" s="4" t="s">
        <v>62</v>
      </c>
      <c r="I116" s="4" t="s">
        <v>62</v>
      </c>
      <c r="J116" s="4" t="str">
        <f t="shared" si="21"/>
        <v>Yes</v>
      </c>
      <c r="K116" s="4" t="s">
        <v>63</v>
      </c>
      <c r="L116" s="4" t="s">
        <v>34</v>
      </c>
      <c r="M116" s="4" t="s">
        <v>62</v>
      </c>
      <c r="N116" s="4" t="s">
        <v>62</v>
      </c>
      <c r="O116" s="4" t="s">
        <v>62</v>
      </c>
      <c r="P116" s="4" t="str">
        <f t="shared" si="22"/>
        <v>Yes</v>
      </c>
      <c r="Q116" s="4" t="s">
        <v>50</v>
      </c>
      <c r="R116" s="4" t="s">
        <v>34</v>
      </c>
      <c r="S116" s="4" t="s">
        <v>62</v>
      </c>
      <c r="T116" s="4" t="s">
        <v>62</v>
      </c>
      <c r="U116" s="4" t="s">
        <v>62</v>
      </c>
      <c r="V116" s="4" t="str">
        <f t="shared" si="23"/>
        <v>Yes</v>
      </c>
      <c r="W116" s="4" t="s">
        <v>369</v>
      </c>
      <c r="X116" s="4" t="s">
        <v>52</v>
      </c>
      <c r="Y116" s="4" t="str">
        <f t="shared" si="24"/>
        <v>No</v>
      </c>
      <c r="Z116" s="4" t="s">
        <v>39</v>
      </c>
      <c r="AA116" s="4" t="s">
        <v>413</v>
      </c>
      <c r="AB116" s="4" t="s">
        <v>39</v>
      </c>
      <c r="AC116" s="4" t="str">
        <f t="shared" si="25"/>
        <v>No</v>
      </c>
    </row>
    <row r="117" spans="1:29" ht="12.75" customHeight="1">
      <c r="A117" s="4" t="s">
        <v>398</v>
      </c>
      <c r="B117" s="5" t="s">
        <v>414</v>
      </c>
      <c r="C117" s="8" t="s">
        <v>415</v>
      </c>
      <c r="D117" s="4" t="s">
        <v>416</v>
      </c>
      <c r="E117" s="4" t="s">
        <v>44</v>
      </c>
      <c r="F117" s="4" t="s">
        <v>34</v>
      </c>
      <c r="G117" s="4" t="s">
        <v>34</v>
      </c>
      <c r="H117" s="4" t="s">
        <v>34</v>
      </c>
      <c r="I117" s="4" t="s">
        <v>34</v>
      </c>
      <c r="J117" s="4" t="str">
        <f t="shared" si="21"/>
        <v>Yes</v>
      </c>
      <c r="K117" s="4" t="s">
        <v>44</v>
      </c>
      <c r="L117" s="4" t="s">
        <v>34</v>
      </c>
      <c r="M117" s="4" t="s">
        <v>34</v>
      </c>
      <c r="N117" s="4" t="s">
        <v>34</v>
      </c>
      <c r="O117" s="4" t="s">
        <v>34</v>
      </c>
      <c r="P117" s="4" t="str">
        <f t="shared" si="22"/>
        <v>Yes</v>
      </c>
      <c r="Q117" s="4" t="s">
        <v>45</v>
      </c>
      <c r="R117" s="4" t="s">
        <v>34</v>
      </c>
      <c r="S117" s="4" t="s">
        <v>34</v>
      </c>
      <c r="T117" s="4" t="s">
        <v>34</v>
      </c>
      <c r="U117" s="4" t="s">
        <v>34</v>
      </c>
      <c r="V117" s="4" t="str">
        <f t="shared" si="23"/>
        <v>Yes</v>
      </c>
      <c r="W117" s="4" t="s">
        <v>373</v>
      </c>
      <c r="X117" s="4" t="s">
        <v>39</v>
      </c>
      <c r="Y117" s="4" t="str">
        <f t="shared" si="24"/>
        <v>Yes</v>
      </c>
      <c r="Z117" s="4" t="s">
        <v>52</v>
      </c>
      <c r="AA117" s="4" t="s">
        <v>416</v>
      </c>
      <c r="AB117" s="4" t="str">
        <f>IF(AA117="Indeterminate", "Indeterminate", IF(TRIM(SUBSTITUTE(AA117, ".", ""))=TRIM(SUBSTITUTE(D117, ".", "")), "Yes", "No"))</f>
        <v>Yes</v>
      </c>
      <c r="AC117" s="4" t="str">
        <f t="shared" si="25"/>
        <v>No</v>
      </c>
    </row>
    <row r="118" spans="1:29" ht="12.75" customHeight="1">
      <c r="A118" s="4" t="s">
        <v>398</v>
      </c>
      <c r="B118" s="5" t="s">
        <v>417</v>
      </c>
      <c r="C118" s="8" t="s">
        <v>418</v>
      </c>
      <c r="D118" s="4" t="s">
        <v>99</v>
      </c>
      <c r="E118" s="4" t="s">
        <v>90</v>
      </c>
      <c r="F118" s="4" t="s">
        <v>34</v>
      </c>
      <c r="G118" s="4" t="s">
        <v>34</v>
      </c>
      <c r="H118" s="4" t="s">
        <v>62</v>
      </c>
      <c r="I118" s="4" t="s">
        <v>62</v>
      </c>
      <c r="J118" s="4" t="str">
        <f t="shared" si="21"/>
        <v>Yes</v>
      </c>
      <c r="K118" s="4" t="s">
        <v>66</v>
      </c>
      <c r="L118" s="4" t="s">
        <v>34</v>
      </c>
      <c r="M118" s="4" t="s">
        <v>34</v>
      </c>
      <c r="N118" s="4" t="s">
        <v>62</v>
      </c>
      <c r="O118" s="4" t="s">
        <v>62</v>
      </c>
      <c r="P118" s="4" t="str">
        <f t="shared" si="22"/>
        <v>Yes</v>
      </c>
      <c r="Q118" s="4" t="s">
        <v>90</v>
      </c>
      <c r="R118" s="4" t="s">
        <v>34</v>
      </c>
      <c r="S118" s="4" t="s">
        <v>34</v>
      </c>
      <c r="T118" s="4" t="s">
        <v>62</v>
      </c>
      <c r="U118" s="4" t="s">
        <v>62</v>
      </c>
      <c r="V118" s="4" t="str">
        <f t="shared" si="23"/>
        <v>Yes</v>
      </c>
      <c r="W118" s="4" t="s">
        <v>373</v>
      </c>
      <c r="X118" s="4" t="s">
        <v>39</v>
      </c>
      <c r="Y118" s="4" t="str">
        <f t="shared" si="24"/>
        <v>Yes</v>
      </c>
      <c r="Z118" s="4" t="s">
        <v>52</v>
      </c>
      <c r="AA118" s="4" t="s">
        <v>99</v>
      </c>
      <c r="AB118" s="4" t="str">
        <f>IF(AA118="Indeterminate", "Indeterminate", IF(TRIM(SUBSTITUTE(AA118, ".", ""))=TRIM(SUBSTITUTE(D118, ".", "")), "Yes", "No"))</f>
        <v>Yes</v>
      </c>
      <c r="AC118" s="4" t="str">
        <f t="shared" si="25"/>
        <v>No</v>
      </c>
    </row>
    <row r="119" spans="1:29" ht="12.75" customHeight="1">
      <c r="A119" s="4" t="s">
        <v>398</v>
      </c>
      <c r="B119" s="5" t="s">
        <v>419</v>
      </c>
      <c r="C119" s="8" t="s">
        <v>420</v>
      </c>
      <c r="D119" s="4" t="s">
        <v>421</v>
      </c>
      <c r="E119" s="4" t="s">
        <v>270</v>
      </c>
      <c r="F119" s="4" t="s">
        <v>34</v>
      </c>
      <c r="G119" s="4" t="s">
        <v>62</v>
      </c>
      <c r="H119" s="4" t="s">
        <v>62</v>
      </c>
      <c r="I119" s="4" t="s">
        <v>62</v>
      </c>
      <c r="J119" s="4" t="str">
        <f t="shared" si="21"/>
        <v>Yes</v>
      </c>
      <c r="K119" s="4" t="s">
        <v>422</v>
      </c>
      <c r="L119" s="4" t="s">
        <v>34</v>
      </c>
      <c r="M119" s="4" t="s">
        <v>62</v>
      </c>
      <c r="N119" s="4" t="s">
        <v>62</v>
      </c>
      <c r="O119" s="4" t="s">
        <v>62</v>
      </c>
      <c r="P119" s="4" t="str">
        <f t="shared" si="22"/>
        <v>Yes</v>
      </c>
      <c r="Q119" s="4" t="s">
        <v>270</v>
      </c>
      <c r="R119" s="4" t="s">
        <v>34</v>
      </c>
      <c r="S119" s="4" t="s">
        <v>62</v>
      </c>
      <c r="T119" s="4" t="s">
        <v>62</v>
      </c>
      <c r="U119" s="4" t="s">
        <v>62</v>
      </c>
      <c r="V119" s="4" t="str">
        <f t="shared" si="23"/>
        <v>Yes</v>
      </c>
      <c r="W119" s="4" t="s">
        <v>373</v>
      </c>
      <c r="X119" s="4" t="s">
        <v>39</v>
      </c>
      <c r="Y119" s="4" t="str">
        <f t="shared" si="24"/>
        <v>Yes</v>
      </c>
      <c r="Z119" s="4" t="s">
        <v>39</v>
      </c>
      <c r="AA119" s="4" t="s">
        <v>421</v>
      </c>
      <c r="AB119" s="4" t="str">
        <f>IF(AA119="Indeterminate", "Indeterminate", IF(TRIM(SUBSTITUTE(AA119, ".", ""))=TRIM(SUBSTITUTE(D119, ".", "")), "Yes", "No"))</f>
        <v>Yes</v>
      </c>
      <c r="AC119" s="4" t="str">
        <f t="shared" si="25"/>
        <v>Yes</v>
      </c>
    </row>
    <row r="120" spans="1:29" ht="12.75" customHeight="1">
      <c r="A120" s="4" t="s">
        <v>398</v>
      </c>
      <c r="B120" s="5" t="s">
        <v>423</v>
      </c>
      <c r="C120" s="8" t="s">
        <v>424</v>
      </c>
      <c r="D120" s="4" t="s">
        <v>110</v>
      </c>
      <c r="E120" s="4" t="s">
        <v>86</v>
      </c>
      <c r="F120" s="4" t="s">
        <v>34</v>
      </c>
      <c r="G120" s="4" t="s">
        <v>34</v>
      </c>
      <c r="H120" s="4" t="s">
        <v>62</v>
      </c>
      <c r="I120" s="4" t="s">
        <v>62</v>
      </c>
      <c r="J120" s="4" t="str">
        <f t="shared" si="21"/>
        <v>Yes</v>
      </c>
      <c r="K120" s="4" t="s">
        <v>112</v>
      </c>
      <c r="L120" s="4" t="s">
        <v>34</v>
      </c>
      <c r="M120" s="4" t="s">
        <v>34</v>
      </c>
      <c r="N120" s="4" t="s">
        <v>62</v>
      </c>
      <c r="O120" s="4" t="s">
        <v>62</v>
      </c>
      <c r="P120" s="4" t="str">
        <f t="shared" si="22"/>
        <v>Yes</v>
      </c>
      <c r="Q120" s="4" t="s">
        <v>86</v>
      </c>
      <c r="R120" s="4" t="s">
        <v>34</v>
      </c>
      <c r="S120" s="4" t="s">
        <v>34</v>
      </c>
      <c r="T120" s="4" t="s">
        <v>62</v>
      </c>
      <c r="U120" s="4" t="s">
        <v>62</v>
      </c>
      <c r="V120" s="4" t="str">
        <f t="shared" si="23"/>
        <v>Yes</v>
      </c>
      <c r="W120" s="4" t="s">
        <v>373</v>
      </c>
      <c r="X120" s="4" t="s">
        <v>39</v>
      </c>
      <c r="Y120" s="4" t="str">
        <f t="shared" si="24"/>
        <v>Yes</v>
      </c>
      <c r="Z120" s="4" t="s">
        <v>39</v>
      </c>
      <c r="AA120" s="4" t="s">
        <v>335</v>
      </c>
      <c r="AB120" s="4" t="s">
        <v>39</v>
      </c>
      <c r="AC120" s="4" t="str">
        <f t="shared" si="25"/>
        <v>Yes</v>
      </c>
    </row>
    <row r="121" spans="1:29" ht="12.75" customHeight="1">
      <c r="A121" s="4" t="s">
        <v>398</v>
      </c>
      <c r="B121" s="5" t="s">
        <v>425</v>
      </c>
      <c r="C121" s="8" t="s">
        <v>426</v>
      </c>
      <c r="D121" s="4" t="s">
        <v>99</v>
      </c>
      <c r="E121" s="4" t="s">
        <v>44</v>
      </c>
      <c r="F121" s="4" t="s">
        <v>34</v>
      </c>
      <c r="G121" s="4" t="s">
        <v>34</v>
      </c>
      <c r="H121" s="4" t="s">
        <v>62</v>
      </c>
      <c r="I121" s="4" t="s">
        <v>62</v>
      </c>
      <c r="J121" s="4" t="str">
        <f t="shared" si="21"/>
        <v>Yes</v>
      </c>
      <c r="K121" s="4" t="s">
        <v>50</v>
      </c>
      <c r="L121" s="4" t="s">
        <v>34</v>
      </c>
      <c r="M121" s="4" t="s">
        <v>34</v>
      </c>
      <c r="N121" s="4" t="s">
        <v>62</v>
      </c>
      <c r="O121" s="4" t="s">
        <v>62</v>
      </c>
      <c r="P121" s="4" t="str">
        <f t="shared" si="22"/>
        <v>Yes</v>
      </c>
      <c r="Q121" s="4" t="s">
        <v>44</v>
      </c>
      <c r="R121" s="4" t="s">
        <v>34</v>
      </c>
      <c r="S121" s="4" t="s">
        <v>34</v>
      </c>
      <c r="T121" s="4" t="s">
        <v>62</v>
      </c>
      <c r="U121" s="4" t="s">
        <v>62</v>
      </c>
      <c r="V121" s="4" t="str">
        <f t="shared" si="23"/>
        <v>Yes</v>
      </c>
      <c r="W121" s="4" t="s">
        <v>373</v>
      </c>
      <c r="X121" s="4" t="s">
        <v>39</v>
      </c>
      <c r="Y121" s="4" t="str">
        <f t="shared" si="24"/>
        <v>Yes</v>
      </c>
      <c r="Z121" s="4" t="s">
        <v>39</v>
      </c>
      <c r="AA121" s="4" t="s">
        <v>99</v>
      </c>
      <c r="AB121" s="4" t="str">
        <f t="shared" ref="AB121:AB127" si="26">IF(AA121="Indeterminate", "Indeterminate", IF(TRIM(SUBSTITUTE(AA121, ".", ""))=TRIM(SUBSTITUTE(D121, ".", "")), "Yes", "No"))</f>
        <v>Yes</v>
      </c>
      <c r="AC121" s="4" t="str">
        <f t="shared" si="25"/>
        <v>Yes</v>
      </c>
    </row>
    <row r="122" spans="1:29" ht="12.75" customHeight="1">
      <c r="A122" s="4" t="s">
        <v>427</v>
      </c>
      <c r="B122" s="5" t="s">
        <v>428</v>
      </c>
      <c r="C122" s="8" t="s">
        <v>429</v>
      </c>
      <c r="D122" s="4" t="s">
        <v>430</v>
      </c>
      <c r="E122" s="4" t="s">
        <v>44</v>
      </c>
      <c r="F122" s="4" t="s">
        <v>62</v>
      </c>
      <c r="G122" s="4" t="s">
        <v>34</v>
      </c>
      <c r="H122" s="4" t="s">
        <v>62</v>
      </c>
      <c r="I122" s="4" t="s">
        <v>62</v>
      </c>
      <c r="J122" s="4" t="str">
        <f t="shared" si="21"/>
        <v>Yes</v>
      </c>
      <c r="K122" s="4" t="s">
        <v>50</v>
      </c>
      <c r="L122" s="4" t="s">
        <v>34</v>
      </c>
      <c r="M122" s="4" t="s">
        <v>34</v>
      </c>
      <c r="N122" s="4" t="s">
        <v>62</v>
      </c>
      <c r="O122" s="4" t="s">
        <v>62</v>
      </c>
      <c r="P122" s="4" t="str">
        <f t="shared" si="22"/>
        <v>Yes</v>
      </c>
      <c r="Q122" s="4" t="s">
        <v>50</v>
      </c>
      <c r="R122" s="4" t="s">
        <v>34</v>
      </c>
      <c r="S122" s="4" t="s">
        <v>34</v>
      </c>
      <c r="T122" s="4" t="s">
        <v>62</v>
      </c>
      <c r="U122" s="4" t="s">
        <v>62</v>
      </c>
      <c r="V122" s="4" t="str">
        <f t="shared" si="23"/>
        <v>Yes</v>
      </c>
      <c r="W122" s="4" t="s">
        <v>373</v>
      </c>
      <c r="X122" s="4" t="s">
        <v>39</v>
      </c>
      <c r="Y122" s="4" t="str">
        <f t="shared" si="24"/>
        <v>Yes</v>
      </c>
      <c r="Z122" s="4" t="s">
        <v>39</v>
      </c>
      <c r="AA122" s="4" t="s">
        <v>430</v>
      </c>
      <c r="AB122" s="4" t="str">
        <f t="shared" si="26"/>
        <v>Yes</v>
      </c>
      <c r="AC122" s="4" t="str">
        <f t="shared" si="25"/>
        <v>Yes</v>
      </c>
    </row>
    <row r="123" spans="1:29" ht="12.75" customHeight="1">
      <c r="A123" s="4" t="s">
        <v>427</v>
      </c>
      <c r="B123" s="5" t="s">
        <v>431</v>
      </c>
      <c r="C123" s="8" t="s">
        <v>432</v>
      </c>
      <c r="D123" s="4" t="s">
        <v>156</v>
      </c>
      <c r="E123" s="4" t="s">
        <v>36</v>
      </c>
      <c r="F123" s="4" t="s">
        <v>34</v>
      </c>
      <c r="G123" s="4" t="s">
        <v>34</v>
      </c>
      <c r="H123" s="4" t="s">
        <v>62</v>
      </c>
      <c r="I123" s="4" t="s">
        <v>62</v>
      </c>
      <c r="J123" s="4" t="str">
        <f t="shared" si="21"/>
        <v>Yes</v>
      </c>
      <c r="K123" s="4" t="s">
        <v>127</v>
      </c>
      <c r="L123" s="4" t="s">
        <v>34</v>
      </c>
      <c r="M123" s="4" t="s">
        <v>34</v>
      </c>
      <c r="N123" s="4" t="s">
        <v>62</v>
      </c>
      <c r="O123" s="4" t="s">
        <v>62</v>
      </c>
      <c r="P123" s="4" t="str">
        <f t="shared" si="22"/>
        <v>Yes</v>
      </c>
      <c r="Q123" s="4" t="s">
        <v>127</v>
      </c>
      <c r="R123" s="4" t="s">
        <v>34</v>
      </c>
      <c r="S123" s="4" t="s">
        <v>34</v>
      </c>
      <c r="T123" s="4" t="s">
        <v>62</v>
      </c>
      <c r="U123" s="4" t="s">
        <v>62</v>
      </c>
      <c r="V123" s="4" t="str">
        <f t="shared" si="23"/>
        <v>Yes</v>
      </c>
      <c r="W123" s="4" t="s">
        <v>369</v>
      </c>
      <c r="X123" s="4" t="s">
        <v>39</v>
      </c>
      <c r="Y123" s="4" t="str">
        <f t="shared" si="24"/>
        <v>Yes</v>
      </c>
      <c r="Z123" s="4" t="s">
        <v>515</v>
      </c>
      <c r="AA123" s="4" t="s">
        <v>515</v>
      </c>
      <c r="AB123" s="4" t="s">
        <v>515</v>
      </c>
      <c r="AC123" s="4" t="s">
        <v>515</v>
      </c>
    </row>
    <row r="124" spans="1:29" ht="12.75" customHeight="1">
      <c r="A124" s="4" t="s">
        <v>427</v>
      </c>
      <c r="B124" s="5" t="s">
        <v>433</v>
      </c>
      <c r="C124" s="8" t="s">
        <v>434</v>
      </c>
      <c r="D124" s="4" t="s">
        <v>407</v>
      </c>
      <c r="E124" s="4" t="s">
        <v>90</v>
      </c>
      <c r="F124" s="4" t="s">
        <v>34</v>
      </c>
      <c r="G124" s="4" t="s">
        <v>34</v>
      </c>
      <c r="H124" s="4" t="s">
        <v>62</v>
      </c>
      <c r="I124" s="4" t="s">
        <v>62</v>
      </c>
      <c r="J124" s="4" t="str">
        <f t="shared" si="21"/>
        <v>Yes</v>
      </c>
      <c r="K124" s="4" t="s">
        <v>90</v>
      </c>
      <c r="L124" s="4" t="s">
        <v>34</v>
      </c>
      <c r="M124" s="4" t="s">
        <v>34</v>
      </c>
      <c r="N124" s="4" t="s">
        <v>62</v>
      </c>
      <c r="O124" s="4" t="s">
        <v>62</v>
      </c>
      <c r="P124" s="4" t="str">
        <f t="shared" si="22"/>
        <v>Yes</v>
      </c>
      <c r="Q124" s="4" t="s">
        <v>90</v>
      </c>
      <c r="R124" s="4" t="s">
        <v>34</v>
      </c>
      <c r="S124" s="4" t="s">
        <v>34</v>
      </c>
      <c r="T124" s="4" t="s">
        <v>62</v>
      </c>
      <c r="U124" s="4" t="s">
        <v>62</v>
      </c>
      <c r="V124" s="4" t="str">
        <f t="shared" si="23"/>
        <v>Yes</v>
      </c>
      <c r="W124" s="4" t="s">
        <v>369</v>
      </c>
      <c r="X124" s="4" t="s">
        <v>39</v>
      </c>
      <c r="Y124" s="4" t="str">
        <f t="shared" si="24"/>
        <v>Yes</v>
      </c>
      <c r="Z124" s="4" t="s">
        <v>39</v>
      </c>
      <c r="AA124" s="4" t="s">
        <v>407</v>
      </c>
      <c r="AB124" s="4" t="str">
        <f t="shared" si="26"/>
        <v>Yes</v>
      </c>
      <c r="AC124" s="4" t="str">
        <f t="shared" si="25"/>
        <v>Yes</v>
      </c>
    </row>
    <row r="125" spans="1:29" ht="12.75" customHeight="1">
      <c r="A125" s="4" t="s">
        <v>427</v>
      </c>
      <c r="B125" s="5" t="s">
        <v>435</v>
      </c>
      <c r="C125" s="8" t="s">
        <v>436</v>
      </c>
      <c r="D125" s="4" t="s">
        <v>437</v>
      </c>
      <c r="E125" s="4" t="s">
        <v>127</v>
      </c>
      <c r="F125" s="4" t="s">
        <v>34</v>
      </c>
      <c r="G125" s="4" t="s">
        <v>34</v>
      </c>
      <c r="H125" s="4" t="s">
        <v>62</v>
      </c>
      <c r="I125" s="4" t="s">
        <v>62</v>
      </c>
      <c r="J125" s="4" t="str">
        <f t="shared" si="21"/>
        <v>Yes</v>
      </c>
      <c r="K125" s="4" t="s">
        <v>45</v>
      </c>
      <c r="L125" s="4" t="s">
        <v>34</v>
      </c>
      <c r="M125" s="4" t="s">
        <v>34</v>
      </c>
      <c r="N125" s="4" t="s">
        <v>62</v>
      </c>
      <c r="O125" s="4" t="s">
        <v>62</v>
      </c>
      <c r="P125" s="4" t="str">
        <f t="shared" si="22"/>
        <v>Yes</v>
      </c>
      <c r="Q125" s="4" t="s">
        <v>45</v>
      </c>
      <c r="R125" s="4" t="s">
        <v>34</v>
      </c>
      <c r="S125" s="4" t="s">
        <v>34</v>
      </c>
      <c r="T125" s="4" t="s">
        <v>62</v>
      </c>
      <c r="U125" s="4" t="s">
        <v>62</v>
      </c>
      <c r="V125" s="4" t="str">
        <f t="shared" si="23"/>
        <v>Yes</v>
      </c>
      <c r="W125" s="4" t="s">
        <v>369</v>
      </c>
      <c r="X125" s="4" t="s">
        <v>39</v>
      </c>
      <c r="Y125" s="4" t="str">
        <f t="shared" si="24"/>
        <v>Yes</v>
      </c>
      <c r="Z125" s="4" t="s">
        <v>39</v>
      </c>
      <c r="AA125" s="4" t="s">
        <v>437</v>
      </c>
      <c r="AB125" s="4" t="str">
        <f t="shared" si="26"/>
        <v>Yes</v>
      </c>
      <c r="AC125" s="4" t="str">
        <f t="shared" si="25"/>
        <v>Yes</v>
      </c>
    </row>
    <row r="126" spans="1:29" ht="12.75" customHeight="1">
      <c r="A126" s="4" t="s">
        <v>427</v>
      </c>
      <c r="B126" s="5" t="s">
        <v>438</v>
      </c>
      <c r="C126" s="8" t="s">
        <v>439</v>
      </c>
      <c r="D126" s="4" t="s">
        <v>32</v>
      </c>
      <c r="E126" s="4" t="s">
        <v>55</v>
      </c>
      <c r="F126" s="4" t="s">
        <v>62</v>
      </c>
      <c r="G126" s="4" t="s">
        <v>34</v>
      </c>
      <c r="H126" s="4" t="s">
        <v>62</v>
      </c>
      <c r="I126" s="4" t="s">
        <v>62</v>
      </c>
      <c r="J126" s="4" t="str">
        <f t="shared" si="21"/>
        <v>Yes</v>
      </c>
      <c r="K126" s="4" t="s">
        <v>63</v>
      </c>
      <c r="L126" s="4" t="s">
        <v>34</v>
      </c>
      <c r="M126" s="4" t="s">
        <v>34</v>
      </c>
      <c r="N126" s="4" t="s">
        <v>62</v>
      </c>
      <c r="O126" s="4" t="s">
        <v>62</v>
      </c>
      <c r="P126" s="4" t="str">
        <f t="shared" si="22"/>
        <v>Yes</v>
      </c>
      <c r="Q126" s="4" t="s">
        <v>63</v>
      </c>
      <c r="R126" s="4" t="s">
        <v>34</v>
      </c>
      <c r="S126" s="4" t="s">
        <v>34</v>
      </c>
      <c r="T126" s="4" t="s">
        <v>62</v>
      </c>
      <c r="U126" s="4" t="s">
        <v>62</v>
      </c>
      <c r="V126" s="4" t="str">
        <f t="shared" si="23"/>
        <v>Yes</v>
      </c>
      <c r="W126" s="4" t="s">
        <v>373</v>
      </c>
      <c r="X126" s="4" t="s">
        <v>39</v>
      </c>
      <c r="Y126" s="4" t="str">
        <f t="shared" si="24"/>
        <v>Yes</v>
      </c>
      <c r="Z126" s="4" t="s">
        <v>39</v>
      </c>
      <c r="AA126" s="4" t="s">
        <v>32</v>
      </c>
      <c r="AB126" s="4" t="str">
        <f t="shared" si="26"/>
        <v>Yes</v>
      </c>
      <c r="AC126" s="4" t="str">
        <f t="shared" si="25"/>
        <v>Yes</v>
      </c>
    </row>
    <row r="127" spans="1:29" ht="12.75" customHeight="1">
      <c r="A127" s="4" t="s">
        <v>427</v>
      </c>
      <c r="B127" s="5" t="s">
        <v>440</v>
      </c>
      <c r="C127" s="8" t="s">
        <v>441</v>
      </c>
      <c r="D127" s="4" t="s">
        <v>99</v>
      </c>
      <c r="E127" s="4" t="s">
        <v>43</v>
      </c>
      <c r="F127" s="4" t="s">
        <v>34</v>
      </c>
      <c r="G127" s="4" t="s">
        <v>34</v>
      </c>
      <c r="H127" s="4" t="s">
        <v>62</v>
      </c>
      <c r="I127" s="4" t="s">
        <v>62</v>
      </c>
      <c r="J127" s="4" t="str">
        <f t="shared" si="21"/>
        <v>Yes</v>
      </c>
      <c r="K127" s="4" t="s">
        <v>43</v>
      </c>
      <c r="L127" s="4" t="s">
        <v>34</v>
      </c>
      <c r="M127" s="4" t="s">
        <v>34</v>
      </c>
      <c r="N127" s="4" t="s">
        <v>62</v>
      </c>
      <c r="O127" s="4" t="s">
        <v>62</v>
      </c>
      <c r="P127" s="4" t="str">
        <f t="shared" si="22"/>
        <v>Yes</v>
      </c>
      <c r="Q127" s="4" t="s">
        <v>43</v>
      </c>
      <c r="R127" s="4" t="s">
        <v>34</v>
      </c>
      <c r="S127" s="4" t="s">
        <v>34</v>
      </c>
      <c r="T127" s="4" t="s">
        <v>62</v>
      </c>
      <c r="U127" s="4" t="s">
        <v>62</v>
      </c>
      <c r="V127" s="4" t="str">
        <f t="shared" si="23"/>
        <v>Yes</v>
      </c>
      <c r="W127" s="4" t="s">
        <v>373</v>
      </c>
      <c r="X127" s="4" t="s">
        <v>39</v>
      </c>
      <c r="Y127" s="4" t="str">
        <f t="shared" si="24"/>
        <v>Yes</v>
      </c>
      <c r="Z127" s="4" t="s">
        <v>39</v>
      </c>
      <c r="AA127" s="4" t="s">
        <v>99</v>
      </c>
      <c r="AB127" s="4" t="str">
        <f t="shared" si="26"/>
        <v>Yes</v>
      </c>
      <c r="AC127" s="4" t="str">
        <f t="shared" si="25"/>
        <v>Yes</v>
      </c>
    </row>
    <row r="128" spans="1:29" ht="12.75" customHeight="1">
      <c r="A128" s="4" t="s">
        <v>427</v>
      </c>
      <c r="B128" s="5" t="s">
        <v>442</v>
      </c>
      <c r="C128" s="8" t="s">
        <v>443</v>
      </c>
      <c r="D128" s="4" t="s">
        <v>444</v>
      </c>
      <c r="E128" s="4" t="s">
        <v>33</v>
      </c>
      <c r="F128" s="4" t="s">
        <v>34</v>
      </c>
      <c r="G128" s="4" t="s">
        <v>34</v>
      </c>
      <c r="H128" s="4" t="s">
        <v>34</v>
      </c>
      <c r="I128" s="4" t="s">
        <v>34</v>
      </c>
      <c r="J128" s="4" t="str">
        <f t="shared" si="21"/>
        <v>Yes</v>
      </c>
      <c r="K128" s="4" t="s">
        <v>33</v>
      </c>
      <c r="L128" s="4" t="s">
        <v>34</v>
      </c>
      <c r="M128" s="4" t="s">
        <v>34</v>
      </c>
      <c r="N128" s="4" t="s">
        <v>34</v>
      </c>
      <c r="O128" s="4" t="s">
        <v>34</v>
      </c>
      <c r="P128" s="4" t="str">
        <f t="shared" si="22"/>
        <v>Yes</v>
      </c>
      <c r="Q128" s="4" t="s">
        <v>33</v>
      </c>
      <c r="R128" s="4" t="s">
        <v>34</v>
      </c>
      <c r="S128" s="4" t="s">
        <v>34</v>
      </c>
      <c r="T128" s="4" t="s">
        <v>34</v>
      </c>
      <c r="U128" s="4" t="s">
        <v>34</v>
      </c>
      <c r="V128" s="4" t="str">
        <f t="shared" si="23"/>
        <v>Yes</v>
      </c>
      <c r="W128" s="4" t="s">
        <v>373</v>
      </c>
      <c r="X128" s="4" t="s">
        <v>39</v>
      </c>
      <c r="Y128" s="4" t="str">
        <f t="shared" si="24"/>
        <v>Yes</v>
      </c>
      <c r="Z128" s="4" t="s">
        <v>52</v>
      </c>
      <c r="AA128" s="4" t="s">
        <v>445</v>
      </c>
      <c r="AB128" s="4" t="s">
        <v>39</v>
      </c>
      <c r="AC128" s="4" t="str">
        <f t="shared" si="25"/>
        <v>No</v>
      </c>
    </row>
    <row r="129" spans="1:29" ht="12.75" customHeight="1">
      <c r="A129" s="4" t="s">
        <v>427</v>
      </c>
      <c r="B129" s="5" t="s">
        <v>446</v>
      </c>
      <c r="C129" s="8" t="s">
        <v>447</v>
      </c>
      <c r="D129" s="4" t="s">
        <v>99</v>
      </c>
      <c r="E129" s="4" t="s">
        <v>45</v>
      </c>
      <c r="F129" s="4" t="s">
        <v>62</v>
      </c>
      <c r="G129" s="4" t="s">
        <v>62</v>
      </c>
      <c r="H129" s="4" t="s">
        <v>62</v>
      </c>
      <c r="I129" s="4" t="s">
        <v>62</v>
      </c>
      <c r="J129" s="4" t="str">
        <f t="shared" si="21"/>
        <v>Yes</v>
      </c>
      <c r="K129" s="4" t="s">
        <v>45</v>
      </c>
      <c r="L129" s="4" t="s">
        <v>34</v>
      </c>
      <c r="M129" s="4" t="s">
        <v>62</v>
      </c>
      <c r="N129" s="4" t="s">
        <v>62</v>
      </c>
      <c r="O129" s="4" t="s">
        <v>62</v>
      </c>
      <c r="P129" s="4" t="str">
        <f t="shared" si="22"/>
        <v>Yes</v>
      </c>
      <c r="Q129" s="4" t="s">
        <v>45</v>
      </c>
      <c r="R129" s="4" t="s">
        <v>34</v>
      </c>
      <c r="S129" s="4" t="s">
        <v>62</v>
      </c>
      <c r="T129" s="4" t="s">
        <v>62</v>
      </c>
      <c r="U129" s="4" t="s">
        <v>62</v>
      </c>
      <c r="V129" s="4" t="str">
        <f t="shared" si="23"/>
        <v>Yes</v>
      </c>
      <c r="W129" s="4" t="s">
        <v>373</v>
      </c>
      <c r="X129" s="4" t="s">
        <v>39</v>
      </c>
      <c r="Y129" s="4" t="str">
        <f t="shared" si="24"/>
        <v>Yes</v>
      </c>
      <c r="Z129" s="4" t="s">
        <v>52</v>
      </c>
      <c r="AA129" s="4" t="s">
        <v>99</v>
      </c>
      <c r="AB129" s="4" t="str">
        <f>IF(AA129="Indeterminate", "Indeterminate", IF(TRIM(SUBSTITUTE(AA129, ".", ""))=TRIM(SUBSTITUTE(D129, ".", "")), "Yes", "No"))</f>
        <v>Yes</v>
      </c>
      <c r="AC129" s="4" t="str">
        <f t="shared" si="25"/>
        <v>No</v>
      </c>
    </row>
    <row r="130" spans="1:29" ht="12.75" customHeight="1">
      <c r="A130" s="4" t="s">
        <v>427</v>
      </c>
      <c r="B130" s="5" t="s">
        <v>448</v>
      </c>
      <c r="C130" s="8" t="s">
        <v>449</v>
      </c>
      <c r="D130" s="4" t="s">
        <v>450</v>
      </c>
      <c r="E130" s="4" t="s">
        <v>90</v>
      </c>
      <c r="F130" s="4" t="s">
        <v>34</v>
      </c>
      <c r="G130" s="4" t="s">
        <v>62</v>
      </c>
      <c r="H130" s="4" t="s">
        <v>62</v>
      </c>
      <c r="I130" s="4" t="s">
        <v>62</v>
      </c>
      <c r="J130" s="4" t="str">
        <f t="shared" ref="J130:J151" si="27">IF(VALUE(LEFT(E130,SEARCH("/",E130)-1))&gt;=4, "Yes", "No")</f>
        <v>Yes</v>
      </c>
      <c r="K130" s="4" t="s">
        <v>44</v>
      </c>
      <c r="L130" s="4" t="s">
        <v>34</v>
      </c>
      <c r="M130" s="4" t="s">
        <v>62</v>
      </c>
      <c r="N130" s="4" t="s">
        <v>62</v>
      </c>
      <c r="O130" s="4" t="s">
        <v>62</v>
      </c>
      <c r="P130" s="4" t="str">
        <f t="shared" ref="P130:P151" si="28">IF(VALUE(LEFT(K130,SEARCH("/",K130)-1))&gt;=4, "Yes", "No")</f>
        <v>Yes</v>
      </c>
      <c r="Q130" s="4" t="s">
        <v>44</v>
      </c>
      <c r="R130" s="4" t="s">
        <v>34</v>
      </c>
      <c r="S130" s="4" t="s">
        <v>62</v>
      </c>
      <c r="T130" s="4" t="s">
        <v>62</v>
      </c>
      <c r="U130" s="4" t="s">
        <v>62</v>
      </c>
      <c r="V130" s="4" t="str">
        <f t="shared" ref="V130:V151" si="29">IF(VALUE(LEFT(Q130,SEARCH("/",Q130)-1))&gt;=4, "Yes", "No")</f>
        <v>Yes</v>
      </c>
      <c r="W130" s="4" t="s">
        <v>451</v>
      </c>
      <c r="X130" s="4" t="s">
        <v>39</v>
      </c>
      <c r="Y130" s="4" t="str">
        <f t="shared" ref="Y130:Y161" si="30">IF(AND(X130="Yes", OR(J130="Yes", Q130="Yes", V130="Yes")), "Yes","No")</f>
        <v>Yes</v>
      </c>
      <c r="Z130" s="4" t="s">
        <v>39</v>
      </c>
      <c r="AA130" s="4" t="s">
        <v>452</v>
      </c>
      <c r="AB130" s="4" t="s">
        <v>39</v>
      </c>
      <c r="AC130" s="4" t="str">
        <f t="shared" si="25"/>
        <v>Yes</v>
      </c>
    </row>
    <row r="131" spans="1:29" ht="12.75" customHeight="1">
      <c r="A131" s="4" t="s">
        <v>427</v>
      </c>
      <c r="B131" s="5" t="s">
        <v>453</v>
      </c>
      <c r="C131" s="8" t="s">
        <v>454</v>
      </c>
      <c r="D131" s="13" t="s">
        <v>82</v>
      </c>
      <c r="E131" s="4" t="s">
        <v>44</v>
      </c>
      <c r="F131" s="4" t="s">
        <v>34</v>
      </c>
      <c r="G131" s="4" t="s">
        <v>34</v>
      </c>
      <c r="H131" s="4" t="s">
        <v>34</v>
      </c>
      <c r="I131" s="4" t="s">
        <v>34</v>
      </c>
      <c r="J131" s="4" t="str">
        <f t="shared" si="27"/>
        <v>Yes</v>
      </c>
      <c r="K131" s="4" t="s">
        <v>44</v>
      </c>
      <c r="L131" s="4" t="s">
        <v>34</v>
      </c>
      <c r="M131" s="4" t="s">
        <v>34</v>
      </c>
      <c r="N131" s="4" t="s">
        <v>34</v>
      </c>
      <c r="O131" s="4" t="s">
        <v>34</v>
      </c>
      <c r="P131" s="4" t="str">
        <f t="shared" si="28"/>
        <v>Yes</v>
      </c>
      <c r="Q131" s="4" t="s">
        <v>44</v>
      </c>
      <c r="R131" s="4" t="s">
        <v>34</v>
      </c>
      <c r="S131" s="4" t="s">
        <v>34</v>
      </c>
      <c r="T131" s="4" t="s">
        <v>34</v>
      </c>
      <c r="U131" s="4" t="s">
        <v>34</v>
      </c>
      <c r="V131" s="4" t="str">
        <f t="shared" si="29"/>
        <v>Yes</v>
      </c>
      <c r="W131" s="4" t="s">
        <v>373</v>
      </c>
      <c r="X131" s="4" t="s">
        <v>39</v>
      </c>
      <c r="Y131" s="4" t="str">
        <f t="shared" si="30"/>
        <v>Yes</v>
      </c>
      <c r="Z131" s="4" t="s">
        <v>39</v>
      </c>
      <c r="AA131" s="4" t="s">
        <v>82</v>
      </c>
      <c r="AB131" s="4" t="str">
        <f t="shared" ref="AB131:AB141" si="31">IF(AA131="Indeterminate", "Indeterminate", IF(TRIM(SUBSTITUTE(AA131, ".", ""))=TRIM(SUBSTITUTE(D131, ".", "")), "Yes", "No"))</f>
        <v>Yes</v>
      </c>
      <c r="AC131" s="4" t="str">
        <f t="shared" si="25"/>
        <v>Yes</v>
      </c>
    </row>
    <row r="132" spans="1:29" ht="12.75" customHeight="1">
      <c r="A132" s="4" t="s">
        <v>455</v>
      </c>
      <c r="B132" s="5" t="s">
        <v>456</v>
      </c>
      <c r="C132" s="8" t="s">
        <v>457</v>
      </c>
      <c r="D132" s="13" t="s">
        <v>82</v>
      </c>
      <c r="E132" s="4" t="s">
        <v>44</v>
      </c>
      <c r="F132" s="4" t="s">
        <v>34</v>
      </c>
      <c r="G132" s="4" t="s">
        <v>34</v>
      </c>
      <c r="H132" s="4" t="s">
        <v>34</v>
      </c>
      <c r="I132" s="4" t="s">
        <v>34</v>
      </c>
      <c r="J132" s="4" t="str">
        <f t="shared" si="27"/>
        <v>Yes</v>
      </c>
      <c r="K132" s="4" t="s">
        <v>44</v>
      </c>
      <c r="L132" s="4" t="s">
        <v>34</v>
      </c>
      <c r="M132" s="4" t="s">
        <v>34</v>
      </c>
      <c r="N132" s="4" t="s">
        <v>34</v>
      </c>
      <c r="O132" s="4" t="s">
        <v>34</v>
      </c>
      <c r="P132" s="4" t="str">
        <f t="shared" si="28"/>
        <v>Yes</v>
      </c>
      <c r="Q132" s="4" t="s">
        <v>44</v>
      </c>
      <c r="R132" s="4" t="s">
        <v>34</v>
      </c>
      <c r="S132" s="4" t="s">
        <v>34</v>
      </c>
      <c r="T132" s="4" t="s">
        <v>34</v>
      </c>
      <c r="U132" s="4" t="s">
        <v>34</v>
      </c>
      <c r="V132" s="4" t="str">
        <f t="shared" si="29"/>
        <v>Yes</v>
      </c>
      <c r="W132" s="4" t="s">
        <v>373</v>
      </c>
      <c r="X132" s="4" t="s">
        <v>39</v>
      </c>
      <c r="Y132" s="4" t="str">
        <f t="shared" si="30"/>
        <v>Yes</v>
      </c>
      <c r="Z132" s="4" t="s">
        <v>52</v>
      </c>
      <c r="AA132" s="4" t="s">
        <v>82</v>
      </c>
      <c r="AB132" s="4" t="str">
        <f t="shared" si="31"/>
        <v>Yes</v>
      </c>
      <c r="AC132" s="4" t="str">
        <f t="shared" si="25"/>
        <v>No</v>
      </c>
    </row>
    <row r="133" spans="1:29" ht="12.75" customHeight="1">
      <c r="A133" s="4" t="s">
        <v>455</v>
      </c>
      <c r="B133" s="5" t="s">
        <v>458</v>
      </c>
      <c r="C133" s="8" t="s">
        <v>459</v>
      </c>
      <c r="D133" s="4" t="s">
        <v>460</v>
      </c>
      <c r="E133" s="4" t="s">
        <v>45</v>
      </c>
      <c r="F133" s="4" t="s">
        <v>34</v>
      </c>
      <c r="G133" s="4" t="s">
        <v>34</v>
      </c>
      <c r="H133" s="4" t="s">
        <v>62</v>
      </c>
      <c r="I133" s="4" t="s">
        <v>62</v>
      </c>
      <c r="J133" s="4" t="str">
        <f t="shared" si="27"/>
        <v>Yes</v>
      </c>
      <c r="K133" s="4" t="s">
        <v>44</v>
      </c>
      <c r="L133" s="4" t="s">
        <v>34</v>
      </c>
      <c r="M133" s="4" t="s">
        <v>34</v>
      </c>
      <c r="N133" s="4" t="s">
        <v>62</v>
      </c>
      <c r="O133" s="4" t="s">
        <v>62</v>
      </c>
      <c r="P133" s="4" t="str">
        <f t="shared" si="28"/>
        <v>Yes</v>
      </c>
      <c r="Q133" s="4" t="s">
        <v>45</v>
      </c>
      <c r="R133" s="4" t="s">
        <v>34</v>
      </c>
      <c r="S133" s="4" t="s">
        <v>34</v>
      </c>
      <c r="T133" s="4" t="s">
        <v>62</v>
      </c>
      <c r="U133" s="4" t="s">
        <v>62</v>
      </c>
      <c r="V133" s="4" t="str">
        <f t="shared" si="29"/>
        <v>Yes</v>
      </c>
      <c r="W133" s="4" t="s">
        <v>373</v>
      </c>
      <c r="X133" s="4" t="s">
        <v>39</v>
      </c>
      <c r="Y133" s="4" t="str">
        <f t="shared" si="30"/>
        <v>Yes</v>
      </c>
      <c r="Z133" s="4" t="s">
        <v>52</v>
      </c>
      <c r="AA133" s="4" t="s">
        <v>460</v>
      </c>
      <c r="AB133" s="4" t="str">
        <f t="shared" si="31"/>
        <v>Yes</v>
      </c>
      <c r="AC133" s="4" t="str">
        <f t="shared" si="25"/>
        <v>No</v>
      </c>
    </row>
    <row r="134" spans="1:29" ht="12.75" customHeight="1">
      <c r="A134" s="4" t="s">
        <v>455</v>
      </c>
      <c r="B134" s="5" t="s">
        <v>461</v>
      </c>
      <c r="C134" s="8" t="s">
        <v>462</v>
      </c>
      <c r="D134" s="4" t="s">
        <v>332</v>
      </c>
      <c r="E134" s="4" t="s">
        <v>44</v>
      </c>
      <c r="F134" s="4" t="s">
        <v>34</v>
      </c>
      <c r="G134" s="4" t="s">
        <v>34</v>
      </c>
      <c r="H134" s="4" t="s">
        <v>62</v>
      </c>
      <c r="I134" s="4" t="s">
        <v>62</v>
      </c>
      <c r="J134" s="4" t="str">
        <f t="shared" si="27"/>
        <v>Yes</v>
      </c>
      <c r="K134" s="4" t="s">
        <v>44</v>
      </c>
      <c r="L134" s="4" t="s">
        <v>34</v>
      </c>
      <c r="M134" s="4" t="s">
        <v>34</v>
      </c>
      <c r="N134" s="4" t="s">
        <v>62</v>
      </c>
      <c r="O134" s="4" t="s">
        <v>62</v>
      </c>
      <c r="P134" s="4" t="str">
        <f t="shared" si="28"/>
        <v>Yes</v>
      </c>
      <c r="Q134" s="4" t="s">
        <v>55</v>
      </c>
      <c r="R134" s="4" t="s">
        <v>34</v>
      </c>
      <c r="S134" s="4" t="s">
        <v>34</v>
      </c>
      <c r="T134" s="4" t="s">
        <v>62</v>
      </c>
      <c r="U134" s="4" t="s">
        <v>62</v>
      </c>
      <c r="V134" s="4" t="str">
        <f t="shared" si="29"/>
        <v>Yes</v>
      </c>
      <c r="W134" s="4" t="s">
        <v>373</v>
      </c>
      <c r="X134" s="4" t="s">
        <v>39</v>
      </c>
      <c r="Y134" s="4" t="str">
        <f t="shared" si="30"/>
        <v>Yes</v>
      </c>
      <c r="Z134" s="4" t="s">
        <v>39</v>
      </c>
      <c r="AA134" s="4" t="s">
        <v>332</v>
      </c>
      <c r="AB134" s="4" t="str">
        <f t="shared" si="31"/>
        <v>Yes</v>
      </c>
      <c r="AC134" s="4" t="str">
        <f t="shared" si="25"/>
        <v>Yes</v>
      </c>
    </row>
    <row r="135" spans="1:29" ht="12.75" customHeight="1">
      <c r="A135" s="4" t="s">
        <v>455</v>
      </c>
      <c r="B135" s="5" t="s">
        <v>463</v>
      </c>
      <c r="C135" s="8" t="s">
        <v>464</v>
      </c>
      <c r="D135" s="4" t="s">
        <v>209</v>
      </c>
      <c r="E135" s="4" t="s">
        <v>44</v>
      </c>
      <c r="F135" s="4" t="s">
        <v>34</v>
      </c>
      <c r="G135" s="4" t="s">
        <v>34</v>
      </c>
      <c r="H135" s="4" t="s">
        <v>62</v>
      </c>
      <c r="I135" s="4" t="s">
        <v>62</v>
      </c>
      <c r="J135" s="4" t="str">
        <f t="shared" si="27"/>
        <v>Yes</v>
      </c>
      <c r="K135" s="4" t="s">
        <v>50</v>
      </c>
      <c r="L135" s="4" t="s">
        <v>34</v>
      </c>
      <c r="M135" s="4" t="s">
        <v>34</v>
      </c>
      <c r="N135" s="4" t="s">
        <v>62</v>
      </c>
      <c r="O135" s="4" t="s">
        <v>62</v>
      </c>
      <c r="P135" s="4" t="str">
        <f t="shared" si="28"/>
        <v>Yes</v>
      </c>
      <c r="Q135" s="4" t="s">
        <v>50</v>
      </c>
      <c r="R135" s="4" t="s">
        <v>34</v>
      </c>
      <c r="S135" s="4" t="s">
        <v>34</v>
      </c>
      <c r="T135" s="4" t="s">
        <v>62</v>
      </c>
      <c r="U135" s="4" t="s">
        <v>62</v>
      </c>
      <c r="V135" s="4" t="str">
        <f t="shared" si="29"/>
        <v>Yes</v>
      </c>
      <c r="W135" s="4" t="s">
        <v>373</v>
      </c>
      <c r="X135" s="4" t="s">
        <v>39</v>
      </c>
      <c r="Y135" s="4" t="str">
        <f t="shared" si="30"/>
        <v>Yes</v>
      </c>
      <c r="Z135" s="4" t="s">
        <v>39</v>
      </c>
      <c r="AA135" s="4" t="s">
        <v>210</v>
      </c>
      <c r="AB135" s="4" t="str">
        <f t="shared" si="31"/>
        <v>Yes</v>
      </c>
      <c r="AC135" s="4" t="str">
        <f t="shared" si="25"/>
        <v>Yes</v>
      </c>
    </row>
    <row r="136" spans="1:29" ht="12.75" customHeight="1">
      <c r="A136" s="4" t="s">
        <v>455</v>
      </c>
      <c r="B136" s="5" t="s">
        <v>465</v>
      </c>
      <c r="C136" s="8" t="s">
        <v>466</v>
      </c>
      <c r="D136" s="4" t="s">
        <v>467</v>
      </c>
      <c r="E136" s="4" t="s">
        <v>66</v>
      </c>
      <c r="F136" s="4" t="s">
        <v>34</v>
      </c>
      <c r="G136" s="4" t="s">
        <v>34</v>
      </c>
      <c r="H136" s="4" t="s">
        <v>62</v>
      </c>
      <c r="I136" s="4" t="s">
        <v>62</v>
      </c>
      <c r="J136" s="4" t="str">
        <f t="shared" si="27"/>
        <v>Yes</v>
      </c>
      <c r="K136" s="4" t="s">
        <v>127</v>
      </c>
      <c r="L136" s="4" t="s">
        <v>34</v>
      </c>
      <c r="M136" s="4" t="s">
        <v>34</v>
      </c>
      <c r="N136" s="4" t="s">
        <v>62</v>
      </c>
      <c r="O136" s="4" t="s">
        <v>62</v>
      </c>
      <c r="P136" s="4" t="str">
        <f t="shared" si="28"/>
        <v>Yes</v>
      </c>
      <c r="Q136" s="4" t="s">
        <v>66</v>
      </c>
      <c r="R136" s="4" t="s">
        <v>34</v>
      </c>
      <c r="S136" s="4" t="s">
        <v>34</v>
      </c>
      <c r="T136" s="4" t="s">
        <v>62</v>
      </c>
      <c r="U136" s="4" t="s">
        <v>62</v>
      </c>
      <c r="V136" s="4" t="str">
        <f t="shared" si="29"/>
        <v>Yes</v>
      </c>
      <c r="W136" s="4" t="s">
        <v>373</v>
      </c>
      <c r="X136" s="4" t="s">
        <v>39</v>
      </c>
      <c r="Y136" s="4" t="str">
        <f t="shared" si="30"/>
        <v>Yes</v>
      </c>
      <c r="Z136" s="4" t="s">
        <v>39</v>
      </c>
      <c r="AA136" s="4" t="s">
        <v>467</v>
      </c>
      <c r="AB136" s="4" t="str">
        <f t="shared" si="31"/>
        <v>Yes</v>
      </c>
      <c r="AC136" s="4" t="str">
        <f t="shared" si="25"/>
        <v>Yes</v>
      </c>
    </row>
    <row r="137" spans="1:29" ht="12.75" customHeight="1">
      <c r="A137" s="4" t="s">
        <v>455</v>
      </c>
      <c r="B137" s="5" t="s">
        <v>468</v>
      </c>
      <c r="C137" s="8" t="s">
        <v>469</v>
      </c>
      <c r="D137" s="13" t="s">
        <v>82</v>
      </c>
      <c r="E137" s="4" t="s">
        <v>90</v>
      </c>
      <c r="F137" s="4" t="s">
        <v>34</v>
      </c>
      <c r="G137" s="4" t="s">
        <v>34</v>
      </c>
      <c r="H137" s="4" t="s">
        <v>34</v>
      </c>
      <c r="I137" s="4" t="s">
        <v>34</v>
      </c>
      <c r="J137" s="4" t="str">
        <f t="shared" si="27"/>
        <v>Yes</v>
      </c>
      <c r="K137" s="4" t="s">
        <v>90</v>
      </c>
      <c r="L137" s="4" t="s">
        <v>34</v>
      </c>
      <c r="M137" s="4" t="s">
        <v>34</v>
      </c>
      <c r="N137" s="4" t="s">
        <v>34</v>
      </c>
      <c r="O137" s="4" t="s">
        <v>34</v>
      </c>
      <c r="P137" s="4" t="str">
        <f t="shared" si="28"/>
        <v>Yes</v>
      </c>
      <c r="Q137" s="4" t="s">
        <v>90</v>
      </c>
      <c r="R137" s="4" t="s">
        <v>34</v>
      </c>
      <c r="S137" s="4" t="s">
        <v>34</v>
      </c>
      <c r="T137" s="4" t="s">
        <v>34</v>
      </c>
      <c r="U137" s="4" t="s">
        <v>34</v>
      </c>
      <c r="V137" s="4" t="str">
        <f t="shared" si="29"/>
        <v>Yes</v>
      </c>
      <c r="W137" s="4" t="s">
        <v>373</v>
      </c>
      <c r="X137" s="4" t="s">
        <v>39</v>
      </c>
      <c r="Y137" s="4" t="str">
        <f t="shared" si="30"/>
        <v>Yes</v>
      </c>
      <c r="Z137" s="4" t="s">
        <v>52</v>
      </c>
      <c r="AA137" s="4" t="s">
        <v>82</v>
      </c>
      <c r="AB137" s="4" t="str">
        <f t="shared" si="31"/>
        <v>Yes</v>
      </c>
      <c r="AC137" s="4" t="str">
        <f t="shared" si="25"/>
        <v>No</v>
      </c>
    </row>
    <row r="138" spans="1:29" ht="12.75" customHeight="1">
      <c r="A138" s="4" t="s">
        <v>455</v>
      </c>
      <c r="B138" s="5" t="s">
        <v>470</v>
      </c>
      <c r="C138" s="8" t="s">
        <v>471</v>
      </c>
      <c r="D138" s="4" t="s">
        <v>472</v>
      </c>
      <c r="E138" s="4" t="s">
        <v>112</v>
      </c>
      <c r="F138" s="4" t="s">
        <v>34</v>
      </c>
      <c r="G138" s="4" t="s">
        <v>34</v>
      </c>
      <c r="H138" s="4" t="s">
        <v>62</v>
      </c>
      <c r="I138" s="4" t="s">
        <v>62</v>
      </c>
      <c r="J138" s="4" t="str">
        <f t="shared" si="27"/>
        <v>Yes</v>
      </c>
      <c r="K138" s="4" t="s">
        <v>112</v>
      </c>
      <c r="L138" s="4" t="s">
        <v>34</v>
      </c>
      <c r="M138" s="4" t="s">
        <v>34</v>
      </c>
      <c r="N138" s="4" t="s">
        <v>62</v>
      </c>
      <c r="O138" s="4" t="s">
        <v>62</v>
      </c>
      <c r="P138" s="4" t="str">
        <f t="shared" si="28"/>
        <v>Yes</v>
      </c>
      <c r="Q138" s="4" t="s">
        <v>112</v>
      </c>
      <c r="R138" s="4" t="s">
        <v>34</v>
      </c>
      <c r="S138" s="4" t="s">
        <v>34</v>
      </c>
      <c r="T138" s="4" t="s">
        <v>62</v>
      </c>
      <c r="U138" s="4" t="s">
        <v>62</v>
      </c>
      <c r="V138" s="4" t="str">
        <f t="shared" si="29"/>
        <v>Yes</v>
      </c>
      <c r="W138" s="4" t="s">
        <v>373</v>
      </c>
      <c r="X138" s="4" t="s">
        <v>39</v>
      </c>
      <c r="Y138" s="4" t="str">
        <f t="shared" si="30"/>
        <v>Yes</v>
      </c>
      <c r="Z138" s="4" t="s">
        <v>52</v>
      </c>
      <c r="AA138" s="4" t="s">
        <v>473</v>
      </c>
      <c r="AB138" s="4" t="str">
        <f t="shared" si="31"/>
        <v>Yes</v>
      </c>
      <c r="AC138" s="4" t="str">
        <f t="shared" si="25"/>
        <v>No</v>
      </c>
    </row>
    <row r="139" spans="1:29" ht="12.75" customHeight="1">
      <c r="A139" s="4" t="s">
        <v>455</v>
      </c>
      <c r="B139" s="5" t="s">
        <v>474</v>
      </c>
      <c r="C139" s="8" t="s">
        <v>475</v>
      </c>
      <c r="D139" s="13" t="s">
        <v>82</v>
      </c>
      <c r="E139" s="4" t="s">
        <v>45</v>
      </c>
      <c r="F139" s="4" t="s">
        <v>34</v>
      </c>
      <c r="G139" s="4" t="s">
        <v>34</v>
      </c>
      <c r="H139" s="4" t="s">
        <v>34</v>
      </c>
      <c r="I139" s="4" t="s">
        <v>34</v>
      </c>
      <c r="J139" s="4" t="str">
        <f t="shared" si="27"/>
        <v>Yes</v>
      </c>
      <c r="K139" s="4" t="s">
        <v>66</v>
      </c>
      <c r="L139" s="4" t="s">
        <v>34</v>
      </c>
      <c r="M139" s="4" t="s">
        <v>34</v>
      </c>
      <c r="N139" s="4" t="s">
        <v>34</v>
      </c>
      <c r="O139" s="4" t="s">
        <v>34</v>
      </c>
      <c r="P139" s="4" t="str">
        <f t="shared" si="28"/>
        <v>Yes</v>
      </c>
      <c r="Q139" s="4" t="s">
        <v>45</v>
      </c>
      <c r="R139" s="4" t="s">
        <v>34</v>
      </c>
      <c r="S139" s="4" t="s">
        <v>34</v>
      </c>
      <c r="T139" s="4" t="s">
        <v>34</v>
      </c>
      <c r="U139" s="4" t="s">
        <v>34</v>
      </c>
      <c r="V139" s="4" t="str">
        <f t="shared" si="29"/>
        <v>Yes</v>
      </c>
      <c r="W139" s="4" t="s">
        <v>373</v>
      </c>
      <c r="X139" s="4" t="s">
        <v>39</v>
      </c>
      <c r="Y139" s="4" t="str">
        <f t="shared" si="30"/>
        <v>Yes</v>
      </c>
      <c r="Z139" s="4" t="s">
        <v>52</v>
      </c>
      <c r="AA139" s="4" t="s">
        <v>82</v>
      </c>
      <c r="AB139" s="4" t="str">
        <f t="shared" si="31"/>
        <v>Yes</v>
      </c>
      <c r="AC139" s="4" t="str">
        <f t="shared" si="25"/>
        <v>No</v>
      </c>
    </row>
    <row r="140" spans="1:29" ht="12.75" customHeight="1">
      <c r="A140" s="4" t="s">
        <v>455</v>
      </c>
      <c r="B140" s="5" t="s">
        <v>476</v>
      </c>
      <c r="C140" s="8" t="s">
        <v>477</v>
      </c>
      <c r="D140" s="4" t="s">
        <v>478</v>
      </c>
      <c r="E140" s="4" t="s">
        <v>112</v>
      </c>
      <c r="F140" s="4" t="s">
        <v>34</v>
      </c>
      <c r="G140" s="4" t="s">
        <v>34</v>
      </c>
      <c r="H140" s="4" t="s">
        <v>62</v>
      </c>
      <c r="I140" s="4" t="s">
        <v>62</v>
      </c>
      <c r="J140" s="4" t="str">
        <f t="shared" si="27"/>
        <v>Yes</v>
      </c>
      <c r="K140" s="4" t="s">
        <v>174</v>
      </c>
      <c r="L140" s="4" t="s">
        <v>34</v>
      </c>
      <c r="M140" s="4" t="s">
        <v>34</v>
      </c>
      <c r="N140" s="4" t="s">
        <v>62</v>
      </c>
      <c r="O140" s="4" t="s">
        <v>62</v>
      </c>
      <c r="P140" s="4" t="str">
        <f t="shared" si="28"/>
        <v>Yes</v>
      </c>
      <c r="Q140" s="4" t="s">
        <v>174</v>
      </c>
      <c r="R140" s="4" t="s">
        <v>34</v>
      </c>
      <c r="S140" s="4" t="s">
        <v>34</v>
      </c>
      <c r="T140" s="4" t="s">
        <v>62</v>
      </c>
      <c r="U140" s="4" t="s">
        <v>62</v>
      </c>
      <c r="V140" s="4" t="str">
        <f t="shared" si="29"/>
        <v>Yes</v>
      </c>
      <c r="W140" s="4" t="s">
        <v>373</v>
      </c>
      <c r="X140" s="4" t="s">
        <v>39</v>
      </c>
      <c r="Y140" s="4" t="str">
        <f t="shared" si="30"/>
        <v>Yes</v>
      </c>
      <c r="Z140" s="4" t="s">
        <v>39</v>
      </c>
      <c r="AA140" s="4" t="s">
        <v>75</v>
      </c>
      <c r="AB140" s="4" t="str">
        <f t="shared" si="31"/>
        <v>Yes</v>
      </c>
      <c r="AC140" s="4" t="str">
        <f t="shared" si="25"/>
        <v>Yes</v>
      </c>
    </row>
    <row r="141" spans="1:29" ht="12.75" customHeight="1">
      <c r="A141" s="4" t="s">
        <v>455</v>
      </c>
      <c r="B141" s="5" t="s">
        <v>479</v>
      </c>
      <c r="C141" s="8" t="s">
        <v>480</v>
      </c>
      <c r="D141" s="4" t="s">
        <v>481</v>
      </c>
      <c r="E141" s="4" t="s">
        <v>321</v>
      </c>
      <c r="F141" s="4" t="s">
        <v>34</v>
      </c>
      <c r="G141" s="4" t="s">
        <v>34</v>
      </c>
      <c r="H141" s="4" t="s">
        <v>62</v>
      </c>
      <c r="I141" s="4" t="s">
        <v>62</v>
      </c>
      <c r="J141" s="4" t="str">
        <f t="shared" si="27"/>
        <v>Yes</v>
      </c>
      <c r="K141" s="4" t="s">
        <v>118</v>
      </c>
      <c r="L141" s="4" t="s">
        <v>34</v>
      </c>
      <c r="M141" s="4" t="s">
        <v>34</v>
      </c>
      <c r="N141" s="4" t="s">
        <v>62</v>
      </c>
      <c r="O141" s="4" t="s">
        <v>62</v>
      </c>
      <c r="P141" s="4" t="str">
        <f t="shared" si="28"/>
        <v>Yes</v>
      </c>
      <c r="Q141" s="4" t="s">
        <v>127</v>
      </c>
      <c r="R141" s="4" t="s">
        <v>34</v>
      </c>
      <c r="S141" s="4" t="s">
        <v>34</v>
      </c>
      <c r="T141" s="4" t="s">
        <v>62</v>
      </c>
      <c r="U141" s="4" t="s">
        <v>62</v>
      </c>
      <c r="V141" s="4" t="str">
        <f t="shared" si="29"/>
        <v>Yes</v>
      </c>
      <c r="W141" s="4" t="s">
        <v>373</v>
      </c>
      <c r="X141" s="4" t="s">
        <v>39</v>
      </c>
      <c r="Y141" s="4" t="str">
        <f t="shared" si="30"/>
        <v>Yes</v>
      </c>
      <c r="Z141" s="4" t="s">
        <v>206</v>
      </c>
      <c r="AA141" s="4" t="s">
        <v>206</v>
      </c>
      <c r="AB141" s="4" t="str">
        <f t="shared" si="31"/>
        <v>Indeterminate</v>
      </c>
      <c r="AC141" s="4" t="str">
        <f t="shared" si="25"/>
        <v>Indeterminate</v>
      </c>
    </row>
    <row r="142" spans="1:29" ht="12.75" customHeight="1">
      <c r="A142" s="4" t="s">
        <v>482</v>
      </c>
      <c r="B142" s="5" t="s">
        <v>483</v>
      </c>
      <c r="C142" s="8" t="s">
        <v>484</v>
      </c>
      <c r="D142" s="4" t="s">
        <v>485</v>
      </c>
      <c r="E142" s="4" t="s">
        <v>422</v>
      </c>
      <c r="F142" s="4" t="s">
        <v>34</v>
      </c>
      <c r="G142" s="4" t="s">
        <v>34</v>
      </c>
      <c r="H142" s="4" t="s">
        <v>62</v>
      </c>
      <c r="I142" s="4" t="s">
        <v>62</v>
      </c>
      <c r="J142" s="4" t="str">
        <f t="shared" si="27"/>
        <v>Yes</v>
      </c>
      <c r="K142" s="4" t="s">
        <v>270</v>
      </c>
      <c r="L142" s="4" t="s">
        <v>34</v>
      </c>
      <c r="M142" s="4" t="s">
        <v>34</v>
      </c>
      <c r="N142" s="4" t="s">
        <v>62</v>
      </c>
      <c r="O142" s="4" t="s">
        <v>62</v>
      </c>
      <c r="P142" s="4" t="str">
        <f t="shared" si="28"/>
        <v>Yes</v>
      </c>
      <c r="Q142" s="4" t="s">
        <v>270</v>
      </c>
      <c r="R142" s="4" t="s">
        <v>34</v>
      </c>
      <c r="S142" s="4" t="s">
        <v>34</v>
      </c>
      <c r="T142" s="4" t="s">
        <v>62</v>
      </c>
      <c r="U142" s="4" t="s">
        <v>62</v>
      </c>
      <c r="V142" s="4" t="str">
        <f t="shared" si="29"/>
        <v>Yes</v>
      </c>
      <c r="W142" s="4" t="s">
        <v>373</v>
      </c>
      <c r="X142" s="4" t="s">
        <v>39</v>
      </c>
      <c r="Y142" s="4" t="str">
        <f t="shared" si="30"/>
        <v>Yes</v>
      </c>
      <c r="Z142" s="4" t="s">
        <v>39</v>
      </c>
      <c r="AA142" s="4" t="s">
        <v>156</v>
      </c>
      <c r="AB142" s="4" t="s">
        <v>39</v>
      </c>
      <c r="AC142" s="4" t="str">
        <f t="shared" si="25"/>
        <v>Yes</v>
      </c>
    </row>
    <row r="143" spans="1:29" ht="12.75" customHeight="1">
      <c r="A143" s="4" t="s">
        <v>482</v>
      </c>
      <c r="B143" s="5" t="s">
        <v>486</v>
      </c>
      <c r="C143" s="8" t="s">
        <v>487</v>
      </c>
      <c r="D143" s="4" t="s">
        <v>99</v>
      </c>
      <c r="E143" s="4" t="s">
        <v>488</v>
      </c>
      <c r="F143" s="4" t="s">
        <v>34</v>
      </c>
      <c r="G143" s="4" t="s">
        <v>62</v>
      </c>
      <c r="H143" s="4" t="s">
        <v>62</v>
      </c>
      <c r="I143" s="4" t="s">
        <v>62</v>
      </c>
      <c r="J143" s="4" t="str">
        <f t="shared" si="27"/>
        <v>Yes</v>
      </c>
      <c r="K143" s="4" t="s">
        <v>422</v>
      </c>
      <c r="L143" s="4" t="s">
        <v>34</v>
      </c>
      <c r="M143" s="4" t="s">
        <v>62</v>
      </c>
      <c r="N143" s="4" t="s">
        <v>62</v>
      </c>
      <c r="O143" s="4" t="s">
        <v>62</v>
      </c>
      <c r="P143" s="4" t="str">
        <f t="shared" si="28"/>
        <v>Yes</v>
      </c>
      <c r="Q143" s="4" t="s">
        <v>489</v>
      </c>
      <c r="R143" s="4" t="s">
        <v>34</v>
      </c>
      <c r="S143" s="4" t="s">
        <v>62</v>
      </c>
      <c r="T143" s="4" t="s">
        <v>62</v>
      </c>
      <c r="U143" s="4" t="s">
        <v>62</v>
      </c>
      <c r="V143" s="4" t="str">
        <f t="shared" si="29"/>
        <v>Yes</v>
      </c>
      <c r="W143" s="4" t="s">
        <v>373</v>
      </c>
      <c r="X143" s="4" t="s">
        <v>39</v>
      </c>
      <c r="Y143" s="4" t="str">
        <f t="shared" si="30"/>
        <v>Yes</v>
      </c>
      <c r="Z143" s="4" t="s">
        <v>39</v>
      </c>
      <c r="AA143" s="4" t="s">
        <v>99</v>
      </c>
      <c r="AB143" s="4" t="str">
        <f>IF(AA143="Indeterminate", "Indeterminate", IF(TRIM(SUBSTITUTE(AA143, ".", ""))=TRIM(SUBSTITUTE(D143, ".", "")), "Yes", "No"))</f>
        <v>Yes</v>
      </c>
      <c r="AC143" s="4" t="str">
        <f t="shared" si="25"/>
        <v>Yes</v>
      </c>
    </row>
    <row r="144" spans="1:29" ht="12.75" customHeight="1">
      <c r="A144" s="4" t="s">
        <v>482</v>
      </c>
      <c r="B144" s="5" t="s">
        <v>490</v>
      </c>
      <c r="C144" s="8" t="s">
        <v>491</v>
      </c>
      <c r="D144" s="4" t="s">
        <v>99</v>
      </c>
      <c r="E144" s="4" t="s">
        <v>174</v>
      </c>
      <c r="F144" s="4" t="s">
        <v>34</v>
      </c>
      <c r="G144" s="4" t="s">
        <v>34</v>
      </c>
      <c r="H144" s="4" t="s">
        <v>62</v>
      </c>
      <c r="I144" s="4" t="s">
        <v>62</v>
      </c>
      <c r="J144" s="4" t="str">
        <f t="shared" si="27"/>
        <v>Yes</v>
      </c>
      <c r="K144" s="4" t="s">
        <v>174</v>
      </c>
      <c r="L144" s="4" t="s">
        <v>34</v>
      </c>
      <c r="M144" s="4" t="s">
        <v>34</v>
      </c>
      <c r="N144" s="4" t="s">
        <v>62</v>
      </c>
      <c r="O144" s="4" t="s">
        <v>62</v>
      </c>
      <c r="P144" s="4" t="str">
        <f t="shared" si="28"/>
        <v>Yes</v>
      </c>
      <c r="Q144" s="4" t="s">
        <v>174</v>
      </c>
      <c r="R144" s="4" t="s">
        <v>34</v>
      </c>
      <c r="S144" s="4" t="s">
        <v>34</v>
      </c>
      <c r="T144" s="4" t="s">
        <v>62</v>
      </c>
      <c r="U144" s="4" t="s">
        <v>62</v>
      </c>
      <c r="V144" s="4" t="str">
        <f t="shared" si="29"/>
        <v>Yes</v>
      </c>
      <c r="W144" s="4" t="s">
        <v>373</v>
      </c>
      <c r="X144" s="4" t="s">
        <v>39</v>
      </c>
      <c r="Y144" s="4" t="str">
        <f t="shared" si="30"/>
        <v>Yes</v>
      </c>
      <c r="Z144" s="4" t="s">
        <v>52</v>
      </c>
      <c r="AA144" s="4" t="s">
        <v>99</v>
      </c>
      <c r="AB144" s="4" t="str">
        <f>IF(AA144="Indeterminate", "Indeterminate", IF(TRIM(SUBSTITUTE(AA144, ".", ""))=TRIM(SUBSTITUTE(D144, ".", "")), "Yes", "No"))</f>
        <v>Yes</v>
      </c>
      <c r="AC144" s="4" t="str">
        <f t="shared" si="25"/>
        <v>No</v>
      </c>
    </row>
    <row r="145" spans="1:29" ht="12.75" customHeight="1">
      <c r="A145" s="4" t="s">
        <v>482</v>
      </c>
      <c r="B145" s="5" t="s">
        <v>492</v>
      </c>
      <c r="C145" s="8" t="s">
        <v>493</v>
      </c>
      <c r="D145" s="4" t="s">
        <v>494</v>
      </c>
      <c r="E145" s="4" t="s">
        <v>495</v>
      </c>
      <c r="F145" s="4" t="s">
        <v>34</v>
      </c>
      <c r="G145" s="4" t="s">
        <v>34</v>
      </c>
      <c r="H145" s="4" t="s">
        <v>62</v>
      </c>
      <c r="I145" s="4" t="s">
        <v>62</v>
      </c>
      <c r="J145" s="4" t="str">
        <f t="shared" si="27"/>
        <v>Yes</v>
      </c>
      <c r="K145" s="4" t="s">
        <v>495</v>
      </c>
      <c r="L145" s="4" t="s">
        <v>34</v>
      </c>
      <c r="M145" s="4" t="s">
        <v>34</v>
      </c>
      <c r="N145" s="4" t="s">
        <v>62</v>
      </c>
      <c r="O145" s="4" t="s">
        <v>62</v>
      </c>
      <c r="P145" s="4" t="str">
        <f t="shared" si="28"/>
        <v>Yes</v>
      </c>
      <c r="Q145" s="4" t="s">
        <v>496</v>
      </c>
      <c r="R145" s="4" t="s">
        <v>34</v>
      </c>
      <c r="S145" s="4" t="s">
        <v>34</v>
      </c>
      <c r="T145" s="4" t="s">
        <v>62</v>
      </c>
      <c r="U145" s="4" t="s">
        <v>62</v>
      </c>
      <c r="V145" s="4" t="str">
        <f t="shared" si="29"/>
        <v>Yes</v>
      </c>
      <c r="W145" s="4" t="s">
        <v>373</v>
      </c>
      <c r="X145" s="4" t="s">
        <v>39</v>
      </c>
      <c r="Y145" s="4" t="str">
        <f t="shared" si="30"/>
        <v>Yes</v>
      </c>
      <c r="Z145" s="4" t="s">
        <v>39</v>
      </c>
      <c r="AA145" s="4" t="s">
        <v>497</v>
      </c>
      <c r="AB145" s="4" t="s">
        <v>39</v>
      </c>
      <c r="AC145" s="4" t="str">
        <f t="shared" ref="AC145:AC151" si="32">IF(Z145="Indeterminate", "Indeterminate", IF(Y145=Z145, "Yes", "No"))</f>
        <v>Yes</v>
      </c>
    </row>
    <row r="146" spans="1:29" ht="12.75" customHeight="1">
      <c r="A146" s="4" t="s">
        <v>482</v>
      </c>
      <c r="B146" s="5" t="s">
        <v>498</v>
      </c>
      <c r="C146" s="8" t="s">
        <v>499</v>
      </c>
      <c r="D146" s="4" t="s">
        <v>407</v>
      </c>
      <c r="E146" s="4" t="s">
        <v>270</v>
      </c>
      <c r="F146" s="4" t="s">
        <v>34</v>
      </c>
      <c r="G146" s="4" t="s">
        <v>34</v>
      </c>
      <c r="H146" s="4" t="s">
        <v>62</v>
      </c>
      <c r="I146" s="4" t="s">
        <v>62</v>
      </c>
      <c r="J146" s="4" t="str">
        <f t="shared" si="27"/>
        <v>Yes</v>
      </c>
      <c r="K146" s="4" t="s">
        <v>174</v>
      </c>
      <c r="L146" s="4" t="s">
        <v>34</v>
      </c>
      <c r="M146" s="4" t="s">
        <v>34</v>
      </c>
      <c r="N146" s="4" t="s">
        <v>62</v>
      </c>
      <c r="O146" s="4" t="s">
        <v>62</v>
      </c>
      <c r="P146" s="4" t="str">
        <f t="shared" si="28"/>
        <v>Yes</v>
      </c>
      <c r="Q146" s="4" t="s">
        <v>86</v>
      </c>
      <c r="R146" s="4" t="s">
        <v>34</v>
      </c>
      <c r="S146" s="4" t="s">
        <v>34</v>
      </c>
      <c r="T146" s="4" t="s">
        <v>62</v>
      </c>
      <c r="U146" s="4" t="s">
        <v>62</v>
      </c>
      <c r="V146" s="4" t="str">
        <f t="shared" si="29"/>
        <v>Yes</v>
      </c>
      <c r="W146" s="4" t="s">
        <v>369</v>
      </c>
      <c r="X146" s="4" t="s">
        <v>39</v>
      </c>
      <c r="Y146" s="4" t="str">
        <f t="shared" si="30"/>
        <v>Yes</v>
      </c>
      <c r="Z146" s="4" t="s">
        <v>39</v>
      </c>
      <c r="AA146" s="4" t="s">
        <v>407</v>
      </c>
      <c r="AB146" s="4" t="str">
        <f t="shared" ref="AB146:AB151" si="33">IF(AA146="Indeterminate", "Indeterminate", IF(TRIM(SUBSTITUTE(AA146, ".", ""))=TRIM(SUBSTITUTE(D146, ".", "")), "Yes", "No"))</f>
        <v>Yes</v>
      </c>
      <c r="AC146" s="4" t="str">
        <f t="shared" si="32"/>
        <v>Yes</v>
      </c>
    </row>
    <row r="147" spans="1:29" ht="12.75" customHeight="1">
      <c r="A147" s="4" t="s">
        <v>482</v>
      </c>
      <c r="B147" s="5" t="s">
        <v>500</v>
      </c>
      <c r="C147" s="8" t="s">
        <v>501</v>
      </c>
      <c r="D147" s="4" t="s">
        <v>472</v>
      </c>
      <c r="E147" s="4" t="s">
        <v>502</v>
      </c>
      <c r="F147" s="4" t="s">
        <v>34</v>
      </c>
      <c r="G147" s="4" t="s">
        <v>34</v>
      </c>
      <c r="H147" s="4" t="s">
        <v>62</v>
      </c>
      <c r="I147" s="4" t="s">
        <v>62</v>
      </c>
      <c r="J147" s="4" t="str">
        <f t="shared" si="27"/>
        <v>Yes</v>
      </c>
      <c r="K147" s="4" t="s">
        <v>502</v>
      </c>
      <c r="L147" s="4" t="s">
        <v>34</v>
      </c>
      <c r="M147" s="4" t="s">
        <v>34</v>
      </c>
      <c r="N147" s="4" t="s">
        <v>62</v>
      </c>
      <c r="O147" s="4" t="s">
        <v>62</v>
      </c>
      <c r="P147" s="4" t="str">
        <f t="shared" si="28"/>
        <v>Yes</v>
      </c>
      <c r="Q147" s="4" t="s">
        <v>502</v>
      </c>
      <c r="R147" s="4" t="s">
        <v>34</v>
      </c>
      <c r="S147" s="4" t="s">
        <v>34</v>
      </c>
      <c r="T147" s="4" t="s">
        <v>62</v>
      </c>
      <c r="U147" s="4" t="s">
        <v>62</v>
      </c>
      <c r="V147" s="4" t="str">
        <f t="shared" si="29"/>
        <v>Yes</v>
      </c>
      <c r="W147" s="4" t="s">
        <v>373</v>
      </c>
      <c r="X147" s="4" t="s">
        <v>39</v>
      </c>
      <c r="Y147" s="4" t="str">
        <f t="shared" si="30"/>
        <v>Yes</v>
      </c>
      <c r="Z147" s="4" t="s">
        <v>39</v>
      </c>
      <c r="AA147" s="4" t="s">
        <v>473</v>
      </c>
      <c r="AB147" s="4" t="str">
        <f t="shared" si="33"/>
        <v>Yes</v>
      </c>
      <c r="AC147" s="4" t="str">
        <f t="shared" si="32"/>
        <v>Yes</v>
      </c>
    </row>
    <row r="148" spans="1:29" ht="12.75" customHeight="1">
      <c r="A148" s="4" t="s">
        <v>482</v>
      </c>
      <c r="B148" s="5" t="s">
        <v>503</v>
      </c>
      <c r="C148" s="8" t="s">
        <v>504</v>
      </c>
      <c r="D148" s="13" t="s">
        <v>82</v>
      </c>
      <c r="E148" s="4" t="s">
        <v>505</v>
      </c>
      <c r="F148" s="4" t="s">
        <v>34</v>
      </c>
      <c r="G148" s="4" t="s">
        <v>34</v>
      </c>
      <c r="H148" s="4" t="s">
        <v>34</v>
      </c>
      <c r="I148" s="4" t="s">
        <v>34</v>
      </c>
      <c r="J148" s="4" t="str">
        <f t="shared" si="27"/>
        <v>Yes</v>
      </c>
      <c r="K148" s="4" t="s">
        <v>496</v>
      </c>
      <c r="L148" s="4" t="s">
        <v>34</v>
      </c>
      <c r="M148" s="4" t="s">
        <v>34</v>
      </c>
      <c r="N148" s="4" t="s">
        <v>34</v>
      </c>
      <c r="O148" s="4" t="s">
        <v>34</v>
      </c>
      <c r="P148" s="4" t="str">
        <f t="shared" si="28"/>
        <v>Yes</v>
      </c>
      <c r="Q148" s="4" t="s">
        <v>496</v>
      </c>
      <c r="R148" s="4" t="s">
        <v>34</v>
      </c>
      <c r="S148" s="4" t="s">
        <v>34</v>
      </c>
      <c r="T148" s="4" t="s">
        <v>34</v>
      </c>
      <c r="U148" s="4" t="s">
        <v>34</v>
      </c>
      <c r="V148" s="4" t="str">
        <f t="shared" si="29"/>
        <v>Yes</v>
      </c>
      <c r="W148" s="4" t="s">
        <v>373</v>
      </c>
      <c r="X148" s="4" t="s">
        <v>39</v>
      </c>
      <c r="Y148" s="4" t="str">
        <f t="shared" si="30"/>
        <v>Yes</v>
      </c>
      <c r="Z148" s="4" t="s">
        <v>39</v>
      </c>
      <c r="AA148" s="4" t="s">
        <v>82</v>
      </c>
      <c r="AB148" s="4" t="str">
        <f t="shared" si="33"/>
        <v>Yes</v>
      </c>
      <c r="AC148" s="4" t="str">
        <f t="shared" si="32"/>
        <v>Yes</v>
      </c>
    </row>
    <row r="149" spans="1:29" ht="12.75" customHeight="1">
      <c r="A149" s="4" t="s">
        <v>482</v>
      </c>
      <c r="B149" s="5" t="s">
        <v>506</v>
      </c>
      <c r="C149" s="8" t="s">
        <v>507</v>
      </c>
      <c r="D149" s="4" t="s">
        <v>209</v>
      </c>
      <c r="E149" s="4" t="s">
        <v>508</v>
      </c>
      <c r="F149" s="4" t="s">
        <v>34</v>
      </c>
      <c r="G149" s="4" t="s">
        <v>34</v>
      </c>
      <c r="H149" s="4" t="s">
        <v>34</v>
      </c>
      <c r="I149" s="4" t="s">
        <v>34</v>
      </c>
      <c r="J149" s="4" t="str">
        <f t="shared" si="27"/>
        <v>Yes</v>
      </c>
      <c r="K149" s="4" t="s">
        <v>509</v>
      </c>
      <c r="L149" s="4" t="s">
        <v>34</v>
      </c>
      <c r="M149" s="4" t="s">
        <v>34</v>
      </c>
      <c r="N149" s="4" t="s">
        <v>34</v>
      </c>
      <c r="O149" s="4" t="s">
        <v>34</v>
      </c>
      <c r="P149" s="4" t="str">
        <f t="shared" si="28"/>
        <v>Yes</v>
      </c>
      <c r="Q149" s="4" t="s">
        <v>509</v>
      </c>
      <c r="R149" s="4" t="s">
        <v>34</v>
      </c>
      <c r="S149" s="4" t="s">
        <v>34</v>
      </c>
      <c r="T149" s="4" t="s">
        <v>34</v>
      </c>
      <c r="U149" s="4" t="s">
        <v>34</v>
      </c>
      <c r="V149" s="4" t="str">
        <f t="shared" si="29"/>
        <v>Yes</v>
      </c>
      <c r="W149" s="4" t="s">
        <v>373</v>
      </c>
      <c r="X149" s="4" t="s">
        <v>39</v>
      </c>
      <c r="Y149" s="4" t="str">
        <f t="shared" si="30"/>
        <v>Yes</v>
      </c>
      <c r="Z149" s="4" t="s">
        <v>39</v>
      </c>
      <c r="AA149" s="4" t="s">
        <v>209</v>
      </c>
      <c r="AB149" s="4" t="str">
        <f t="shared" si="33"/>
        <v>Yes</v>
      </c>
      <c r="AC149" s="4" t="str">
        <f t="shared" si="32"/>
        <v>Yes</v>
      </c>
    </row>
    <row r="150" spans="1:29" ht="12.75" customHeight="1">
      <c r="A150" s="4" t="s">
        <v>482</v>
      </c>
      <c r="B150" s="5" t="s">
        <v>510</v>
      </c>
      <c r="C150" s="8" t="s">
        <v>511</v>
      </c>
      <c r="D150" s="4" t="s">
        <v>472</v>
      </c>
      <c r="E150" s="4" t="s">
        <v>489</v>
      </c>
      <c r="F150" s="4" t="s">
        <v>34</v>
      </c>
      <c r="G150" s="4" t="s">
        <v>34</v>
      </c>
      <c r="H150" s="4" t="s">
        <v>62</v>
      </c>
      <c r="I150" s="4" t="s">
        <v>62</v>
      </c>
      <c r="J150" s="4" t="str">
        <f t="shared" si="27"/>
        <v>Yes</v>
      </c>
      <c r="K150" s="4" t="s">
        <v>488</v>
      </c>
      <c r="L150" s="4" t="s">
        <v>34</v>
      </c>
      <c r="M150" s="4" t="s">
        <v>34</v>
      </c>
      <c r="N150" s="4" t="s">
        <v>62</v>
      </c>
      <c r="O150" s="4" t="s">
        <v>62</v>
      </c>
      <c r="P150" s="4" t="str">
        <f t="shared" si="28"/>
        <v>Yes</v>
      </c>
      <c r="Q150" s="4" t="s">
        <v>422</v>
      </c>
      <c r="R150" s="4" t="s">
        <v>34</v>
      </c>
      <c r="S150" s="4" t="s">
        <v>34</v>
      </c>
      <c r="T150" s="4" t="s">
        <v>62</v>
      </c>
      <c r="U150" s="4" t="s">
        <v>62</v>
      </c>
      <c r="V150" s="4" t="str">
        <f t="shared" si="29"/>
        <v>Yes</v>
      </c>
      <c r="W150" s="4" t="s">
        <v>373</v>
      </c>
      <c r="X150" s="4" t="s">
        <v>39</v>
      </c>
      <c r="Y150" s="4" t="str">
        <f t="shared" si="30"/>
        <v>Yes</v>
      </c>
      <c r="Z150" s="4" t="s">
        <v>52</v>
      </c>
      <c r="AA150" s="4" t="s">
        <v>473</v>
      </c>
      <c r="AB150" s="4" t="str">
        <f t="shared" si="33"/>
        <v>Yes</v>
      </c>
      <c r="AC150" s="4" t="str">
        <f t="shared" si="32"/>
        <v>No</v>
      </c>
    </row>
    <row r="151" spans="1:29" ht="12.75" customHeight="1">
      <c r="A151" s="4" t="s">
        <v>482</v>
      </c>
      <c r="B151" s="5" t="s">
        <v>512</v>
      </c>
      <c r="C151" s="8" t="s">
        <v>513</v>
      </c>
      <c r="D151" s="4" t="s">
        <v>407</v>
      </c>
      <c r="E151" s="4" t="s">
        <v>514</v>
      </c>
      <c r="F151" s="4" t="s">
        <v>34</v>
      </c>
      <c r="G151" s="4" t="s">
        <v>34</v>
      </c>
      <c r="H151" s="4" t="s">
        <v>62</v>
      </c>
      <c r="I151" s="4" t="s">
        <v>62</v>
      </c>
      <c r="J151" s="4" t="str">
        <f t="shared" si="27"/>
        <v>Yes</v>
      </c>
      <c r="K151" s="4" t="s">
        <v>514</v>
      </c>
      <c r="L151" s="4" t="s">
        <v>34</v>
      </c>
      <c r="M151" s="4" t="s">
        <v>34</v>
      </c>
      <c r="N151" s="4" t="s">
        <v>62</v>
      </c>
      <c r="O151" s="4" t="s">
        <v>62</v>
      </c>
      <c r="P151" s="4" t="str">
        <f t="shared" si="28"/>
        <v>Yes</v>
      </c>
      <c r="Q151" s="4" t="s">
        <v>502</v>
      </c>
      <c r="R151" s="4" t="s">
        <v>34</v>
      </c>
      <c r="S151" s="4" t="s">
        <v>34</v>
      </c>
      <c r="T151" s="4" t="s">
        <v>62</v>
      </c>
      <c r="U151" s="4" t="s">
        <v>62</v>
      </c>
      <c r="V151" s="4" t="str">
        <f t="shared" si="29"/>
        <v>Yes</v>
      </c>
      <c r="W151" s="4" t="s">
        <v>373</v>
      </c>
      <c r="X151" s="4" t="s">
        <v>39</v>
      </c>
      <c r="Y151" s="4" t="str">
        <f t="shared" si="30"/>
        <v>Yes</v>
      </c>
      <c r="Z151" s="4" t="s">
        <v>52</v>
      </c>
      <c r="AA151" s="4" t="s">
        <v>407</v>
      </c>
      <c r="AB151" s="4" t="str">
        <f t="shared" si="33"/>
        <v>Yes</v>
      </c>
      <c r="AC151" s="4" t="str">
        <f t="shared" si="32"/>
        <v>No</v>
      </c>
    </row>
    <row r="152" spans="1:29" ht="12.75" customHeight="1">
      <c r="AB152" s="4"/>
      <c r="AC152" s="4"/>
    </row>
    <row r="153" spans="1:29" ht="12.75" customHeight="1">
      <c r="AB153" s="4"/>
      <c r="AC153" s="4"/>
    </row>
    <row r="154" spans="1:29" ht="12.75" customHeight="1">
      <c r="AB154" s="4"/>
      <c r="AC154" s="4"/>
    </row>
    <row r="155" spans="1:29" ht="12.75" customHeight="1">
      <c r="AB155" s="4"/>
      <c r="AC155" s="4"/>
    </row>
    <row r="156" spans="1:29" ht="12.75" customHeight="1">
      <c r="AB156" s="4"/>
      <c r="AC156" s="4"/>
    </row>
    <row r="157" spans="1:29" ht="12.75" customHeight="1">
      <c r="AB157" s="4"/>
      <c r="AC157" s="4"/>
    </row>
    <row r="158" spans="1:29" ht="12.75" customHeight="1">
      <c r="AB158" s="4"/>
      <c r="AC158" s="4"/>
    </row>
    <row r="159" spans="1:29" ht="12.75" customHeight="1">
      <c r="AB159" s="4"/>
      <c r="AC159" s="4"/>
    </row>
    <row r="160" spans="1:29" ht="12.75" customHeight="1">
      <c r="AB160" s="4"/>
      <c r="AC160" s="4"/>
    </row>
    <row r="161" spans="28:29" ht="12.75" customHeight="1">
      <c r="AB161" s="4"/>
      <c r="AC161" s="4"/>
    </row>
    <row r="162" spans="28:29" ht="12.75" customHeight="1">
      <c r="AB162" s="4"/>
      <c r="AC162" s="4"/>
    </row>
    <row r="163" spans="28:29" ht="12.75" customHeight="1">
      <c r="AB163" s="4"/>
      <c r="AC163" s="4"/>
    </row>
    <row r="164" spans="28:29" ht="12.75" customHeight="1">
      <c r="AB164" s="4"/>
      <c r="AC164" s="4"/>
    </row>
    <row r="165" spans="28:29" ht="12.75" customHeight="1">
      <c r="AB165" s="4"/>
      <c r="AC165" s="4"/>
    </row>
    <row r="166" spans="28:29" ht="12.75" customHeight="1">
      <c r="AB166" s="4"/>
      <c r="AC166" s="4"/>
    </row>
    <row r="167" spans="28:29" ht="12.75" customHeight="1">
      <c r="AB167" s="4"/>
      <c r="AC167" s="4"/>
    </row>
    <row r="168" spans="28:29" ht="12.75" customHeight="1">
      <c r="AB168" s="4"/>
      <c r="AC168" s="4"/>
    </row>
    <row r="169" spans="28:29" ht="12.75" customHeight="1">
      <c r="AB169" s="4"/>
      <c r="AC169" s="4"/>
    </row>
    <row r="170" spans="28:29" ht="12.75" customHeight="1">
      <c r="AB170" s="4"/>
      <c r="AC170" s="4"/>
    </row>
    <row r="171" spans="28:29" ht="12.75" customHeight="1">
      <c r="AB171" s="4"/>
      <c r="AC171" s="4"/>
    </row>
    <row r="172" spans="28:29" ht="12.75" customHeight="1">
      <c r="AB172" s="4"/>
      <c r="AC172" s="4"/>
    </row>
    <row r="173" spans="28:29" ht="12.75" customHeight="1">
      <c r="AB173" s="4"/>
      <c r="AC173" s="4"/>
    </row>
    <row r="174" spans="28:29" ht="12.75" customHeight="1">
      <c r="AB174" s="4"/>
      <c r="AC174" s="4"/>
    </row>
    <row r="175" spans="28:29" ht="12.75" customHeight="1">
      <c r="AB175" s="4"/>
      <c r="AC175" s="4"/>
    </row>
    <row r="176" spans="28:29" ht="12.75" customHeight="1">
      <c r="AB176" s="4"/>
      <c r="AC176" s="4"/>
    </row>
    <row r="177" spans="28:29" ht="12.75" customHeight="1">
      <c r="AB177" s="4"/>
      <c r="AC177" s="4"/>
    </row>
    <row r="178" spans="28:29" ht="12.75" customHeight="1">
      <c r="AB178" s="4"/>
      <c r="AC178" s="4"/>
    </row>
    <row r="179" spans="28:29" ht="12.75" customHeight="1">
      <c r="AB179" s="4"/>
      <c r="AC179" s="4"/>
    </row>
    <row r="180" spans="28:29" ht="12.75" customHeight="1">
      <c r="AB180" s="4"/>
      <c r="AC180" s="4"/>
    </row>
    <row r="181" spans="28:29" ht="12.75" customHeight="1">
      <c r="AB181" s="4"/>
      <c r="AC181" s="4"/>
    </row>
    <row r="182" spans="28:29" ht="12.75" customHeight="1">
      <c r="AB182" s="4"/>
      <c r="AC182" s="4"/>
    </row>
    <row r="183" spans="28:29" ht="12.75" customHeight="1">
      <c r="AB183" s="4"/>
      <c r="AC183" s="4"/>
    </row>
    <row r="184" spans="28:29" ht="12.75" customHeight="1">
      <c r="AB184" s="4"/>
      <c r="AC184" s="4"/>
    </row>
    <row r="185" spans="28:29" ht="12.75" customHeight="1">
      <c r="AB185" s="4"/>
      <c r="AC185" s="4"/>
    </row>
    <row r="186" spans="28:29" ht="12.75" customHeight="1">
      <c r="AB186" s="4"/>
      <c r="AC186" s="4"/>
    </row>
    <row r="187" spans="28:29" ht="12.75" customHeight="1">
      <c r="AB187" s="4"/>
      <c r="AC187" s="4"/>
    </row>
    <row r="188" spans="28:29" ht="12.75" customHeight="1">
      <c r="AB188" s="4"/>
      <c r="AC188" s="4"/>
    </row>
    <row r="189" spans="28:29" ht="12.75" customHeight="1">
      <c r="AB189" s="4"/>
      <c r="AC189" s="4"/>
    </row>
    <row r="190" spans="28:29" ht="12.75" customHeight="1">
      <c r="AB190" s="4"/>
      <c r="AC190" s="4"/>
    </row>
    <row r="191" spans="28:29" ht="12.75" customHeight="1">
      <c r="AB191" s="4"/>
      <c r="AC191" s="4"/>
    </row>
    <row r="192" spans="28:29" ht="12.75" customHeight="1">
      <c r="AB192" s="4"/>
      <c r="AC192" s="4"/>
    </row>
    <row r="193" spans="28:29" ht="12.75" customHeight="1">
      <c r="AB193" s="4"/>
      <c r="AC193" s="4"/>
    </row>
    <row r="194" spans="28:29" ht="12.75" customHeight="1">
      <c r="AB194" s="4"/>
      <c r="AC194" s="4"/>
    </row>
    <row r="195" spans="28:29" ht="12.75" customHeight="1">
      <c r="AB195" s="4"/>
      <c r="AC195" s="4"/>
    </row>
    <row r="196" spans="28:29" ht="12.75" customHeight="1">
      <c r="AB196" s="4"/>
      <c r="AC196" s="4"/>
    </row>
    <row r="197" spans="28:29" ht="12.75" customHeight="1">
      <c r="AB197" s="4"/>
      <c r="AC197" s="4"/>
    </row>
    <row r="198" spans="28:29" ht="12.75" customHeight="1">
      <c r="AB198" s="4"/>
      <c r="AC198" s="4"/>
    </row>
    <row r="199" spans="28:29" ht="12.75" customHeight="1">
      <c r="AB199" s="4"/>
      <c r="AC199" s="4"/>
    </row>
    <row r="200" spans="28:29" ht="12.75" customHeight="1">
      <c r="AB200" s="4"/>
      <c r="AC200" s="4"/>
    </row>
    <row r="201" spans="28:29" ht="12.75" customHeight="1">
      <c r="AB201" s="4"/>
      <c r="AC201" s="4"/>
    </row>
    <row r="202" spans="28:29" ht="12.75" customHeight="1">
      <c r="AB202" s="4"/>
      <c r="AC202" s="4"/>
    </row>
    <row r="203" spans="28:29" ht="12.75" customHeight="1">
      <c r="AB203" s="4"/>
      <c r="AC203" s="4"/>
    </row>
    <row r="204" spans="28:29" ht="12.75" customHeight="1">
      <c r="AB204" s="4"/>
      <c r="AC204" s="4"/>
    </row>
    <row r="205" spans="28:29" ht="12.75" customHeight="1">
      <c r="AB205" s="4"/>
      <c r="AC205" s="4"/>
    </row>
    <row r="206" spans="28:29" ht="12.75" customHeight="1">
      <c r="AB206" s="4"/>
      <c r="AC206" s="4"/>
    </row>
    <row r="207" spans="28:29" ht="12.75" customHeight="1">
      <c r="AB207" s="4"/>
      <c r="AC207" s="4"/>
    </row>
    <row r="208" spans="28:29" ht="12.75" customHeight="1">
      <c r="AB208" s="4"/>
      <c r="AC208" s="4"/>
    </row>
    <row r="209" spans="28:29" ht="12.75" customHeight="1">
      <c r="AB209" s="4"/>
      <c r="AC209" s="4"/>
    </row>
    <row r="210" spans="28:29" ht="12.75" customHeight="1">
      <c r="AB210" s="4"/>
      <c r="AC210" s="4"/>
    </row>
    <row r="211" spans="28:29" ht="12.75" customHeight="1">
      <c r="AB211" s="4"/>
      <c r="AC211" s="4"/>
    </row>
    <row r="212" spans="28:29" ht="12.75" customHeight="1">
      <c r="AB212" s="4"/>
      <c r="AC212" s="4"/>
    </row>
    <row r="213" spans="28:29" ht="12.75" customHeight="1">
      <c r="AB213" s="4"/>
      <c r="AC213" s="4"/>
    </row>
    <row r="214" spans="28:29" ht="12.75" customHeight="1">
      <c r="AB214" s="4"/>
      <c r="AC214" s="4"/>
    </row>
    <row r="215" spans="28:29" ht="12.75" customHeight="1">
      <c r="AB215" s="4"/>
      <c r="AC215" s="4"/>
    </row>
    <row r="216" spans="28:29" ht="12.75" customHeight="1">
      <c r="AB216" s="4"/>
      <c r="AC216" s="4"/>
    </row>
    <row r="217" spans="28:29" ht="12.75" customHeight="1">
      <c r="AB217" s="4"/>
      <c r="AC217" s="4"/>
    </row>
    <row r="218" spans="28:29" ht="12.75" customHeight="1">
      <c r="AB218" s="4"/>
      <c r="AC218" s="4"/>
    </row>
    <row r="219" spans="28:29" ht="12.75" customHeight="1">
      <c r="AB219" s="4"/>
      <c r="AC219" s="4"/>
    </row>
    <row r="220" spans="28:29" ht="12.75" customHeight="1">
      <c r="AB220" s="4"/>
      <c r="AC220" s="4"/>
    </row>
    <row r="221" spans="28:29" ht="12.75" customHeight="1">
      <c r="AB221" s="4"/>
      <c r="AC221" s="4"/>
    </row>
    <row r="222" spans="28:29" ht="12.75" customHeight="1">
      <c r="AB222" s="4"/>
      <c r="AC222" s="4"/>
    </row>
    <row r="223" spans="28:29" ht="12.75" customHeight="1">
      <c r="AB223" s="4"/>
      <c r="AC223" s="4"/>
    </row>
    <row r="224" spans="28:29" ht="12.75" customHeight="1">
      <c r="AB224" s="4"/>
      <c r="AC224" s="4"/>
    </row>
    <row r="225" spans="28:29" ht="12.75" customHeight="1">
      <c r="AB225" s="4"/>
      <c r="AC225" s="4"/>
    </row>
    <row r="226" spans="28:29" ht="12.75" customHeight="1">
      <c r="AB226" s="4"/>
      <c r="AC226" s="4"/>
    </row>
    <row r="227" spans="28:29" ht="12.75" customHeight="1">
      <c r="AB227" s="4"/>
      <c r="AC227" s="4"/>
    </row>
    <row r="228" spans="28:29" ht="12.75" customHeight="1">
      <c r="AB228" s="4"/>
      <c r="AC228" s="4"/>
    </row>
    <row r="229" spans="28:29" ht="12.75" customHeight="1">
      <c r="AB229" s="4"/>
      <c r="AC229" s="4"/>
    </row>
    <row r="230" spans="28:29" ht="12.75" customHeight="1">
      <c r="AB230" s="4"/>
      <c r="AC230" s="4"/>
    </row>
    <row r="231" spans="28:29" ht="12.75" customHeight="1">
      <c r="AB231" s="4"/>
      <c r="AC231" s="4"/>
    </row>
    <row r="232" spans="28:29" ht="12.75" customHeight="1">
      <c r="AB232" s="4"/>
      <c r="AC232" s="4"/>
    </row>
    <row r="233" spans="28:29" ht="12.75" customHeight="1">
      <c r="AB233" s="4"/>
      <c r="AC233" s="4"/>
    </row>
    <row r="234" spans="28:29" ht="12.75" customHeight="1">
      <c r="AB234" s="4"/>
      <c r="AC234" s="4"/>
    </row>
    <row r="235" spans="28:29" ht="12.75" customHeight="1">
      <c r="AB235" s="4"/>
      <c r="AC235" s="4"/>
    </row>
    <row r="236" spans="28:29" ht="12.75" customHeight="1">
      <c r="AB236" s="4"/>
      <c r="AC236" s="4"/>
    </row>
    <row r="237" spans="28:29" ht="12.75" customHeight="1">
      <c r="AB237" s="4"/>
      <c r="AC237" s="4"/>
    </row>
    <row r="238" spans="28:29" ht="12.75" customHeight="1">
      <c r="AB238" s="4"/>
      <c r="AC238" s="4"/>
    </row>
    <row r="239" spans="28:29" ht="12.75" customHeight="1">
      <c r="AB239" s="4"/>
      <c r="AC239" s="4"/>
    </row>
    <row r="240" spans="28:29" ht="12.75" customHeight="1">
      <c r="AB240" s="4"/>
      <c r="AC240" s="4"/>
    </row>
    <row r="241" spans="28:29" ht="12.75" customHeight="1">
      <c r="AB241" s="4"/>
      <c r="AC241" s="4"/>
    </row>
    <row r="242" spans="28:29" ht="12.75" customHeight="1">
      <c r="AB242" s="4"/>
      <c r="AC242" s="4"/>
    </row>
    <row r="243" spans="28:29" ht="12.75" customHeight="1">
      <c r="AB243" s="4"/>
      <c r="AC243" s="4"/>
    </row>
    <row r="244" spans="28:29" ht="12.75" customHeight="1">
      <c r="AB244" s="4"/>
      <c r="AC244" s="4"/>
    </row>
    <row r="245" spans="28:29" ht="12.75" customHeight="1">
      <c r="AB245" s="4"/>
      <c r="AC245" s="4"/>
    </row>
    <row r="246" spans="28:29" ht="12.75" customHeight="1">
      <c r="AB246" s="4"/>
      <c r="AC246" s="4"/>
    </row>
    <row r="247" spans="28:29" ht="12.75" customHeight="1">
      <c r="AB247" s="4"/>
      <c r="AC247" s="4"/>
    </row>
    <row r="248" spans="28:29" ht="12.75" customHeight="1">
      <c r="AB248" s="4"/>
      <c r="AC248" s="4"/>
    </row>
    <row r="249" spans="28:29" ht="12.75" customHeight="1">
      <c r="AB249" s="4"/>
      <c r="AC249" s="4"/>
    </row>
    <row r="250" spans="28:29" ht="12.75" customHeight="1">
      <c r="AB250" s="4"/>
      <c r="AC250" s="4"/>
    </row>
    <row r="251" spans="28:29" ht="12.75" customHeight="1">
      <c r="AB251" s="4"/>
      <c r="AC251" s="4"/>
    </row>
    <row r="252" spans="28:29" ht="12.75" customHeight="1">
      <c r="AB252" s="4"/>
      <c r="AC252" s="4"/>
    </row>
    <row r="253" spans="28:29" ht="12.75" customHeight="1">
      <c r="AB253" s="4"/>
      <c r="AC253" s="4"/>
    </row>
    <row r="254" spans="28:29" ht="12.75" customHeight="1">
      <c r="AB254" s="4"/>
      <c r="AC254" s="4"/>
    </row>
    <row r="255" spans="28:29" ht="12.75" customHeight="1">
      <c r="AB255" s="4"/>
      <c r="AC255" s="4"/>
    </row>
    <row r="256" spans="28:29" ht="12.75" customHeight="1">
      <c r="AB256" s="4"/>
      <c r="AC256" s="4"/>
    </row>
    <row r="257" spans="28:29" ht="12.75" customHeight="1">
      <c r="AB257" s="4"/>
      <c r="AC257" s="4"/>
    </row>
    <row r="258" spans="28:29" ht="12.75" customHeight="1">
      <c r="AB258" s="4"/>
      <c r="AC258" s="4"/>
    </row>
    <row r="259" spans="28:29" ht="12.75" customHeight="1">
      <c r="AB259" s="4"/>
      <c r="AC259" s="4"/>
    </row>
    <row r="260" spans="28:29" ht="12.75" customHeight="1">
      <c r="AB260" s="4"/>
      <c r="AC260" s="4"/>
    </row>
    <row r="261" spans="28:29" ht="12.75" customHeight="1">
      <c r="AB261" s="4"/>
      <c r="AC261" s="4"/>
    </row>
    <row r="262" spans="28:29" ht="12.75" customHeight="1">
      <c r="AB262" s="4"/>
      <c r="AC262" s="4"/>
    </row>
    <row r="263" spans="28:29" ht="12.75" customHeight="1">
      <c r="AB263" s="4"/>
      <c r="AC263" s="4"/>
    </row>
    <row r="264" spans="28:29" ht="12.75" customHeight="1">
      <c r="AB264" s="4"/>
      <c r="AC264" s="4"/>
    </row>
    <row r="265" spans="28:29" ht="12.75" customHeight="1">
      <c r="AB265" s="4"/>
      <c r="AC265" s="4"/>
    </row>
    <row r="266" spans="28:29" ht="12.75" customHeight="1">
      <c r="AB266" s="4"/>
      <c r="AC266" s="4"/>
    </row>
    <row r="267" spans="28:29" ht="12.75" customHeight="1">
      <c r="AB267" s="4"/>
      <c r="AC267" s="4"/>
    </row>
    <row r="268" spans="28:29" ht="12.75" customHeight="1">
      <c r="AB268" s="4"/>
      <c r="AC268" s="4"/>
    </row>
    <row r="269" spans="28:29" ht="12.75" customHeight="1">
      <c r="AB269" s="4"/>
      <c r="AC269" s="4"/>
    </row>
    <row r="270" spans="28:29" ht="12.75" customHeight="1">
      <c r="AB270" s="4"/>
      <c r="AC270" s="4"/>
    </row>
    <row r="271" spans="28:29" ht="12.75" customHeight="1">
      <c r="AB271" s="4"/>
      <c r="AC271" s="4"/>
    </row>
    <row r="272" spans="28:29" ht="12.75" customHeight="1">
      <c r="AB272" s="4"/>
      <c r="AC272" s="4"/>
    </row>
    <row r="273" spans="28:29" ht="12.75" customHeight="1">
      <c r="AB273" s="4"/>
      <c r="AC273" s="4"/>
    </row>
    <row r="274" spans="28:29" ht="12.75" customHeight="1">
      <c r="AB274" s="4"/>
      <c r="AC274" s="4"/>
    </row>
    <row r="275" spans="28:29" ht="12.75" customHeight="1">
      <c r="AB275" s="4"/>
      <c r="AC275" s="4"/>
    </row>
    <row r="276" spans="28:29" ht="12.75" customHeight="1">
      <c r="AB276" s="4"/>
      <c r="AC276" s="4"/>
    </row>
    <row r="277" spans="28:29" ht="12.75" customHeight="1">
      <c r="AB277" s="4"/>
      <c r="AC277" s="4"/>
    </row>
    <row r="278" spans="28:29" ht="12.75" customHeight="1">
      <c r="AB278" s="4"/>
      <c r="AC278" s="4"/>
    </row>
    <row r="279" spans="28:29" ht="12.75" customHeight="1">
      <c r="AB279" s="4"/>
      <c r="AC279" s="4"/>
    </row>
    <row r="280" spans="28:29" ht="12.75" customHeight="1">
      <c r="AB280" s="4"/>
      <c r="AC280" s="4"/>
    </row>
    <row r="281" spans="28:29" ht="12.75" customHeight="1">
      <c r="AB281" s="4"/>
      <c r="AC281" s="4"/>
    </row>
    <row r="282" spans="28:29" ht="12.75" customHeight="1">
      <c r="AB282" s="4"/>
      <c r="AC282" s="4"/>
    </row>
    <row r="283" spans="28:29" ht="12.75" customHeight="1">
      <c r="AB283" s="4"/>
      <c r="AC283" s="4"/>
    </row>
    <row r="284" spans="28:29" ht="12.75" customHeight="1">
      <c r="AB284" s="4"/>
      <c r="AC284" s="4"/>
    </row>
    <row r="285" spans="28:29" ht="12.75" customHeight="1">
      <c r="AB285" s="4"/>
      <c r="AC285" s="4"/>
    </row>
    <row r="286" spans="28:29" ht="12.75" customHeight="1">
      <c r="AB286" s="4"/>
      <c r="AC286" s="4"/>
    </row>
    <row r="287" spans="28:29" ht="12.75" customHeight="1">
      <c r="AB287" s="4"/>
      <c r="AC287" s="4"/>
    </row>
    <row r="288" spans="28:29" ht="12.75" customHeight="1">
      <c r="AB288" s="4"/>
      <c r="AC288" s="4"/>
    </row>
    <row r="289" spans="28:29" ht="12.75" customHeight="1">
      <c r="AB289" s="4"/>
      <c r="AC289" s="4"/>
    </row>
    <row r="290" spans="28:29" ht="12.75" customHeight="1">
      <c r="AB290" s="4"/>
      <c r="AC290" s="4"/>
    </row>
    <row r="291" spans="28:29" ht="12.75" customHeight="1">
      <c r="AB291" s="4"/>
      <c r="AC291" s="4"/>
    </row>
    <row r="292" spans="28:29" ht="12.75" customHeight="1">
      <c r="AB292" s="4"/>
      <c r="AC292" s="4"/>
    </row>
    <row r="293" spans="28:29" ht="12.75" customHeight="1">
      <c r="AB293" s="4"/>
      <c r="AC293" s="4"/>
    </row>
    <row r="294" spans="28:29" ht="12.75" customHeight="1">
      <c r="AB294" s="4"/>
      <c r="AC294" s="4"/>
    </row>
    <row r="295" spans="28:29" ht="12.75" customHeight="1">
      <c r="AB295" s="4"/>
      <c r="AC295" s="4"/>
    </row>
    <row r="296" spans="28:29" ht="12.75" customHeight="1">
      <c r="AB296" s="4"/>
      <c r="AC296" s="4"/>
    </row>
    <row r="297" spans="28:29" ht="12.75" customHeight="1">
      <c r="AB297" s="4"/>
      <c r="AC297" s="4"/>
    </row>
    <row r="298" spans="28:29" ht="12.75" customHeight="1">
      <c r="AB298" s="4"/>
      <c r="AC298" s="4"/>
    </row>
    <row r="299" spans="28:29" ht="12.75" customHeight="1">
      <c r="AB299" s="4"/>
      <c r="AC299" s="4"/>
    </row>
    <row r="300" spans="28:29" ht="12.75" customHeight="1">
      <c r="AB300" s="4"/>
      <c r="AC300" s="4"/>
    </row>
    <row r="301" spans="28:29" ht="12.75" customHeight="1">
      <c r="AB301" s="4"/>
      <c r="AC301" s="4"/>
    </row>
    <row r="302" spans="28:29" ht="12.75" customHeight="1">
      <c r="AB302" s="4"/>
      <c r="AC302" s="4"/>
    </row>
    <row r="303" spans="28:29" ht="12.75" customHeight="1">
      <c r="AB303" s="4"/>
      <c r="AC303" s="4"/>
    </row>
    <row r="304" spans="28:29" ht="12.75" customHeight="1">
      <c r="AB304" s="4"/>
      <c r="AC304" s="4"/>
    </row>
    <row r="305" spans="28:29" ht="12.75" customHeight="1">
      <c r="AB305" s="4"/>
      <c r="AC305" s="4"/>
    </row>
    <row r="306" spans="28:29" ht="12.75" customHeight="1">
      <c r="AB306" s="4"/>
      <c r="AC306" s="4"/>
    </row>
    <row r="307" spans="28:29" ht="12.75" customHeight="1">
      <c r="AB307" s="4"/>
      <c r="AC307" s="4"/>
    </row>
    <row r="308" spans="28:29" ht="12.75" customHeight="1">
      <c r="AB308" s="4"/>
      <c r="AC308" s="4"/>
    </row>
    <row r="309" spans="28:29" ht="12.75" customHeight="1">
      <c r="AB309" s="4"/>
      <c r="AC309" s="4"/>
    </row>
    <row r="310" spans="28:29" ht="12.75" customHeight="1">
      <c r="AB310" s="4"/>
      <c r="AC310" s="4"/>
    </row>
    <row r="311" spans="28:29" ht="12.75" customHeight="1">
      <c r="AB311" s="4"/>
      <c r="AC311" s="4"/>
    </row>
    <row r="312" spans="28:29" ht="12.75" customHeight="1">
      <c r="AB312" s="4"/>
      <c r="AC312" s="4"/>
    </row>
    <row r="313" spans="28:29" ht="12.75" customHeight="1">
      <c r="AB313" s="4"/>
      <c r="AC313" s="4"/>
    </row>
    <row r="314" spans="28:29" ht="12.75" customHeight="1">
      <c r="AB314" s="4"/>
      <c r="AC314" s="4"/>
    </row>
    <row r="315" spans="28:29" ht="12.75" customHeight="1">
      <c r="AB315" s="4"/>
      <c r="AC315" s="4"/>
    </row>
    <row r="316" spans="28:29" ht="12.75" customHeight="1">
      <c r="AB316" s="4"/>
      <c r="AC316" s="4"/>
    </row>
    <row r="317" spans="28:29" ht="12.75" customHeight="1">
      <c r="AB317" s="4"/>
      <c r="AC317" s="4"/>
    </row>
    <row r="318" spans="28:29" ht="12.75" customHeight="1">
      <c r="AB318" s="4"/>
      <c r="AC318" s="4"/>
    </row>
    <row r="319" spans="28:29" ht="12.75" customHeight="1">
      <c r="AB319" s="4"/>
      <c r="AC319" s="4"/>
    </row>
    <row r="320" spans="28:29" ht="12.75" customHeight="1">
      <c r="AB320" s="4"/>
      <c r="AC320" s="4"/>
    </row>
    <row r="321" spans="28:29" ht="12.75" customHeight="1">
      <c r="AB321" s="4"/>
      <c r="AC321" s="4"/>
    </row>
    <row r="322" spans="28:29" ht="12.75" customHeight="1">
      <c r="AB322" s="4"/>
      <c r="AC322" s="4"/>
    </row>
    <row r="323" spans="28:29" ht="12.75" customHeight="1">
      <c r="AB323" s="4"/>
      <c r="AC323" s="4"/>
    </row>
    <row r="324" spans="28:29" ht="12.75" customHeight="1">
      <c r="AB324" s="4"/>
      <c r="AC324" s="4"/>
    </row>
    <row r="325" spans="28:29" ht="12.75" customHeight="1">
      <c r="AB325" s="4"/>
      <c r="AC325" s="4"/>
    </row>
    <row r="326" spans="28:29" ht="12.75" customHeight="1">
      <c r="AB326" s="4"/>
      <c r="AC326" s="4"/>
    </row>
    <row r="327" spans="28:29" ht="12.75" customHeight="1">
      <c r="AB327" s="4"/>
      <c r="AC327" s="4"/>
    </row>
    <row r="328" spans="28:29" ht="12.75" customHeight="1">
      <c r="AB328" s="4"/>
      <c r="AC328" s="4"/>
    </row>
    <row r="329" spans="28:29" ht="12.75" customHeight="1">
      <c r="AB329" s="4"/>
      <c r="AC329" s="4"/>
    </row>
    <row r="330" spans="28:29" ht="12.75" customHeight="1">
      <c r="AB330" s="4"/>
      <c r="AC330" s="4"/>
    </row>
    <row r="331" spans="28:29" ht="12.75" customHeight="1">
      <c r="AB331" s="4"/>
      <c r="AC331" s="4"/>
    </row>
    <row r="332" spans="28:29" ht="12.75" customHeight="1">
      <c r="AB332" s="4"/>
      <c r="AC332" s="4"/>
    </row>
    <row r="333" spans="28:29" ht="12.75" customHeight="1">
      <c r="AB333" s="4"/>
      <c r="AC333" s="4"/>
    </row>
    <row r="334" spans="28:29" ht="12.75" customHeight="1">
      <c r="AB334" s="4"/>
      <c r="AC334" s="4"/>
    </row>
    <row r="335" spans="28:29" ht="12.75" customHeight="1">
      <c r="AB335" s="4"/>
      <c r="AC335" s="4"/>
    </row>
    <row r="336" spans="28:29" ht="12.75" customHeight="1">
      <c r="AB336" s="4"/>
      <c r="AC336" s="4"/>
    </row>
    <row r="337" spans="28:29" ht="12.75" customHeight="1">
      <c r="AB337" s="4"/>
      <c r="AC337" s="4"/>
    </row>
    <row r="338" spans="28:29" ht="12.75" customHeight="1">
      <c r="AB338" s="4"/>
      <c r="AC338" s="4"/>
    </row>
    <row r="339" spans="28:29" ht="12.75" customHeight="1">
      <c r="AB339" s="4"/>
      <c r="AC339" s="4"/>
    </row>
    <row r="340" spans="28:29" ht="12.75" customHeight="1">
      <c r="AB340" s="4"/>
      <c r="AC340" s="4"/>
    </row>
    <row r="341" spans="28:29" ht="12.75" customHeight="1">
      <c r="AB341" s="4"/>
      <c r="AC341" s="4"/>
    </row>
    <row r="342" spans="28:29" ht="12.75" customHeight="1">
      <c r="AB342" s="4"/>
      <c r="AC342" s="4"/>
    </row>
    <row r="343" spans="28:29" ht="12.75" customHeight="1">
      <c r="AB343" s="4"/>
      <c r="AC343" s="4"/>
    </row>
    <row r="344" spans="28:29" ht="12.75" customHeight="1">
      <c r="AB344" s="4"/>
      <c r="AC344" s="4"/>
    </row>
    <row r="345" spans="28:29" ht="12.75" customHeight="1">
      <c r="AB345" s="4"/>
      <c r="AC345" s="4"/>
    </row>
    <row r="346" spans="28:29" ht="12.75" customHeight="1">
      <c r="AB346" s="4"/>
      <c r="AC346" s="4"/>
    </row>
    <row r="347" spans="28:29" ht="12.75" customHeight="1">
      <c r="AB347" s="4"/>
      <c r="AC347" s="4"/>
    </row>
    <row r="348" spans="28:29" ht="12.75" customHeight="1">
      <c r="AB348" s="4"/>
      <c r="AC348" s="4"/>
    </row>
    <row r="349" spans="28:29" ht="12.75" customHeight="1">
      <c r="AB349" s="4"/>
      <c r="AC349" s="4"/>
    </row>
    <row r="350" spans="28:29" ht="12.75" customHeight="1">
      <c r="AB350" s="4"/>
      <c r="AC350" s="4"/>
    </row>
    <row r="351" spans="28:29" ht="12.75" customHeight="1">
      <c r="AB351" s="4"/>
      <c r="AC351" s="4"/>
    </row>
    <row r="352" spans="28:29" ht="12.75" customHeight="1">
      <c r="AB352" s="4"/>
      <c r="AC352" s="4"/>
    </row>
    <row r="353" spans="28:29" ht="12.75" customHeight="1">
      <c r="AB353" s="4"/>
      <c r="AC353" s="4"/>
    </row>
    <row r="354" spans="28:29" ht="12.75" customHeight="1">
      <c r="AB354" s="4"/>
      <c r="AC354" s="4"/>
    </row>
    <row r="355" spans="28:29" ht="12.75" customHeight="1">
      <c r="AB355" s="4"/>
      <c r="AC355" s="4"/>
    </row>
    <row r="356" spans="28:29" ht="12.75" customHeight="1">
      <c r="AB356" s="4"/>
      <c r="AC356" s="4"/>
    </row>
    <row r="357" spans="28:29" ht="12.75" customHeight="1">
      <c r="AB357" s="4"/>
      <c r="AC357" s="4"/>
    </row>
    <row r="358" spans="28:29" ht="12.75" customHeight="1">
      <c r="AB358" s="4"/>
      <c r="AC358" s="4"/>
    </row>
    <row r="359" spans="28:29" ht="12.75" customHeight="1">
      <c r="AB359" s="4"/>
      <c r="AC359" s="4"/>
    </row>
    <row r="360" spans="28:29" ht="12.75" customHeight="1">
      <c r="AB360" s="4"/>
      <c r="AC360" s="4"/>
    </row>
    <row r="361" spans="28:29" ht="12.75" customHeight="1">
      <c r="AB361" s="4"/>
      <c r="AC361" s="4"/>
    </row>
    <row r="362" spans="28:29" ht="12.75" customHeight="1">
      <c r="AB362" s="4"/>
      <c r="AC362" s="4"/>
    </row>
    <row r="363" spans="28:29" ht="12.75" customHeight="1">
      <c r="AB363" s="4"/>
      <c r="AC363" s="4"/>
    </row>
    <row r="364" spans="28:29" ht="12.75" customHeight="1">
      <c r="AB364" s="4"/>
      <c r="AC364" s="4"/>
    </row>
    <row r="365" spans="28:29" ht="12.75" customHeight="1">
      <c r="AB365" s="4"/>
      <c r="AC365" s="4"/>
    </row>
    <row r="366" spans="28:29" ht="12.75" customHeight="1">
      <c r="AB366" s="4"/>
      <c r="AC366" s="4"/>
    </row>
    <row r="367" spans="28:29" ht="12.75" customHeight="1">
      <c r="AB367" s="4"/>
      <c r="AC367" s="4"/>
    </row>
    <row r="368" spans="28:29" ht="12.75" customHeight="1">
      <c r="AB368" s="4"/>
      <c r="AC368" s="4"/>
    </row>
    <row r="369" spans="28:29" ht="12.75" customHeight="1">
      <c r="AB369" s="4"/>
      <c r="AC369" s="4"/>
    </row>
    <row r="370" spans="28:29" ht="12.75" customHeight="1">
      <c r="AB370" s="4"/>
      <c r="AC370" s="4"/>
    </row>
    <row r="371" spans="28:29" ht="12.75" customHeight="1">
      <c r="AB371" s="4"/>
      <c r="AC371" s="4"/>
    </row>
    <row r="372" spans="28:29" ht="12.75" customHeight="1">
      <c r="AB372" s="4"/>
      <c r="AC372" s="4"/>
    </row>
    <row r="373" spans="28:29" ht="12.75" customHeight="1">
      <c r="AB373" s="4"/>
      <c r="AC373" s="4"/>
    </row>
    <row r="374" spans="28:29" ht="12.75" customHeight="1">
      <c r="AB374" s="4"/>
      <c r="AC374" s="4"/>
    </row>
    <row r="375" spans="28:29" ht="12.75" customHeight="1">
      <c r="AB375" s="4"/>
      <c r="AC375" s="4"/>
    </row>
    <row r="376" spans="28:29" ht="12.75" customHeight="1">
      <c r="AB376" s="4"/>
      <c r="AC376" s="4"/>
    </row>
    <row r="377" spans="28:29" ht="12.75" customHeight="1">
      <c r="AB377" s="4"/>
      <c r="AC377" s="4"/>
    </row>
    <row r="378" spans="28:29" ht="12.75" customHeight="1">
      <c r="AB378" s="4"/>
      <c r="AC378" s="4"/>
    </row>
    <row r="379" spans="28:29" ht="12.75" customHeight="1">
      <c r="AB379" s="4"/>
      <c r="AC379" s="4"/>
    </row>
    <row r="380" spans="28:29" ht="12.75" customHeight="1">
      <c r="AB380" s="4"/>
      <c r="AC380" s="4"/>
    </row>
    <row r="381" spans="28:29" ht="12.75" customHeight="1">
      <c r="AB381" s="4"/>
      <c r="AC381" s="4"/>
    </row>
    <row r="382" spans="28:29" ht="12.75" customHeight="1">
      <c r="AB382" s="4"/>
      <c r="AC382" s="4"/>
    </row>
    <row r="383" spans="28:29" ht="12.75" customHeight="1">
      <c r="AB383" s="4"/>
      <c r="AC383" s="4"/>
    </row>
    <row r="384" spans="28:29" ht="12.75" customHeight="1">
      <c r="AB384" s="4"/>
      <c r="AC384" s="4"/>
    </row>
    <row r="385" spans="28:29" ht="12.75" customHeight="1">
      <c r="AB385" s="4"/>
      <c r="AC385" s="4"/>
    </row>
    <row r="386" spans="28:29" ht="12.75" customHeight="1">
      <c r="AB386" s="4"/>
      <c r="AC386" s="4"/>
    </row>
    <row r="387" spans="28:29" ht="12.75" customHeight="1">
      <c r="AB387" s="4"/>
      <c r="AC387" s="4"/>
    </row>
    <row r="388" spans="28:29" ht="12.75" customHeight="1">
      <c r="AB388" s="4"/>
      <c r="AC388" s="4"/>
    </row>
    <row r="389" spans="28:29" ht="12.75" customHeight="1">
      <c r="AB389" s="4"/>
      <c r="AC389" s="4"/>
    </row>
    <row r="390" spans="28:29" ht="12.75" customHeight="1">
      <c r="AB390" s="4"/>
      <c r="AC390" s="4"/>
    </row>
    <row r="391" spans="28:29" ht="12.75" customHeight="1">
      <c r="AB391" s="4"/>
      <c r="AC391" s="4"/>
    </row>
    <row r="392" spans="28:29" ht="12.75" customHeight="1">
      <c r="AB392" s="4"/>
      <c r="AC392" s="4"/>
    </row>
    <row r="393" spans="28:29" ht="12.75" customHeight="1">
      <c r="AB393" s="4"/>
      <c r="AC393" s="4"/>
    </row>
    <row r="394" spans="28:29" ht="12.75" customHeight="1">
      <c r="AB394" s="4"/>
      <c r="AC394" s="4"/>
    </row>
    <row r="395" spans="28:29" ht="12.75" customHeight="1">
      <c r="AB395" s="4"/>
      <c r="AC395" s="4"/>
    </row>
    <row r="396" spans="28:29" ht="12.75" customHeight="1">
      <c r="AB396" s="4"/>
      <c r="AC396" s="4"/>
    </row>
    <row r="397" spans="28:29" ht="12.75" customHeight="1">
      <c r="AB397" s="4"/>
      <c r="AC397" s="4"/>
    </row>
    <row r="398" spans="28:29" ht="12.75" customHeight="1">
      <c r="AB398" s="4"/>
      <c r="AC398" s="4"/>
    </row>
    <row r="399" spans="28:29" ht="12.75" customHeight="1">
      <c r="AB399" s="4"/>
      <c r="AC399" s="4"/>
    </row>
    <row r="400" spans="28:29" ht="12.75" customHeight="1">
      <c r="AB400" s="4"/>
      <c r="AC400" s="4"/>
    </row>
    <row r="401" spans="28:29" ht="12.75" customHeight="1">
      <c r="AB401" s="4"/>
      <c r="AC401" s="4"/>
    </row>
    <row r="402" spans="28:29" ht="12.75" customHeight="1">
      <c r="AB402" s="4"/>
      <c r="AC402" s="4"/>
    </row>
    <row r="403" spans="28:29" ht="12.75" customHeight="1">
      <c r="AB403" s="4"/>
      <c r="AC403" s="4"/>
    </row>
    <row r="404" spans="28:29" ht="12.75" customHeight="1">
      <c r="AB404" s="4"/>
      <c r="AC404" s="4"/>
    </row>
    <row r="405" spans="28:29" ht="12.75" customHeight="1">
      <c r="AB405" s="4"/>
      <c r="AC405" s="4"/>
    </row>
    <row r="406" spans="28:29" ht="12.75" customHeight="1">
      <c r="AB406" s="4"/>
      <c r="AC406" s="4"/>
    </row>
    <row r="407" spans="28:29" ht="12.75" customHeight="1">
      <c r="AB407" s="4"/>
      <c r="AC407" s="4"/>
    </row>
    <row r="408" spans="28:29" ht="12.75" customHeight="1">
      <c r="AB408" s="4"/>
      <c r="AC408" s="4"/>
    </row>
    <row r="409" spans="28:29" ht="12.75" customHeight="1">
      <c r="AB409" s="4"/>
      <c r="AC409" s="4"/>
    </row>
    <row r="410" spans="28:29" ht="12.75" customHeight="1">
      <c r="AB410" s="4"/>
      <c r="AC410" s="4"/>
    </row>
    <row r="411" spans="28:29" ht="12.75" customHeight="1">
      <c r="AB411" s="4"/>
      <c r="AC411" s="4"/>
    </row>
    <row r="412" spans="28:29" ht="12.75" customHeight="1">
      <c r="AB412" s="4"/>
      <c r="AC412" s="4"/>
    </row>
    <row r="413" spans="28:29" ht="12.75" customHeight="1">
      <c r="AB413" s="4"/>
      <c r="AC413" s="4"/>
    </row>
    <row r="414" spans="28:29" ht="12.75" customHeight="1">
      <c r="AB414" s="4"/>
      <c r="AC414" s="4"/>
    </row>
    <row r="415" spans="28:29" ht="12.75" customHeight="1">
      <c r="AB415" s="4"/>
      <c r="AC415" s="4"/>
    </row>
    <row r="416" spans="28:29" ht="12.75" customHeight="1">
      <c r="AB416" s="4"/>
      <c r="AC416" s="4"/>
    </row>
    <row r="417" spans="28:29" ht="12.75" customHeight="1">
      <c r="AB417" s="4"/>
      <c r="AC417" s="4"/>
    </row>
    <row r="418" spans="28:29" ht="12.75" customHeight="1">
      <c r="AB418" s="4"/>
      <c r="AC418" s="4"/>
    </row>
    <row r="419" spans="28:29" ht="12.75" customHeight="1">
      <c r="AB419" s="4"/>
      <c r="AC419" s="4"/>
    </row>
    <row r="420" spans="28:29" ht="12.75" customHeight="1">
      <c r="AB420" s="4"/>
      <c r="AC420" s="4"/>
    </row>
    <row r="421" spans="28:29" ht="12.75" customHeight="1">
      <c r="AB421" s="4"/>
      <c r="AC421" s="4"/>
    </row>
    <row r="422" spans="28:29" ht="12.75" customHeight="1">
      <c r="AB422" s="4"/>
      <c r="AC422" s="4"/>
    </row>
    <row r="423" spans="28:29" ht="12.75" customHeight="1">
      <c r="AB423" s="4"/>
      <c r="AC423" s="4"/>
    </row>
    <row r="424" spans="28:29" ht="12.75" customHeight="1">
      <c r="AB424" s="4"/>
      <c r="AC424" s="4"/>
    </row>
    <row r="425" spans="28:29" ht="12.75" customHeight="1">
      <c r="AB425" s="4"/>
      <c r="AC425" s="4"/>
    </row>
    <row r="426" spans="28:29" ht="12.75" customHeight="1">
      <c r="AB426" s="4"/>
      <c r="AC426" s="4"/>
    </row>
    <row r="427" spans="28:29" ht="12.75" customHeight="1">
      <c r="AB427" s="4"/>
      <c r="AC427" s="4"/>
    </row>
    <row r="428" spans="28:29" ht="12.75" customHeight="1">
      <c r="AB428" s="4"/>
      <c r="AC428" s="4"/>
    </row>
    <row r="429" spans="28:29" ht="12.75" customHeight="1">
      <c r="AB429" s="4"/>
      <c r="AC429" s="4"/>
    </row>
    <row r="430" spans="28:29" ht="12.75" customHeight="1">
      <c r="AB430" s="4"/>
      <c r="AC430" s="4"/>
    </row>
    <row r="431" spans="28:29" ht="12.75" customHeight="1">
      <c r="AB431" s="4"/>
      <c r="AC431" s="4"/>
    </row>
    <row r="432" spans="28:29" ht="12.75" customHeight="1">
      <c r="AB432" s="4"/>
      <c r="AC432" s="4"/>
    </row>
    <row r="433" spans="28:29" ht="12.75" customHeight="1">
      <c r="AB433" s="4"/>
      <c r="AC433" s="4"/>
    </row>
    <row r="434" spans="28:29" ht="12.75" customHeight="1">
      <c r="AB434" s="4"/>
      <c r="AC434" s="4"/>
    </row>
    <row r="435" spans="28:29" ht="12.75" customHeight="1">
      <c r="AB435" s="4"/>
      <c r="AC435" s="4"/>
    </row>
    <row r="436" spans="28:29" ht="12.75" customHeight="1">
      <c r="AB436" s="4"/>
      <c r="AC436" s="4"/>
    </row>
    <row r="437" spans="28:29" ht="12.75" customHeight="1">
      <c r="AB437" s="4"/>
      <c r="AC437" s="4"/>
    </row>
    <row r="438" spans="28:29" ht="12.75" customHeight="1">
      <c r="AB438" s="4"/>
      <c r="AC438" s="4"/>
    </row>
    <row r="439" spans="28:29" ht="12.75" customHeight="1">
      <c r="AB439" s="4"/>
      <c r="AC439" s="4"/>
    </row>
    <row r="440" spans="28:29" ht="12.75" customHeight="1">
      <c r="AB440" s="4"/>
      <c r="AC440" s="4"/>
    </row>
    <row r="441" spans="28:29" ht="12.75" customHeight="1">
      <c r="AB441" s="4"/>
      <c r="AC441" s="4"/>
    </row>
    <row r="442" spans="28:29" ht="12.75" customHeight="1">
      <c r="AB442" s="4"/>
      <c r="AC442" s="4"/>
    </row>
    <row r="443" spans="28:29" ht="12.75" customHeight="1">
      <c r="AB443" s="4"/>
      <c r="AC443" s="4"/>
    </row>
    <row r="444" spans="28:29" ht="12.75" customHeight="1">
      <c r="AB444" s="4"/>
      <c r="AC444" s="4"/>
    </row>
    <row r="445" spans="28:29" ht="12.75" customHeight="1">
      <c r="AB445" s="4"/>
      <c r="AC445" s="4"/>
    </row>
    <row r="446" spans="28:29" ht="12.75" customHeight="1">
      <c r="AB446" s="4"/>
      <c r="AC446" s="4"/>
    </row>
    <row r="447" spans="28:29" ht="12.75" customHeight="1">
      <c r="AB447" s="4"/>
      <c r="AC447" s="4"/>
    </row>
    <row r="448" spans="28:29" ht="12.75" customHeight="1">
      <c r="AB448" s="4"/>
      <c r="AC448" s="4"/>
    </row>
    <row r="449" spans="28:29" ht="12.75" customHeight="1">
      <c r="AB449" s="4"/>
      <c r="AC449" s="4"/>
    </row>
    <row r="450" spans="28:29" ht="12.75" customHeight="1">
      <c r="AB450" s="4"/>
      <c r="AC450" s="4"/>
    </row>
    <row r="451" spans="28:29" ht="12.75" customHeight="1">
      <c r="AB451" s="4"/>
      <c r="AC451" s="4"/>
    </row>
    <row r="452" spans="28:29" ht="12.75" customHeight="1">
      <c r="AB452" s="4"/>
      <c r="AC452" s="4"/>
    </row>
    <row r="453" spans="28:29" ht="12.75" customHeight="1">
      <c r="AB453" s="4"/>
      <c r="AC453" s="4"/>
    </row>
    <row r="454" spans="28:29" ht="12.75" customHeight="1">
      <c r="AB454" s="4"/>
      <c r="AC454" s="4"/>
    </row>
    <row r="455" spans="28:29" ht="12.75" customHeight="1">
      <c r="AB455" s="4"/>
      <c r="AC455" s="4"/>
    </row>
    <row r="456" spans="28:29" ht="12.75" customHeight="1">
      <c r="AB456" s="4"/>
      <c r="AC456" s="4"/>
    </row>
    <row r="457" spans="28:29" ht="12.75" customHeight="1">
      <c r="AB457" s="4"/>
      <c r="AC457" s="4"/>
    </row>
    <row r="458" spans="28:29" ht="12.75" customHeight="1">
      <c r="AB458" s="4"/>
      <c r="AC458" s="4"/>
    </row>
    <row r="459" spans="28:29" ht="12.75" customHeight="1">
      <c r="AB459" s="4"/>
      <c r="AC459" s="4"/>
    </row>
    <row r="460" spans="28:29" ht="12.75" customHeight="1">
      <c r="AB460" s="4"/>
      <c r="AC460" s="4"/>
    </row>
    <row r="461" spans="28:29" ht="12.75" customHeight="1">
      <c r="AB461" s="4"/>
      <c r="AC461" s="4"/>
    </row>
    <row r="462" spans="28:29" ht="12.75" customHeight="1">
      <c r="AB462" s="4"/>
      <c r="AC462" s="4"/>
    </row>
    <row r="463" spans="28:29" ht="12.75" customHeight="1">
      <c r="AB463" s="4"/>
      <c r="AC463" s="4"/>
    </row>
    <row r="464" spans="28:29" ht="12.75" customHeight="1">
      <c r="AB464" s="4"/>
      <c r="AC464" s="4"/>
    </row>
    <row r="465" spans="28:29" ht="12.75" customHeight="1">
      <c r="AB465" s="4"/>
      <c r="AC465" s="4"/>
    </row>
    <row r="466" spans="28:29" ht="12.75" customHeight="1">
      <c r="AB466" s="4"/>
      <c r="AC466" s="4"/>
    </row>
    <row r="467" spans="28:29" ht="12.75" customHeight="1">
      <c r="AB467" s="4"/>
      <c r="AC467" s="4"/>
    </row>
    <row r="468" spans="28:29" ht="12.75" customHeight="1">
      <c r="AB468" s="4"/>
      <c r="AC468" s="4"/>
    </row>
    <row r="469" spans="28:29" ht="12.75" customHeight="1">
      <c r="AB469" s="4"/>
      <c r="AC469" s="4"/>
    </row>
    <row r="470" spans="28:29" ht="12.75" customHeight="1">
      <c r="AB470" s="4"/>
      <c r="AC470" s="4"/>
    </row>
    <row r="471" spans="28:29" ht="12.75" customHeight="1">
      <c r="AB471" s="4"/>
      <c r="AC471" s="4"/>
    </row>
    <row r="472" spans="28:29" ht="12.75" customHeight="1">
      <c r="AB472" s="4"/>
      <c r="AC472" s="4"/>
    </row>
    <row r="473" spans="28:29" ht="12.75" customHeight="1">
      <c r="AB473" s="4"/>
      <c r="AC473" s="4"/>
    </row>
    <row r="474" spans="28:29" ht="12.75" customHeight="1">
      <c r="AB474" s="4"/>
      <c r="AC474" s="4"/>
    </row>
    <row r="475" spans="28:29" ht="12.75" customHeight="1">
      <c r="AB475" s="4"/>
      <c r="AC475" s="4"/>
    </row>
    <row r="476" spans="28:29" ht="12.75" customHeight="1">
      <c r="AB476" s="4"/>
      <c r="AC476" s="4"/>
    </row>
    <row r="477" spans="28:29" ht="12.75" customHeight="1">
      <c r="AB477" s="4"/>
      <c r="AC477" s="4"/>
    </row>
    <row r="478" spans="28:29" ht="12.75" customHeight="1">
      <c r="AB478" s="4"/>
      <c r="AC478" s="4"/>
    </row>
    <row r="479" spans="28:29" ht="12.75" customHeight="1">
      <c r="AB479" s="4"/>
      <c r="AC479" s="4"/>
    </row>
    <row r="480" spans="28:29" ht="12.75" customHeight="1">
      <c r="AB480" s="4"/>
      <c r="AC480" s="4"/>
    </row>
    <row r="481" spans="28:29" ht="12.75" customHeight="1">
      <c r="AB481" s="4"/>
      <c r="AC481" s="4"/>
    </row>
    <row r="482" spans="28:29" ht="12.75" customHeight="1">
      <c r="AB482" s="4"/>
      <c r="AC482" s="4"/>
    </row>
    <row r="483" spans="28:29" ht="12.75" customHeight="1">
      <c r="AB483" s="4"/>
      <c r="AC483" s="4"/>
    </row>
    <row r="484" spans="28:29" ht="12.75" customHeight="1">
      <c r="AB484" s="4"/>
      <c r="AC484" s="4"/>
    </row>
    <row r="485" spans="28:29" ht="12.75" customHeight="1">
      <c r="AB485" s="4"/>
      <c r="AC485" s="4"/>
    </row>
    <row r="486" spans="28:29" ht="12.75" customHeight="1">
      <c r="AB486" s="4"/>
      <c r="AC486" s="4"/>
    </row>
    <row r="487" spans="28:29" ht="12.75" customHeight="1">
      <c r="AB487" s="4"/>
      <c r="AC487" s="4"/>
    </row>
    <row r="488" spans="28:29" ht="12.75" customHeight="1">
      <c r="AB488" s="4"/>
      <c r="AC488" s="4"/>
    </row>
    <row r="489" spans="28:29" ht="12.75" customHeight="1">
      <c r="AB489" s="4"/>
      <c r="AC489" s="4"/>
    </row>
    <row r="490" spans="28:29" ht="12.75" customHeight="1">
      <c r="AB490" s="4"/>
      <c r="AC490" s="4"/>
    </row>
    <row r="491" spans="28:29" ht="12.75" customHeight="1">
      <c r="AB491" s="4"/>
      <c r="AC491" s="4"/>
    </row>
    <row r="492" spans="28:29" ht="12.75" customHeight="1">
      <c r="AB492" s="4"/>
      <c r="AC492" s="4"/>
    </row>
    <row r="493" spans="28:29" ht="12.75" customHeight="1">
      <c r="AB493" s="4"/>
      <c r="AC493" s="4"/>
    </row>
    <row r="494" spans="28:29" ht="12.75" customHeight="1">
      <c r="AB494" s="4"/>
      <c r="AC494" s="4"/>
    </row>
    <row r="495" spans="28:29" ht="12.75" customHeight="1">
      <c r="AB495" s="4"/>
      <c r="AC495" s="4"/>
    </row>
    <row r="496" spans="28:29" ht="12.75" customHeight="1">
      <c r="AB496" s="4"/>
      <c r="AC496" s="4"/>
    </row>
    <row r="497" spans="28:29" ht="12.75" customHeight="1">
      <c r="AB497" s="4"/>
      <c r="AC497" s="4"/>
    </row>
    <row r="498" spans="28:29" ht="12.75" customHeight="1">
      <c r="AB498" s="4"/>
      <c r="AC498" s="4"/>
    </row>
    <row r="499" spans="28:29" ht="12.75" customHeight="1">
      <c r="AB499" s="4"/>
      <c r="AC499" s="4"/>
    </row>
    <row r="500" spans="28:29" ht="12.75" customHeight="1">
      <c r="AB500" s="4"/>
      <c r="AC500" s="4"/>
    </row>
    <row r="501" spans="28:29" ht="12.75" customHeight="1">
      <c r="AB501" s="4"/>
      <c r="AC501" s="4"/>
    </row>
    <row r="502" spans="28:29" ht="12.75" customHeight="1">
      <c r="AB502" s="4"/>
      <c r="AC502" s="4"/>
    </row>
    <row r="503" spans="28:29" ht="12.75" customHeight="1">
      <c r="AB503" s="4"/>
      <c r="AC503" s="4"/>
    </row>
    <row r="504" spans="28:29" ht="12.75" customHeight="1">
      <c r="AB504" s="4"/>
      <c r="AC504" s="4"/>
    </row>
    <row r="505" spans="28:29" ht="12.75" customHeight="1">
      <c r="AB505" s="4"/>
      <c r="AC505" s="4"/>
    </row>
    <row r="506" spans="28:29" ht="12.75" customHeight="1">
      <c r="AB506" s="4"/>
      <c r="AC506" s="4"/>
    </row>
    <row r="507" spans="28:29" ht="12.75" customHeight="1">
      <c r="AB507" s="4"/>
      <c r="AC507" s="4"/>
    </row>
    <row r="508" spans="28:29" ht="12.75" customHeight="1">
      <c r="AB508" s="4"/>
      <c r="AC508" s="4"/>
    </row>
    <row r="509" spans="28:29" ht="12.75" customHeight="1">
      <c r="AB509" s="4"/>
      <c r="AC509" s="4"/>
    </row>
    <row r="510" spans="28:29" ht="12.75" customHeight="1">
      <c r="AB510" s="4"/>
      <c r="AC510" s="4"/>
    </row>
    <row r="511" spans="28:29" ht="12.75" customHeight="1">
      <c r="AB511" s="4"/>
      <c r="AC511" s="4"/>
    </row>
    <row r="512" spans="28:29" ht="12.75" customHeight="1">
      <c r="AB512" s="4"/>
      <c r="AC512" s="4"/>
    </row>
    <row r="513" spans="28:29" ht="12.75" customHeight="1">
      <c r="AB513" s="4"/>
      <c r="AC513" s="4"/>
    </row>
    <row r="514" spans="28:29" ht="12.75" customHeight="1">
      <c r="AB514" s="4"/>
      <c r="AC514" s="4"/>
    </row>
    <row r="515" spans="28:29" ht="12.75" customHeight="1">
      <c r="AB515" s="4"/>
      <c r="AC515" s="4"/>
    </row>
    <row r="516" spans="28:29" ht="12.75" customHeight="1">
      <c r="AB516" s="4"/>
      <c r="AC516" s="4"/>
    </row>
    <row r="517" spans="28:29" ht="12.75" customHeight="1">
      <c r="AB517" s="4"/>
      <c r="AC517" s="4"/>
    </row>
    <row r="518" spans="28:29" ht="12.75" customHeight="1">
      <c r="AB518" s="4"/>
      <c r="AC518" s="4"/>
    </row>
    <row r="519" spans="28:29" ht="12.75" customHeight="1">
      <c r="AB519" s="4"/>
      <c r="AC519" s="4"/>
    </row>
    <row r="520" spans="28:29" ht="12.75" customHeight="1">
      <c r="AB520" s="4"/>
      <c r="AC520" s="4"/>
    </row>
    <row r="521" spans="28:29" ht="12.75" customHeight="1">
      <c r="AB521" s="4"/>
      <c r="AC521" s="4"/>
    </row>
    <row r="522" spans="28:29" ht="12.75" customHeight="1">
      <c r="AB522" s="4"/>
      <c r="AC522" s="4"/>
    </row>
    <row r="523" spans="28:29" ht="12.75" customHeight="1">
      <c r="AB523" s="4"/>
      <c r="AC523" s="4"/>
    </row>
    <row r="524" spans="28:29" ht="12.75" customHeight="1">
      <c r="AB524" s="4"/>
      <c r="AC524" s="4"/>
    </row>
    <row r="525" spans="28:29" ht="12.75" customHeight="1">
      <c r="AB525" s="4"/>
      <c r="AC525" s="4"/>
    </row>
    <row r="526" spans="28:29" ht="12.75" customHeight="1">
      <c r="AB526" s="4"/>
      <c r="AC526" s="4"/>
    </row>
    <row r="527" spans="28:29" ht="12.75" customHeight="1">
      <c r="AB527" s="4"/>
      <c r="AC527" s="4"/>
    </row>
    <row r="528" spans="28:29" ht="12.75" customHeight="1">
      <c r="AB528" s="4"/>
      <c r="AC528" s="4"/>
    </row>
    <row r="529" spans="28:29" ht="12.75" customHeight="1">
      <c r="AB529" s="4"/>
      <c r="AC529" s="4"/>
    </row>
    <row r="530" spans="28:29" ht="12.75" customHeight="1">
      <c r="AB530" s="4"/>
      <c r="AC530" s="4"/>
    </row>
    <row r="531" spans="28:29" ht="12.75" customHeight="1">
      <c r="AB531" s="4"/>
      <c r="AC531" s="4"/>
    </row>
    <row r="532" spans="28:29" ht="12.75" customHeight="1">
      <c r="AB532" s="4"/>
      <c r="AC532" s="4"/>
    </row>
    <row r="533" spans="28:29" ht="12.75" customHeight="1">
      <c r="AB533" s="4"/>
      <c r="AC533" s="4"/>
    </row>
    <row r="534" spans="28:29" ht="12.75" customHeight="1">
      <c r="AB534" s="4"/>
      <c r="AC534" s="4"/>
    </row>
    <row r="535" spans="28:29" ht="12.75" customHeight="1">
      <c r="AB535" s="4"/>
      <c r="AC535" s="4"/>
    </row>
    <row r="536" spans="28:29" ht="12.75" customHeight="1">
      <c r="AB536" s="4"/>
      <c r="AC536" s="4"/>
    </row>
    <row r="537" spans="28:29" ht="12.75" customHeight="1">
      <c r="AB537" s="4"/>
      <c r="AC537" s="4"/>
    </row>
    <row r="538" spans="28:29" ht="12.75" customHeight="1">
      <c r="AB538" s="4"/>
      <c r="AC538" s="4"/>
    </row>
    <row r="539" spans="28:29" ht="12.75" customHeight="1">
      <c r="AB539" s="4"/>
      <c r="AC539" s="4"/>
    </row>
    <row r="540" spans="28:29" ht="12.75" customHeight="1">
      <c r="AB540" s="4"/>
      <c r="AC540" s="4"/>
    </row>
    <row r="541" spans="28:29" ht="12.75" customHeight="1">
      <c r="AB541" s="4"/>
      <c r="AC541" s="4"/>
    </row>
    <row r="542" spans="28:29" ht="12.75" customHeight="1">
      <c r="AB542" s="4"/>
      <c r="AC542" s="4"/>
    </row>
    <row r="543" spans="28:29" ht="12.75" customHeight="1">
      <c r="AB543" s="4"/>
      <c r="AC543" s="4"/>
    </row>
    <row r="544" spans="28:29" ht="12.75" customHeight="1">
      <c r="AB544" s="4"/>
      <c r="AC544" s="4"/>
    </row>
    <row r="545" spans="28:29" ht="12.75" customHeight="1">
      <c r="AB545" s="4"/>
      <c r="AC545" s="4"/>
    </row>
    <row r="546" spans="28:29" ht="12.75" customHeight="1">
      <c r="AB546" s="4"/>
      <c r="AC546" s="4"/>
    </row>
    <row r="547" spans="28:29" ht="12.75" customHeight="1">
      <c r="AB547" s="4"/>
      <c r="AC547" s="4"/>
    </row>
    <row r="548" spans="28:29" ht="12.75" customHeight="1">
      <c r="AB548" s="4"/>
      <c r="AC548" s="4"/>
    </row>
    <row r="549" spans="28:29" ht="12.75" customHeight="1">
      <c r="AB549" s="4"/>
      <c r="AC549" s="4"/>
    </row>
    <row r="550" spans="28:29" ht="12.75" customHeight="1">
      <c r="AB550" s="4"/>
      <c r="AC550" s="4"/>
    </row>
    <row r="551" spans="28:29" ht="12.75" customHeight="1">
      <c r="AB551" s="4"/>
      <c r="AC551" s="4"/>
    </row>
    <row r="552" spans="28:29" ht="12.75" customHeight="1">
      <c r="AB552" s="4"/>
      <c r="AC552" s="4"/>
    </row>
    <row r="553" spans="28:29" ht="12.75" customHeight="1">
      <c r="AB553" s="4"/>
      <c r="AC553" s="4"/>
    </row>
    <row r="554" spans="28:29" ht="12.75" customHeight="1">
      <c r="AB554" s="4"/>
      <c r="AC554" s="4"/>
    </row>
    <row r="555" spans="28:29" ht="12.75" customHeight="1">
      <c r="AB555" s="4"/>
      <c r="AC555" s="4"/>
    </row>
    <row r="556" spans="28:29" ht="12.75" customHeight="1">
      <c r="AB556" s="4"/>
      <c r="AC556" s="4"/>
    </row>
    <row r="557" spans="28:29" ht="12.75" customHeight="1">
      <c r="AB557" s="4"/>
      <c r="AC557" s="4"/>
    </row>
    <row r="558" spans="28:29" ht="12.75" customHeight="1">
      <c r="AB558" s="4"/>
      <c r="AC558" s="4"/>
    </row>
    <row r="559" spans="28:29" ht="12.75" customHeight="1">
      <c r="AB559" s="4"/>
      <c r="AC559" s="4"/>
    </row>
    <row r="560" spans="28:29" ht="12.75" customHeight="1">
      <c r="AB560" s="4"/>
      <c r="AC560" s="4"/>
    </row>
    <row r="561" spans="28:29" ht="12.75" customHeight="1">
      <c r="AB561" s="4"/>
      <c r="AC561" s="4"/>
    </row>
    <row r="562" spans="28:29" ht="12.75" customHeight="1">
      <c r="AB562" s="4"/>
      <c r="AC562" s="4"/>
    </row>
    <row r="563" spans="28:29" ht="12.75" customHeight="1">
      <c r="AB563" s="4"/>
      <c r="AC563" s="4"/>
    </row>
    <row r="564" spans="28:29" ht="12.75" customHeight="1">
      <c r="AB564" s="4"/>
      <c r="AC564" s="4"/>
    </row>
    <row r="565" spans="28:29" ht="12.75" customHeight="1">
      <c r="AB565" s="4"/>
      <c r="AC565" s="4"/>
    </row>
    <row r="566" spans="28:29" ht="12.75" customHeight="1">
      <c r="AB566" s="4"/>
      <c r="AC566" s="4"/>
    </row>
    <row r="567" spans="28:29" ht="12.75" customHeight="1">
      <c r="AB567" s="4"/>
      <c r="AC567" s="4"/>
    </row>
    <row r="568" spans="28:29" ht="12.75" customHeight="1">
      <c r="AB568" s="4"/>
      <c r="AC568" s="4"/>
    </row>
    <row r="569" spans="28:29" ht="12.75" customHeight="1">
      <c r="AB569" s="4"/>
      <c r="AC569" s="4"/>
    </row>
    <row r="570" spans="28:29" ht="12.75" customHeight="1">
      <c r="AB570" s="4"/>
      <c r="AC570" s="4"/>
    </row>
    <row r="571" spans="28:29" ht="12.75" customHeight="1">
      <c r="AB571" s="4"/>
      <c r="AC571" s="4"/>
    </row>
    <row r="572" spans="28:29" ht="12.75" customHeight="1">
      <c r="AB572" s="4"/>
      <c r="AC572" s="4"/>
    </row>
    <row r="573" spans="28:29" ht="12.75" customHeight="1">
      <c r="AB573" s="4"/>
      <c r="AC573" s="4"/>
    </row>
    <row r="574" spans="28:29" ht="12.75" customHeight="1">
      <c r="AB574" s="4"/>
      <c r="AC574" s="4"/>
    </row>
    <row r="575" spans="28:29" ht="12.75" customHeight="1">
      <c r="AB575" s="4"/>
      <c r="AC575" s="4"/>
    </row>
    <row r="576" spans="28:29" ht="12.75" customHeight="1">
      <c r="AB576" s="4"/>
      <c r="AC576" s="4"/>
    </row>
    <row r="577" spans="28:29" ht="12.75" customHeight="1">
      <c r="AB577" s="4"/>
      <c r="AC577" s="4"/>
    </row>
    <row r="578" spans="28:29" ht="12.75" customHeight="1">
      <c r="AB578" s="4"/>
      <c r="AC578" s="4"/>
    </row>
    <row r="579" spans="28:29" ht="12.75" customHeight="1">
      <c r="AB579" s="4"/>
      <c r="AC579" s="4"/>
    </row>
    <row r="580" spans="28:29" ht="12.75" customHeight="1">
      <c r="AB580" s="4"/>
      <c r="AC580" s="4"/>
    </row>
    <row r="581" spans="28:29" ht="12.75" customHeight="1">
      <c r="AB581" s="4"/>
      <c r="AC581" s="4"/>
    </row>
    <row r="582" spans="28:29" ht="12.75" customHeight="1">
      <c r="AB582" s="4"/>
      <c r="AC582" s="4"/>
    </row>
    <row r="583" spans="28:29" ht="12.75" customHeight="1">
      <c r="AB583" s="4"/>
      <c r="AC583" s="4"/>
    </row>
    <row r="584" spans="28:29" ht="12.75" customHeight="1">
      <c r="AB584" s="4"/>
      <c r="AC584" s="4"/>
    </row>
    <row r="585" spans="28:29" ht="12.75" customHeight="1">
      <c r="AB585" s="4"/>
      <c r="AC585" s="4"/>
    </row>
    <row r="586" spans="28:29" ht="12.75" customHeight="1">
      <c r="AB586" s="4"/>
      <c r="AC586" s="4"/>
    </row>
    <row r="587" spans="28:29" ht="12.75" customHeight="1">
      <c r="AB587" s="4"/>
      <c r="AC587" s="4"/>
    </row>
    <row r="588" spans="28:29" ht="12.75" customHeight="1">
      <c r="AB588" s="4"/>
      <c r="AC588" s="4"/>
    </row>
    <row r="589" spans="28:29" ht="12.75" customHeight="1">
      <c r="AB589" s="4"/>
      <c r="AC589" s="4"/>
    </row>
    <row r="590" spans="28:29" ht="12.75" customHeight="1">
      <c r="AB590" s="4"/>
      <c r="AC590" s="4"/>
    </row>
    <row r="591" spans="28:29" ht="12.75" customHeight="1">
      <c r="AB591" s="4"/>
      <c r="AC591" s="4"/>
    </row>
    <row r="592" spans="28:29" ht="12.75" customHeight="1">
      <c r="AB592" s="4"/>
      <c r="AC592" s="4"/>
    </row>
    <row r="593" spans="28:29" ht="12.75" customHeight="1">
      <c r="AB593" s="4"/>
      <c r="AC593" s="4"/>
    </row>
    <row r="594" spans="28:29" ht="12.75" customHeight="1">
      <c r="AB594" s="4"/>
      <c r="AC594" s="4"/>
    </row>
    <row r="595" spans="28:29" ht="12.75" customHeight="1">
      <c r="AB595" s="4"/>
      <c r="AC595" s="4"/>
    </row>
    <row r="596" spans="28:29" ht="12.75" customHeight="1">
      <c r="AB596" s="4"/>
      <c r="AC596" s="4"/>
    </row>
    <row r="597" spans="28:29" ht="12.75" customHeight="1">
      <c r="AB597" s="4"/>
      <c r="AC597" s="4"/>
    </row>
    <row r="598" spans="28:29" ht="12.75" customHeight="1">
      <c r="AB598" s="4"/>
      <c r="AC598" s="4"/>
    </row>
    <row r="599" spans="28:29" ht="12.75" customHeight="1">
      <c r="AB599" s="4"/>
      <c r="AC599" s="4"/>
    </row>
    <row r="600" spans="28:29" ht="12.75" customHeight="1">
      <c r="AB600" s="4"/>
      <c r="AC600" s="4"/>
    </row>
    <row r="601" spans="28:29" ht="12.75" customHeight="1">
      <c r="AB601" s="4"/>
      <c r="AC601" s="4"/>
    </row>
    <row r="602" spans="28:29" ht="12.75" customHeight="1">
      <c r="AB602" s="4"/>
      <c r="AC602" s="4"/>
    </row>
    <row r="603" spans="28:29" ht="12.75" customHeight="1">
      <c r="AB603" s="4"/>
      <c r="AC603" s="4"/>
    </row>
    <row r="604" spans="28:29" ht="12.75" customHeight="1">
      <c r="AB604" s="4"/>
      <c r="AC604" s="4"/>
    </row>
    <row r="605" spans="28:29" ht="12.75" customHeight="1">
      <c r="AB605" s="4"/>
      <c r="AC605" s="4"/>
    </row>
    <row r="606" spans="28:29" ht="12.75" customHeight="1">
      <c r="AB606" s="4"/>
      <c r="AC606" s="4"/>
    </row>
    <row r="607" spans="28:29" ht="12.75" customHeight="1">
      <c r="AB607" s="4"/>
      <c r="AC607" s="4"/>
    </row>
    <row r="608" spans="28:29" ht="12.75" customHeight="1">
      <c r="AB608" s="4"/>
      <c r="AC608" s="4"/>
    </row>
    <row r="609" spans="28:29" ht="12.75" customHeight="1">
      <c r="AB609" s="4"/>
      <c r="AC609" s="4"/>
    </row>
    <row r="610" spans="28:29" ht="12.75" customHeight="1">
      <c r="AB610" s="4"/>
      <c r="AC610" s="4"/>
    </row>
    <row r="611" spans="28:29" ht="12.75" customHeight="1">
      <c r="AB611" s="4"/>
      <c r="AC611" s="4"/>
    </row>
    <row r="612" spans="28:29" ht="12.75" customHeight="1">
      <c r="AB612" s="4"/>
      <c r="AC612" s="4"/>
    </row>
    <row r="613" spans="28:29" ht="12.75" customHeight="1">
      <c r="AB613" s="4"/>
      <c r="AC613" s="4"/>
    </row>
    <row r="614" spans="28:29" ht="12.75" customHeight="1">
      <c r="AB614" s="4"/>
      <c r="AC614" s="4"/>
    </row>
    <row r="615" spans="28:29" ht="12.75" customHeight="1">
      <c r="AB615" s="4"/>
      <c r="AC615" s="4"/>
    </row>
    <row r="616" spans="28:29" ht="12.75" customHeight="1">
      <c r="AB616" s="4"/>
      <c r="AC616" s="4"/>
    </row>
    <row r="617" spans="28:29" ht="12.75" customHeight="1">
      <c r="AB617" s="4"/>
      <c r="AC617" s="4"/>
    </row>
    <row r="618" spans="28:29" ht="12.75" customHeight="1">
      <c r="AB618" s="4"/>
      <c r="AC618" s="4"/>
    </row>
    <row r="619" spans="28:29" ht="12.75" customHeight="1">
      <c r="AB619" s="4"/>
      <c r="AC619" s="4"/>
    </row>
    <row r="620" spans="28:29" ht="12.75" customHeight="1">
      <c r="AB620" s="4"/>
      <c r="AC620" s="4"/>
    </row>
    <row r="621" spans="28:29" ht="12.75" customHeight="1">
      <c r="AB621" s="4"/>
      <c r="AC621" s="4"/>
    </row>
    <row r="622" spans="28:29" ht="12.75" customHeight="1">
      <c r="AB622" s="4"/>
      <c r="AC622" s="4"/>
    </row>
    <row r="623" spans="28:29" ht="12.75" customHeight="1">
      <c r="AB623" s="4"/>
      <c r="AC623" s="4"/>
    </row>
    <row r="624" spans="28:29" ht="12.75" customHeight="1">
      <c r="AB624" s="4"/>
      <c r="AC624" s="4"/>
    </row>
    <row r="625" spans="28:29" ht="12.75" customHeight="1">
      <c r="AB625" s="4"/>
      <c r="AC625" s="4"/>
    </row>
    <row r="626" spans="28:29" ht="12.75" customHeight="1">
      <c r="AB626" s="4"/>
      <c r="AC626" s="4"/>
    </row>
    <row r="627" spans="28:29" ht="12.75" customHeight="1">
      <c r="AB627" s="4"/>
      <c r="AC627" s="4"/>
    </row>
    <row r="628" spans="28:29" ht="12.75" customHeight="1">
      <c r="AB628" s="4"/>
      <c r="AC628" s="4"/>
    </row>
    <row r="629" spans="28:29" ht="12.75" customHeight="1">
      <c r="AB629" s="4"/>
      <c r="AC629" s="4"/>
    </row>
    <row r="630" spans="28:29" ht="12.75" customHeight="1">
      <c r="AB630" s="4"/>
      <c r="AC630" s="4"/>
    </row>
    <row r="631" spans="28:29" ht="12.75" customHeight="1">
      <c r="AB631" s="4"/>
      <c r="AC631" s="4"/>
    </row>
    <row r="632" spans="28:29" ht="12.75" customHeight="1">
      <c r="AB632" s="4"/>
      <c r="AC632" s="4"/>
    </row>
    <row r="633" spans="28:29" ht="12.75" customHeight="1">
      <c r="AB633" s="4"/>
      <c r="AC633" s="4"/>
    </row>
    <row r="634" spans="28:29" ht="12.75" customHeight="1">
      <c r="AB634" s="4"/>
      <c r="AC634" s="4"/>
    </row>
    <row r="635" spans="28:29" ht="12.75" customHeight="1">
      <c r="AB635" s="4"/>
      <c r="AC635" s="4"/>
    </row>
    <row r="636" spans="28:29" ht="12.75" customHeight="1">
      <c r="AB636" s="4"/>
      <c r="AC636" s="4"/>
    </row>
    <row r="637" spans="28:29" ht="12.75" customHeight="1">
      <c r="AB637" s="4"/>
      <c r="AC637" s="4"/>
    </row>
    <row r="638" spans="28:29" ht="12.75" customHeight="1">
      <c r="AB638" s="4"/>
      <c r="AC638" s="4"/>
    </row>
    <row r="639" spans="28:29" ht="12.75" customHeight="1">
      <c r="AB639" s="4"/>
      <c r="AC639" s="4"/>
    </row>
    <row r="640" spans="28:29" ht="12.75" customHeight="1">
      <c r="AB640" s="4"/>
      <c r="AC640" s="4"/>
    </row>
    <row r="641" spans="28:29" ht="12.75" customHeight="1">
      <c r="AB641" s="4"/>
      <c r="AC641" s="4"/>
    </row>
    <row r="642" spans="28:29" ht="12.75" customHeight="1">
      <c r="AB642" s="4"/>
      <c r="AC642" s="4"/>
    </row>
    <row r="643" spans="28:29" ht="12.75" customHeight="1">
      <c r="AB643" s="4"/>
      <c r="AC643" s="4"/>
    </row>
    <row r="644" spans="28:29" ht="12.75" customHeight="1">
      <c r="AB644" s="4"/>
      <c r="AC644" s="4"/>
    </row>
    <row r="645" spans="28:29" ht="12.75" customHeight="1">
      <c r="AB645" s="4"/>
      <c r="AC645" s="4"/>
    </row>
    <row r="646" spans="28:29" ht="12.75" customHeight="1">
      <c r="AB646" s="4"/>
      <c r="AC646" s="4"/>
    </row>
    <row r="647" spans="28:29" ht="12.75" customHeight="1">
      <c r="AB647" s="4"/>
      <c r="AC647" s="4"/>
    </row>
    <row r="648" spans="28:29" ht="12.75" customHeight="1">
      <c r="AB648" s="4"/>
      <c r="AC648" s="4"/>
    </row>
    <row r="649" spans="28:29" ht="12.75" customHeight="1">
      <c r="AB649" s="4"/>
      <c r="AC649" s="4"/>
    </row>
    <row r="650" spans="28:29" ht="12.75" customHeight="1">
      <c r="AB650" s="4"/>
      <c r="AC650" s="4"/>
    </row>
    <row r="651" spans="28:29" ht="12.75" customHeight="1">
      <c r="AB651" s="4"/>
      <c r="AC651" s="4"/>
    </row>
    <row r="652" spans="28:29" ht="12.75" customHeight="1">
      <c r="AB652" s="4"/>
      <c r="AC652" s="4"/>
    </row>
    <row r="653" spans="28:29" ht="12.75" customHeight="1">
      <c r="AB653" s="4"/>
      <c r="AC653" s="4"/>
    </row>
    <row r="654" spans="28:29" ht="12.75" customHeight="1">
      <c r="AB654" s="4"/>
      <c r="AC654" s="4"/>
    </row>
    <row r="655" spans="28:29" ht="12.75" customHeight="1">
      <c r="AB655" s="4"/>
      <c r="AC655" s="4"/>
    </row>
    <row r="656" spans="28:29" ht="12.75" customHeight="1">
      <c r="AB656" s="4"/>
      <c r="AC656" s="4"/>
    </row>
    <row r="657" spans="28:29" ht="12.75" customHeight="1">
      <c r="AB657" s="4"/>
      <c r="AC657" s="4"/>
    </row>
    <row r="658" spans="28:29" ht="12.75" customHeight="1">
      <c r="AB658" s="4"/>
      <c r="AC658" s="4"/>
    </row>
    <row r="659" spans="28:29" ht="12.75" customHeight="1">
      <c r="AB659" s="4"/>
      <c r="AC659" s="4"/>
    </row>
    <row r="660" spans="28:29" ht="12.75" customHeight="1">
      <c r="AB660" s="4"/>
      <c r="AC660" s="4"/>
    </row>
    <row r="661" spans="28:29" ht="12.75" customHeight="1">
      <c r="AB661" s="4"/>
      <c r="AC661" s="4"/>
    </row>
    <row r="662" spans="28:29" ht="12.75" customHeight="1">
      <c r="AB662" s="4"/>
      <c r="AC662" s="4"/>
    </row>
    <row r="663" spans="28:29" ht="12.75" customHeight="1">
      <c r="AB663" s="4"/>
      <c r="AC663" s="4"/>
    </row>
    <row r="664" spans="28:29" ht="12.75" customHeight="1">
      <c r="AB664" s="4"/>
      <c r="AC664" s="4"/>
    </row>
    <row r="665" spans="28:29" ht="12.75" customHeight="1">
      <c r="AB665" s="4"/>
      <c r="AC665" s="4"/>
    </row>
    <row r="666" spans="28:29" ht="12.75" customHeight="1">
      <c r="AB666" s="4"/>
      <c r="AC666" s="4"/>
    </row>
    <row r="667" spans="28:29" ht="12.75" customHeight="1">
      <c r="AB667" s="4"/>
      <c r="AC667" s="4"/>
    </row>
    <row r="668" spans="28:29" ht="12.75" customHeight="1">
      <c r="AB668" s="4"/>
      <c r="AC668" s="4"/>
    </row>
    <row r="669" spans="28:29" ht="12.75" customHeight="1">
      <c r="AB669" s="4"/>
      <c r="AC669" s="4"/>
    </row>
    <row r="670" spans="28:29" ht="12.75" customHeight="1">
      <c r="AB670" s="4"/>
      <c r="AC670" s="4"/>
    </row>
    <row r="671" spans="28:29" ht="12.75" customHeight="1">
      <c r="AB671" s="4"/>
      <c r="AC671" s="4"/>
    </row>
    <row r="672" spans="28:29" ht="12.75" customHeight="1">
      <c r="AB672" s="4"/>
      <c r="AC672" s="4"/>
    </row>
    <row r="673" spans="28:29" ht="12.75" customHeight="1">
      <c r="AB673" s="4"/>
      <c r="AC673" s="4"/>
    </row>
    <row r="674" spans="28:29" ht="12.75" customHeight="1">
      <c r="AB674" s="4"/>
      <c r="AC674" s="4"/>
    </row>
    <row r="675" spans="28:29" ht="12.75" customHeight="1">
      <c r="AB675" s="4"/>
      <c r="AC675" s="4"/>
    </row>
    <row r="676" spans="28:29" ht="12.75" customHeight="1">
      <c r="AB676" s="4"/>
      <c r="AC676" s="4"/>
    </row>
    <row r="677" spans="28:29" ht="12.75" customHeight="1">
      <c r="AB677" s="4"/>
      <c r="AC677" s="4"/>
    </row>
    <row r="678" spans="28:29" ht="12.75" customHeight="1">
      <c r="AB678" s="4"/>
      <c r="AC678" s="4"/>
    </row>
    <row r="679" spans="28:29" ht="12.75" customHeight="1">
      <c r="AB679" s="4"/>
      <c r="AC679" s="4"/>
    </row>
    <row r="680" spans="28:29" ht="12.75" customHeight="1">
      <c r="AB680" s="4"/>
      <c r="AC680" s="4"/>
    </row>
    <row r="681" spans="28:29" ht="12.75" customHeight="1">
      <c r="AB681" s="4"/>
      <c r="AC681" s="4"/>
    </row>
    <row r="682" spans="28:29" ht="12.75" customHeight="1">
      <c r="AB682" s="4"/>
      <c r="AC682" s="4"/>
    </row>
    <row r="683" spans="28:29" ht="12.75" customHeight="1">
      <c r="AB683" s="4"/>
      <c r="AC683" s="4"/>
    </row>
    <row r="684" spans="28:29" ht="12.75" customHeight="1">
      <c r="AB684" s="4"/>
      <c r="AC684" s="4"/>
    </row>
    <row r="685" spans="28:29" ht="12.75" customHeight="1">
      <c r="AB685" s="4"/>
      <c r="AC685" s="4"/>
    </row>
    <row r="686" spans="28:29" ht="12.75" customHeight="1">
      <c r="AB686" s="4"/>
      <c r="AC686" s="4"/>
    </row>
    <row r="687" spans="28:29" ht="12.75" customHeight="1">
      <c r="AB687" s="4"/>
      <c r="AC687" s="4"/>
    </row>
    <row r="688" spans="28:29" ht="12.75" customHeight="1">
      <c r="AB688" s="4"/>
      <c r="AC688" s="4"/>
    </row>
    <row r="689" spans="28:29" ht="12.75" customHeight="1">
      <c r="AB689" s="4"/>
      <c r="AC689" s="4"/>
    </row>
    <row r="690" spans="28:29" ht="12.75" customHeight="1">
      <c r="AB690" s="4"/>
      <c r="AC690" s="4"/>
    </row>
    <row r="691" spans="28:29" ht="12.75" customHeight="1">
      <c r="AB691" s="4"/>
      <c r="AC691" s="4"/>
    </row>
    <row r="692" spans="28:29" ht="12.75" customHeight="1">
      <c r="AB692" s="4"/>
      <c r="AC692" s="4"/>
    </row>
    <row r="693" spans="28:29" ht="12.75" customHeight="1">
      <c r="AB693" s="4"/>
      <c r="AC693" s="4"/>
    </row>
    <row r="694" spans="28:29" ht="12.75" customHeight="1">
      <c r="AB694" s="4"/>
      <c r="AC694" s="4"/>
    </row>
    <row r="695" spans="28:29" ht="12.75" customHeight="1">
      <c r="AB695" s="4"/>
      <c r="AC695" s="4"/>
    </row>
    <row r="696" spans="28:29" ht="12.75" customHeight="1">
      <c r="AB696" s="4"/>
      <c r="AC696" s="4"/>
    </row>
    <row r="697" spans="28:29" ht="12.75" customHeight="1">
      <c r="AB697" s="4"/>
      <c r="AC697" s="4"/>
    </row>
    <row r="698" spans="28:29" ht="12.75" customHeight="1">
      <c r="AB698" s="4"/>
      <c r="AC698" s="4"/>
    </row>
    <row r="699" spans="28:29" ht="12.75" customHeight="1">
      <c r="AB699" s="4"/>
      <c r="AC699" s="4"/>
    </row>
    <row r="700" spans="28:29" ht="12.75" customHeight="1">
      <c r="AB700" s="4"/>
      <c r="AC700" s="4"/>
    </row>
    <row r="701" spans="28:29" ht="12.75" customHeight="1">
      <c r="AB701" s="4"/>
      <c r="AC701" s="4"/>
    </row>
    <row r="702" spans="28:29" ht="12.75" customHeight="1">
      <c r="AB702" s="4"/>
      <c r="AC702" s="4"/>
    </row>
    <row r="703" spans="28:29" ht="12.75" customHeight="1">
      <c r="AB703" s="4"/>
      <c r="AC703" s="4"/>
    </row>
    <row r="704" spans="28:29" ht="12.75" customHeight="1">
      <c r="AB704" s="4"/>
      <c r="AC704" s="4"/>
    </row>
    <row r="705" spans="28:29" ht="12.75" customHeight="1">
      <c r="AB705" s="4"/>
      <c r="AC705" s="4"/>
    </row>
    <row r="706" spans="28:29" ht="12.75" customHeight="1">
      <c r="AB706" s="4"/>
      <c r="AC706" s="4"/>
    </row>
    <row r="707" spans="28:29" ht="12.75" customHeight="1">
      <c r="AB707" s="4"/>
      <c r="AC707" s="4"/>
    </row>
    <row r="708" spans="28:29" ht="12.75" customHeight="1">
      <c r="AB708" s="4"/>
      <c r="AC708" s="4"/>
    </row>
    <row r="709" spans="28:29" ht="12.75" customHeight="1">
      <c r="AB709" s="4"/>
      <c r="AC709" s="4"/>
    </row>
    <row r="710" spans="28:29" ht="12.75" customHeight="1">
      <c r="AB710" s="4"/>
      <c r="AC710" s="4"/>
    </row>
    <row r="711" spans="28:29" ht="12.75" customHeight="1">
      <c r="AB711" s="4"/>
      <c r="AC711" s="4"/>
    </row>
    <row r="712" spans="28:29" ht="12.75" customHeight="1">
      <c r="AB712" s="4"/>
      <c r="AC712" s="4"/>
    </row>
    <row r="713" spans="28:29" ht="12.75" customHeight="1">
      <c r="AB713" s="4"/>
      <c r="AC713" s="4"/>
    </row>
    <row r="714" spans="28:29" ht="12.75" customHeight="1">
      <c r="AB714" s="4"/>
      <c r="AC714" s="4"/>
    </row>
    <row r="715" spans="28:29" ht="12.75" customHeight="1">
      <c r="AB715" s="4"/>
      <c r="AC715" s="4"/>
    </row>
    <row r="716" spans="28:29" ht="12.75" customHeight="1">
      <c r="AB716" s="4"/>
      <c r="AC716" s="4"/>
    </row>
    <row r="717" spans="28:29" ht="12.75" customHeight="1">
      <c r="AB717" s="4"/>
      <c r="AC717" s="4"/>
    </row>
    <row r="718" spans="28:29" ht="12.75" customHeight="1">
      <c r="AB718" s="4"/>
      <c r="AC718" s="4"/>
    </row>
    <row r="719" spans="28:29" ht="12.75" customHeight="1">
      <c r="AB719" s="4"/>
      <c r="AC719" s="4"/>
    </row>
    <row r="720" spans="28:29" ht="12.75" customHeight="1">
      <c r="AB720" s="4"/>
      <c r="AC720" s="4"/>
    </row>
    <row r="721" spans="28:29" ht="12.75" customHeight="1">
      <c r="AB721" s="4"/>
      <c r="AC721" s="4"/>
    </row>
    <row r="722" spans="28:29" ht="12.75" customHeight="1">
      <c r="AB722" s="4"/>
      <c r="AC722" s="4"/>
    </row>
    <row r="723" spans="28:29" ht="12.75" customHeight="1">
      <c r="AB723" s="4"/>
      <c r="AC723" s="4"/>
    </row>
    <row r="724" spans="28:29" ht="12.75" customHeight="1">
      <c r="AB724" s="4"/>
      <c r="AC724" s="4"/>
    </row>
    <row r="725" spans="28:29" ht="12.75" customHeight="1">
      <c r="AB725" s="4"/>
      <c r="AC725" s="4"/>
    </row>
    <row r="726" spans="28:29" ht="12.75" customHeight="1">
      <c r="AB726" s="4"/>
      <c r="AC726" s="4"/>
    </row>
    <row r="727" spans="28:29" ht="12.75" customHeight="1">
      <c r="AB727" s="4"/>
      <c r="AC727" s="4"/>
    </row>
    <row r="728" spans="28:29" ht="12.75" customHeight="1">
      <c r="AB728" s="4"/>
      <c r="AC728" s="4"/>
    </row>
    <row r="729" spans="28:29" ht="12.75" customHeight="1">
      <c r="AB729" s="4"/>
      <c r="AC729" s="4"/>
    </row>
    <row r="730" spans="28:29" ht="12.75" customHeight="1">
      <c r="AB730" s="4"/>
      <c r="AC730" s="4"/>
    </row>
    <row r="731" spans="28:29" ht="12.75" customHeight="1">
      <c r="AB731" s="4"/>
      <c r="AC731" s="4"/>
    </row>
    <row r="732" spans="28:29" ht="12.75" customHeight="1">
      <c r="AB732" s="4"/>
      <c r="AC732" s="4"/>
    </row>
    <row r="733" spans="28:29" ht="12.75" customHeight="1">
      <c r="AB733" s="4"/>
      <c r="AC733" s="4"/>
    </row>
    <row r="734" spans="28:29" ht="12.75" customHeight="1">
      <c r="AB734" s="4"/>
      <c r="AC734" s="4"/>
    </row>
    <row r="735" spans="28:29" ht="12.75" customHeight="1">
      <c r="AB735" s="4"/>
      <c r="AC735" s="4"/>
    </row>
    <row r="736" spans="28:29" ht="12.75" customHeight="1">
      <c r="AB736" s="4"/>
      <c r="AC736" s="4"/>
    </row>
    <row r="737" spans="28:29" ht="12.75" customHeight="1">
      <c r="AB737" s="4"/>
      <c r="AC737" s="4"/>
    </row>
    <row r="738" spans="28:29" ht="12.75" customHeight="1">
      <c r="AB738" s="4"/>
      <c r="AC738" s="4"/>
    </row>
    <row r="739" spans="28:29" ht="12.75" customHeight="1">
      <c r="AB739" s="4"/>
      <c r="AC739" s="4"/>
    </row>
    <row r="740" spans="28:29" ht="12.75" customHeight="1">
      <c r="AB740" s="4"/>
      <c r="AC740" s="4"/>
    </row>
    <row r="741" spans="28:29" ht="12.75" customHeight="1">
      <c r="AB741" s="4"/>
      <c r="AC741" s="4"/>
    </row>
    <row r="742" spans="28:29" ht="12.75" customHeight="1">
      <c r="AB742" s="4"/>
      <c r="AC742" s="4"/>
    </row>
    <row r="743" spans="28:29" ht="12.75" customHeight="1">
      <c r="AB743" s="4"/>
      <c r="AC743" s="4"/>
    </row>
    <row r="744" spans="28:29" ht="12.75" customHeight="1">
      <c r="AB744" s="4"/>
      <c r="AC744" s="4"/>
    </row>
    <row r="745" spans="28:29" ht="12.75" customHeight="1">
      <c r="AB745" s="4"/>
      <c r="AC745" s="4"/>
    </row>
    <row r="746" spans="28:29" ht="12.75" customHeight="1">
      <c r="AB746" s="4"/>
      <c r="AC746" s="4"/>
    </row>
    <row r="747" spans="28:29" ht="12.75" customHeight="1">
      <c r="AB747" s="4"/>
      <c r="AC747" s="4"/>
    </row>
    <row r="748" spans="28:29" ht="12.75" customHeight="1">
      <c r="AB748" s="4"/>
      <c r="AC748" s="4"/>
    </row>
    <row r="749" spans="28:29" ht="12.75" customHeight="1">
      <c r="AB749" s="4"/>
      <c r="AC749" s="4"/>
    </row>
    <row r="750" spans="28:29" ht="12.75" customHeight="1">
      <c r="AB750" s="4"/>
      <c r="AC750" s="4"/>
    </row>
    <row r="751" spans="28:29" ht="12.75" customHeight="1">
      <c r="AB751" s="4"/>
      <c r="AC751" s="4"/>
    </row>
    <row r="752" spans="28:29" ht="12.75" customHeight="1">
      <c r="AB752" s="4"/>
      <c r="AC752" s="4"/>
    </row>
    <row r="753" spans="28:29" ht="12.75" customHeight="1">
      <c r="AB753" s="4"/>
      <c r="AC753" s="4"/>
    </row>
    <row r="754" spans="28:29" ht="12.75" customHeight="1">
      <c r="AB754" s="4"/>
      <c r="AC754" s="4"/>
    </row>
    <row r="755" spans="28:29" ht="12.75" customHeight="1">
      <c r="AB755" s="4"/>
      <c r="AC755" s="4"/>
    </row>
    <row r="756" spans="28:29" ht="12.75" customHeight="1">
      <c r="AB756" s="4"/>
      <c r="AC756" s="4"/>
    </row>
    <row r="757" spans="28:29" ht="12.75" customHeight="1">
      <c r="AB757" s="4"/>
      <c r="AC757" s="4"/>
    </row>
    <row r="758" spans="28:29" ht="12.75" customHeight="1">
      <c r="AB758" s="4"/>
      <c r="AC758" s="4"/>
    </row>
    <row r="759" spans="28:29" ht="12.75" customHeight="1">
      <c r="AB759" s="4"/>
      <c r="AC759" s="4"/>
    </row>
    <row r="760" spans="28:29" ht="12.75" customHeight="1">
      <c r="AB760" s="4"/>
      <c r="AC760" s="4"/>
    </row>
    <row r="761" spans="28:29" ht="12.75" customHeight="1">
      <c r="AB761" s="4"/>
      <c r="AC761" s="4"/>
    </row>
    <row r="762" spans="28:29" ht="12.75" customHeight="1">
      <c r="AB762" s="4"/>
      <c r="AC762" s="4"/>
    </row>
    <row r="763" spans="28:29" ht="12.75" customHeight="1">
      <c r="AB763" s="4"/>
      <c r="AC763" s="4"/>
    </row>
    <row r="764" spans="28:29" ht="12.75" customHeight="1">
      <c r="AB764" s="4"/>
      <c r="AC764" s="4"/>
    </row>
    <row r="765" spans="28:29" ht="12.75" customHeight="1">
      <c r="AB765" s="4"/>
      <c r="AC765" s="4"/>
    </row>
    <row r="766" spans="28:29" ht="12.75" customHeight="1">
      <c r="AB766" s="4"/>
      <c r="AC766" s="4"/>
    </row>
    <row r="767" spans="28:29" ht="12.75" customHeight="1">
      <c r="AB767" s="4"/>
      <c r="AC767" s="4"/>
    </row>
    <row r="768" spans="28:29" ht="12.75" customHeight="1">
      <c r="AB768" s="4"/>
      <c r="AC768" s="4"/>
    </row>
    <row r="769" spans="28:29" ht="12.75" customHeight="1">
      <c r="AB769" s="4"/>
      <c r="AC769" s="4"/>
    </row>
    <row r="770" spans="28:29" ht="12.75" customHeight="1">
      <c r="AB770" s="4"/>
      <c r="AC770" s="4"/>
    </row>
    <row r="771" spans="28:29" ht="12.75" customHeight="1">
      <c r="AB771" s="4"/>
      <c r="AC771" s="4"/>
    </row>
    <row r="772" spans="28:29" ht="12.75" customHeight="1">
      <c r="AB772" s="4"/>
      <c r="AC772" s="4"/>
    </row>
    <row r="773" spans="28:29" ht="12.75" customHeight="1">
      <c r="AB773" s="4"/>
      <c r="AC773" s="4"/>
    </row>
    <row r="774" spans="28:29" ht="12.75" customHeight="1">
      <c r="AB774" s="4"/>
      <c r="AC774" s="4"/>
    </row>
    <row r="775" spans="28:29" ht="12.75" customHeight="1">
      <c r="AB775" s="4"/>
      <c r="AC775" s="4"/>
    </row>
    <row r="776" spans="28:29" ht="12.75" customHeight="1">
      <c r="AB776" s="4"/>
      <c r="AC776" s="4"/>
    </row>
    <row r="777" spans="28:29" ht="12.75" customHeight="1">
      <c r="AB777" s="4"/>
      <c r="AC777" s="4"/>
    </row>
    <row r="778" spans="28:29" ht="12.75" customHeight="1">
      <c r="AB778" s="4"/>
      <c r="AC778" s="4"/>
    </row>
    <row r="779" spans="28:29" ht="12.75" customHeight="1">
      <c r="AB779" s="4"/>
      <c r="AC779" s="4"/>
    </row>
    <row r="780" spans="28:29" ht="12.75" customHeight="1">
      <c r="AB780" s="4"/>
      <c r="AC780" s="4"/>
    </row>
    <row r="781" spans="28:29" ht="12.75" customHeight="1">
      <c r="AB781" s="4"/>
      <c r="AC781" s="4"/>
    </row>
    <row r="782" spans="28:29" ht="12.75" customHeight="1">
      <c r="AB782" s="4"/>
      <c r="AC782" s="4"/>
    </row>
    <row r="783" spans="28:29" ht="12.75" customHeight="1">
      <c r="AB783" s="4"/>
      <c r="AC783" s="4"/>
    </row>
    <row r="784" spans="28:29" ht="12.75" customHeight="1">
      <c r="AB784" s="4"/>
      <c r="AC784" s="4"/>
    </row>
    <row r="785" spans="28:29" ht="12.75" customHeight="1">
      <c r="AB785" s="4"/>
      <c r="AC785" s="4"/>
    </row>
    <row r="786" spans="28:29" ht="12.75" customHeight="1">
      <c r="AB786" s="4"/>
      <c r="AC786" s="4"/>
    </row>
    <row r="787" spans="28:29" ht="12.75" customHeight="1">
      <c r="AB787" s="4"/>
      <c r="AC787" s="4"/>
    </row>
    <row r="788" spans="28:29" ht="12.75" customHeight="1">
      <c r="AB788" s="4"/>
      <c r="AC788" s="4"/>
    </row>
    <row r="789" spans="28:29" ht="12.75" customHeight="1">
      <c r="AB789" s="4"/>
      <c r="AC789" s="4"/>
    </row>
    <row r="790" spans="28:29" ht="12.75" customHeight="1">
      <c r="AB790" s="4"/>
      <c r="AC790" s="4"/>
    </row>
    <row r="791" spans="28:29" ht="12.75" customHeight="1">
      <c r="AB791" s="4"/>
      <c r="AC791" s="4"/>
    </row>
    <row r="792" spans="28:29" ht="12.75" customHeight="1">
      <c r="AB792" s="4"/>
      <c r="AC792" s="4"/>
    </row>
    <row r="793" spans="28:29" ht="12.75" customHeight="1">
      <c r="AB793" s="4"/>
      <c r="AC793" s="4"/>
    </row>
    <row r="794" spans="28:29" ht="12.75" customHeight="1">
      <c r="AB794" s="4"/>
      <c r="AC794" s="4"/>
    </row>
    <row r="795" spans="28:29" ht="12.75" customHeight="1">
      <c r="AB795" s="4"/>
      <c r="AC795" s="4"/>
    </row>
    <row r="796" spans="28:29" ht="12.75" customHeight="1">
      <c r="AB796" s="4"/>
      <c r="AC796" s="4"/>
    </row>
    <row r="797" spans="28:29" ht="12.75" customHeight="1">
      <c r="AB797" s="4"/>
      <c r="AC797" s="4"/>
    </row>
    <row r="798" spans="28:29" ht="12.75" customHeight="1">
      <c r="AB798" s="4"/>
      <c r="AC798" s="4"/>
    </row>
    <row r="799" spans="28:29" ht="12.75" customHeight="1">
      <c r="AB799" s="4"/>
      <c r="AC799" s="4"/>
    </row>
    <row r="800" spans="28:29" ht="12.75" customHeight="1">
      <c r="AB800" s="4"/>
      <c r="AC800" s="4"/>
    </row>
    <row r="801" spans="28:29" ht="12.75" customHeight="1">
      <c r="AB801" s="4"/>
      <c r="AC801" s="4"/>
    </row>
    <row r="802" spans="28:29" ht="12.75" customHeight="1">
      <c r="AB802" s="4"/>
      <c r="AC802" s="4"/>
    </row>
    <row r="803" spans="28:29" ht="12.75" customHeight="1">
      <c r="AB803" s="4"/>
      <c r="AC803" s="4"/>
    </row>
    <row r="804" spans="28:29" ht="12.75" customHeight="1">
      <c r="AB804" s="4"/>
      <c r="AC804" s="4"/>
    </row>
    <row r="805" spans="28:29" ht="12.75" customHeight="1">
      <c r="AB805" s="4"/>
      <c r="AC805" s="4"/>
    </row>
    <row r="806" spans="28:29" ht="12.75" customHeight="1">
      <c r="AB806" s="4"/>
      <c r="AC806" s="4"/>
    </row>
    <row r="807" spans="28:29" ht="12.75" customHeight="1">
      <c r="AB807" s="4"/>
      <c r="AC807" s="4"/>
    </row>
    <row r="808" spans="28:29" ht="12.75" customHeight="1">
      <c r="AB808" s="4"/>
      <c r="AC808" s="4"/>
    </row>
    <row r="809" spans="28:29" ht="12.75" customHeight="1">
      <c r="AB809" s="4"/>
      <c r="AC809" s="4"/>
    </row>
    <row r="810" spans="28:29" ht="12.75" customHeight="1">
      <c r="AB810" s="4"/>
      <c r="AC810" s="4"/>
    </row>
    <row r="811" spans="28:29" ht="12.75" customHeight="1">
      <c r="AB811" s="4"/>
      <c r="AC811" s="4"/>
    </row>
    <row r="812" spans="28:29" ht="12.75" customHeight="1">
      <c r="AB812" s="4"/>
      <c r="AC812" s="4"/>
    </row>
    <row r="813" spans="28:29" ht="12.75" customHeight="1">
      <c r="AB813" s="4"/>
      <c r="AC813" s="4"/>
    </row>
    <row r="814" spans="28:29" ht="12.75" customHeight="1">
      <c r="AB814" s="4"/>
      <c r="AC814" s="4"/>
    </row>
    <row r="815" spans="28:29" ht="12.75" customHeight="1">
      <c r="AB815" s="4"/>
      <c r="AC815" s="4"/>
    </row>
    <row r="816" spans="28:29" ht="12.75" customHeight="1">
      <c r="AB816" s="4"/>
      <c r="AC816" s="4"/>
    </row>
    <row r="817" spans="28:29" ht="12.75" customHeight="1">
      <c r="AB817" s="4"/>
      <c r="AC817" s="4"/>
    </row>
    <row r="818" spans="28:29" ht="12.75" customHeight="1">
      <c r="AB818" s="4"/>
      <c r="AC818" s="4"/>
    </row>
    <row r="819" spans="28:29" ht="12.75" customHeight="1">
      <c r="AB819" s="4"/>
      <c r="AC819" s="4"/>
    </row>
    <row r="820" spans="28:29" ht="12.75" customHeight="1">
      <c r="AB820" s="4"/>
      <c r="AC820" s="4"/>
    </row>
    <row r="821" spans="28:29" ht="12.75" customHeight="1">
      <c r="AB821" s="4"/>
      <c r="AC821" s="4"/>
    </row>
    <row r="822" spans="28:29" ht="12.75" customHeight="1">
      <c r="AB822" s="4"/>
      <c r="AC822" s="4"/>
    </row>
    <row r="823" spans="28:29" ht="12.75" customHeight="1">
      <c r="AB823" s="4"/>
      <c r="AC823" s="4"/>
    </row>
    <row r="824" spans="28:29" ht="12.75" customHeight="1">
      <c r="AB824" s="4"/>
      <c r="AC824" s="4"/>
    </row>
    <row r="825" spans="28:29" ht="12.75" customHeight="1">
      <c r="AB825" s="4"/>
      <c r="AC825" s="4"/>
    </row>
    <row r="826" spans="28:29" ht="12.75" customHeight="1">
      <c r="AB826" s="4"/>
      <c r="AC826" s="4"/>
    </row>
    <row r="827" spans="28:29" ht="12.75" customHeight="1">
      <c r="AB827" s="4"/>
      <c r="AC827" s="4"/>
    </row>
    <row r="828" spans="28:29" ht="12.75" customHeight="1">
      <c r="AB828" s="4"/>
      <c r="AC828" s="4"/>
    </row>
    <row r="829" spans="28:29" ht="12.75" customHeight="1">
      <c r="AB829" s="4"/>
      <c r="AC829" s="4"/>
    </row>
    <row r="830" spans="28:29" ht="12.75" customHeight="1">
      <c r="AB830" s="4"/>
      <c r="AC830" s="4"/>
    </row>
    <row r="831" spans="28:29" ht="12.75" customHeight="1">
      <c r="AB831" s="4"/>
      <c r="AC831" s="4"/>
    </row>
    <row r="832" spans="28:29" ht="12.75" customHeight="1">
      <c r="AB832" s="4"/>
      <c r="AC832" s="4"/>
    </row>
    <row r="833" spans="28:29" ht="12.75" customHeight="1">
      <c r="AB833" s="4"/>
      <c r="AC833" s="4"/>
    </row>
    <row r="834" spans="28:29" ht="12.75" customHeight="1">
      <c r="AB834" s="4"/>
      <c r="AC834" s="4"/>
    </row>
    <row r="835" spans="28:29" ht="12.75" customHeight="1">
      <c r="AB835" s="4"/>
      <c r="AC835" s="4"/>
    </row>
    <row r="836" spans="28:29" ht="12.75" customHeight="1">
      <c r="AB836" s="4"/>
      <c r="AC836" s="4"/>
    </row>
    <row r="837" spans="28:29" ht="12.75" customHeight="1">
      <c r="AB837" s="4"/>
      <c r="AC837" s="4"/>
    </row>
    <row r="838" spans="28:29" ht="12.75" customHeight="1">
      <c r="AB838" s="4"/>
      <c r="AC838" s="4"/>
    </row>
    <row r="839" spans="28:29" ht="12.75" customHeight="1">
      <c r="AB839" s="4"/>
      <c r="AC839" s="4"/>
    </row>
    <row r="840" spans="28:29" ht="12.75" customHeight="1">
      <c r="AB840" s="4"/>
      <c r="AC840" s="4"/>
    </row>
    <row r="841" spans="28:29" ht="12.75" customHeight="1">
      <c r="AB841" s="4"/>
      <c r="AC841" s="4"/>
    </row>
    <row r="842" spans="28:29" ht="12.75" customHeight="1">
      <c r="AB842" s="4"/>
      <c r="AC842" s="4"/>
    </row>
    <row r="843" spans="28:29" ht="12.75" customHeight="1">
      <c r="AB843" s="4"/>
      <c r="AC843" s="4"/>
    </row>
    <row r="844" spans="28:29" ht="12.75" customHeight="1">
      <c r="AB844" s="4"/>
      <c r="AC844" s="4"/>
    </row>
    <row r="845" spans="28:29" ht="12.75" customHeight="1">
      <c r="AB845" s="4"/>
      <c r="AC845" s="4"/>
    </row>
    <row r="846" spans="28:29" ht="12.75" customHeight="1">
      <c r="AB846" s="4"/>
      <c r="AC846" s="4"/>
    </row>
    <row r="847" spans="28:29" ht="12.75" customHeight="1">
      <c r="AB847" s="4"/>
      <c r="AC847" s="4"/>
    </row>
    <row r="848" spans="28:29" ht="12.75" customHeight="1">
      <c r="AB848" s="4"/>
      <c r="AC848" s="4"/>
    </row>
    <row r="849" spans="28:29" ht="12.75" customHeight="1">
      <c r="AB849" s="4"/>
      <c r="AC849" s="4"/>
    </row>
    <row r="850" spans="28:29" ht="12.75" customHeight="1">
      <c r="AB850" s="4"/>
      <c r="AC850" s="4"/>
    </row>
    <row r="851" spans="28:29" ht="12.75" customHeight="1">
      <c r="AB851" s="4"/>
      <c r="AC851" s="4"/>
    </row>
    <row r="852" spans="28:29" ht="12.75" customHeight="1">
      <c r="AB852" s="4"/>
      <c r="AC852" s="4"/>
    </row>
    <row r="853" spans="28:29" ht="12.75" customHeight="1">
      <c r="AB853" s="4"/>
      <c r="AC853" s="4"/>
    </row>
    <row r="854" spans="28:29" ht="12.75" customHeight="1">
      <c r="AB854" s="4"/>
      <c r="AC854" s="4"/>
    </row>
    <row r="855" spans="28:29" ht="12.75" customHeight="1">
      <c r="AB855" s="4"/>
      <c r="AC855" s="4"/>
    </row>
    <row r="856" spans="28:29" ht="12.75" customHeight="1">
      <c r="AB856" s="4"/>
      <c r="AC856" s="4"/>
    </row>
    <row r="857" spans="28:29" ht="12.75" customHeight="1">
      <c r="AB857" s="4"/>
      <c r="AC857" s="4"/>
    </row>
    <row r="858" spans="28:29" ht="12.75" customHeight="1">
      <c r="AB858" s="4"/>
      <c r="AC858" s="4"/>
    </row>
    <row r="859" spans="28:29" ht="12.75" customHeight="1">
      <c r="AB859" s="4"/>
      <c r="AC859" s="4"/>
    </row>
    <row r="860" spans="28:29" ht="12.75" customHeight="1">
      <c r="AB860" s="4"/>
      <c r="AC860" s="4"/>
    </row>
    <row r="861" spans="28:29" ht="12.75" customHeight="1">
      <c r="AB861" s="4"/>
      <c r="AC861" s="4"/>
    </row>
    <row r="862" spans="28:29" ht="12.75" customHeight="1">
      <c r="AB862" s="4"/>
      <c r="AC862" s="4"/>
    </row>
    <row r="863" spans="28:29" ht="12.75" customHeight="1">
      <c r="AB863" s="4"/>
      <c r="AC863" s="4"/>
    </row>
    <row r="864" spans="28:29" ht="12.75" customHeight="1">
      <c r="AB864" s="4"/>
      <c r="AC864" s="4"/>
    </row>
    <row r="865" spans="28:29" ht="12.75" customHeight="1">
      <c r="AB865" s="4"/>
      <c r="AC865" s="4"/>
    </row>
    <row r="866" spans="28:29" ht="12.75" customHeight="1">
      <c r="AB866" s="4"/>
      <c r="AC866" s="4"/>
    </row>
    <row r="867" spans="28:29" ht="12.75" customHeight="1">
      <c r="AB867" s="4"/>
      <c r="AC867" s="4"/>
    </row>
    <row r="868" spans="28:29" ht="12.75" customHeight="1">
      <c r="AB868" s="4"/>
      <c r="AC868" s="4"/>
    </row>
    <row r="869" spans="28:29" ht="12.75" customHeight="1">
      <c r="AB869" s="4"/>
      <c r="AC869" s="4"/>
    </row>
    <row r="870" spans="28:29" ht="12.75" customHeight="1">
      <c r="AB870" s="4"/>
      <c r="AC870" s="4"/>
    </row>
    <row r="871" spans="28:29" ht="12.75" customHeight="1">
      <c r="AB871" s="4"/>
      <c r="AC871" s="4"/>
    </row>
    <row r="872" spans="28:29" ht="12.75" customHeight="1">
      <c r="AB872" s="4"/>
      <c r="AC872" s="4"/>
    </row>
    <row r="873" spans="28:29" ht="12.75" customHeight="1">
      <c r="AB873" s="4"/>
      <c r="AC873" s="4"/>
    </row>
    <row r="874" spans="28:29" ht="12.75" customHeight="1">
      <c r="AB874" s="4"/>
      <c r="AC874" s="4"/>
    </row>
    <row r="875" spans="28:29" ht="12.75" customHeight="1">
      <c r="AB875" s="4"/>
      <c r="AC875" s="4"/>
    </row>
    <row r="876" spans="28:29" ht="12.75" customHeight="1">
      <c r="AB876" s="4"/>
      <c r="AC876" s="4"/>
    </row>
    <row r="877" spans="28:29" ht="12.75" customHeight="1">
      <c r="AB877" s="4"/>
      <c r="AC877" s="4"/>
    </row>
    <row r="878" spans="28:29" ht="12.75" customHeight="1">
      <c r="AB878" s="4"/>
      <c r="AC878" s="4"/>
    </row>
    <row r="879" spans="28:29" ht="12.75" customHeight="1">
      <c r="AB879" s="4"/>
      <c r="AC879" s="4"/>
    </row>
    <row r="880" spans="28:29" ht="12.75" customHeight="1">
      <c r="AB880" s="4"/>
      <c r="AC880" s="4"/>
    </row>
    <row r="881" spans="28:29" ht="12.75" customHeight="1">
      <c r="AB881" s="4"/>
      <c r="AC881" s="4"/>
    </row>
    <row r="882" spans="28:29" ht="12.75" customHeight="1">
      <c r="AB882" s="4"/>
      <c r="AC882" s="4"/>
    </row>
    <row r="883" spans="28:29" ht="12.75" customHeight="1">
      <c r="AB883" s="4"/>
      <c r="AC883" s="4"/>
    </row>
    <row r="884" spans="28:29" ht="12.75" customHeight="1">
      <c r="AB884" s="4"/>
      <c r="AC884" s="4"/>
    </row>
    <row r="885" spans="28:29" ht="12.75" customHeight="1">
      <c r="AB885" s="4"/>
      <c r="AC885" s="4"/>
    </row>
    <row r="886" spans="28:29" ht="12.75" customHeight="1">
      <c r="AB886" s="4"/>
      <c r="AC886" s="4"/>
    </row>
    <row r="887" spans="28:29" ht="12.75" customHeight="1">
      <c r="AB887" s="4"/>
      <c r="AC887" s="4"/>
    </row>
    <row r="888" spans="28:29" ht="12.75" customHeight="1">
      <c r="AB888" s="4"/>
      <c r="AC888" s="4"/>
    </row>
    <row r="889" spans="28:29" ht="12.75" customHeight="1">
      <c r="AB889" s="4"/>
      <c r="AC889" s="4"/>
    </row>
    <row r="890" spans="28:29" ht="12.75" customHeight="1">
      <c r="AB890" s="4"/>
      <c r="AC890" s="4"/>
    </row>
    <row r="891" spans="28:29" ht="12.75" customHeight="1">
      <c r="AB891" s="4"/>
      <c r="AC891" s="4"/>
    </row>
    <row r="892" spans="28:29" ht="12.75" customHeight="1">
      <c r="AB892" s="4"/>
      <c r="AC892" s="4"/>
    </row>
    <row r="893" spans="28:29" ht="12.75" customHeight="1">
      <c r="AB893" s="4"/>
      <c r="AC893" s="4"/>
    </row>
    <row r="894" spans="28:29" ht="12.75" customHeight="1">
      <c r="AB894" s="4"/>
      <c r="AC894" s="4"/>
    </row>
    <row r="895" spans="28:29" ht="12.75" customHeight="1">
      <c r="AB895" s="4"/>
      <c r="AC895" s="4"/>
    </row>
    <row r="896" spans="28:29" ht="12.75" customHeight="1">
      <c r="AB896" s="4"/>
      <c r="AC896" s="4"/>
    </row>
    <row r="897" spans="28:29" ht="12.75" customHeight="1">
      <c r="AB897" s="4"/>
      <c r="AC897" s="4"/>
    </row>
    <row r="898" spans="28:29" ht="12.75" customHeight="1">
      <c r="AB898" s="4"/>
      <c r="AC898" s="4"/>
    </row>
    <row r="899" spans="28:29" ht="12.75" customHeight="1">
      <c r="AB899" s="4"/>
      <c r="AC899" s="4"/>
    </row>
    <row r="900" spans="28:29" ht="12.75" customHeight="1">
      <c r="AB900" s="4"/>
      <c r="AC900" s="4"/>
    </row>
    <row r="901" spans="28:29" ht="12.75" customHeight="1">
      <c r="AB901" s="4"/>
      <c r="AC901" s="4"/>
    </row>
    <row r="902" spans="28:29" ht="12.75" customHeight="1">
      <c r="AB902" s="4"/>
      <c r="AC902" s="4"/>
    </row>
    <row r="903" spans="28:29" ht="12.75" customHeight="1">
      <c r="AB903" s="4"/>
      <c r="AC903" s="4"/>
    </row>
    <row r="904" spans="28:29" ht="12.75" customHeight="1">
      <c r="AB904" s="4"/>
      <c r="AC904" s="4"/>
    </row>
    <row r="905" spans="28:29" ht="12.75" customHeight="1">
      <c r="AB905" s="4"/>
      <c r="AC905" s="4"/>
    </row>
    <row r="906" spans="28:29" ht="12.75" customHeight="1">
      <c r="AB906" s="4"/>
      <c r="AC906" s="4"/>
    </row>
    <row r="907" spans="28:29" ht="12.75" customHeight="1">
      <c r="AB907" s="4"/>
      <c r="AC907" s="4"/>
    </row>
    <row r="908" spans="28:29" ht="12.75" customHeight="1">
      <c r="AB908" s="4"/>
      <c r="AC908" s="4"/>
    </row>
    <row r="909" spans="28:29" ht="12.75" customHeight="1">
      <c r="AB909" s="4"/>
      <c r="AC909" s="4"/>
    </row>
    <row r="910" spans="28:29" ht="12.75" customHeight="1">
      <c r="AB910" s="4"/>
      <c r="AC910" s="4"/>
    </row>
    <row r="911" spans="28:29" ht="12.75" customHeight="1">
      <c r="AB911" s="4"/>
      <c r="AC911" s="4"/>
    </row>
    <row r="912" spans="28:29" ht="12.75" customHeight="1">
      <c r="AB912" s="4"/>
      <c r="AC912" s="4"/>
    </row>
    <row r="913" spans="28:29" ht="12.75" customHeight="1">
      <c r="AB913" s="4"/>
      <c r="AC913" s="4"/>
    </row>
    <row r="914" spans="28:29" ht="12.75" customHeight="1">
      <c r="AB914" s="4"/>
      <c r="AC914" s="4"/>
    </row>
    <row r="915" spans="28:29" ht="12.75" customHeight="1">
      <c r="AB915" s="4"/>
      <c r="AC915" s="4"/>
    </row>
    <row r="916" spans="28:29" ht="12.75" customHeight="1">
      <c r="AB916" s="4"/>
      <c r="AC916" s="4"/>
    </row>
    <row r="917" spans="28:29" ht="12.75" customHeight="1">
      <c r="AB917" s="4"/>
      <c r="AC917" s="4"/>
    </row>
    <row r="918" spans="28:29" ht="12.75" customHeight="1">
      <c r="AB918" s="4"/>
      <c r="AC918" s="4"/>
    </row>
    <row r="919" spans="28:29" ht="12.75" customHeight="1">
      <c r="AB919" s="4"/>
      <c r="AC919" s="4"/>
    </row>
    <row r="920" spans="28:29" ht="12.75" customHeight="1">
      <c r="AB920" s="4"/>
      <c r="AC920" s="4"/>
    </row>
    <row r="921" spans="28:29" ht="12.75" customHeight="1">
      <c r="AB921" s="4"/>
      <c r="AC921" s="4"/>
    </row>
    <row r="922" spans="28:29" ht="12.75" customHeight="1">
      <c r="AB922" s="4"/>
      <c r="AC922" s="4"/>
    </row>
    <row r="923" spans="28:29" ht="12.75" customHeight="1">
      <c r="AB923" s="4"/>
      <c r="AC923" s="4"/>
    </row>
    <row r="924" spans="28:29" ht="12.75" customHeight="1">
      <c r="AB924" s="4"/>
      <c r="AC924" s="4"/>
    </row>
    <row r="925" spans="28:29" ht="12.75" customHeight="1">
      <c r="AB925" s="4"/>
      <c r="AC925" s="4"/>
    </row>
    <row r="926" spans="28:29" ht="12.75" customHeight="1">
      <c r="AB926" s="4"/>
      <c r="AC926" s="4"/>
    </row>
    <row r="927" spans="28:29" ht="12.75" customHeight="1">
      <c r="AB927" s="4"/>
      <c r="AC927" s="4"/>
    </row>
    <row r="928" spans="28:29" ht="12.75" customHeight="1">
      <c r="AB928" s="4"/>
      <c r="AC928" s="4"/>
    </row>
    <row r="929" spans="28:29" ht="12.75" customHeight="1">
      <c r="AB929" s="4"/>
      <c r="AC929" s="4"/>
    </row>
    <row r="930" spans="28:29" ht="12.75" customHeight="1">
      <c r="AB930" s="4"/>
      <c r="AC930" s="4"/>
    </row>
    <row r="931" spans="28:29" ht="12.75" customHeight="1">
      <c r="AB931" s="4"/>
      <c r="AC931" s="4"/>
    </row>
    <row r="932" spans="28:29" ht="12.75" customHeight="1">
      <c r="AB932" s="4"/>
      <c r="AC932" s="4"/>
    </row>
    <row r="933" spans="28:29" ht="12.75" customHeight="1">
      <c r="AB933" s="4"/>
      <c r="AC933" s="4"/>
    </row>
    <row r="934" spans="28:29" ht="12.75" customHeight="1">
      <c r="AB934" s="4"/>
      <c r="AC934" s="4"/>
    </row>
    <row r="935" spans="28:29" ht="12.75" customHeight="1">
      <c r="AB935" s="4"/>
      <c r="AC935" s="4"/>
    </row>
    <row r="936" spans="28:29" ht="12.75" customHeight="1">
      <c r="AB936" s="4"/>
      <c r="AC936" s="4"/>
    </row>
    <row r="937" spans="28:29" ht="12.75" customHeight="1">
      <c r="AB937" s="4"/>
      <c r="AC937" s="4"/>
    </row>
    <row r="938" spans="28:29" ht="12.75" customHeight="1">
      <c r="AB938" s="4"/>
      <c r="AC938" s="4"/>
    </row>
    <row r="939" spans="28:29" ht="12.75" customHeight="1">
      <c r="AB939" s="4"/>
      <c r="AC939" s="4"/>
    </row>
    <row r="940" spans="28:29" ht="12.75" customHeight="1">
      <c r="AB940" s="4"/>
      <c r="AC940" s="4"/>
    </row>
    <row r="941" spans="28:29" ht="12.75" customHeight="1">
      <c r="AB941" s="4"/>
      <c r="AC941" s="4"/>
    </row>
    <row r="942" spans="28:29" ht="12.75" customHeight="1">
      <c r="AB942" s="4"/>
      <c r="AC942" s="4"/>
    </row>
    <row r="943" spans="28:29" ht="12.75" customHeight="1">
      <c r="AB943" s="4"/>
      <c r="AC943" s="4"/>
    </row>
    <row r="944" spans="28:29" ht="12.75" customHeight="1">
      <c r="AB944" s="4"/>
      <c r="AC944" s="4"/>
    </row>
    <row r="945" spans="28:29" ht="12.75" customHeight="1">
      <c r="AB945" s="4"/>
      <c r="AC945" s="4"/>
    </row>
    <row r="946" spans="28:29" ht="12.75" customHeight="1">
      <c r="AB946" s="4"/>
      <c r="AC946" s="4"/>
    </row>
    <row r="947" spans="28:29" ht="12.75" customHeight="1">
      <c r="AB947" s="4"/>
      <c r="AC947" s="4"/>
    </row>
    <row r="948" spans="28:29" ht="12.75" customHeight="1">
      <c r="AB948" s="4"/>
      <c r="AC948" s="4"/>
    </row>
    <row r="949" spans="28:29" ht="12.75" customHeight="1">
      <c r="AB949" s="4"/>
      <c r="AC949" s="4"/>
    </row>
    <row r="950" spans="28:29" ht="12.75" customHeight="1">
      <c r="AB950" s="4"/>
      <c r="AC950" s="4"/>
    </row>
    <row r="951" spans="28:29" ht="12.75" customHeight="1">
      <c r="AB951" s="4"/>
      <c r="AC951" s="4"/>
    </row>
    <row r="952" spans="28:29" ht="12.75" customHeight="1">
      <c r="AB952" s="4"/>
      <c r="AC952" s="4"/>
    </row>
    <row r="953" spans="28:29" ht="12.75" customHeight="1">
      <c r="AB953" s="4"/>
      <c r="AC953" s="4"/>
    </row>
    <row r="954" spans="28:29" ht="12.75" customHeight="1">
      <c r="AB954" s="4"/>
      <c r="AC954" s="4"/>
    </row>
    <row r="955" spans="28:29" ht="12.75" customHeight="1">
      <c r="AB955" s="4"/>
      <c r="AC955" s="4"/>
    </row>
    <row r="956" spans="28:29" ht="12.75" customHeight="1">
      <c r="AB956" s="4"/>
      <c r="AC956" s="4"/>
    </row>
    <row r="957" spans="28:29" ht="12.75" customHeight="1">
      <c r="AB957" s="4"/>
      <c r="AC957" s="4"/>
    </row>
    <row r="958" spans="28:29" ht="12.75" customHeight="1">
      <c r="AB958" s="4"/>
      <c r="AC958" s="4"/>
    </row>
    <row r="959" spans="28:29" ht="12.75" customHeight="1">
      <c r="AB959" s="4"/>
      <c r="AC959" s="4"/>
    </row>
    <row r="960" spans="28:29" ht="12.75" customHeight="1">
      <c r="AB960" s="4"/>
      <c r="AC960" s="4"/>
    </row>
    <row r="961" spans="28:29" ht="12.75" customHeight="1">
      <c r="AB961" s="4"/>
      <c r="AC961" s="4"/>
    </row>
    <row r="962" spans="28:29" ht="12.75" customHeight="1">
      <c r="AB962" s="4"/>
      <c r="AC962" s="4"/>
    </row>
    <row r="963" spans="28:29" ht="12.75" customHeight="1">
      <c r="AB963" s="4"/>
      <c r="AC963" s="4"/>
    </row>
    <row r="964" spans="28:29" ht="12.75" customHeight="1">
      <c r="AB964" s="4"/>
      <c r="AC964" s="4"/>
    </row>
    <row r="965" spans="28:29" ht="12.75" customHeight="1">
      <c r="AB965" s="4"/>
      <c r="AC965" s="4"/>
    </row>
    <row r="966" spans="28:29" ht="12.75" customHeight="1">
      <c r="AB966" s="4"/>
      <c r="AC966" s="4"/>
    </row>
    <row r="967" spans="28:29" ht="12.75" customHeight="1">
      <c r="AB967" s="4"/>
      <c r="AC967" s="4"/>
    </row>
    <row r="968" spans="28:29" ht="12.75" customHeight="1">
      <c r="AB968" s="4"/>
      <c r="AC968" s="4"/>
    </row>
    <row r="969" spans="28:29" ht="12.75" customHeight="1">
      <c r="AB969" s="4"/>
      <c r="AC969" s="4"/>
    </row>
    <row r="970" spans="28:29" ht="12.75" customHeight="1">
      <c r="AB970" s="4"/>
      <c r="AC970" s="4"/>
    </row>
    <row r="971" spans="28:29" ht="12.75" customHeight="1">
      <c r="AB971" s="4"/>
      <c r="AC971" s="4"/>
    </row>
    <row r="972" spans="28:29" ht="12.75" customHeight="1">
      <c r="AB972" s="4"/>
      <c r="AC972" s="4"/>
    </row>
    <row r="973" spans="28:29" ht="12.75" customHeight="1">
      <c r="AB973" s="4"/>
      <c r="AC973" s="4"/>
    </row>
    <row r="974" spans="28:29" ht="12.75" customHeight="1">
      <c r="AB974" s="4"/>
      <c r="AC974" s="4"/>
    </row>
    <row r="975" spans="28:29" ht="12.75" customHeight="1">
      <c r="AB975" s="4"/>
      <c r="AC975" s="4"/>
    </row>
    <row r="976" spans="28:29" ht="12.75" customHeight="1">
      <c r="AB976" s="4"/>
      <c r="AC976" s="4"/>
    </row>
    <row r="977" spans="28:29" ht="12.75" customHeight="1">
      <c r="AB977" s="4"/>
      <c r="AC977" s="4"/>
    </row>
    <row r="978" spans="28:29" ht="12.75" customHeight="1">
      <c r="AB978" s="4"/>
      <c r="AC978" s="4"/>
    </row>
    <row r="979" spans="28:29" ht="12.75" customHeight="1">
      <c r="AB979" s="4"/>
      <c r="AC979" s="4"/>
    </row>
    <row r="980" spans="28:29" ht="12.75" customHeight="1">
      <c r="AB980" s="4"/>
      <c r="AC980" s="4"/>
    </row>
    <row r="981" spans="28:29" ht="12.75" customHeight="1">
      <c r="AB981" s="4"/>
      <c r="AC981" s="4"/>
    </row>
    <row r="982" spans="28:29" ht="12.75" customHeight="1">
      <c r="AB982" s="4"/>
      <c r="AC982" s="4"/>
    </row>
    <row r="983" spans="28:29" ht="12.75" customHeight="1">
      <c r="AB983" s="4"/>
      <c r="AC983" s="4"/>
    </row>
    <row r="984" spans="28:29" ht="12.75" customHeight="1">
      <c r="AB984" s="4"/>
      <c r="AC984" s="4"/>
    </row>
    <row r="985" spans="28:29" ht="12.75" customHeight="1">
      <c r="AB985" s="4"/>
      <c r="AC985" s="4"/>
    </row>
    <row r="986" spans="28:29" ht="12.75" customHeight="1">
      <c r="AB986" s="4"/>
      <c r="AC986" s="4"/>
    </row>
    <row r="987" spans="28:29" ht="12.75" customHeight="1">
      <c r="AB987" s="4"/>
      <c r="AC987" s="4"/>
    </row>
    <row r="988" spans="28:29" ht="12.75" customHeight="1">
      <c r="AB988" s="4"/>
      <c r="AC988" s="4"/>
    </row>
    <row r="989" spans="28:29" ht="12.75" customHeight="1">
      <c r="AB989" s="4"/>
      <c r="AC989" s="4"/>
    </row>
    <row r="990" spans="28:29" ht="12.75" customHeight="1">
      <c r="AB990" s="4"/>
      <c r="AC990" s="4"/>
    </row>
    <row r="991" spans="28:29" ht="12.75" customHeight="1">
      <c r="AB991" s="4"/>
      <c r="AC991" s="4"/>
    </row>
    <row r="992" spans="28:29" ht="12.75" customHeight="1">
      <c r="AB992" s="4"/>
      <c r="AC992" s="4"/>
    </row>
    <row r="993" spans="28:29" ht="12.75" customHeight="1">
      <c r="AB993" s="4"/>
      <c r="AC993" s="4"/>
    </row>
    <row r="994" spans="28:29" ht="12.75" customHeight="1">
      <c r="AB994" s="4"/>
      <c r="AC994" s="4"/>
    </row>
    <row r="995" spans="28:29" ht="12.75" customHeight="1">
      <c r="AB995" s="4"/>
      <c r="AC995" s="4"/>
    </row>
    <row r="996" spans="28:29" ht="12.75" customHeight="1">
      <c r="AB996" s="4"/>
      <c r="AC996" s="4"/>
    </row>
    <row r="997" spans="28:29" ht="12.75" customHeight="1">
      <c r="AB997" s="4"/>
      <c r="AC997" s="4"/>
    </row>
    <row r="998" spans="28:29" ht="12.75" customHeight="1">
      <c r="AB998" s="4"/>
      <c r="AC998" s="4"/>
    </row>
    <row r="999" spans="28:29" ht="12.75" customHeight="1">
      <c r="AB999" s="4"/>
      <c r="AC999" s="4"/>
    </row>
    <row r="1000" spans="28:29" ht="12.75" customHeight="1">
      <c r="AB1000" s="4"/>
      <c r="AC1000" s="4"/>
    </row>
  </sheetData>
  <mergeCells count="2">
    <mergeCell ref="AE5:AF5"/>
    <mergeCell ref="AE19:AF19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location="/?shareName=7365009.com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location="3mail@b.c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Phishing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2024-02-27T05:21:53Z</dcterms:created>
  <dcterms:modified xsi:type="dcterms:W3CDTF">2024-03-03T15:21:49Z</dcterms:modified>
</cp:coreProperties>
</file>