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0D5F1B3E-ADCB-40C8-A717-D70BC50C48F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6" i="1" l="1"/>
  <c r="AF9" i="1" s="1"/>
  <c r="AF15" i="1"/>
  <c r="AF14" i="1"/>
  <c r="AF13" i="1"/>
  <c r="AF12" i="1"/>
  <c r="AF11" i="1"/>
  <c r="AF16" i="1" s="1"/>
  <c r="AF8" i="1"/>
  <c r="AF7" i="1"/>
  <c r="AB151" i="1" l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AB149" i="1"/>
  <c r="V149" i="1"/>
  <c r="P149" i="1"/>
  <c r="J149" i="1"/>
  <c r="Y149" i="1" s="1"/>
  <c r="AC149" i="1" s="1"/>
  <c r="AB148" i="1"/>
  <c r="V148" i="1"/>
  <c r="P148" i="1"/>
  <c r="J148" i="1"/>
  <c r="Y148" i="1" s="1"/>
  <c r="AC148" i="1" s="1"/>
  <c r="AB147" i="1"/>
  <c r="V147" i="1"/>
  <c r="P147" i="1"/>
  <c r="J147" i="1"/>
  <c r="Y147" i="1" s="1"/>
  <c r="AC147" i="1" s="1"/>
  <c r="AB146" i="1"/>
  <c r="Y146" i="1"/>
  <c r="AC146" i="1" s="1"/>
  <c r="V146" i="1"/>
  <c r="P146" i="1"/>
  <c r="J146" i="1"/>
  <c r="V145" i="1"/>
  <c r="P145" i="1"/>
  <c r="J145" i="1"/>
  <c r="Y145" i="1" s="1"/>
  <c r="AC145" i="1" s="1"/>
  <c r="AB144" i="1"/>
  <c r="V144" i="1"/>
  <c r="Y144" i="1" s="1"/>
  <c r="AC144" i="1" s="1"/>
  <c r="P144" i="1"/>
  <c r="J144" i="1"/>
  <c r="V143" i="1"/>
  <c r="P143" i="1"/>
  <c r="J143" i="1"/>
  <c r="Y143" i="1" s="1"/>
  <c r="V142" i="1"/>
  <c r="P142" i="1"/>
  <c r="J142" i="1"/>
  <c r="Y142" i="1" s="1"/>
  <c r="AC142" i="1" s="1"/>
  <c r="AB141" i="1"/>
  <c r="V141" i="1"/>
  <c r="P141" i="1"/>
  <c r="J141" i="1"/>
  <c r="Y141" i="1" s="1"/>
  <c r="AC141" i="1" s="1"/>
  <c r="AB140" i="1"/>
  <c r="V140" i="1"/>
  <c r="P140" i="1"/>
  <c r="J140" i="1"/>
  <c r="Y140" i="1" s="1"/>
  <c r="AC140" i="1" s="1"/>
  <c r="AB139" i="1"/>
  <c r="Y139" i="1"/>
  <c r="AC139" i="1" s="1"/>
  <c r="V139" i="1"/>
  <c r="P139" i="1"/>
  <c r="J139" i="1"/>
  <c r="AB138" i="1"/>
  <c r="V138" i="1"/>
  <c r="P138" i="1"/>
  <c r="J138" i="1"/>
  <c r="Y138" i="1" s="1"/>
  <c r="AC138" i="1" s="1"/>
  <c r="AB137" i="1"/>
  <c r="V137" i="1"/>
  <c r="P137" i="1"/>
  <c r="J137" i="1"/>
  <c r="Y137" i="1" s="1"/>
  <c r="AC137" i="1" s="1"/>
  <c r="AB136" i="1"/>
  <c r="V136" i="1"/>
  <c r="P136" i="1"/>
  <c r="J136" i="1"/>
  <c r="Y136" i="1" s="1"/>
  <c r="AC136" i="1" s="1"/>
  <c r="AB135" i="1"/>
  <c r="Y135" i="1"/>
  <c r="AC135" i="1" s="1"/>
  <c r="V135" i="1"/>
  <c r="P135" i="1"/>
  <c r="J135" i="1"/>
  <c r="AB134" i="1"/>
  <c r="V134" i="1"/>
  <c r="P134" i="1"/>
  <c r="J134" i="1"/>
  <c r="Y134" i="1" s="1"/>
  <c r="AC134" i="1" s="1"/>
  <c r="AB133" i="1"/>
  <c r="V133" i="1"/>
  <c r="P133" i="1"/>
  <c r="J133" i="1"/>
  <c r="Y133" i="1" s="1"/>
  <c r="AC133" i="1" s="1"/>
  <c r="AB132" i="1"/>
  <c r="V132" i="1"/>
  <c r="P132" i="1"/>
  <c r="J132" i="1"/>
  <c r="Y132" i="1" s="1"/>
  <c r="AC132" i="1" s="1"/>
  <c r="AB131" i="1"/>
  <c r="Y131" i="1"/>
  <c r="AC131" i="1" s="1"/>
  <c r="V131" i="1"/>
  <c r="P131" i="1"/>
  <c r="J131" i="1"/>
  <c r="V130" i="1"/>
  <c r="P130" i="1"/>
  <c r="J130" i="1"/>
  <c r="Y130" i="1" s="1"/>
  <c r="AC130" i="1" s="1"/>
  <c r="AB129" i="1"/>
  <c r="V129" i="1"/>
  <c r="Y129" i="1" s="1"/>
  <c r="AC129" i="1" s="1"/>
  <c r="P129" i="1"/>
  <c r="J129" i="1"/>
  <c r="Y128" i="1"/>
  <c r="AC128" i="1" s="1"/>
  <c r="V128" i="1"/>
  <c r="P128" i="1"/>
  <c r="J128" i="1"/>
  <c r="AB127" i="1"/>
  <c r="V127" i="1"/>
  <c r="P127" i="1"/>
  <c r="J127" i="1"/>
  <c r="Y127" i="1" s="1"/>
  <c r="AC127" i="1" s="1"/>
  <c r="AB126" i="1"/>
  <c r="V126" i="1"/>
  <c r="P126" i="1"/>
  <c r="J126" i="1"/>
  <c r="Y126" i="1" s="1"/>
  <c r="AC126" i="1" s="1"/>
  <c r="AB125" i="1"/>
  <c r="V125" i="1"/>
  <c r="P125" i="1"/>
  <c r="J125" i="1"/>
  <c r="Y125" i="1" s="1"/>
  <c r="AC125" i="1" s="1"/>
  <c r="AB124" i="1"/>
  <c r="Y124" i="1"/>
  <c r="AC124" i="1" s="1"/>
  <c r="V124" i="1"/>
  <c r="P124" i="1"/>
  <c r="J124" i="1"/>
  <c r="V123" i="1"/>
  <c r="P123" i="1"/>
  <c r="J123" i="1"/>
  <c r="Y123" i="1" s="1"/>
  <c r="AB122" i="1"/>
  <c r="V122" i="1"/>
  <c r="P122" i="1"/>
  <c r="J122" i="1"/>
  <c r="Y122" i="1" s="1"/>
  <c r="AC122" i="1" s="1"/>
  <c r="AB121" i="1"/>
  <c r="V121" i="1"/>
  <c r="P121" i="1"/>
  <c r="J121" i="1"/>
  <c r="Y121" i="1" s="1"/>
  <c r="AC121" i="1" s="1"/>
  <c r="V120" i="1"/>
  <c r="Y120" i="1" s="1"/>
  <c r="AC120" i="1" s="1"/>
  <c r="P120" i="1"/>
  <c r="J120" i="1"/>
  <c r="AB119" i="1"/>
  <c r="V119" i="1"/>
  <c r="P119" i="1"/>
  <c r="J119" i="1"/>
  <c r="Y119" i="1" s="1"/>
  <c r="AC119" i="1" s="1"/>
  <c r="AC118" i="1"/>
  <c r="AB118" i="1"/>
  <c r="Y118" i="1"/>
  <c r="V118" i="1"/>
  <c r="P118" i="1"/>
  <c r="J118" i="1"/>
  <c r="AC117" i="1"/>
  <c r="AB117" i="1"/>
  <c r="Y117" i="1"/>
  <c r="V117" i="1"/>
  <c r="P117" i="1"/>
  <c r="J117" i="1"/>
  <c r="V116" i="1"/>
  <c r="P116" i="1"/>
  <c r="J116" i="1"/>
  <c r="Y116" i="1" s="1"/>
  <c r="AC116" i="1" s="1"/>
  <c r="V115" i="1"/>
  <c r="P115" i="1"/>
  <c r="J115" i="1"/>
  <c r="Y115" i="1" s="1"/>
  <c r="AB114" i="1"/>
  <c r="V114" i="1"/>
  <c r="P114" i="1"/>
  <c r="J114" i="1"/>
  <c r="Y114" i="1" s="1"/>
  <c r="AC114" i="1" s="1"/>
  <c r="AB113" i="1"/>
  <c r="Y113" i="1"/>
  <c r="AC113" i="1" s="1"/>
  <c r="V113" i="1"/>
  <c r="P113" i="1"/>
  <c r="J113" i="1"/>
  <c r="V112" i="1"/>
  <c r="P112" i="1"/>
  <c r="J112" i="1"/>
  <c r="Y112" i="1" s="1"/>
  <c r="AC112" i="1" s="1"/>
  <c r="V111" i="1"/>
  <c r="P111" i="1"/>
  <c r="J111" i="1"/>
  <c r="Y111" i="1" s="1"/>
  <c r="AC111" i="1" s="1"/>
  <c r="V110" i="1"/>
  <c r="Y110" i="1" s="1"/>
  <c r="AC110" i="1" s="1"/>
  <c r="P110" i="1"/>
  <c r="J110" i="1"/>
  <c r="AB109" i="1"/>
  <c r="V109" i="1"/>
  <c r="P109" i="1"/>
  <c r="J109" i="1"/>
  <c r="Y109" i="1" s="1"/>
  <c r="AC109" i="1" s="1"/>
  <c r="V108" i="1"/>
  <c r="P108" i="1"/>
  <c r="J108" i="1"/>
  <c r="Y108" i="1" s="1"/>
  <c r="AC108" i="1" s="1"/>
  <c r="AB107" i="1"/>
  <c r="Y107" i="1"/>
  <c r="AC107" i="1" s="1"/>
  <c r="V107" i="1"/>
  <c r="P107" i="1"/>
  <c r="J107" i="1"/>
  <c r="AB106" i="1"/>
  <c r="V106" i="1"/>
  <c r="P106" i="1"/>
  <c r="J106" i="1"/>
  <c r="Y106" i="1" s="1"/>
  <c r="AC106" i="1" s="1"/>
  <c r="AB105" i="1"/>
  <c r="V105" i="1"/>
  <c r="P105" i="1"/>
  <c r="J105" i="1"/>
  <c r="Y105" i="1" s="1"/>
  <c r="AC105" i="1" s="1"/>
  <c r="AB104" i="1"/>
  <c r="V104" i="1"/>
  <c r="P104" i="1"/>
  <c r="J104" i="1"/>
  <c r="Y104" i="1" s="1"/>
  <c r="AC104" i="1" s="1"/>
  <c r="V103" i="1"/>
  <c r="Y103" i="1" s="1"/>
  <c r="AC103" i="1" s="1"/>
  <c r="P103" i="1"/>
  <c r="J103" i="1"/>
  <c r="V102" i="1"/>
  <c r="P102" i="1"/>
  <c r="J102" i="1"/>
  <c r="Y102" i="1" s="1"/>
  <c r="AC102" i="1" s="1"/>
  <c r="AB101" i="1"/>
  <c r="V101" i="1"/>
  <c r="P101" i="1"/>
  <c r="J101" i="1"/>
  <c r="Y101" i="1" s="1"/>
  <c r="AC101" i="1" s="1"/>
  <c r="AB100" i="1"/>
  <c r="Y100" i="1"/>
  <c r="AC100" i="1" s="1"/>
  <c r="V100" i="1"/>
  <c r="P100" i="1"/>
  <c r="J100" i="1"/>
  <c r="AB99" i="1"/>
  <c r="V99" i="1"/>
  <c r="P99" i="1"/>
  <c r="J99" i="1"/>
  <c r="Y99" i="1" s="1"/>
  <c r="AC99" i="1" s="1"/>
  <c r="AB98" i="1"/>
  <c r="V98" i="1"/>
  <c r="P98" i="1"/>
  <c r="J98" i="1"/>
  <c r="Y98" i="1" s="1"/>
  <c r="AC98" i="1" s="1"/>
  <c r="AB97" i="1"/>
  <c r="V97" i="1"/>
  <c r="P97" i="1"/>
  <c r="J97" i="1"/>
  <c r="Y97" i="1" s="1"/>
  <c r="AC97" i="1" s="1"/>
  <c r="AB96" i="1"/>
  <c r="Y96" i="1"/>
  <c r="AC96" i="1" s="1"/>
  <c r="V96" i="1"/>
  <c r="P96" i="1"/>
  <c r="J96" i="1"/>
  <c r="AB95" i="1"/>
  <c r="V95" i="1"/>
  <c r="P95" i="1"/>
  <c r="J95" i="1"/>
  <c r="Y95" i="1" s="1"/>
  <c r="AC95" i="1" s="1"/>
  <c r="AB94" i="1"/>
  <c r="V94" i="1"/>
  <c r="P94" i="1"/>
  <c r="J94" i="1"/>
  <c r="Y94" i="1" s="1"/>
  <c r="AC94" i="1" s="1"/>
  <c r="AB93" i="1"/>
  <c r="V93" i="1"/>
  <c r="P93" i="1"/>
  <c r="J93" i="1"/>
  <c r="Y93" i="1" s="1"/>
  <c r="AC93" i="1" s="1"/>
  <c r="AB92" i="1"/>
  <c r="Y92" i="1"/>
  <c r="AC92" i="1" s="1"/>
  <c r="V92" i="1"/>
  <c r="P92" i="1"/>
  <c r="J92" i="1"/>
  <c r="V91" i="1"/>
  <c r="P91" i="1"/>
  <c r="J91" i="1"/>
  <c r="Y91" i="1" s="1"/>
  <c r="AC91" i="1" s="1"/>
  <c r="V90" i="1"/>
  <c r="P90" i="1"/>
  <c r="J90" i="1"/>
  <c r="Y90" i="1" s="1"/>
  <c r="AC90" i="1" s="1"/>
  <c r="AB89" i="1"/>
  <c r="Y89" i="1"/>
  <c r="AC89" i="1" s="1"/>
  <c r="V89" i="1"/>
  <c r="P89" i="1"/>
  <c r="J89" i="1"/>
  <c r="AB88" i="1"/>
  <c r="V88" i="1"/>
  <c r="P88" i="1"/>
  <c r="J88" i="1"/>
  <c r="Y88" i="1" s="1"/>
  <c r="AC88" i="1" s="1"/>
  <c r="AB87" i="1"/>
  <c r="V87" i="1"/>
  <c r="P87" i="1"/>
  <c r="J87" i="1"/>
  <c r="Y87" i="1" s="1"/>
  <c r="AC87" i="1" s="1"/>
  <c r="AB86" i="1"/>
  <c r="V86" i="1"/>
  <c r="P86" i="1"/>
  <c r="J86" i="1"/>
  <c r="Y86" i="1" s="1"/>
  <c r="AC86" i="1" s="1"/>
  <c r="V85" i="1"/>
  <c r="Y85" i="1" s="1"/>
  <c r="AC85" i="1" s="1"/>
  <c r="P85" i="1"/>
  <c r="J85" i="1"/>
  <c r="AB84" i="1"/>
  <c r="V84" i="1"/>
  <c r="P84" i="1"/>
  <c r="J84" i="1"/>
  <c r="Y84" i="1" s="1"/>
  <c r="AC84" i="1" s="1"/>
  <c r="AC83" i="1"/>
  <c r="AB83" i="1"/>
  <c r="Y83" i="1"/>
  <c r="V83" i="1"/>
  <c r="P83" i="1"/>
  <c r="J83" i="1"/>
  <c r="AC82" i="1"/>
  <c r="AB82" i="1"/>
  <c r="Y82" i="1"/>
  <c r="V82" i="1"/>
  <c r="P82" i="1"/>
  <c r="J82" i="1"/>
  <c r="AB81" i="1"/>
  <c r="V81" i="1"/>
  <c r="Y81" i="1" s="1"/>
  <c r="AC81" i="1" s="1"/>
  <c r="P81" i="1"/>
  <c r="J81" i="1"/>
  <c r="V80" i="1"/>
  <c r="P80" i="1"/>
  <c r="J80" i="1"/>
  <c r="Y80" i="1" s="1"/>
  <c r="AC79" i="1"/>
  <c r="AB79" i="1"/>
  <c r="Y79" i="1"/>
  <c r="V79" i="1"/>
  <c r="P79" i="1"/>
  <c r="J79" i="1"/>
  <c r="AC78" i="1"/>
  <c r="AB78" i="1"/>
  <c r="Y78" i="1"/>
  <c r="V78" i="1"/>
  <c r="P78" i="1"/>
  <c r="J78" i="1"/>
  <c r="V77" i="1"/>
  <c r="P77" i="1"/>
  <c r="J77" i="1"/>
  <c r="Y77" i="1" s="1"/>
  <c r="AC77" i="1" s="1"/>
  <c r="AB76" i="1"/>
  <c r="V76" i="1"/>
  <c r="P76" i="1"/>
  <c r="J76" i="1"/>
  <c r="Y76" i="1" s="1"/>
  <c r="AC76" i="1" s="1"/>
  <c r="AC75" i="1"/>
  <c r="Y75" i="1"/>
  <c r="V75" i="1"/>
  <c r="P75" i="1"/>
  <c r="J75" i="1"/>
  <c r="AB74" i="1"/>
  <c r="V74" i="1"/>
  <c r="Y74" i="1" s="1"/>
  <c r="AC74" i="1" s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B71" i="1"/>
  <c r="Y71" i="1"/>
  <c r="AC71" i="1" s="1"/>
  <c r="V71" i="1"/>
  <c r="P71" i="1"/>
  <c r="J71" i="1"/>
  <c r="AB70" i="1"/>
  <c r="V70" i="1"/>
  <c r="P70" i="1"/>
  <c r="J70" i="1"/>
  <c r="Y70" i="1" s="1"/>
  <c r="AC70" i="1" s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B67" i="1"/>
  <c r="Y67" i="1"/>
  <c r="AC67" i="1" s="1"/>
  <c r="V67" i="1"/>
  <c r="P67" i="1"/>
  <c r="J67" i="1"/>
  <c r="AB66" i="1"/>
  <c r="V66" i="1"/>
  <c r="P66" i="1"/>
  <c r="J66" i="1"/>
  <c r="Y66" i="1" s="1"/>
  <c r="AC66" i="1" s="1"/>
  <c r="AB65" i="1"/>
  <c r="V65" i="1"/>
  <c r="P65" i="1"/>
  <c r="J65" i="1"/>
  <c r="Y65" i="1" s="1"/>
  <c r="AC65" i="1" s="1"/>
  <c r="V64" i="1"/>
  <c r="P64" i="1"/>
  <c r="J64" i="1"/>
  <c r="Y64" i="1" s="1"/>
  <c r="Y63" i="1"/>
  <c r="V63" i="1"/>
  <c r="P63" i="1"/>
  <c r="J63" i="1"/>
  <c r="AB62" i="1"/>
  <c r="V62" i="1"/>
  <c r="P62" i="1"/>
  <c r="J62" i="1"/>
  <c r="Y62" i="1" s="1"/>
  <c r="AC62" i="1" s="1"/>
  <c r="Y61" i="1"/>
  <c r="AC61" i="1" s="1"/>
  <c r="V61" i="1"/>
  <c r="P61" i="1"/>
  <c r="J61" i="1"/>
  <c r="Y60" i="1"/>
  <c r="AC60" i="1" s="1"/>
  <c r="V60" i="1"/>
  <c r="P60" i="1"/>
  <c r="J60" i="1"/>
  <c r="AB59" i="1"/>
  <c r="V59" i="1"/>
  <c r="P59" i="1"/>
  <c r="J59" i="1"/>
  <c r="Y59" i="1" s="1"/>
  <c r="AC59" i="1" s="1"/>
  <c r="AB58" i="1"/>
  <c r="V58" i="1"/>
  <c r="P58" i="1"/>
  <c r="J58" i="1"/>
  <c r="Y58" i="1" s="1"/>
  <c r="AC58" i="1" s="1"/>
  <c r="AB57" i="1"/>
  <c r="V57" i="1"/>
  <c r="P57" i="1"/>
  <c r="J57" i="1"/>
  <c r="Y57" i="1" s="1"/>
  <c r="AC57" i="1" s="1"/>
  <c r="AB56" i="1"/>
  <c r="Y56" i="1"/>
  <c r="AC56" i="1" s="1"/>
  <c r="V56" i="1"/>
  <c r="P56" i="1"/>
  <c r="J56" i="1"/>
  <c r="AB55" i="1"/>
  <c r="V55" i="1"/>
  <c r="P55" i="1"/>
  <c r="J55" i="1"/>
  <c r="Y55" i="1" s="1"/>
  <c r="AC55" i="1" s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B52" i="1"/>
  <c r="Y52" i="1"/>
  <c r="AC52" i="1" s="1"/>
  <c r="V52" i="1"/>
  <c r="P52" i="1"/>
  <c r="J52" i="1"/>
  <c r="AB51" i="1"/>
  <c r="V51" i="1"/>
  <c r="P51" i="1"/>
  <c r="J51" i="1"/>
  <c r="Y51" i="1" s="1"/>
  <c r="AC51" i="1" s="1"/>
  <c r="V50" i="1"/>
  <c r="P50" i="1"/>
  <c r="J50" i="1"/>
  <c r="Y50" i="1" s="1"/>
  <c r="AB49" i="1"/>
  <c r="V49" i="1"/>
  <c r="P49" i="1"/>
  <c r="J49" i="1"/>
  <c r="Y49" i="1" s="1"/>
  <c r="AC49" i="1" s="1"/>
  <c r="V48" i="1"/>
  <c r="P48" i="1"/>
  <c r="J48" i="1"/>
  <c r="Y48" i="1" s="1"/>
  <c r="AB47" i="1"/>
  <c r="V47" i="1"/>
  <c r="P47" i="1"/>
  <c r="J47" i="1"/>
  <c r="Y47" i="1" s="1"/>
  <c r="AC47" i="1" s="1"/>
  <c r="Y46" i="1"/>
  <c r="V46" i="1"/>
  <c r="P46" i="1"/>
  <c r="J46" i="1"/>
  <c r="AB45" i="1"/>
  <c r="V45" i="1"/>
  <c r="P45" i="1"/>
  <c r="J45" i="1"/>
  <c r="Y45" i="1" s="1"/>
  <c r="AC45" i="1" s="1"/>
  <c r="Y44" i="1"/>
  <c r="AC44" i="1" s="1"/>
  <c r="V44" i="1"/>
  <c r="P44" i="1"/>
  <c r="J44" i="1"/>
  <c r="AB43" i="1"/>
  <c r="Y43" i="1"/>
  <c r="AC43" i="1" s="1"/>
  <c r="V43" i="1"/>
  <c r="P43" i="1"/>
  <c r="J43" i="1"/>
  <c r="V42" i="1"/>
  <c r="P42" i="1"/>
  <c r="J42" i="1"/>
  <c r="Y42" i="1" s="1"/>
  <c r="AC42" i="1" s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V39" i="1"/>
  <c r="Y39" i="1" s="1"/>
  <c r="AC39" i="1" s="1"/>
  <c r="P39" i="1"/>
  <c r="J39" i="1"/>
  <c r="AB38" i="1"/>
  <c r="V38" i="1"/>
  <c r="P38" i="1"/>
  <c r="J38" i="1"/>
  <c r="Y38" i="1" s="1"/>
  <c r="AC38" i="1" s="1"/>
  <c r="V37" i="1"/>
  <c r="P37" i="1"/>
  <c r="J37" i="1"/>
  <c r="Y37" i="1" s="1"/>
  <c r="AC37" i="1" s="1"/>
  <c r="AB36" i="1"/>
  <c r="Y36" i="1"/>
  <c r="AC36" i="1" s="1"/>
  <c r="V36" i="1"/>
  <c r="P36" i="1"/>
  <c r="J36" i="1"/>
  <c r="V35" i="1"/>
  <c r="P35" i="1"/>
  <c r="J35" i="1"/>
  <c r="Y35" i="1" s="1"/>
  <c r="V34" i="1"/>
  <c r="P34" i="1"/>
  <c r="J34" i="1"/>
  <c r="Y34" i="1" s="1"/>
  <c r="AB33" i="1"/>
  <c r="V33" i="1"/>
  <c r="P33" i="1"/>
  <c r="J33" i="1"/>
  <c r="Y33" i="1" s="1"/>
  <c r="AC33" i="1" s="1"/>
  <c r="V32" i="1"/>
  <c r="Y32" i="1" s="1"/>
  <c r="AC32" i="1" s="1"/>
  <c r="P32" i="1"/>
  <c r="J32" i="1"/>
  <c r="AB31" i="1"/>
  <c r="V31" i="1"/>
  <c r="P31" i="1"/>
  <c r="J31" i="1"/>
  <c r="Y31" i="1" s="1"/>
  <c r="AC31" i="1" s="1"/>
  <c r="AC30" i="1"/>
  <c r="AB30" i="1"/>
  <c r="Y30" i="1"/>
  <c r="V30" i="1"/>
  <c r="P30" i="1"/>
  <c r="J30" i="1"/>
  <c r="AB29" i="1"/>
  <c r="Y29" i="1"/>
  <c r="AC29" i="1" s="1"/>
  <c r="V29" i="1"/>
  <c r="P29" i="1"/>
  <c r="J29" i="1"/>
  <c r="AB28" i="1"/>
  <c r="V28" i="1"/>
  <c r="Y28" i="1" s="1"/>
  <c r="AC28" i="1" s="1"/>
  <c r="P28" i="1"/>
  <c r="J28" i="1"/>
  <c r="AB27" i="1"/>
  <c r="V27" i="1"/>
  <c r="P27" i="1"/>
  <c r="J27" i="1"/>
  <c r="Y27" i="1" s="1"/>
  <c r="AC27" i="1" s="1"/>
  <c r="AC26" i="1"/>
  <c r="AB26" i="1"/>
  <c r="Y26" i="1"/>
  <c r="V26" i="1"/>
  <c r="P26" i="1"/>
  <c r="J26" i="1"/>
  <c r="AB25" i="1"/>
  <c r="Y25" i="1"/>
  <c r="AC25" i="1" s="1"/>
  <c r="V25" i="1"/>
  <c r="P25" i="1"/>
  <c r="J25" i="1"/>
  <c r="AB24" i="1"/>
  <c r="V24" i="1"/>
  <c r="Y24" i="1" s="1"/>
  <c r="AC24" i="1" s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V21" i="1"/>
  <c r="Y21" i="1" s="1"/>
  <c r="AC21" i="1" s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B18" i="1"/>
  <c r="V18" i="1"/>
  <c r="Y18" i="1" s="1"/>
  <c r="AC18" i="1" s="1"/>
  <c r="P18" i="1"/>
  <c r="J18" i="1"/>
  <c r="AB17" i="1"/>
  <c r="V17" i="1"/>
  <c r="P17" i="1"/>
  <c r="J17" i="1"/>
  <c r="Y17" i="1" s="1"/>
  <c r="AC17" i="1" s="1"/>
  <c r="Y16" i="1"/>
  <c r="AC16" i="1" s="1"/>
  <c r="V16" i="1"/>
  <c r="P16" i="1"/>
  <c r="J16" i="1"/>
  <c r="AB15" i="1"/>
  <c r="Y15" i="1"/>
  <c r="AC15" i="1" s="1"/>
  <c r="V15" i="1"/>
  <c r="P15" i="1"/>
  <c r="J15" i="1"/>
  <c r="AB14" i="1"/>
  <c r="V14" i="1"/>
  <c r="Y14" i="1" s="1"/>
  <c r="AC14" i="1" s="1"/>
  <c r="P14" i="1"/>
  <c r="J14" i="1"/>
  <c r="AB13" i="1"/>
  <c r="V13" i="1"/>
  <c r="P13" i="1"/>
  <c r="J13" i="1"/>
  <c r="Y13" i="1" s="1"/>
  <c r="AC13" i="1" s="1"/>
  <c r="V12" i="1"/>
  <c r="P12" i="1"/>
  <c r="J12" i="1"/>
  <c r="Y12" i="1" s="1"/>
  <c r="AC12" i="1" s="1"/>
  <c r="AB11" i="1"/>
  <c r="V11" i="1"/>
  <c r="Y11" i="1" s="1"/>
  <c r="AC11" i="1" s="1"/>
  <c r="P11" i="1"/>
  <c r="J11" i="1"/>
  <c r="AB10" i="1"/>
  <c r="V10" i="1"/>
  <c r="P10" i="1"/>
  <c r="J10" i="1"/>
  <c r="Y10" i="1" s="1"/>
  <c r="AC10" i="1" s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B7" i="1"/>
  <c r="V7" i="1"/>
  <c r="Y7" i="1" s="1"/>
  <c r="AC7" i="1" s="1"/>
  <c r="P7" i="1"/>
  <c r="J7" i="1"/>
  <c r="AB6" i="1"/>
  <c r="V6" i="1"/>
  <c r="P6" i="1"/>
  <c r="J6" i="1"/>
  <c r="Y6" i="1" s="1"/>
  <c r="AC6" i="1" s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B3" i="1"/>
  <c r="V3" i="1"/>
  <c r="Y3" i="1" s="1"/>
  <c r="AC3" i="1" s="1"/>
  <c r="P3" i="1"/>
  <c r="J3" i="1"/>
  <c r="AB2" i="1"/>
  <c r="V2" i="1"/>
  <c r="P2" i="1"/>
  <c r="J2" i="1"/>
  <c r="Y2" i="1" s="1"/>
  <c r="AC2" i="1" s="1"/>
  <c r="AF21" i="1" l="1"/>
  <c r="AF20" i="1"/>
  <c r="AF22" i="1"/>
  <c r="AF23" i="1" l="1"/>
</calcChain>
</file>

<file path=xl/sharedStrings.xml><?xml version="1.0" encoding="utf-8"?>
<sst xmlns="http://schemas.openxmlformats.org/spreadsheetml/2006/main" count="3545" uniqueCount="536">
  <si>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</si>
  <si>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</si>
  <si>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</si>
  <si>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</si>
  <si>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</si>
  <si>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</si>
  <si>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</si>
  <si>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</si>
  <si>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</si>
  <si>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</si>
  <si>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</si>
  <si>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</si>
  <si>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</si>
  <si>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</si>
  <si>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</si>
  <si>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</si>
  <si>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</si>
  <si>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</si>
  <si>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</si>
  <si>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</si>
  <si>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</si>
  <si>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</si>
  <si>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</si>
  <si>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</si>
  <si>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</si>
  <si>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</si>
  <si>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</si>
  <si>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</si>
  <si>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</si>
  <si>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</si>
  <si>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</si>
  <si>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</si>
  <si>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</si>
  <si>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</si>
  <si>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</si>
  <si>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</si>
  <si>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</si>
  <si>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</si>
  <si>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</si>
  <si>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</si>
  <si>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</si>
  <si>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</si>
  <si>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</si>
  <si>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</si>
  <si>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</si>
  <si>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</si>
  <si>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</si>
  <si>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798954895e228905bf2ae218c1c813b657727ba18760904b0bd269f140c58347</t>
  </si>
  <si>
    <t>https://jnapk4.org/</t>
  </si>
  <si>
    <t>Telegram</t>
  </si>
  <si>
    <t>19/90</t>
  </si>
  <si>
    <t>0/60</t>
  </si>
  <si>
    <t>No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</si>
  <si>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</si>
  <si>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</si>
  <si>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</si>
  <si>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</si>
  <si>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</si>
  <si>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</si>
  <si>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</si>
  <si>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</si>
  <si>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</si>
  <si>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</si>
  <si>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</si>
  <si>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</si>
  <si>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</si>
  <si>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</si>
  <si>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</si>
  <si>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</si>
  <si>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</si>
  <si>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</si>
  <si>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</si>
  <si>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</si>
  <si>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</si>
  <si>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</si>
  <si>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</si>
  <si>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</si>
  <si>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</si>
  <si>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</si>
  <si>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</si>
  <si>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</si>
  <si>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</si>
  <si>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 (Outlook)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</si>
  <si>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</si>
  <si>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</si>
  <si>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</si>
  <si>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</si>
  <si>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</si>
  <si>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</si>
  <si>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</si>
  <si>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</si>
  <si>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</si>
  <si>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</si>
  <si>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</si>
  <si>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Microsoft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</si>
  <si>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</si>
  <si>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</si>
  <si>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</si>
  <si>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</si>
  <si>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</si>
  <si>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</si>
  <si>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</si>
  <si>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</si>
  <si>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</si>
  <si>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</si>
  <si>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</si>
  <si>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</si>
  <si>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</si>
  <si>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</si>
  <si>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</si>
  <si>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</si>
  <si>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</si>
  <si>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</si>
  <si>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</si>
  <si>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</si>
  <si>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Garena 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</si>
  <si>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</si>
  <si>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</si>
  <si>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</si>
  <si>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</si>
  <si>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</si>
  <si>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</si>
  <si>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Microsoft (as indicated by the red rectangular bounding box)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</si>
  <si>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</si>
  <si>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</si>
  <si>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</si>
  <si>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</si>
  <si>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</si>
  <si>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</si>
  <si>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</si>
  <si>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</si>
  <si>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</si>
  <si>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</si>
  <si>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</si>
  <si>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</si>
  <si>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</si>
  <si>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</si>
  <si>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</si>
  <si>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</si>
  <si>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</si>
  <si>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</si>
  <si>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</si>
  <si>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</si>
  <si>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</si>
  <si>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</si>
  <si>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</si>
  <si>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</si>
  <si>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</si>
  <si>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</si>
  <si>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</si>
  <si>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</si>
  <si>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</si>
  <si>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</si>
  <si>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</si>
  <si>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</si>
  <si>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Pivokom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</si>
  <si>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</si>
  <si>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</si>
  <si>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</si>
  <si>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</si>
  <si>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</si>
  <si>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</si>
  <si>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</si>
  <si>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</si>
  <si>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</si>
  <si>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</si>
  <si>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</si>
  <si>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</si>
  <si>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</si>
  <si>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</si>
  <si>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</si>
  <si>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</si>
  <si>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</si>
  <si>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</si>
  <si>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</si>
  <si>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</si>
  <si>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</si>
  <si>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</si>
  <si>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</si>
  <si>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</si>
  <si>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</si>
  <si>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</si>
  <si>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</si>
  <si>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</si>
  <si>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</si>
  <si>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</si>
  <si>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</si>
  <si>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</si>
  <si>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</si>
  <si>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</si>
  <si>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</si>
  <si>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</si>
  <si>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</si>
  <si>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</si>
  <si>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</si>
  <si>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</si>
  <si>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</si>
  <si>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Gmail</t>
  </si>
  <si>
    <t>Google Drive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</si>
  <si>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</si>
  <si>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</si>
  <si>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</si>
  <si>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</si>
  <si>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</si>
  <si>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</si>
  <si>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</si>
  <si>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</si>
  <si>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</si>
  <si>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</si>
  <si>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</si>
  <si>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</si>
  <si>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</si>
  <si>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</si>
  <si>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</si>
  <si>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</si>
  <si>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</si>
  <si>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</si>
  <si>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</si>
  <si>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igootv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</si>
  <si>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</si>
  <si>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</si>
  <si>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</si>
  <si>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</si>
  <si>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</si>
  <si>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</si>
  <si>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</si>
  <si>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</si>
  <si>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</si>
  <si>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</si>
  <si>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</si>
  <si>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</si>
  <si>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</si>
  <si>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</si>
  <si>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</si>
  <si>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</si>
  <si>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</si>
  <si>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</si>
  <si>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</si>
  <si>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</si>
  <si>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</si>
  <si>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</si>
  <si>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</si>
  <si>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</si>
  <si>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</si>
  <si>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</si>
  <si>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</si>
  <si>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</si>
  <si>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</si>
  <si>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</si>
  <si>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</si>
  <si>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</si>
  <si>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</si>
  <si>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</si>
  <si>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</si>
  <si>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</si>
  <si>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</si>
  <si>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</si>
  <si>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</si>
  <si>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</si>
  <si>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</si>
  <si>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</si>
  <si>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</si>
  <si>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</si>
  <si>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</si>
  <si>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</si>
  <si>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</si>
  <si>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</si>
  <si>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</si>
  <si>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</si>
  <si>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</si>
  <si>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</si>
  <si>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</si>
  <si>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</si>
  <si>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</si>
  <si>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</si>
  <si>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</si>
  <si>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</si>
  <si>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</si>
  <si>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</si>
  <si>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</si>
  <si>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</si>
  <si>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</si>
  <si>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</si>
  <si>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</si>
  <si>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</si>
  <si>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Microsoft SharePoint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</si>
  <si>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</si>
  <si>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</si>
  <si>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</si>
  <si>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</si>
  <si>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</si>
  <si>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</si>
  <si>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</si>
  <si>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</si>
  <si>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</si>
  <si>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</si>
  <si>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</si>
  <si>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</si>
  <si>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</si>
  <si>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</si>
  <si>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</si>
  <si>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</si>
  <si>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</si>
  <si>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</si>
  <si>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</si>
  <si>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</si>
  <si>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</si>
  <si>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</si>
  <si>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</si>
  <si>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</si>
  <si>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</si>
  <si>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</si>
  <si>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</si>
  <si>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</si>
  <si>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</si>
  <si>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</si>
  <si>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</si>
  <si>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</si>
  <si>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</si>
  <si>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</si>
  <si>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</si>
  <si>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</si>
  <si>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</si>
  <si>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</si>
  <si>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</si>
  <si>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</si>
  <si>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</si>
  <si>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</si>
  <si>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</si>
  <si>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</si>
  <si>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</si>
  <si>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</si>
  <si>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</si>
  <si>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Instagram</t>
  </si>
  <si>
    <t>4251c12d46f357e04595de567aad7012f6a13af45650fed352adee6d265736fb</t>
  </si>
  <si>
    <t>http://www.freefire.member.gaerna.io.vn/</t>
  </si>
  <si>
    <t>Free Fire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</si>
  <si>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</si>
  <si>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</si>
  <si>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</si>
  <si>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</si>
  <si>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</si>
  <si>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</si>
  <si>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</si>
  <si>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</si>
  <si>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</si>
  <si>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</si>
  <si>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</si>
  <si>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</si>
  <si>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</si>
  <si>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</si>
  <si>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</si>
  <si>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</si>
  <si>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</si>
  <si>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</si>
  <si>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</si>
  <si>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</si>
  <si>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</si>
  <si>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</si>
  <si>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</si>
  <si>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</si>
  <si>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</si>
  <si>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</si>
  <si>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</si>
  <si>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</si>
  <si>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</si>
  <si>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</si>
  <si>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</si>
  <si>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</si>
  <si>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</si>
  <si>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</si>
  <si>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</si>
  <si>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</si>
  <si>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</si>
  <si>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</si>
  <si>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</si>
  <si>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</si>
  <si>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</si>
  <si>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</si>
  <si>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</si>
  <si>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</si>
  <si>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</si>
  <si>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</si>
  <si>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</si>
  <si>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</si>
  <si>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</si>
  <si>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</si>
  <si>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</si>
  <si>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</si>
  <si>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</si>
  <si>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</si>
  <si>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</si>
  <si>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</si>
  <si>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</si>
  <si>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</si>
  <si>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</si>
  <si>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</si>
  <si>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</si>
  <si>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</si>
  <si>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</si>
  <si>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</si>
  <si>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</si>
  <si>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</si>
  <si>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Microsoft 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</si>
  <si>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</si>
  <si>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</si>
  <si>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</si>
  <si>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</si>
  <si>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</si>
  <si>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</si>
  <si>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</si>
  <si>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</si>
  <si>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</si>
  <si>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</si>
  <si>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</si>
  <si>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</si>
  <si>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</si>
  <si>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</si>
  <si>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</si>
  <si>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</si>
  <si>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</si>
  <si>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</si>
  <si>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</si>
  <si>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</si>
  <si>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</si>
  <si>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</si>
  <si>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</si>
  <si>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</si>
  <si>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</si>
  <si>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</si>
  <si>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</si>
  <si>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</si>
  <si>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</si>
  <si>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</si>
  <si>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</si>
  <si>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</si>
  <si>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</si>
  <si>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</si>
  <si>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</si>
  <si>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Bitcoin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</si>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</sst>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I15" sqref="AI15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207</v>
      </c>
      <c r="AB2" s="4" t="str">
        <f>IF(AA2="Indeterminate", "Indeterminate", IF(D2=AA2, "Yes", "No"))</f>
        <v>Indeterminate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40</v>
      </c>
      <c r="C3" s="6" t="s">
        <v>41</v>
      </c>
      <c r="D3" s="4" t="s">
        <v>42</v>
      </c>
      <c r="E3" s="4" t="s">
        <v>43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44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45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46</v>
      </c>
      <c r="X3" s="4" t="s">
        <v>39</v>
      </c>
      <c r="Y3" s="4" t="str">
        <f t="shared" si="3"/>
        <v>Yes</v>
      </c>
      <c r="Z3" s="4" t="s">
        <v>39</v>
      </c>
      <c r="AA3" s="4" t="s">
        <v>207</v>
      </c>
      <c r="AB3" s="4" t="str">
        <f>IF(AA3="Indeterminate", "Indeterminate", IF(D3=AA3, "Yes", "No"))</f>
        <v>Indeterminate</v>
      </c>
      <c r="AC3" s="4" t="str">
        <f t="shared" si="4"/>
        <v>Yes</v>
      </c>
    </row>
    <row r="4" spans="1:33" ht="12.75" customHeight="1">
      <c r="A4" s="4" t="s">
        <v>29</v>
      </c>
      <c r="B4" s="5" t="s">
        <v>47</v>
      </c>
      <c r="C4" s="8" t="s">
        <v>48</v>
      </c>
      <c r="D4" s="4" t="s">
        <v>49</v>
      </c>
      <c r="E4" s="4" t="s">
        <v>43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45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50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51</v>
      </c>
      <c r="X4" s="4" t="s">
        <v>39</v>
      </c>
      <c r="Y4" s="4" t="str">
        <f t="shared" si="3"/>
        <v>Yes</v>
      </c>
      <c r="Z4" s="4" t="s">
        <v>52</v>
      </c>
      <c r="AA4" s="4" t="s">
        <v>49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53</v>
      </c>
      <c r="C5" s="6" t="s">
        <v>54</v>
      </c>
      <c r="D5" s="4" t="s">
        <v>49</v>
      </c>
      <c r="E5" s="4" t="s">
        <v>44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55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50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51</v>
      </c>
      <c r="X5" s="4" t="s">
        <v>39</v>
      </c>
      <c r="Y5" s="4" t="str">
        <f t="shared" si="3"/>
        <v>Yes</v>
      </c>
      <c r="Z5" s="4" t="s">
        <v>39</v>
      </c>
      <c r="AA5" s="4" t="s">
        <v>49</v>
      </c>
      <c r="AB5" s="4" t="str">
        <f t="shared" si="5"/>
        <v>Yes</v>
      </c>
      <c r="AC5" s="4" t="str">
        <f t="shared" si="4"/>
        <v>Yes</v>
      </c>
      <c r="AE5" s="15" t="s">
        <v>519</v>
      </c>
      <c r="AF5" s="15"/>
    </row>
    <row r="6" spans="1:33" ht="12.75" customHeight="1">
      <c r="A6" s="4" t="s">
        <v>29</v>
      </c>
      <c r="B6" s="5" t="s">
        <v>56</v>
      </c>
      <c r="C6" s="8" t="s">
        <v>57</v>
      </c>
      <c r="D6" s="4" t="s">
        <v>49</v>
      </c>
      <c r="E6" s="4" t="s">
        <v>50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55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58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59</v>
      </c>
      <c r="X6" s="4" t="s">
        <v>39</v>
      </c>
      <c r="Y6" s="4" t="str">
        <f t="shared" si="3"/>
        <v>Yes</v>
      </c>
      <c r="Z6" s="4" t="s">
        <v>39</v>
      </c>
      <c r="AA6" s="4" t="s">
        <v>49</v>
      </c>
      <c r="AB6" s="4" t="str">
        <f t="shared" si="5"/>
        <v>Yes</v>
      </c>
      <c r="AC6" s="4" t="str">
        <f t="shared" si="4"/>
        <v>Yes</v>
      </c>
      <c r="AE6" t="s">
        <v>520</v>
      </c>
      <c r="AF6" s="16">
        <f>COUNTIFS(AC:AC, "Yes")</f>
        <v>112</v>
      </c>
    </row>
    <row r="7" spans="1:33" ht="12.75" customHeight="1">
      <c r="A7" s="4" t="s">
        <v>29</v>
      </c>
      <c r="B7" s="5" t="s">
        <v>60</v>
      </c>
      <c r="C7" s="8" t="s">
        <v>61</v>
      </c>
      <c r="D7" s="4" t="s">
        <v>49</v>
      </c>
      <c r="E7" s="4" t="s">
        <v>55</v>
      </c>
      <c r="F7" s="9" t="s">
        <v>62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63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63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51</v>
      </c>
      <c r="X7" s="4" t="s">
        <v>39</v>
      </c>
      <c r="Y7" s="4" t="str">
        <f t="shared" si="3"/>
        <v>Yes</v>
      </c>
      <c r="Z7" s="4" t="s">
        <v>52</v>
      </c>
      <c r="AA7" s="4" t="s">
        <v>49</v>
      </c>
      <c r="AB7" s="4" t="str">
        <f t="shared" si="5"/>
        <v>Yes</v>
      </c>
      <c r="AC7" s="4" t="str">
        <f t="shared" si="4"/>
        <v>No</v>
      </c>
      <c r="AE7" t="s">
        <v>521</v>
      </c>
      <c r="AF7">
        <f>COUNTIFS(AC:AC, "No")</f>
        <v>24</v>
      </c>
    </row>
    <row r="8" spans="1:33" ht="12.75" customHeight="1">
      <c r="A8" s="4" t="s">
        <v>29</v>
      </c>
      <c r="B8" s="5" t="s">
        <v>64</v>
      </c>
      <c r="C8" s="8" t="s">
        <v>65</v>
      </c>
      <c r="D8" s="4" t="s">
        <v>49</v>
      </c>
      <c r="E8" s="4" t="s">
        <v>66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45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44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51</v>
      </c>
      <c r="X8" s="4" t="s">
        <v>39</v>
      </c>
      <c r="Y8" s="4" t="str">
        <f t="shared" si="3"/>
        <v>Yes</v>
      </c>
      <c r="Z8" s="4" t="s">
        <v>52</v>
      </c>
      <c r="AA8" s="4" t="s">
        <v>49</v>
      </c>
      <c r="AB8" s="4" t="str">
        <f t="shared" si="5"/>
        <v>Yes</v>
      </c>
      <c r="AC8" s="4" t="str">
        <f t="shared" si="4"/>
        <v>No</v>
      </c>
      <c r="AE8" t="s">
        <v>522</v>
      </c>
      <c r="AF8">
        <f>COUNTIF(AC:AC, "Indeterminate") + COUNTIF(AC:AC, "Payload exceeds limit")</f>
        <v>14</v>
      </c>
    </row>
    <row r="9" spans="1:33" ht="12.75" customHeight="1">
      <c r="A9" s="4" t="s">
        <v>29</v>
      </c>
      <c r="B9" s="5" t="s">
        <v>67</v>
      </c>
      <c r="C9" s="8" t="s">
        <v>68</v>
      </c>
      <c r="D9" s="4" t="s">
        <v>49</v>
      </c>
      <c r="E9" s="4" t="s">
        <v>58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69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58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51</v>
      </c>
      <c r="X9" s="4" t="s">
        <v>39</v>
      </c>
      <c r="Y9" s="4" t="str">
        <f t="shared" si="3"/>
        <v>Yes</v>
      </c>
      <c r="Z9" s="4" t="s">
        <v>39</v>
      </c>
      <c r="AA9" s="4" t="s">
        <v>49</v>
      </c>
      <c r="AB9" s="4" t="str">
        <f t="shared" si="5"/>
        <v>Yes</v>
      </c>
      <c r="AC9" s="4" t="str">
        <f t="shared" si="4"/>
        <v>Yes</v>
      </c>
      <c r="AE9" t="s">
        <v>523</v>
      </c>
      <c r="AF9">
        <f>SUM(AF6:AF8)</f>
        <v>150</v>
      </c>
    </row>
    <row r="10" spans="1:33" ht="12.75" customHeight="1">
      <c r="A10" s="4" t="s">
        <v>29</v>
      </c>
      <c r="B10" s="5" t="s">
        <v>70</v>
      </c>
      <c r="C10" s="8" t="s">
        <v>71</v>
      </c>
      <c r="D10" s="4" t="s">
        <v>49</v>
      </c>
      <c r="E10" s="4" t="s">
        <v>58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72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72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51</v>
      </c>
      <c r="X10" s="4" t="s">
        <v>39</v>
      </c>
      <c r="Y10" s="4" t="str">
        <f t="shared" si="3"/>
        <v>Yes</v>
      </c>
      <c r="Z10" s="4" t="s">
        <v>52</v>
      </c>
      <c r="AA10" s="4" t="s">
        <v>49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73</v>
      </c>
      <c r="C11" s="8" t="s">
        <v>74</v>
      </c>
      <c r="D11" s="4" t="s">
        <v>75</v>
      </c>
      <c r="E11" s="4" t="s">
        <v>45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44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44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76</v>
      </c>
      <c r="X11" s="4" t="s">
        <v>39</v>
      </c>
      <c r="Y11" s="4" t="str">
        <f t="shared" si="3"/>
        <v>Yes</v>
      </c>
      <c r="Z11" s="4" t="s">
        <v>39</v>
      </c>
      <c r="AA11" s="4" t="s">
        <v>75</v>
      </c>
      <c r="AB11" s="4" t="str">
        <f t="shared" si="5"/>
        <v>Yes</v>
      </c>
      <c r="AC11" s="4" t="str">
        <f t="shared" si="4"/>
        <v>Yes</v>
      </c>
      <c r="AE11" t="s">
        <v>524</v>
      </c>
      <c r="AF11" s="16">
        <f>COUNTIFS(Y:Y, "Yes", Z:Z, "Yes")</f>
        <v>109</v>
      </c>
      <c r="AG11" t="s">
        <v>525</v>
      </c>
    </row>
    <row r="12" spans="1:33" ht="12.75" customHeight="1">
      <c r="A12" s="4" t="s">
        <v>29</v>
      </c>
      <c r="B12" s="5" t="s">
        <v>77</v>
      </c>
      <c r="C12" s="8" t="s">
        <v>78</v>
      </c>
      <c r="D12" s="4" t="s">
        <v>79</v>
      </c>
      <c r="E12" s="4" t="s">
        <v>80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80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80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81</v>
      </c>
      <c r="X12" s="4" t="s">
        <v>39</v>
      </c>
      <c r="Y12" s="4" t="str">
        <f t="shared" si="3"/>
        <v>Yes</v>
      </c>
      <c r="Z12" s="4" t="s">
        <v>39</v>
      </c>
      <c r="AA12" s="4" t="s">
        <v>82</v>
      </c>
      <c r="AB12" s="4" t="s">
        <v>39</v>
      </c>
      <c r="AC12" s="4" t="str">
        <f t="shared" si="4"/>
        <v>Yes</v>
      </c>
      <c r="AE12" t="s">
        <v>526</v>
      </c>
      <c r="AF12" s="16">
        <f>COUNTIFS(Y:Y, "Yes", Z:Z, "No")</f>
        <v>17</v>
      </c>
      <c r="AG12" t="s">
        <v>527</v>
      </c>
    </row>
    <row r="13" spans="1:33" ht="12.75" customHeight="1">
      <c r="A13" s="4" t="s">
        <v>29</v>
      </c>
      <c r="B13" s="5" t="s">
        <v>83</v>
      </c>
      <c r="C13" s="8" t="s">
        <v>84</v>
      </c>
      <c r="D13" s="4" t="s">
        <v>85</v>
      </c>
      <c r="E13" s="4" t="s">
        <v>86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86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86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81</v>
      </c>
      <c r="X13" s="4" t="s">
        <v>39</v>
      </c>
      <c r="Y13" s="4" t="str">
        <f t="shared" si="3"/>
        <v>Yes</v>
      </c>
      <c r="Z13" s="4" t="s">
        <v>39</v>
      </c>
      <c r="AA13" s="4" t="s">
        <v>85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  <c r="AE13" t="s">
        <v>528</v>
      </c>
      <c r="AF13" s="16">
        <f>COUNTIFS(Y:Y, "No", Z:Z, "Yes")</f>
        <v>7</v>
      </c>
      <c r="AG13" t="s">
        <v>529</v>
      </c>
    </row>
    <row r="14" spans="1:33" ht="12.75" customHeight="1">
      <c r="A14" s="4" t="s">
        <v>29</v>
      </c>
      <c r="B14" s="5" t="s">
        <v>87</v>
      </c>
      <c r="C14" s="8" t="s">
        <v>88</v>
      </c>
      <c r="D14" s="4" t="s">
        <v>89</v>
      </c>
      <c r="E14" s="4" t="s">
        <v>66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90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90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91</v>
      </c>
      <c r="X14" s="4" t="s">
        <v>39</v>
      </c>
      <c r="Y14" s="4" t="str">
        <f t="shared" si="3"/>
        <v>Yes</v>
      </c>
      <c r="Z14" s="4" t="s">
        <v>39</v>
      </c>
      <c r="AA14" s="4" t="s">
        <v>89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Yes</v>
      </c>
      <c r="AE14" t="s">
        <v>530</v>
      </c>
      <c r="AF14" s="16">
        <f>COUNTIFS(Y:Y, "No", Z:Z, "No")</f>
        <v>3</v>
      </c>
      <c r="AG14" t="s">
        <v>531</v>
      </c>
    </row>
    <row r="15" spans="1:33" ht="12.75" customHeight="1">
      <c r="A15" s="4" t="s">
        <v>29</v>
      </c>
      <c r="B15" s="5" t="s">
        <v>92</v>
      </c>
      <c r="C15" s="8" t="s">
        <v>93</v>
      </c>
      <c r="D15" s="4" t="s">
        <v>94</v>
      </c>
      <c r="E15" s="4" t="s">
        <v>90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66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45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91</v>
      </c>
      <c r="X15" s="4" t="s">
        <v>39</v>
      </c>
      <c r="Y15" s="4" t="str">
        <f t="shared" si="3"/>
        <v>Yes</v>
      </c>
      <c r="Z15" s="4" t="s">
        <v>52</v>
      </c>
      <c r="AA15" s="4" t="s">
        <v>94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No</v>
      </c>
      <c r="AE15" t="s">
        <v>532</v>
      </c>
      <c r="AF15" s="16">
        <f>COUNTIF(Z:Z, "Indeterminate") + COUNTIF(Z:Z, "Payload exceeds limit")</f>
        <v>14</v>
      </c>
    </row>
    <row r="16" spans="1:33" ht="12.75" customHeight="1">
      <c r="A16" s="4" t="s">
        <v>29</v>
      </c>
      <c r="B16" s="5" t="s">
        <v>95</v>
      </c>
      <c r="C16" s="8" t="s">
        <v>96</v>
      </c>
      <c r="D16" s="4" t="s">
        <v>79</v>
      </c>
      <c r="E16" s="4" t="s">
        <v>97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97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97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81</v>
      </c>
      <c r="X16" s="4" t="s">
        <v>39</v>
      </c>
      <c r="Y16" s="4" t="str">
        <f t="shared" si="3"/>
        <v>Yes</v>
      </c>
      <c r="Z16" s="4" t="s">
        <v>39</v>
      </c>
      <c r="AA16" s="4" t="s">
        <v>94</v>
      </c>
      <c r="AB16" s="4" t="s">
        <v>39</v>
      </c>
      <c r="AC16" s="4" t="str">
        <f t="shared" si="4"/>
        <v>Yes</v>
      </c>
      <c r="AE16" t="s">
        <v>523</v>
      </c>
      <c r="AF16">
        <f>SUM(AF11:AF15)</f>
        <v>150</v>
      </c>
    </row>
    <row r="17" spans="1:33" ht="12.75" customHeight="1">
      <c r="A17" s="4" t="s">
        <v>29</v>
      </c>
      <c r="B17" s="5" t="s">
        <v>98</v>
      </c>
      <c r="C17" s="8" t="s">
        <v>99</v>
      </c>
      <c r="D17" s="4" t="s">
        <v>100</v>
      </c>
      <c r="E17" s="4" t="s">
        <v>80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63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50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81</v>
      </c>
      <c r="X17" s="4" t="s">
        <v>39</v>
      </c>
      <c r="Y17" s="4" t="str">
        <f t="shared" si="3"/>
        <v>Yes</v>
      </c>
      <c r="Z17" s="4" t="s">
        <v>39</v>
      </c>
      <c r="AA17" s="4" t="s">
        <v>100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</row>
    <row r="18" spans="1:33" ht="12.75" customHeight="1">
      <c r="A18" s="4" t="s">
        <v>29</v>
      </c>
      <c r="B18" s="5" t="s">
        <v>101</v>
      </c>
      <c r="C18" s="8" t="s">
        <v>102</v>
      </c>
      <c r="D18" s="4" t="s">
        <v>32</v>
      </c>
      <c r="E18" s="4" t="s">
        <v>72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72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72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81</v>
      </c>
      <c r="X18" s="4" t="s">
        <v>39</v>
      </c>
      <c r="Y18" s="4" t="str">
        <f t="shared" si="3"/>
        <v>Yes</v>
      </c>
      <c r="Z18" s="4" t="s">
        <v>39</v>
      </c>
      <c r="AA18" s="4" t="s">
        <v>207</v>
      </c>
      <c r="AB18" s="4" t="str">
        <f>IF(AA18="Indeterminate", "Indeterminate", IF(TRIM(SUBSTITUTE(AA18, ".", ""))=TRIM(SUBSTITUTE(D18, ".", "")), "Yes", "No"))</f>
        <v>Indeterminate</v>
      </c>
      <c r="AC18" s="4" t="str">
        <f t="shared" si="4"/>
        <v>Yes</v>
      </c>
    </row>
    <row r="19" spans="1:33" ht="12.75" customHeight="1">
      <c r="A19" s="4" t="s">
        <v>29</v>
      </c>
      <c r="B19" s="5" t="s">
        <v>103</v>
      </c>
      <c r="C19" s="8" t="s">
        <v>104</v>
      </c>
      <c r="D19" s="4" t="s">
        <v>105</v>
      </c>
      <c r="E19" s="4" t="s">
        <v>50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63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50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81</v>
      </c>
      <c r="X19" s="4" t="s">
        <v>39</v>
      </c>
      <c r="Y19" s="4" t="str">
        <f t="shared" si="3"/>
        <v>Yes</v>
      </c>
      <c r="Z19" s="4" t="s">
        <v>39</v>
      </c>
      <c r="AA19" s="4" t="s">
        <v>105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s="15" t="s">
        <v>533</v>
      </c>
      <c r="AF19" s="15"/>
    </row>
    <row r="20" spans="1:33" ht="12.75" customHeight="1">
      <c r="A20" s="4" t="s">
        <v>29</v>
      </c>
      <c r="B20" s="5" t="s">
        <v>106</v>
      </c>
      <c r="C20" s="8" t="s">
        <v>107</v>
      </c>
      <c r="D20" s="4" t="s">
        <v>108</v>
      </c>
      <c r="E20" s="4" t="s">
        <v>66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66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43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59</v>
      </c>
      <c r="X20" s="4" t="s">
        <v>39</v>
      </c>
      <c r="Y20" s="4" t="str">
        <f t="shared" si="3"/>
        <v>Yes</v>
      </c>
      <c r="Z20" s="4" t="s">
        <v>39</v>
      </c>
      <c r="AA20" s="14" t="s">
        <v>108</v>
      </c>
      <c r="AB20" s="4" t="s">
        <v>39</v>
      </c>
      <c r="AC20" s="4" t="str">
        <f t="shared" si="4"/>
        <v>Yes</v>
      </c>
      <c r="AE20" t="s">
        <v>534</v>
      </c>
      <c r="AF20" s="16">
        <f>COUNTIFS(AB:AB, "Yes")</f>
        <v>118</v>
      </c>
      <c r="AG20" t="s">
        <v>525</v>
      </c>
    </row>
    <row r="21" spans="1:33" ht="12.75" customHeight="1">
      <c r="A21" s="4" t="s">
        <v>29</v>
      </c>
      <c r="B21" s="5" t="s">
        <v>109</v>
      </c>
      <c r="C21" s="8" t="s">
        <v>110</v>
      </c>
      <c r="D21" s="4" t="s">
        <v>111</v>
      </c>
      <c r="E21" s="4" t="s">
        <v>112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113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114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81</v>
      </c>
      <c r="X21" s="4" t="s">
        <v>39</v>
      </c>
      <c r="Y21" s="4" t="str">
        <f t="shared" si="3"/>
        <v>Yes</v>
      </c>
      <c r="Z21" s="4" t="s">
        <v>39</v>
      </c>
      <c r="AA21" s="4" t="s">
        <v>115</v>
      </c>
      <c r="AB21" s="4" t="s">
        <v>39</v>
      </c>
      <c r="AC21" s="4" t="str">
        <f t="shared" si="4"/>
        <v>Yes</v>
      </c>
      <c r="AE21" t="s">
        <v>535</v>
      </c>
      <c r="AF21" s="16">
        <f>COUNTIFS(AB:AB, "No")</f>
        <v>4</v>
      </c>
      <c r="AG21" t="s">
        <v>531</v>
      </c>
    </row>
    <row r="22" spans="1:33" ht="12.75" customHeight="1">
      <c r="A22" s="4" t="s">
        <v>29</v>
      </c>
      <c r="B22" s="5" t="s">
        <v>116</v>
      </c>
      <c r="C22" s="8" t="s">
        <v>117</v>
      </c>
      <c r="D22" s="4" t="s">
        <v>118</v>
      </c>
      <c r="E22" s="4" t="s">
        <v>119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63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44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81</v>
      </c>
      <c r="X22" s="4" t="s">
        <v>39</v>
      </c>
      <c r="Y22" s="4" t="str">
        <f t="shared" si="3"/>
        <v>Yes</v>
      </c>
      <c r="Z22" s="4" t="s">
        <v>39</v>
      </c>
      <c r="AA22" s="4" t="s">
        <v>42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Yes</v>
      </c>
      <c r="AE22" t="s">
        <v>532</v>
      </c>
      <c r="AF22" s="16">
        <f>COUNTIFS(AB:AB, "Indeterminate") + COUNTIFS(AB:AB, "Payload exceeds limit")</f>
        <v>28</v>
      </c>
      <c r="AG22" t="s">
        <v>527</v>
      </c>
    </row>
    <row r="23" spans="1:33" ht="12.75" customHeight="1">
      <c r="A23" s="4" t="s">
        <v>29</v>
      </c>
      <c r="B23" s="5" t="s">
        <v>120</v>
      </c>
      <c r="C23" s="8" t="s">
        <v>121</v>
      </c>
      <c r="D23" s="4" t="s">
        <v>79</v>
      </c>
      <c r="E23" s="4" t="s">
        <v>90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119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119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81</v>
      </c>
      <c r="X23" s="4" t="s">
        <v>39</v>
      </c>
      <c r="Y23" s="4" t="str">
        <f t="shared" si="3"/>
        <v>Yes</v>
      </c>
      <c r="Z23" s="4" t="s">
        <v>39</v>
      </c>
      <c r="AA23" s="4" t="s">
        <v>122</v>
      </c>
      <c r="AB23" s="4" t="s">
        <v>39</v>
      </c>
      <c r="AC23" s="4" t="str">
        <f t="shared" si="4"/>
        <v>Yes</v>
      </c>
      <c r="AE23" t="s">
        <v>523</v>
      </c>
      <c r="AF23">
        <f>SUM(AF20:AF22)</f>
        <v>150</v>
      </c>
    </row>
    <row r="24" spans="1:33" ht="12.75" customHeight="1">
      <c r="A24" s="4" t="s">
        <v>29</v>
      </c>
      <c r="B24" s="5" t="s">
        <v>123</v>
      </c>
      <c r="C24" s="8" t="s">
        <v>124</v>
      </c>
      <c r="D24" s="4" t="s">
        <v>125</v>
      </c>
      <c r="E24" s="4" t="s">
        <v>43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43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43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51</v>
      </c>
      <c r="X24" s="4" t="s">
        <v>39</v>
      </c>
      <c r="Y24" s="4" t="str">
        <f t="shared" si="3"/>
        <v>Yes</v>
      </c>
      <c r="Z24" s="4" t="s">
        <v>39</v>
      </c>
      <c r="AA24" s="4" t="s">
        <v>125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</row>
    <row r="25" spans="1:33" ht="12.75" customHeight="1">
      <c r="A25" s="4" t="s">
        <v>29</v>
      </c>
      <c r="B25" s="5" t="s">
        <v>126</v>
      </c>
      <c r="C25" s="8" t="s">
        <v>127</v>
      </c>
      <c r="D25" s="4" t="s">
        <v>128</v>
      </c>
      <c r="E25" s="4" t="s">
        <v>129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119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43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130</v>
      </c>
      <c r="X25" s="4" t="s">
        <v>39</v>
      </c>
      <c r="Y25" s="4" t="str">
        <f t="shared" si="3"/>
        <v>Yes</v>
      </c>
      <c r="Z25" s="4" t="s">
        <v>39</v>
      </c>
      <c r="AA25" s="4" t="s">
        <v>207</v>
      </c>
      <c r="AB25" s="4" t="str">
        <f t="shared" si="6"/>
        <v>Indeterminate</v>
      </c>
      <c r="AC25" s="4" t="str">
        <f t="shared" si="4"/>
        <v>Yes</v>
      </c>
    </row>
    <row r="26" spans="1:33" ht="12.75" customHeight="1">
      <c r="A26" s="4" t="s">
        <v>29</v>
      </c>
      <c r="B26" s="5" t="s">
        <v>131</v>
      </c>
      <c r="C26" s="8" t="s">
        <v>132</v>
      </c>
      <c r="D26" s="4" t="s">
        <v>125</v>
      </c>
      <c r="E26" s="4" t="s">
        <v>44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55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55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133</v>
      </c>
      <c r="X26" s="4" t="s">
        <v>39</v>
      </c>
      <c r="Y26" s="4" t="str">
        <f t="shared" si="3"/>
        <v>Yes</v>
      </c>
      <c r="Z26" s="4" t="s">
        <v>39</v>
      </c>
      <c r="AA26" s="4" t="s">
        <v>125</v>
      </c>
      <c r="AB26" s="4" t="str">
        <f t="shared" si="6"/>
        <v>Yes</v>
      </c>
      <c r="AC26" s="4" t="str">
        <f t="shared" si="4"/>
        <v>Yes</v>
      </c>
    </row>
    <row r="27" spans="1:33" ht="12.75" customHeight="1">
      <c r="A27" s="4" t="s">
        <v>29</v>
      </c>
      <c r="B27" s="5" t="s">
        <v>134</v>
      </c>
      <c r="C27" s="8" t="s">
        <v>135</v>
      </c>
      <c r="D27" s="4" t="s">
        <v>125</v>
      </c>
      <c r="E27" s="4" t="s">
        <v>55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58</v>
      </c>
      <c r="L27" s="4" t="s">
        <v>62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55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136</v>
      </c>
      <c r="X27" s="4" t="s">
        <v>39</v>
      </c>
      <c r="Y27" s="4" t="str">
        <f t="shared" si="3"/>
        <v>Yes</v>
      </c>
      <c r="Z27" s="4" t="s">
        <v>39</v>
      </c>
      <c r="AA27" s="4" t="s">
        <v>125</v>
      </c>
      <c r="AB27" s="4" t="str">
        <f t="shared" si="6"/>
        <v>Yes</v>
      </c>
      <c r="AC27" s="4" t="str">
        <f t="shared" si="4"/>
        <v>Yes</v>
      </c>
    </row>
    <row r="28" spans="1:33" ht="12.75" customHeight="1">
      <c r="A28" s="4" t="s">
        <v>29</v>
      </c>
      <c r="B28" s="5" t="s">
        <v>137</v>
      </c>
      <c r="C28" s="8" t="s">
        <v>138</v>
      </c>
      <c r="D28" s="4" t="s">
        <v>100</v>
      </c>
      <c r="E28" s="4" t="s">
        <v>63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55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50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139</v>
      </c>
      <c r="X28" s="4" t="s">
        <v>39</v>
      </c>
      <c r="Y28" s="4" t="str">
        <f t="shared" si="3"/>
        <v>Yes</v>
      </c>
      <c r="Z28" s="4" t="s">
        <v>39</v>
      </c>
      <c r="AA28" s="4" t="s">
        <v>100</v>
      </c>
      <c r="AB28" s="4" t="str">
        <f t="shared" si="6"/>
        <v>Yes</v>
      </c>
      <c r="AC28" s="4" t="str">
        <f t="shared" si="4"/>
        <v>Yes</v>
      </c>
    </row>
    <row r="29" spans="1:33" ht="12.75" customHeight="1">
      <c r="A29" s="4" t="s">
        <v>29</v>
      </c>
      <c r="B29" s="5" t="s">
        <v>140</v>
      </c>
      <c r="C29" s="8" t="s">
        <v>141</v>
      </c>
      <c r="D29" s="4" t="s">
        <v>142</v>
      </c>
      <c r="E29" s="4" t="s">
        <v>45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143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45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144</v>
      </c>
      <c r="X29" s="4" t="s">
        <v>39</v>
      </c>
      <c r="Y29" s="4" t="str">
        <f t="shared" si="3"/>
        <v>Yes</v>
      </c>
      <c r="Z29" s="4" t="s">
        <v>39</v>
      </c>
      <c r="AA29" s="4" t="s">
        <v>145</v>
      </c>
      <c r="AB29" s="4" t="str">
        <f t="shared" si="6"/>
        <v>No</v>
      </c>
      <c r="AC29" s="4" t="str">
        <f t="shared" si="4"/>
        <v>Yes</v>
      </c>
    </row>
    <row r="30" spans="1:33" ht="12.75" customHeight="1">
      <c r="A30" s="4" t="s">
        <v>146</v>
      </c>
      <c r="B30" s="5" t="s">
        <v>147</v>
      </c>
      <c r="C30" s="8" t="s">
        <v>148</v>
      </c>
      <c r="D30" s="4" t="s">
        <v>49</v>
      </c>
      <c r="E30" s="4" t="s">
        <v>55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63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50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51</v>
      </c>
      <c r="X30" s="4" t="s">
        <v>39</v>
      </c>
      <c r="Y30" s="4" t="str">
        <f t="shared" si="3"/>
        <v>Yes</v>
      </c>
      <c r="Z30" s="4" t="s">
        <v>52</v>
      </c>
      <c r="AA30" s="4" t="s">
        <v>49</v>
      </c>
      <c r="AB30" s="4" t="str">
        <f t="shared" si="6"/>
        <v>Yes</v>
      </c>
      <c r="AC30" s="4" t="str">
        <f t="shared" si="4"/>
        <v>No</v>
      </c>
    </row>
    <row r="31" spans="1:33" ht="12.75" customHeight="1">
      <c r="A31" s="4" t="s">
        <v>146</v>
      </c>
      <c r="B31" s="5" t="s">
        <v>149</v>
      </c>
      <c r="C31" s="8" t="s">
        <v>150</v>
      </c>
      <c r="D31" s="4" t="s">
        <v>42</v>
      </c>
      <c r="E31" s="4" t="s">
        <v>69</v>
      </c>
      <c r="F31" s="9" t="s">
        <v>62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58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58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46</v>
      </c>
      <c r="X31" s="4" t="s">
        <v>39</v>
      </c>
      <c r="Y31" s="4" t="str">
        <f t="shared" si="3"/>
        <v>Yes</v>
      </c>
      <c r="Z31" s="4" t="s">
        <v>39</v>
      </c>
      <c r="AA31" s="4" t="s">
        <v>207</v>
      </c>
      <c r="AB31" s="4" t="str">
        <f t="shared" si="6"/>
        <v>Indeterminate</v>
      </c>
      <c r="AC31" s="4" t="str">
        <f t="shared" si="4"/>
        <v>Yes</v>
      </c>
    </row>
    <row r="32" spans="1:33" ht="12.75" customHeight="1">
      <c r="A32" s="4" t="s">
        <v>146</v>
      </c>
      <c r="B32" s="5" t="s">
        <v>151</v>
      </c>
      <c r="C32" s="8" t="s">
        <v>152</v>
      </c>
      <c r="D32" s="4" t="s">
        <v>153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154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154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51</v>
      </c>
      <c r="X32" s="4" t="s">
        <v>52</v>
      </c>
      <c r="Y32" s="4" t="str">
        <f t="shared" si="3"/>
        <v>No</v>
      </c>
      <c r="Z32" s="4" t="s">
        <v>52</v>
      </c>
      <c r="AA32" s="14" t="s">
        <v>155</v>
      </c>
      <c r="AB32" s="4" t="s">
        <v>39</v>
      </c>
      <c r="AC32" s="4" t="str">
        <f t="shared" si="4"/>
        <v>Yes</v>
      </c>
    </row>
    <row r="33" spans="1:29" ht="12.75" customHeight="1">
      <c r="A33" s="4" t="s">
        <v>146</v>
      </c>
      <c r="B33" s="5" t="s">
        <v>156</v>
      </c>
      <c r="C33" s="8" t="s">
        <v>157</v>
      </c>
      <c r="D33" s="4" t="s">
        <v>158</v>
      </c>
      <c r="E33" s="4" t="s">
        <v>50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55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55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81</v>
      </c>
      <c r="X33" s="4" t="s">
        <v>39</v>
      </c>
      <c r="Y33" s="4" t="str">
        <f t="shared" si="3"/>
        <v>Yes</v>
      </c>
      <c r="Z33" s="4" t="s">
        <v>39</v>
      </c>
      <c r="AA33" s="4" t="s">
        <v>158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Yes</v>
      </c>
    </row>
    <row r="34" spans="1:29" ht="12.75" customHeight="1">
      <c r="A34" s="4" t="s">
        <v>146</v>
      </c>
      <c r="B34" s="5" t="s">
        <v>159</v>
      </c>
      <c r="C34" s="8" t="s">
        <v>160</v>
      </c>
      <c r="D34" s="4" t="s">
        <v>161</v>
      </c>
      <c r="E34" s="4" t="s">
        <v>44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44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44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162</v>
      </c>
      <c r="X34" s="4" t="s">
        <v>52</v>
      </c>
      <c r="Y34" s="4" t="str">
        <f t="shared" ref="Y34:Y65" si="10">IF(AND(X34="Yes", OR(J34="Yes", Q34="Yes", V34="Yes")), "Yes","No")</f>
        <v>No</v>
      </c>
      <c r="Z34" s="4" t="s">
        <v>518</v>
      </c>
      <c r="AA34" s="4" t="s">
        <v>518</v>
      </c>
      <c r="AB34" s="4" t="s">
        <v>518</v>
      </c>
      <c r="AC34" s="4" t="s">
        <v>518</v>
      </c>
    </row>
    <row r="35" spans="1:29" ht="12.75" customHeight="1">
      <c r="A35" s="4" t="s">
        <v>146</v>
      </c>
      <c r="B35" s="5" t="s">
        <v>163</v>
      </c>
      <c r="C35" s="8" t="s">
        <v>164</v>
      </c>
      <c r="D35" s="4" t="s">
        <v>165</v>
      </c>
      <c r="E35" s="4" t="s">
        <v>119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129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66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166</v>
      </c>
      <c r="X35" s="4" t="s">
        <v>39</v>
      </c>
      <c r="Y35" s="4" t="str">
        <f t="shared" si="10"/>
        <v>Yes</v>
      </c>
      <c r="Z35" s="4" t="s">
        <v>518</v>
      </c>
      <c r="AA35" s="4" t="s">
        <v>518</v>
      </c>
      <c r="AB35" s="4" t="s">
        <v>518</v>
      </c>
      <c r="AC35" s="4" t="s">
        <v>518</v>
      </c>
    </row>
    <row r="36" spans="1:29" ht="12.75" customHeight="1">
      <c r="A36" s="4" t="s">
        <v>146</v>
      </c>
      <c r="B36" s="5" t="s">
        <v>167</v>
      </c>
      <c r="C36" s="8" t="s">
        <v>168</v>
      </c>
      <c r="D36" s="4" t="s">
        <v>169</v>
      </c>
      <c r="E36" s="4" t="s">
        <v>170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171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171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51</v>
      </c>
      <c r="X36" s="4" t="s">
        <v>52</v>
      </c>
      <c r="Y36" s="4" t="str">
        <f t="shared" si="10"/>
        <v>No</v>
      </c>
      <c r="Z36" s="4" t="s">
        <v>52</v>
      </c>
      <c r="AA36" s="4" t="s">
        <v>172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Yes</v>
      </c>
    </row>
    <row r="37" spans="1:29" ht="12.75" customHeight="1">
      <c r="A37" s="4" t="s">
        <v>146</v>
      </c>
      <c r="B37" s="5" t="s">
        <v>173</v>
      </c>
      <c r="C37" s="8" t="s">
        <v>174</v>
      </c>
      <c r="D37" s="4" t="s">
        <v>175</v>
      </c>
      <c r="E37" s="4" t="s">
        <v>176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55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55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81</v>
      </c>
      <c r="X37" s="4" t="s">
        <v>39</v>
      </c>
      <c r="Y37" s="4" t="str">
        <f t="shared" si="10"/>
        <v>Yes</v>
      </c>
      <c r="Z37" s="4" t="s">
        <v>39</v>
      </c>
      <c r="AA37" s="4" t="s">
        <v>177</v>
      </c>
      <c r="AB37" s="4" t="s">
        <v>39</v>
      </c>
      <c r="AC37" s="4" t="str">
        <f t="shared" si="4"/>
        <v>Yes</v>
      </c>
    </row>
    <row r="38" spans="1:29" ht="12.75" customHeight="1">
      <c r="A38" s="4" t="s">
        <v>146</v>
      </c>
      <c r="B38" s="5" t="s">
        <v>178</v>
      </c>
      <c r="C38" s="8" t="s">
        <v>179</v>
      </c>
      <c r="D38" s="4" t="s">
        <v>94</v>
      </c>
      <c r="E38" s="4" t="s">
        <v>129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66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66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76</v>
      </c>
      <c r="X38" s="4" t="s">
        <v>39</v>
      </c>
      <c r="Y38" s="4" t="str">
        <f t="shared" si="10"/>
        <v>Yes</v>
      </c>
      <c r="Z38" s="4" t="s">
        <v>39</v>
      </c>
      <c r="AA38" s="4" t="s">
        <v>94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29" ht="12.75" customHeight="1">
      <c r="A39" s="4" t="s">
        <v>146</v>
      </c>
      <c r="B39" s="5" t="s">
        <v>180</v>
      </c>
      <c r="C39" s="8" t="s">
        <v>181</v>
      </c>
      <c r="D39" s="4" t="s">
        <v>182</v>
      </c>
      <c r="E39" s="4" t="s">
        <v>36</v>
      </c>
      <c r="F39" s="9" t="s">
        <v>62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143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143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51</v>
      </c>
      <c r="X39" s="4" t="s">
        <v>39</v>
      </c>
      <c r="Y39" s="4" t="str">
        <f t="shared" si="10"/>
        <v>Yes</v>
      </c>
      <c r="Z39" s="4" t="s">
        <v>52</v>
      </c>
      <c r="AA39" s="4" t="s">
        <v>183</v>
      </c>
      <c r="AB39" s="4" t="s">
        <v>39</v>
      </c>
      <c r="AC39" s="4" t="str">
        <f t="shared" si="4"/>
        <v>No</v>
      </c>
    </row>
    <row r="40" spans="1:29" ht="12.75" customHeight="1">
      <c r="A40" s="4" t="s">
        <v>146</v>
      </c>
      <c r="B40" s="5" t="s">
        <v>184</v>
      </c>
      <c r="C40" s="8" t="s">
        <v>185</v>
      </c>
      <c r="D40" s="4" t="s">
        <v>186</v>
      </c>
      <c r="E40" s="4" t="s">
        <v>97</v>
      </c>
      <c r="F40" s="9" t="s">
        <v>62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55</v>
      </c>
      <c r="L40" s="9" t="s">
        <v>62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55</v>
      </c>
      <c r="R40" s="9" t="s">
        <v>62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81</v>
      </c>
      <c r="X40" s="4" t="s">
        <v>39</v>
      </c>
      <c r="Y40" s="4" t="str">
        <f t="shared" si="10"/>
        <v>Yes</v>
      </c>
      <c r="Z40" s="4" t="s">
        <v>39</v>
      </c>
      <c r="AA40" s="4" t="s">
        <v>186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29" ht="12.75" customHeight="1">
      <c r="A41" s="4" t="s">
        <v>146</v>
      </c>
      <c r="B41" s="5" t="s">
        <v>187</v>
      </c>
      <c r="C41" s="8" t="s">
        <v>188</v>
      </c>
      <c r="D41" s="4" t="s">
        <v>189</v>
      </c>
      <c r="E41" s="4" t="s">
        <v>66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66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66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81</v>
      </c>
      <c r="X41" s="4" t="s">
        <v>39</v>
      </c>
      <c r="Y41" s="4" t="str">
        <f t="shared" si="10"/>
        <v>Yes</v>
      </c>
      <c r="Z41" s="4" t="s">
        <v>39</v>
      </c>
      <c r="AA41" s="4" t="s">
        <v>207</v>
      </c>
      <c r="AB41" s="4" t="str">
        <f>IF(AA41="Indeterminate", "Indeterminate", IF(TRIM(SUBSTITUTE(AA41, ".", ""))=TRIM(SUBSTITUTE(D41, ".", "")), "Yes", "No"))</f>
        <v>Indeterminate</v>
      </c>
      <c r="AC41" s="4" t="str">
        <f t="shared" si="4"/>
        <v>Yes</v>
      </c>
    </row>
    <row r="42" spans="1:29" ht="12.75" customHeight="1">
      <c r="A42" s="4" t="s">
        <v>146</v>
      </c>
      <c r="B42" s="5" t="s">
        <v>190</v>
      </c>
      <c r="C42" s="11" t="s">
        <v>191</v>
      </c>
      <c r="D42" s="4" t="s">
        <v>79</v>
      </c>
      <c r="E42" s="4" t="s">
        <v>192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192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192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81</v>
      </c>
      <c r="X42" s="4" t="s">
        <v>39</v>
      </c>
      <c r="Y42" s="4" t="str">
        <f t="shared" si="10"/>
        <v>Yes</v>
      </c>
      <c r="Z42" s="4" t="s">
        <v>39</v>
      </c>
      <c r="AA42" s="4" t="s">
        <v>82</v>
      </c>
      <c r="AB42" s="4" t="s">
        <v>39</v>
      </c>
      <c r="AC42" s="4" t="str">
        <f t="shared" si="4"/>
        <v>Yes</v>
      </c>
    </row>
    <row r="43" spans="1:29" ht="12.75" customHeight="1">
      <c r="A43" s="4" t="s">
        <v>146</v>
      </c>
      <c r="B43" s="5" t="s">
        <v>193</v>
      </c>
      <c r="C43" s="8" t="s">
        <v>194</v>
      </c>
      <c r="D43" s="4" t="s">
        <v>85</v>
      </c>
      <c r="E43" s="4" t="s">
        <v>90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90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43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81</v>
      </c>
      <c r="X43" s="4" t="s">
        <v>39</v>
      </c>
      <c r="Y43" s="4" t="str">
        <f t="shared" si="10"/>
        <v>Yes</v>
      </c>
      <c r="Z43" s="4" t="s">
        <v>39</v>
      </c>
      <c r="AA43" s="4" t="s">
        <v>207</v>
      </c>
      <c r="AB43" s="4" t="str">
        <f>IF(AA43="Indeterminate", "Indeterminate", IF(TRIM(SUBSTITUTE(AA43, ".", ""))=TRIM(SUBSTITUTE(D43, ".", "")), "Yes", "No"))</f>
        <v>Indeterminate</v>
      </c>
      <c r="AC43" s="4" t="str">
        <f t="shared" si="4"/>
        <v>Yes</v>
      </c>
    </row>
    <row r="44" spans="1:29" ht="12.75" customHeight="1">
      <c r="A44" s="4" t="s">
        <v>146</v>
      </c>
      <c r="B44" s="5" t="s">
        <v>195</v>
      </c>
      <c r="C44" s="8" t="s">
        <v>196</v>
      </c>
      <c r="D44" s="4" t="s">
        <v>197</v>
      </c>
      <c r="E44" s="4" t="s">
        <v>50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171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171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81</v>
      </c>
      <c r="X44" s="4" t="s">
        <v>39</v>
      </c>
      <c r="Y44" s="4" t="str">
        <f t="shared" si="10"/>
        <v>Yes</v>
      </c>
      <c r="Z44" s="4" t="s">
        <v>39</v>
      </c>
      <c r="AA44" s="4" t="s">
        <v>198</v>
      </c>
      <c r="AB44" s="4" t="s">
        <v>39</v>
      </c>
      <c r="AC44" s="4" t="str">
        <f t="shared" si="4"/>
        <v>Yes</v>
      </c>
    </row>
    <row r="45" spans="1:29" ht="12.75" customHeight="1">
      <c r="A45" s="4" t="s">
        <v>199</v>
      </c>
      <c r="B45" s="5" t="s">
        <v>200</v>
      </c>
      <c r="C45" s="8" t="s">
        <v>201</v>
      </c>
      <c r="D45" s="4" t="s">
        <v>49</v>
      </c>
      <c r="E45" s="4" t="s">
        <v>202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202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202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51</v>
      </c>
      <c r="X45" s="4" t="s">
        <v>39</v>
      </c>
      <c r="Y45" s="4" t="str">
        <f t="shared" si="10"/>
        <v>Yes</v>
      </c>
      <c r="Z45" s="4" t="s">
        <v>39</v>
      </c>
      <c r="AA45" s="4" t="s">
        <v>49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Yes</v>
      </c>
    </row>
    <row r="46" spans="1:29" ht="12.75" customHeight="1">
      <c r="A46" s="4" t="s">
        <v>199</v>
      </c>
      <c r="B46" s="5" t="s">
        <v>203</v>
      </c>
      <c r="C46" s="8" t="s">
        <v>204</v>
      </c>
      <c r="D46" s="4" t="s">
        <v>205</v>
      </c>
      <c r="E46" s="4" t="s">
        <v>206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206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206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51</v>
      </c>
      <c r="X46" s="4" t="s">
        <v>52</v>
      </c>
      <c r="Y46" s="4" t="str">
        <f t="shared" si="10"/>
        <v>No</v>
      </c>
      <c r="Z46" s="4" t="s">
        <v>518</v>
      </c>
      <c r="AA46" s="4" t="s">
        <v>518</v>
      </c>
      <c r="AB46" s="4" t="s">
        <v>518</v>
      </c>
      <c r="AC46" s="4" t="s">
        <v>518</v>
      </c>
    </row>
    <row r="47" spans="1:29" ht="12.75" customHeight="1">
      <c r="A47" s="4" t="s">
        <v>199</v>
      </c>
      <c r="B47" s="5" t="s">
        <v>208</v>
      </c>
      <c r="C47" s="8" t="s">
        <v>209</v>
      </c>
      <c r="D47" s="4" t="s">
        <v>210</v>
      </c>
      <c r="E47" s="4" t="s">
        <v>50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50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50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51</v>
      </c>
      <c r="X47" s="4" t="s">
        <v>39</v>
      </c>
      <c r="Y47" s="4" t="str">
        <f t="shared" si="10"/>
        <v>Yes</v>
      </c>
      <c r="Z47" s="4" t="s">
        <v>39</v>
      </c>
      <c r="AA47" s="4" t="s">
        <v>211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Yes</v>
      </c>
    </row>
    <row r="48" spans="1:29" ht="12.75" customHeight="1">
      <c r="A48" s="4" t="s">
        <v>199</v>
      </c>
      <c r="B48" s="5" t="s">
        <v>212</v>
      </c>
      <c r="C48" s="8" t="s">
        <v>213</v>
      </c>
      <c r="D48" s="4" t="s">
        <v>214</v>
      </c>
      <c r="E48" s="4" t="s">
        <v>170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143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81</v>
      </c>
      <c r="X48" s="4" t="s">
        <v>52</v>
      </c>
      <c r="Y48" s="4" t="str">
        <f t="shared" si="10"/>
        <v>No</v>
      </c>
      <c r="Z48" s="4" t="s">
        <v>518</v>
      </c>
      <c r="AA48" s="4" t="s">
        <v>518</v>
      </c>
      <c r="AB48" s="4" t="s">
        <v>518</v>
      </c>
      <c r="AC48" s="4" t="s">
        <v>518</v>
      </c>
    </row>
    <row r="49" spans="1:29" ht="12.75" customHeight="1">
      <c r="A49" s="4" t="s">
        <v>199</v>
      </c>
      <c r="B49" s="5" t="s">
        <v>215</v>
      </c>
      <c r="C49" s="8" t="s">
        <v>216</v>
      </c>
      <c r="D49" s="4" t="s">
        <v>210</v>
      </c>
      <c r="E49" s="4" t="s">
        <v>43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66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90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217</v>
      </c>
      <c r="X49" s="4" t="s">
        <v>39</v>
      </c>
      <c r="Y49" s="4" t="str">
        <f t="shared" si="10"/>
        <v>Yes</v>
      </c>
      <c r="Z49" s="4" t="s">
        <v>39</v>
      </c>
      <c r="AA49" s="14" t="s">
        <v>218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80" si="12">IF(Z49="Indeterminate", "Indeterminate", IF(Y49=Z49, "Yes", "No"))</f>
        <v>Yes</v>
      </c>
    </row>
    <row r="50" spans="1:29" ht="12.75" customHeight="1">
      <c r="A50" s="4" t="s">
        <v>199</v>
      </c>
      <c r="B50" s="5" t="s">
        <v>219</v>
      </c>
      <c r="C50" s="8" t="s">
        <v>220</v>
      </c>
      <c r="D50" s="4" t="s">
        <v>221</v>
      </c>
      <c r="E50" s="4" t="s">
        <v>154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76</v>
      </c>
      <c r="X50" s="4" t="s">
        <v>39</v>
      </c>
      <c r="Y50" s="4" t="str">
        <f t="shared" si="10"/>
        <v>Yes</v>
      </c>
      <c r="Z50" s="4" t="s">
        <v>518</v>
      </c>
      <c r="AA50" s="4" t="s">
        <v>518</v>
      </c>
      <c r="AB50" s="4" t="s">
        <v>518</v>
      </c>
      <c r="AC50" s="4" t="s">
        <v>518</v>
      </c>
    </row>
    <row r="51" spans="1:29" ht="12.75" customHeight="1">
      <c r="A51" s="4" t="s">
        <v>199</v>
      </c>
      <c r="B51" s="5" t="s">
        <v>222</v>
      </c>
      <c r="C51" s="8" t="s">
        <v>223</v>
      </c>
      <c r="D51" s="4" t="s">
        <v>224</v>
      </c>
      <c r="E51" s="4" t="s">
        <v>58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69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69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51</v>
      </c>
      <c r="X51" s="4" t="s">
        <v>39</v>
      </c>
      <c r="Y51" s="4" t="str">
        <f t="shared" si="10"/>
        <v>Yes</v>
      </c>
      <c r="Z51" s="4" t="s">
        <v>39</v>
      </c>
      <c r="AA51" s="4" t="s">
        <v>224</v>
      </c>
      <c r="AB51" s="4" t="str">
        <f t="shared" si="11"/>
        <v>Yes</v>
      </c>
      <c r="AC51" s="4" t="str">
        <f t="shared" si="12"/>
        <v>Yes</v>
      </c>
    </row>
    <row r="52" spans="1:29" ht="12.75" customHeight="1">
      <c r="A52" s="4" t="s">
        <v>199</v>
      </c>
      <c r="B52" s="5" t="s">
        <v>225</v>
      </c>
      <c r="C52" s="8" t="s">
        <v>226</v>
      </c>
      <c r="D52" s="4" t="s">
        <v>227</v>
      </c>
      <c r="E52" s="4" t="s">
        <v>63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63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63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51</v>
      </c>
      <c r="X52" s="4" t="s">
        <v>39</v>
      </c>
      <c r="Y52" s="4" t="str">
        <f t="shared" si="10"/>
        <v>Yes</v>
      </c>
      <c r="Z52" s="4" t="s">
        <v>39</v>
      </c>
      <c r="AA52" s="4" t="s">
        <v>227</v>
      </c>
      <c r="AB52" s="4" t="str">
        <f t="shared" si="11"/>
        <v>Yes</v>
      </c>
      <c r="AC52" s="4" t="str">
        <f t="shared" si="12"/>
        <v>Yes</v>
      </c>
    </row>
    <row r="53" spans="1:29" ht="12.75" customHeight="1">
      <c r="A53" s="4" t="s">
        <v>199</v>
      </c>
      <c r="B53" s="5" t="s">
        <v>228</v>
      </c>
      <c r="C53" s="8" t="s">
        <v>229</v>
      </c>
      <c r="D53" s="4" t="s">
        <v>49</v>
      </c>
      <c r="E53" s="4" t="s">
        <v>69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63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63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230</v>
      </c>
      <c r="X53" s="4" t="s">
        <v>39</v>
      </c>
      <c r="Y53" s="4" t="str">
        <f t="shared" si="10"/>
        <v>Yes</v>
      </c>
      <c r="Z53" s="4" t="s">
        <v>39</v>
      </c>
      <c r="AA53" s="4" t="s">
        <v>49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199</v>
      </c>
      <c r="B54" s="5" t="s">
        <v>231</v>
      </c>
      <c r="C54" s="8" t="s">
        <v>232</v>
      </c>
      <c r="D54" s="4" t="s">
        <v>207</v>
      </c>
      <c r="E54" s="4" t="s">
        <v>119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97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119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51</v>
      </c>
      <c r="X54" s="4" t="s">
        <v>39</v>
      </c>
      <c r="Y54" s="4" t="str">
        <f t="shared" si="10"/>
        <v>Yes</v>
      </c>
      <c r="Z54" s="4" t="s">
        <v>39</v>
      </c>
      <c r="AA54" s="4" t="s">
        <v>207</v>
      </c>
      <c r="AB54" s="4" t="str">
        <f t="shared" si="11"/>
        <v>Indeterminate</v>
      </c>
      <c r="AC54" s="4" t="str">
        <f t="shared" si="12"/>
        <v>Yes</v>
      </c>
    </row>
    <row r="55" spans="1:29" ht="12.75" customHeight="1">
      <c r="A55" s="4" t="s">
        <v>199</v>
      </c>
      <c r="B55" s="5" t="s">
        <v>233</v>
      </c>
      <c r="C55" s="8" t="s">
        <v>234</v>
      </c>
      <c r="D55" s="4" t="s">
        <v>79</v>
      </c>
      <c r="E55" s="4" t="s">
        <v>154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39</v>
      </c>
      <c r="AA55" s="4" t="s">
        <v>207</v>
      </c>
      <c r="AB55" s="4" t="str">
        <f t="shared" si="11"/>
        <v>Indeterminate</v>
      </c>
      <c r="AC55" s="4" t="str">
        <f t="shared" si="12"/>
        <v>Yes</v>
      </c>
    </row>
    <row r="56" spans="1:29" ht="12.75" customHeight="1">
      <c r="A56" s="4" t="s">
        <v>199</v>
      </c>
      <c r="B56" s="5" t="s">
        <v>235</v>
      </c>
      <c r="C56" s="8" t="s">
        <v>236</v>
      </c>
      <c r="D56" s="4" t="s">
        <v>237</v>
      </c>
      <c r="E56" s="4" t="s">
        <v>97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97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97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237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199</v>
      </c>
      <c r="B57" s="5" t="s">
        <v>238</v>
      </c>
      <c r="C57" s="8" t="s">
        <v>239</v>
      </c>
      <c r="D57" s="4" t="s">
        <v>94</v>
      </c>
      <c r="E57" s="4" t="s">
        <v>50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44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44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52</v>
      </c>
      <c r="AA57" s="4" t="s">
        <v>94</v>
      </c>
      <c r="AB57" s="4" t="str">
        <f t="shared" si="11"/>
        <v>Yes</v>
      </c>
      <c r="AC57" s="4" t="str">
        <f t="shared" si="12"/>
        <v>No</v>
      </c>
    </row>
    <row r="58" spans="1:29" ht="12.75" customHeight="1">
      <c r="A58" s="4" t="s">
        <v>199</v>
      </c>
      <c r="B58" s="5" t="s">
        <v>240</v>
      </c>
      <c r="C58" s="8" t="s">
        <v>241</v>
      </c>
      <c r="D58" s="4" t="s">
        <v>242</v>
      </c>
      <c r="E58" s="4" t="s">
        <v>45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55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63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39</v>
      </c>
      <c r="AA58" s="4" t="s">
        <v>242</v>
      </c>
      <c r="AB58" s="4" t="str">
        <f t="shared" si="11"/>
        <v>Yes</v>
      </c>
      <c r="AC58" s="4" t="str">
        <f t="shared" si="12"/>
        <v>Yes</v>
      </c>
    </row>
    <row r="59" spans="1:29" ht="12.75" customHeight="1">
      <c r="A59" s="4" t="s">
        <v>199</v>
      </c>
      <c r="B59" s="5" t="s">
        <v>243</v>
      </c>
      <c r="C59" s="8" t="s">
        <v>244</v>
      </c>
      <c r="D59" s="4" t="s">
        <v>85</v>
      </c>
      <c r="E59" s="4" t="s">
        <v>44</v>
      </c>
      <c r="F59" s="9" t="s">
        <v>62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50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50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85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245</v>
      </c>
      <c r="B60" s="5" t="s">
        <v>246</v>
      </c>
      <c r="C60" s="8" t="s">
        <v>247</v>
      </c>
      <c r="D60" s="4" t="s">
        <v>79</v>
      </c>
      <c r="E60" s="4" t="s">
        <v>63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63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63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248</v>
      </c>
      <c r="X60" s="4" t="s">
        <v>39</v>
      </c>
      <c r="Y60" s="4" t="str">
        <f t="shared" si="10"/>
        <v>Yes</v>
      </c>
      <c r="Z60" s="4" t="s">
        <v>39</v>
      </c>
      <c r="AA60" s="4" t="s">
        <v>94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245</v>
      </c>
      <c r="B61" s="5" t="s">
        <v>249</v>
      </c>
      <c r="C61" s="8" t="s">
        <v>250</v>
      </c>
      <c r="D61" s="4" t="s">
        <v>79</v>
      </c>
      <c r="E61" s="4" t="s">
        <v>90</v>
      </c>
      <c r="F61" s="9" t="s">
        <v>251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44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44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252</v>
      </c>
      <c r="X61" s="4" t="s">
        <v>39</v>
      </c>
      <c r="Y61" s="4" t="str">
        <f t="shared" si="10"/>
        <v>Yes</v>
      </c>
      <c r="Z61" s="4" t="s">
        <v>39</v>
      </c>
      <c r="AA61" s="4" t="s">
        <v>94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245</v>
      </c>
      <c r="B62" s="5" t="s">
        <v>253</v>
      </c>
      <c r="C62" s="8" t="s">
        <v>254</v>
      </c>
      <c r="D62" s="4" t="s">
        <v>49</v>
      </c>
      <c r="E62" s="4" t="s">
        <v>69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69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69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51</v>
      </c>
      <c r="X62" s="4" t="s">
        <v>39</v>
      </c>
      <c r="Y62" s="4" t="str">
        <f t="shared" si="10"/>
        <v>Yes</v>
      </c>
      <c r="Z62" s="4" t="s">
        <v>39</v>
      </c>
      <c r="AA62" s="4" t="s">
        <v>49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Yes</v>
      </c>
    </row>
    <row r="63" spans="1:29" ht="12.75" customHeight="1">
      <c r="A63" s="4" t="s">
        <v>245</v>
      </c>
      <c r="B63" s="5" t="s">
        <v>255</v>
      </c>
      <c r="C63" s="8" t="s">
        <v>256</v>
      </c>
      <c r="D63" s="4" t="s">
        <v>257</v>
      </c>
      <c r="E63" s="4" t="s">
        <v>66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44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50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51</v>
      </c>
      <c r="X63" s="4" t="s">
        <v>39</v>
      </c>
      <c r="Y63" s="4" t="str">
        <f t="shared" si="10"/>
        <v>Yes</v>
      </c>
      <c r="Z63" s="4" t="s">
        <v>518</v>
      </c>
      <c r="AA63" s="4" t="s">
        <v>518</v>
      </c>
      <c r="AB63" s="4" t="s">
        <v>518</v>
      </c>
      <c r="AC63" s="4" t="s">
        <v>518</v>
      </c>
    </row>
    <row r="64" spans="1:29" ht="12.75" customHeight="1">
      <c r="A64" s="4" t="s">
        <v>245</v>
      </c>
      <c r="B64" s="5" t="s">
        <v>258</v>
      </c>
      <c r="C64" s="8" t="s">
        <v>259</v>
      </c>
      <c r="D64" s="4" t="s">
        <v>260</v>
      </c>
      <c r="E64" s="4" t="s">
        <v>129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50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63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51</v>
      </c>
      <c r="X64" s="4" t="s">
        <v>52</v>
      </c>
      <c r="Y64" s="4" t="str">
        <f t="shared" si="10"/>
        <v>No</v>
      </c>
      <c r="Z64" s="4" t="s">
        <v>518</v>
      </c>
      <c r="AA64" s="4" t="s">
        <v>518</v>
      </c>
      <c r="AB64" s="4" t="s">
        <v>518</v>
      </c>
      <c r="AC64" s="4" t="s">
        <v>518</v>
      </c>
    </row>
    <row r="65" spans="1:29" ht="12.75" customHeight="1">
      <c r="A65" s="4" t="s">
        <v>245</v>
      </c>
      <c r="B65" s="5" t="s">
        <v>261</v>
      </c>
      <c r="C65" s="8" t="s">
        <v>262</v>
      </c>
      <c r="D65" s="4" t="s">
        <v>263</v>
      </c>
      <c r="E65" s="4" t="s">
        <v>58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58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55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81</v>
      </c>
      <c r="X65" s="4" t="s">
        <v>39</v>
      </c>
      <c r="Y65" s="4" t="str">
        <f t="shared" si="10"/>
        <v>Yes</v>
      </c>
      <c r="Z65" s="4" t="s">
        <v>39</v>
      </c>
      <c r="AA65" s="4" t="s">
        <v>263</v>
      </c>
      <c r="AB65" s="4" t="str">
        <f t="shared" si="13"/>
        <v>Yes</v>
      </c>
      <c r="AC65" s="4" t="str">
        <f t="shared" si="12"/>
        <v>Yes</v>
      </c>
    </row>
    <row r="66" spans="1:29" ht="12.75" customHeight="1">
      <c r="A66" s="4" t="s">
        <v>245</v>
      </c>
      <c r="B66" s="5" t="s">
        <v>264</v>
      </c>
      <c r="C66" s="8" t="s">
        <v>265</v>
      </c>
      <c r="D66" s="4" t="s">
        <v>32</v>
      </c>
      <c r="E66" s="4" t="s">
        <v>43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43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43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266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245</v>
      </c>
      <c r="B67" s="5" t="s">
        <v>267</v>
      </c>
      <c r="C67" s="6" t="s">
        <v>268</v>
      </c>
      <c r="D67" s="4" t="s">
        <v>32</v>
      </c>
      <c r="E67" s="4" t="s">
        <v>45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44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44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51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245</v>
      </c>
      <c r="B68" s="5" t="s">
        <v>269</v>
      </c>
      <c r="C68" s="8" t="s">
        <v>270</v>
      </c>
      <c r="D68" s="4" t="s">
        <v>85</v>
      </c>
      <c r="E68" s="4" t="s">
        <v>271</v>
      </c>
      <c r="F68" s="9" t="s">
        <v>62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90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66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85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245</v>
      </c>
      <c r="B69" s="5" t="s">
        <v>272</v>
      </c>
      <c r="C69" s="6" t="s">
        <v>273</v>
      </c>
      <c r="D69" s="4" t="s">
        <v>49</v>
      </c>
      <c r="E69" s="4" t="s">
        <v>55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55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63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49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245</v>
      </c>
      <c r="B70" s="5" t="s">
        <v>274</v>
      </c>
      <c r="C70" s="8" t="s">
        <v>275</v>
      </c>
      <c r="D70" s="4" t="s">
        <v>85</v>
      </c>
      <c r="E70" s="4" t="s">
        <v>86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55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176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85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245</v>
      </c>
      <c r="B71" s="5" t="s">
        <v>276</v>
      </c>
      <c r="C71" s="8" t="s">
        <v>277</v>
      </c>
      <c r="D71" s="4" t="s">
        <v>125</v>
      </c>
      <c r="E71" s="4" t="s">
        <v>66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90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66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125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278</v>
      </c>
      <c r="B72" s="5" t="s">
        <v>279</v>
      </c>
      <c r="C72" s="8" t="s">
        <v>280</v>
      </c>
      <c r="D72" s="4" t="s">
        <v>49</v>
      </c>
      <c r="E72" s="4" t="s">
        <v>58</v>
      </c>
      <c r="F72" s="4" t="s">
        <v>34</v>
      </c>
      <c r="G72" s="4" t="s">
        <v>62</v>
      </c>
      <c r="H72" s="4" t="s">
        <v>62</v>
      </c>
      <c r="I72" s="4" t="s">
        <v>62</v>
      </c>
      <c r="J72" s="4" t="str">
        <f t="shared" si="14"/>
        <v>Yes</v>
      </c>
      <c r="K72" s="4" t="s">
        <v>58</v>
      </c>
      <c r="L72" s="4" t="s">
        <v>34</v>
      </c>
      <c r="M72" s="4" t="s">
        <v>62</v>
      </c>
      <c r="N72" s="4" t="s">
        <v>62</v>
      </c>
      <c r="O72" s="4" t="s">
        <v>62</v>
      </c>
      <c r="P72" s="4" t="str">
        <f t="shared" si="15"/>
        <v>Yes</v>
      </c>
      <c r="Q72" s="4" t="s">
        <v>58</v>
      </c>
      <c r="R72" s="4" t="s">
        <v>34</v>
      </c>
      <c r="S72" s="4" t="s">
        <v>62</v>
      </c>
      <c r="T72" s="4" t="s">
        <v>62</v>
      </c>
      <c r="U72" s="4" t="s">
        <v>62</v>
      </c>
      <c r="V72" s="4" t="str">
        <f t="shared" si="16"/>
        <v>Yes</v>
      </c>
      <c r="W72" s="4" t="s">
        <v>51</v>
      </c>
      <c r="X72" s="4" t="s">
        <v>39</v>
      </c>
      <c r="Y72" s="4" t="str">
        <f t="shared" si="17"/>
        <v>Yes</v>
      </c>
      <c r="Z72" s="4" t="s">
        <v>52</v>
      </c>
      <c r="AA72" s="4" t="s">
        <v>49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278</v>
      </c>
      <c r="B73" s="5" t="s">
        <v>281</v>
      </c>
      <c r="C73" s="8" t="s">
        <v>282</v>
      </c>
      <c r="D73" s="4" t="s">
        <v>283</v>
      </c>
      <c r="E73" s="4" t="s">
        <v>45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44</v>
      </c>
      <c r="L73" s="4" t="s">
        <v>34</v>
      </c>
      <c r="M73" s="4" t="s">
        <v>34</v>
      </c>
      <c r="N73" s="4" t="s">
        <v>34</v>
      </c>
      <c r="O73" s="4" t="s">
        <v>62</v>
      </c>
      <c r="P73" s="4" t="str">
        <f t="shared" si="15"/>
        <v>Yes</v>
      </c>
      <c r="Q73" s="4" t="s">
        <v>44</v>
      </c>
      <c r="R73" s="4" t="s">
        <v>34</v>
      </c>
      <c r="S73" s="4" t="s">
        <v>34</v>
      </c>
      <c r="T73" s="4" t="s">
        <v>34</v>
      </c>
      <c r="U73" s="4" t="s">
        <v>62</v>
      </c>
      <c r="V73" s="4" t="str">
        <f t="shared" si="16"/>
        <v>Yes</v>
      </c>
      <c r="W73" s="4" t="s">
        <v>284</v>
      </c>
      <c r="X73" s="4" t="s">
        <v>39</v>
      </c>
      <c r="Y73" s="4" t="str">
        <f t="shared" si="17"/>
        <v>Yes</v>
      </c>
      <c r="Z73" s="4" t="s">
        <v>39</v>
      </c>
      <c r="AA73" s="4" t="s">
        <v>285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278</v>
      </c>
      <c r="B74" s="5" t="s">
        <v>286</v>
      </c>
      <c r="C74" s="6" t="s">
        <v>287</v>
      </c>
      <c r="D74" s="4" t="s">
        <v>288</v>
      </c>
      <c r="E74" s="4" t="s">
        <v>171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154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154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51</v>
      </c>
      <c r="X74" s="4" t="s">
        <v>52</v>
      </c>
      <c r="Y74" s="4" t="str">
        <f t="shared" si="17"/>
        <v>No</v>
      </c>
      <c r="Z74" s="4" t="s">
        <v>39</v>
      </c>
      <c r="AA74" s="4" t="s">
        <v>207</v>
      </c>
      <c r="AB74" s="4" t="str">
        <f>IF(AA74="Indeterminate", "Indeterminate", IF(TRIM(SUBSTITUTE(AA74, ".", ""))=TRIM(SUBSTITUTE(D74, ".", "")), "Yes", "No"))</f>
        <v>Indeterminate</v>
      </c>
      <c r="AC74" s="4" t="str">
        <f t="shared" si="12"/>
        <v>No</v>
      </c>
    </row>
    <row r="75" spans="1:29" ht="12.75" customHeight="1">
      <c r="A75" s="4" t="s">
        <v>278</v>
      </c>
      <c r="B75" s="5" t="s">
        <v>289</v>
      </c>
      <c r="C75" s="8" t="s">
        <v>290</v>
      </c>
      <c r="D75" s="4" t="s">
        <v>175</v>
      </c>
      <c r="E75" s="4" t="s">
        <v>66</v>
      </c>
      <c r="F75" s="4" t="s">
        <v>34</v>
      </c>
      <c r="G75" s="4" t="s">
        <v>34</v>
      </c>
      <c r="H75" s="4" t="s">
        <v>62</v>
      </c>
      <c r="I75" s="4" t="s">
        <v>62</v>
      </c>
      <c r="J75" s="4" t="str">
        <f t="shared" si="14"/>
        <v>Yes</v>
      </c>
      <c r="K75" s="4" t="s">
        <v>66</v>
      </c>
      <c r="L75" s="4" t="s">
        <v>34</v>
      </c>
      <c r="M75" s="4" t="s">
        <v>34</v>
      </c>
      <c r="N75" s="4" t="s">
        <v>62</v>
      </c>
      <c r="O75" s="4" t="s">
        <v>34</v>
      </c>
      <c r="P75" s="4" t="str">
        <f t="shared" si="15"/>
        <v>Yes</v>
      </c>
      <c r="Q75" s="4" t="s">
        <v>66</v>
      </c>
      <c r="R75" s="4" t="s">
        <v>34</v>
      </c>
      <c r="S75" s="4" t="s">
        <v>34</v>
      </c>
      <c r="T75" s="4" t="s">
        <v>62</v>
      </c>
      <c r="U75" s="4" t="s">
        <v>34</v>
      </c>
      <c r="V75" s="4" t="str">
        <f t="shared" si="16"/>
        <v>Yes</v>
      </c>
      <c r="W75" s="4" t="s">
        <v>76</v>
      </c>
      <c r="X75" s="4" t="s">
        <v>39</v>
      </c>
      <c r="Y75" s="4" t="str">
        <f t="shared" si="17"/>
        <v>Yes</v>
      </c>
      <c r="Z75" s="4" t="s">
        <v>52</v>
      </c>
      <c r="AA75" s="4" t="s">
        <v>177</v>
      </c>
      <c r="AB75" s="4" t="s">
        <v>39</v>
      </c>
      <c r="AC75" s="4" t="str">
        <f t="shared" si="12"/>
        <v>No</v>
      </c>
    </row>
    <row r="76" spans="1:29" ht="12.75" customHeight="1">
      <c r="A76" s="4" t="s">
        <v>278</v>
      </c>
      <c r="B76" s="5" t="s">
        <v>291</v>
      </c>
      <c r="C76" s="8" t="s">
        <v>292</v>
      </c>
      <c r="D76" s="13" t="s">
        <v>293</v>
      </c>
      <c r="E76" s="4" t="s">
        <v>55</v>
      </c>
      <c r="F76" s="4" t="s">
        <v>62</v>
      </c>
      <c r="G76" s="4" t="s">
        <v>34</v>
      </c>
      <c r="H76" s="4" t="s">
        <v>62</v>
      </c>
      <c r="I76" s="4" t="s">
        <v>34</v>
      </c>
      <c r="J76" s="4" t="str">
        <f t="shared" si="14"/>
        <v>Yes</v>
      </c>
      <c r="K76" s="4" t="s">
        <v>50</v>
      </c>
      <c r="L76" s="4" t="s">
        <v>34</v>
      </c>
      <c r="M76" s="4" t="s">
        <v>34</v>
      </c>
      <c r="N76" s="4" t="s">
        <v>62</v>
      </c>
      <c r="O76" s="4" t="s">
        <v>34</v>
      </c>
      <c r="P76" s="4" t="str">
        <f t="shared" si="15"/>
        <v>Yes</v>
      </c>
      <c r="Q76" s="4" t="s">
        <v>50</v>
      </c>
      <c r="R76" s="4" t="s">
        <v>34</v>
      </c>
      <c r="S76" s="4" t="s">
        <v>34</v>
      </c>
      <c r="T76" s="4" t="s">
        <v>62</v>
      </c>
      <c r="U76" s="4" t="s">
        <v>34</v>
      </c>
      <c r="V76" s="4" t="str">
        <f t="shared" si="16"/>
        <v>Yes</v>
      </c>
      <c r="W76" s="4" t="s">
        <v>51</v>
      </c>
      <c r="X76" s="4" t="s">
        <v>52</v>
      </c>
      <c r="Y76" s="4" t="str">
        <f t="shared" si="17"/>
        <v>No</v>
      </c>
      <c r="Z76" s="4" t="s">
        <v>39</v>
      </c>
      <c r="AA76" s="4" t="s">
        <v>293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278</v>
      </c>
      <c r="B77" s="5" t="s">
        <v>294</v>
      </c>
      <c r="C77" s="8" t="s">
        <v>295</v>
      </c>
      <c r="D77" s="4" t="s">
        <v>175</v>
      </c>
      <c r="E77" s="4" t="s">
        <v>63</v>
      </c>
      <c r="F77" s="4" t="s">
        <v>34</v>
      </c>
      <c r="G77" s="4" t="s">
        <v>34</v>
      </c>
      <c r="H77" s="4" t="s">
        <v>62</v>
      </c>
      <c r="I77" s="4" t="s">
        <v>34</v>
      </c>
      <c r="J77" s="4" t="str">
        <f t="shared" si="14"/>
        <v>Yes</v>
      </c>
      <c r="K77" s="4" t="s">
        <v>63</v>
      </c>
      <c r="L77" s="4" t="s">
        <v>34</v>
      </c>
      <c r="M77" s="4" t="s">
        <v>34</v>
      </c>
      <c r="N77" s="4" t="s">
        <v>62</v>
      </c>
      <c r="O77" s="4" t="s">
        <v>34</v>
      </c>
      <c r="P77" s="4" t="str">
        <f t="shared" si="15"/>
        <v>Yes</v>
      </c>
      <c r="Q77" s="4" t="s">
        <v>63</v>
      </c>
      <c r="R77" s="4" t="s">
        <v>34</v>
      </c>
      <c r="S77" s="4" t="s">
        <v>34</v>
      </c>
      <c r="T77" s="4" t="s">
        <v>62</v>
      </c>
      <c r="U77" s="4" t="s">
        <v>34</v>
      </c>
      <c r="V77" s="4" t="str">
        <f t="shared" si="16"/>
        <v>Yes</v>
      </c>
      <c r="W77" s="4" t="s">
        <v>76</v>
      </c>
      <c r="X77" s="4" t="s">
        <v>39</v>
      </c>
      <c r="Y77" s="4" t="str">
        <f t="shared" si="17"/>
        <v>Yes</v>
      </c>
      <c r="Z77" s="4" t="s">
        <v>39</v>
      </c>
      <c r="AA77" s="4" t="s">
        <v>177</v>
      </c>
      <c r="AB77" s="4" t="s">
        <v>39</v>
      </c>
      <c r="AC77" s="4" t="str">
        <f t="shared" si="12"/>
        <v>Yes</v>
      </c>
    </row>
    <row r="78" spans="1:29" ht="12.75" customHeight="1">
      <c r="A78" s="4" t="s">
        <v>278</v>
      </c>
      <c r="B78" s="5" t="s">
        <v>296</v>
      </c>
      <c r="C78" s="8" t="s">
        <v>297</v>
      </c>
      <c r="D78" s="13" t="s">
        <v>94</v>
      </c>
      <c r="E78" s="4" t="s">
        <v>50</v>
      </c>
      <c r="F78" s="4" t="s">
        <v>34</v>
      </c>
      <c r="G78" s="4" t="s">
        <v>34</v>
      </c>
      <c r="H78" s="4" t="s">
        <v>34</v>
      </c>
      <c r="I78" s="4" t="s">
        <v>62</v>
      </c>
      <c r="J78" s="4" t="str">
        <f t="shared" si="14"/>
        <v>Yes</v>
      </c>
      <c r="K78" s="4" t="s">
        <v>44</v>
      </c>
      <c r="L78" s="4" t="s">
        <v>34</v>
      </c>
      <c r="M78" s="4" t="s">
        <v>34</v>
      </c>
      <c r="N78" s="4" t="s">
        <v>34</v>
      </c>
      <c r="O78" s="4" t="s">
        <v>62</v>
      </c>
      <c r="P78" s="4" t="str">
        <f t="shared" si="15"/>
        <v>Yes</v>
      </c>
      <c r="Q78" s="4" t="s">
        <v>45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51</v>
      </c>
      <c r="X78" s="4" t="s">
        <v>52</v>
      </c>
      <c r="Y78" s="4" t="str">
        <f t="shared" si="17"/>
        <v>No</v>
      </c>
      <c r="Z78" s="4" t="s">
        <v>39</v>
      </c>
      <c r="AA78" s="4" t="s">
        <v>94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No</v>
      </c>
    </row>
    <row r="79" spans="1:29" ht="12.75" customHeight="1">
      <c r="A79" s="4" t="s">
        <v>278</v>
      </c>
      <c r="B79" s="5" t="s">
        <v>298</v>
      </c>
      <c r="C79" s="8" t="s">
        <v>299</v>
      </c>
      <c r="D79" s="4" t="s">
        <v>125</v>
      </c>
      <c r="E79" s="4" t="s">
        <v>55</v>
      </c>
      <c r="F79" s="4" t="s">
        <v>34</v>
      </c>
      <c r="G79" s="4" t="s">
        <v>34</v>
      </c>
      <c r="H79" s="4" t="s">
        <v>62</v>
      </c>
      <c r="I79" s="4" t="s">
        <v>62</v>
      </c>
      <c r="J79" s="4" t="str">
        <f t="shared" si="14"/>
        <v>Yes</v>
      </c>
      <c r="K79" s="4" t="s">
        <v>55</v>
      </c>
      <c r="L79" s="4" t="s">
        <v>34</v>
      </c>
      <c r="M79" s="4" t="s">
        <v>34</v>
      </c>
      <c r="N79" s="4" t="s">
        <v>62</v>
      </c>
      <c r="O79" s="4" t="s">
        <v>62</v>
      </c>
      <c r="P79" s="4" t="str">
        <f t="shared" si="15"/>
        <v>Yes</v>
      </c>
      <c r="Q79" s="4" t="s">
        <v>58</v>
      </c>
      <c r="R79" s="4" t="s">
        <v>34</v>
      </c>
      <c r="S79" s="4" t="s">
        <v>34</v>
      </c>
      <c r="T79" s="4" t="s">
        <v>62</v>
      </c>
      <c r="U79" s="4" t="s">
        <v>62</v>
      </c>
      <c r="V79" s="4" t="str">
        <f t="shared" si="16"/>
        <v>Yes</v>
      </c>
      <c r="W79" s="4" t="s">
        <v>300</v>
      </c>
      <c r="X79" s="4" t="s">
        <v>39</v>
      </c>
      <c r="Y79" s="4" t="str">
        <f t="shared" si="17"/>
        <v>Yes</v>
      </c>
      <c r="Z79" s="4" t="s">
        <v>39</v>
      </c>
      <c r="AA79" s="4" t="s">
        <v>125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301</v>
      </c>
      <c r="B80" s="5" t="s">
        <v>302</v>
      </c>
      <c r="C80" s="8" t="s">
        <v>303</v>
      </c>
      <c r="D80" s="4" t="s">
        <v>210</v>
      </c>
      <c r="E80" s="4" t="s">
        <v>90</v>
      </c>
      <c r="F80" s="4" t="s">
        <v>34</v>
      </c>
      <c r="G80" s="4" t="s">
        <v>34</v>
      </c>
      <c r="H80" s="4" t="s">
        <v>62</v>
      </c>
      <c r="I80" s="4" t="s">
        <v>34</v>
      </c>
      <c r="J80" s="4" t="str">
        <f t="shared" si="14"/>
        <v>Yes</v>
      </c>
      <c r="K80" s="4" t="s">
        <v>90</v>
      </c>
      <c r="L80" s="4" t="s">
        <v>34</v>
      </c>
      <c r="M80" s="4" t="s">
        <v>34</v>
      </c>
      <c r="N80" s="4" t="s">
        <v>62</v>
      </c>
      <c r="O80" s="4" t="s">
        <v>34</v>
      </c>
      <c r="P80" s="4" t="str">
        <f t="shared" si="15"/>
        <v>Yes</v>
      </c>
      <c r="Q80" s="4" t="s">
        <v>90</v>
      </c>
      <c r="R80" s="4" t="s">
        <v>34</v>
      </c>
      <c r="S80" s="4" t="s">
        <v>34</v>
      </c>
      <c r="T80" s="4" t="s">
        <v>62</v>
      </c>
      <c r="U80" s="4" t="s">
        <v>34</v>
      </c>
      <c r="V80" s="4" t="str">
        <f t="shared" si="16"/>
        <v>Yes</v>
      </c>
      <c r="W80" s="4" t="s">
        <v>51</v>
      </c>
      <c r="X80" s="4" t="s">
        <v>39</v>
      </c>
      <c r="Y80" s="4" t="str">
        <f t="shared" si="17"/>
        <v>Yes</v>
      </c>
      <c r="Z80" s="4" t="s">
        <v>518</v>
      </c>
      <c r="AA80" s="4" t="s">
        <v>518</v>
      </c>
      <c r="AB80" s="4" t="s">
        <v>518</v>
      </c>
      <c r="AC80" s="4" t="s">
        <v>518</v>
      </c>
    </row>
    <row r="81" spans="1:29" ht="12.75" customHeight="1">
      <c r="A81" s="4" t="s">
        <v>301</v>
      </c>
      <c r="B81" s="5" t="s">
        <v>304</v>
      </c>
      <c r="C81" s="8" t="s">
        <v>305</v>
      </c>
      <c r="D81" s="4" t="s">
        <v>306</v>
      </c>
      <c r="E81" s="4" t="s">
        <v>58</v>
      </c>
      <c r="F81" s="4" t="s">
        <v>62</v>
      </c>
      <c r="G81" s="4" t="s">
        <v>34</v>
      </c>
      <c r="H81" s="4" t="s">
        <v>62</v>
      </c>
      <c r="I81" s="4" t="s">
        <v>34</v>
      </c>
      <c r="J81" s="4" t="str">
        <f t="shared" si="14"/>
        <v>Yes</v>
      </c>
      <c r="K81" s="4" t="s">
        <v>55</v>
      </c>
      <c r="L81" s="4" t="s">
        <v>34</v>
      </c>
      <c r="M81" s="4" t="s">
        <v>34</v>
      </c>
      <c r="N81" s="4" t="s">
        <v>62</v>
      </c>
      <c r="O81" s="4" t="s">
        <v>34</v>
      </c>
      <c r="P81" s="4" t="str">
        <f t="shared" si="15"/>
        <v>Yes</v>
      </c>
      <c r="Q81" s="4" t="s">
        <v>63</v>
      </c>
      <c r="R81" s="4" t="s">
        <v>34</v>
      </c>
      <c r="S81" s="4" t="s">
        <v>34</v>
      </c>
      <c r="T81" s="4" t="s">
        <v>62</v>
      </c>
      <c r="U81" s="4" t="s">
        <v>34</v>
      </c>
      <c r="V81" s="4" t="str">
        <f t="shared" si="16"/>
        <v>Yes</v>
      </c>
      <c r="W81" s="4" t="s">
        <v>51</v>
      </c>
      <c r="X81" s="4" t="s">
        <v>39</v>
      </c>
      <c r="Y81" s="4" t="str">
        <f t="shared" si="17"/>
        <v>Yes</v>
      </c>
      <c r="Z81" s="4" t="s">
        <v>39</v>
      </c>
      <c r="AA81" s="4" t="s">
        <v>306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301</v>
      </c>
      <c r="B82" s="5" t="s">
        <v>307</v>
      </c>
      <c r="C82" s="8" t="s">
        <v>308</v>
      </c>
      <c r="D82" s="4" t="s">
        <v>49</v>
      </c>
      <c r="E82" s="4" t="s">
        <v>63</v>
      </c>
      <c r="F82" s="4" t="s">
        <v>34</v>
      </c>
      <c r="G82" s="4" t="s">
        <v>34</v>
      </c>
      <c r="H82" s="4" t="s">
        <v>62</v>
      </c>
      <c r="I82" s="4" t="s">
        <v>62</v>
      </c>
      <c r="J82" s="4" t="str">
        <f t="shared" si="14"/>
        <v>Yes</v>
      </c>
      <c r="K82" s="4" t="s">
        <v>63</v>
      </c>
      <c r="L82" s="4" t="s">
        <v>34</v>
      </c>
      <c r="M82" s="4" t="s">
        <v>34</v>
      </c>
      <c r="N82" s="4" t="s">
        <v>34</v>
      </c>
      <c r="O82" s="4" t="s">
        <v>62</v>
      </c>
      <c r="P82" s="4" t="str">
        <f t="shared" si="15"/>
        <v>Yes</v>
      </c>
      <c r="Q82" s="4" t="s">
        <v>50</v>
      </c>
      <c r="R82" s="4" t="s">
        <v>34</v>
      </c>
      <c r="S82" s="4" t="s">
        <v>34</v>
      </c>
      <c r="T82" s="4" t="s">
        <v>62</v>
      </c>
      <c r="U82" s="4" t="s">
        <v>34</v>
      </c>
      <c r="V82" s="4" t="str">
        <f t="shared" si="16"/>
        <v>Yes</v>
      </c>
      <c r="W82" s="4" t="s">
        <v>51</v>
      </c>
      <c r="X82" s="4" t="s">
        <v>39</v>
      </c>
      <c r="Y82" s="4" t="str">
        <f t="shared" si="17"/>
        <v>Yes</v>
      </c>
      <c r="Z82" s="4" t="s">
        <v>52</v>
      </c>
      <c r="AA82" s="4" t="s">
        <v>49</v>
      </c>
      <c r="AB82" s="4" t="str">
        <f t="shared" si="18"/>
        <v>Yes</v>
      </c>
      <c r="AC82" s="4" t="str">
        <f t="shared" si="19"/>
        <v>No</v>
      </c>
    </row>
    <row r="83" spans="1:29" ht="12.75" customHeight="1">
      <c r="A83" s="4" t="s">
        <v>301</v>
      </c>
      <c r="B83" s="5" t="s">
        <v>309</v>
      </c>
      <c r="C83" s="8" t="s">
        <v>310</v>
      </c>
      <c r="D83" s="4" t="s">
        <v>311</v>
      </c>
      <c r="E83" s="4" t="s">
        <v>170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62</v>
      </c>
      <c r="O83" s="4" t="s">
        <v>34</v>
      </c>
      <c r="P83" s="4" t="str">
        <f t="shared" si="15"/>
        <v>Yes</v>
      </c>
      <c r="Q83" s="4" t="s">
        <v>97</v>
      </c>
      <c r="R83" s="4" t="s">
        <v>34</v>
      </c>
      <c r="S83" s="4" t="s">
        <v>34</v>
      </c>
      <c r="T83" s="4" t="s">
        <v>62</v>
      </c>
      <c r="U83" s="4" t="s">
        <v>34</v>
      </c>
      <c r="V83" s="4" t="str">
        <f t="shared" si="16"/>
        <v>Yes</v>
      </c>
      <c r="W83" s="4" t="s">
        <v>51</v>
      </c>
      <c r="X83" s="4" t="s">
        <v>52</v>
      </c>
      <c r="Y83" s="4" t="str">
        <f t="shared" si="17"/>
        <v>No</v>
      </c>
      <c r="Z83" s="4" t="s">
        <v>39</v>
      </c>
      <c r="AA83" s="4" t="s">
        <v>311</v>
      </c>
      <c r="AB83" s="4" t="str">
        <f t="shared" si="18"/>
        <v>Yes</v>
      </c>
      <c r="AC83" s="4" t="str">
        <f t="shared" si="19"/>
        <v>No</v>
      </c>
    </row>
    <row r="84" spans="1:29" ht="12.75" customHeight="1">
      <c r="A84" s="4" t="s">
        <v>301</v>
      </c>
      <c r="B84" s="5" t="s">
        <v>312</v>
      </c>
      <c r="C84" s="8" t="s">
        <v>313</v>
      </c>
      <c r="D84" s="4" t="s">
        <v>314</v>
      </c>
      <c r="E84" s="4" t="s">
        <v>315</v>
      </c>
      <c r="F84" s="4" t="s">
        <v>34</v>
      </c>
      <c r="G84" s="4" t="s">
        <v>34</v>
      </c>
      <c r="H84" s="4" t="s">
        <v>62</v>
      </c>
      <c r="I84" s="4" t="s">
        <v>34</v>
      </c>
      <c r="J84" s="4" t="str">
        <f t="shared" si="14"/>
        <v>Yes</v>
      </c>
      <c r="K84" s="4" t="s">
        <v>316</v>
      </c>
      <c r="L84" s="4" t="s">
        <v>34</v>
      </c>
      <c r="M84" s="4" t="s">
        <v>34</v>
      </c>
      <c r="N84" s="4" t="s">
        <v>62</v>
      </c>
      <c r="O84" s="4" t="s">
        <v>34</v>
      </c>
      <c r="P84" s="4" t="str">
        <f t="shared" si="15"/>
        <v>Yes</v>
      </c>
      <c r="Q84" s="4" t="s">
        <v>316</v>
      </c>
      <c r="R84" s="4" t="s">
        <v>34</v>
      </c>
      <c r="S84" s="4" t="s">
        <v>34</v>
      </c>
      <c r="T84" s="4" t="s">
        <v>62</v>
      </c>
      <c r="U84" s="4" t="s">
        <v>34</v>
      </c>
      <c r="V84" s="4" t="str">
        <f t="shared" si="16"/>
        <v>Yes</v>
      </c>
      <c r="W84" s="4" t="s">
        <v>51</v>
      </c>
      <c r="X84" s="13" t="s">
        <v>52</v>
      </c>
      <c r="Y84" s="4" t="str">
        <f t="shared" si="17"/>
        <v>No</v>
      </c>
      <c r="Z84" s="4" t="s">
        <v>52</v>
      </c>
      <c r="AA84" s="4" t="s">
        <v>314</v>
      </c>
      <c r="AB84" s="4" t="str">
        <f t="shared" si="18"/>
        <v>Yes</v>
      </c>
      <c r="AC84" s="4" t="str">
        <f t="shared" si="19"/>
        <v>Yes</v>
      </c>
    </row>
    <row r="85" spans="1:29" ht="12.75" customHeight="1">
      <c r="A85" s="4" t="s">
        <v>301</v>
      </c>
      <c r="B85" s="5" t="s">
        <v>317</v>
      </c>
      <c r="C85" s="8" t="s">
        <v>318</v>
      </c>
      <c r="D85" s="4" t="s">
        <v>207</v>
      </c>
      <c r="E85" s="4" t="s">
        <v>63</v>
      </c>
      <c r="F85" s="4" t="s">
        <v>34</v>
      </c>
      <c r="G85" s="4" t="s">
        <v>34</v>
      </c>
      <c r="H85" s="4" t="s">
        <v>62</v>
      </c>
      <c r="I85" s="4" t="s">
        <v>62</v>
      </c>
      <c r="J85" s="4" t="str">
        <f t="shared" si="14"/>
        <v>Yes</v>
      </c>
      <c r="K85" s="4" t="s">
        <v>63</v>
      </c>
      <c r="L85" s="4" t="s">
        <v>34</v>
      </c>
      <c r="M85" s="4" t="s">
        <v>34</v>
      </c>
      <c r="N85" s="4" t="s">
        <v>62</v>
      </c>
      <c r="O85" s="4" t="s">
        <v>62</v>
      </c>
      <c r="P85" s="4" t="str">
        <f t="shared" si="15"/>
        <v>Yes</v>
      </c>
      <c r="Q85" s="4" t="s">
        <v>63</v>
      </c>
      <c r="R85" s="4" t="s">
        <v>34</v>
      </c>
      <c r="S85" s="4" t="s">
        <v>34</v>
      </c>
      <c r="T85" s="4" t="s">
        <v>62</v>
      </c>
      <c r="U85" s="4" t="s">
        <v>62</v>
      </c>
      <c r="V85" s="4" t="str">
        <f t="shared" si="16"/>
        <v>Yes</v>
      </c>
      <c r="W85" s="4" t="s">
        <v>51</v>
      </c>
      <c r="X85" s="13" t="s">
        <v>52</v>
      </c>
      <c r="Y85" s="4" t="str">
        <f t="shared" si="17"/>
        <v>No</v>
      </c>
      <c r="Z85" s="4" t="s">
        <v>39</v>
      </c>
      <c r="AA85" s="4" t="s">
        <v>263</v>
      </c>
      <c r="AB85" s="4" t="s">
        <v>207</v>
      </c>
      <c r="AC85" s="4" t="str">
        <f t="shared" si="19"/>
        <v>No</v>
      </c>
    </row>
    <row r="86" spans="1:29" ht="12.75" customHeight="1">
      <c r="A86" s="4" t="s">
        <v>301</v>
      </c>
      <c r="B86" s="5" t="s">
        <v>319</v>
      </c>
      <c r="C86" s="8" t="s">
        <v>320</v>
      </c>
      <c r="D86" s="4" t="s">
        <v>321</v>
      </c>
      <c r="E86" s="4" t="s">
        <v>322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97</v>
      </c>
      <c r="L86" s="4" t="s">
        <v>34</v>
      </c>
      <c r="M86" s="4" t="s">
        <v>34</v>
      </c>
      <c r="N86" s="4" t="s">
        <v>62</v>
      </c>
      <c r="O86" s="4" t="s">
        <v>34</v>
      </c>
      <c r="P86" s="4" t="str">
        <f t="shared" si="15"/>
        <v>Yes</v>
      </c>
      <c r="Q86" s="4" t="s">
        <v>97</v>
      </c>
      <c r="R86" s="4" t="s">
        <v>34</v>
      </c>
      <c r="S86" s="4" t="s">
        <v>34</v>
      </c>
      <c r="T86" s="4" t="s">
        <v>62</v>
      </c>
      <c r="U86" s="4" t="s">
        <v>34</v>
      </c>
      <c r="V86" s="4" t="str">
        <f t="shared" si="16"/>
        <v>Yes</v>
      </c>
      <c r="W86" s="4" t="s">
        <v>51</v>
      </c>
      <c r="X86" s="4" t="s">
        <v>39</v>
      </c>
      <c r="Y86" s="4" t="str">
        <f t="shared" si="17"/>
        <v>Yes</v>
      </c>
      <c r="Z86" s="4" t="s">
        <v>39</v>
      </c>
      <c r="AA86" s="4" t="s">
        <v>321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301</v>
      </c>
      <c r="B87" s="5" t="s">
        <v>323</v>
      </c>
      <c r="C87" s="8" t="s">
        <v>324</v>
      </c>
      <c r="D87" s="13" t="s">
        <v>94</v>
      </c>
      <c r="E87" s="4" t="s">
        <v>50</v>
      </c>
      <c r="F87" s="4" t="s">
        <v>34</v>
      </c>
      <c r="G87" s="4" t="s">
        <v>34</v>
      </c>
      <c r="H87" s="4" t="s">
        <v>34</v>
      </c>
      <c r="I87" s="4" t="s">
        <v>62</v>
      </c>
      <c r="J87" s="4" t="str">
        <f t="shared" si="14"/>
        <v>Yes</v>
      </c>
      <c r="K87" s="4" t="s">
        <v>50</v>
      </c>
      <c r="L87" s="4" t="s">
        <v>34</v>
      </c>
      <c r="M87" s="4" t="s">
        <v>34</v>
      </c>
      <c r="N87" s="4" t="s">
        <v>34</v>
      </c>
      <c r="O87" s="4" t="s">
        <v>62</v>
      </c>
      <c r="P87" s="4" t="str">
        <f t="shared" si="15"/>
        <v>Yes</v>
      </c>
      <c r="Q87" s="4" t="s">
        <v>50</v>
      </c>
      <c r="R87" s="4" t="s">
        <v>34</v>
      </c>
      <c r="S87" s="4" t="s">
        <v>34</v>
      </c>
      <c r="T87" s="4" t="s">
        <v>34</v>
      </c>
      <c r="U87" s="4" t="s">
        <v>62</v>
      </c>
      <c r="V87" s="4" t="str">
        <f t="shared" si="16"/>
        <v>Yes</v>
      </c>
      <c r="W87" s="4" t="s">
        <v>81</v>
      </c>
      <c r="X87" s="13" t="s">
        <v>39</v>
      </c>
      <c r="Y87" s="4" t="str">
        <f t="shared" si="17"/>
        <v>Yes</v>
      </c>
      <c r="Z87" s="4" t="s">
        <v>39</v>
      </c>
      <c r="AA87" s="4" t="s">
        <v>94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Yes</v>
      </c>
    </row>
    <row r="88" spans="1:29" ht="12.75" customHeight="1">
      <c r="A88" s="4" t="s">
        <v>301</v>
      </c>
      <c r="B88" s="5" t="s">
        <v>325</v>
      </c>
      <c r="C88" s="8" t="s">
        <v>326</v>
      </c>
      <c r="D88" s="4" t="s">
        <v>100</v>
      </c>
      <c r="E88" s="4" t="s">
        <v>50</v>
      </c>
      <c r="F88" s="4" t="s">
        <v>34</v>
      </c>
      <c r="G88" s="4" t="s">
        <v>62</v>
      </c>
      <c r="H88" s="4" t="s">
        <v>62</v>
      </c>
      <c r="I88" s="4" t="s">
        <v>62</v>
      </c>
      <c r="J88" s="4" t="str">
        <f t="shared" si="14"/>
        <v>Yes</v>
      </c>
      <c r="K88" s="4" t="s">
        <v>63</v>
      </c>
      <c r="L88" s="4" t="s">
        <v>34</v>
      </c>
      <c r="M88" s="4" t="s">
        <v>62</v>
      </c>
      <c r="N88" s="4" t="s">
        <v>62</v>
      </c>
      <c r="O88" s="4" t="s">
        <v>62</v>
      </c>
      <c r="P88" s="4" t="str">
        <f t="shared" si="15"/>
        <v>Yes</v>
      </c>
      <c r="Q88" s="4" t="s">
        <v>63</v>
      </c>
      <c r="R88" s="4" t="s">
        <v>34</v>
      </c>
      <c r="S88" s="4" t="s">
        <v>62</v>
      </c>
      <c r="T88" s="4" t="s">
        <v>62</v>
      </c>
      <c r="U88" s="4" t="s">
        <v>62</v>
      </c>
      <c r="V88" s="4" t="str">
        <f t="shared" si="16"/>
        <v>Yes</v>
      </c>
      <c r="W88" s="4" t="s">
        <v>76</v>
      </c>
      <c r="X88" s="4" t="s">
        <v>39</v>
      </c>
      <c r="Y88" s="4" t="str">
        <f t="shared" si="17"/>
        <v>Yes</v>
      </c>
      <c r="Z88" s="4" t="s">
        <v>207</v>
      </c>
      <c r="AA88" s="4" t="s">
        <v>207</v>
      </c>
      <c r="AB88" s="4" t="str">
        <f>IF(AA88="Indeterminate", "Indeterminate", IF(TRIM(SUBSTITUTE(AA88, ".", ""))=TRIM(SUBSTITUTE(D88, ".", "")), "Yes", "No"))</f>
        <v>Indeterminate</v>
      </c>
      <c r="AC88" s="4" t="str">
        <f t="shared" si="19"/>
        <v>Indeterminate</v>
      </c>
    </row>
    <row r="89" spans="1:29" ht="12.75" customHeight="1">
      <c r="A89" s="4" t="s">
        <v>327</v>
      </c>
      <c r="B89" s="5" t="s">
        <v>328</v>
      </c>
      <c r="C89" s="8" t="s">
        <v>329</v>
      </c>
      <c r="D89" s="4" t="s">
        <v>49</v>
      </c>
      <c r="E89" s="4" t="s">
        <v>55</v>
      </c>
      <c r="F89" s="4" t="s">
        <v>34</v>
      </c>
      <c r="G89" s="4" t="s">
        <v>62</v>
      </c>
      <c r="H89" s="4" t="s">
        <v>62</v>
      </c>
      <c r="I89" s="4" t="s">
        <v>62</v>
      </c>
      <c r="J89" s="4" t="str">
        <f t="shared" si="14"/>
        <v>Yes</v>
      </c>
      <c r="K89" s="4" t="s">
        <v>55</v>
      </c>
      <c r="L89" s="4" t="s">
        <v>34</v>
      </c>
      <c r="M89" s="4" t="s">
        <v>62</v>
      </c>
      <c r="N89" s="4" t="s">
        <v>62</v>
      </c>
      <c r="O89" s="4" t="s">
        <v>62</v>
      </c>
      <c r="P89" s="4" t="str">
        <f t="shared" si="15"/>
        <v>Yes</v>
      </c>
      <c r="Q89" s="4" t="s">
        <v>55</v>
      </c>
      <c r="R89" s="4" t="s">
        <v>34</v>
      </c>
      <c r="S89" s="4" t="s">
        <v>62</v>
      </c>
      <c r="T89" s="4" t="s">
        <v>62</v>
      </c>
      <c r="U89" s="4" t="s">
        <v>62</v>
      </c>
      <c r="V89" s="4" t="str">
        <f t="shared" si="16"/>
        <v>Yes</v>
      </c>
      <c r="W89" s="4" t="s">
        <v>51</v>
      </c>
      <c r="X89" s="4" t="s">
        <v>39</v>
      </c>
      <c r="Y89" s="4" t="str">
        <f t="shared" si="17"/>
        <v>Yes</v>
      </c>
      <c r="Z89" s="4" t="s">
        <v>39</v>
      </c>
      <c r="AA89" s="4" t="s">
        <v>49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Yes</v>
      </c>
    </row>
    <row r="90" spans="1:29" ht="12.75" customHeight="1">
      <c r="A90" s="4" t="s">
        <v>327</v>
      </c>
      <c r="B90" s="5" t="s">
        <v>330</v>
      </c>
      <c r="C90" s="8" t="s">
        <v>331</v>
      </c>
      <c r="D90" s="13" t="s">
        <v>332</v>
      </c>
      <c r="E90" s="4" t="s">
        <v>66</v>
      </c>
      <c r="F90" s="4" t="s">
        <v>34</v>
      </c>
      <c r="G90" s="4" t="s">
        <v>34</v>
      </c>
      <c r="H90" s="4" t="s">
        <v>62</v>
      </c>
      <c r="I90" s="4" t="s">
        <v>34</v>
      </c>
      <c r="J90" s="4" t="str">
        <f t="shared" si="14"/>
        <v>Yes</v>
      </c>
      <c r="K90" s="4" t="s">
        <v>129</v>
      </c>
      <c r="L90" s="4" t="s">
        <v>34</v>
      </c>
      <c r="M90" s="4" t="s">
        <v>34</v>
      </c>
      <c r="N90" s="4" t="s">
        <v>62</v>
      </c>
      <c r="O90" s="4" t="s">
        <v>34</v>
      </c>
      <c r="P90" s="4" t="str">
        <f t="shared" si="15"/>
        <v>Yes</v>
      </c>
      <c r="Q90" s="4" t="s">
        <v>129</v>
      </c>
      <c r="R90" s="4" t="s">
        <v>34</v>
      </c>
      <c r="S90" s="4" t="s">
        <v>34</v>
      </c>
      <c r="T90" s="4" t="s">
        <v>62</v>
      </c>
      <c r="U90" s="4" t="s">
        <v>34</v>
      </c>
      <c r="V90" s="4" t="str">
        <f t="shared" si="16"/>
        <v>Yes</v>
      </c>
      <c r="W90" s="4" t="s">
        <v>51</v>
      </c>
      <c r="X90" s="13" t="s">
        <v>52</v>
      </c>
      <c r="Y90" s="4" t="str">
        <f t="shared" si="17"/>
        <v>No</v>
      </c>
      <c r="Z90" s="4" t="s">
        <v>39</v>
      </c>
      <c r="AA90" s="4" t="s">
        <v>333</v>
      </c>
      <c r="AB90" s="4" t="s">
        <v>207</v>
      </c>
      <c r="AC90" s="4" t="str">
        <f t="shared" si="19"/>
        <v>No</v>
      </c>
    </row>
    <row r="91" spans="1:29" ht="12.75" customHeight="1">
      <c r="A91" s="4" t="s">
        <v>327</v>
      </c>
      <c r="B91" s="5" t="s">
        <v>334</v>
      </c>
      <c r="C91" s="8" t="s">
        <v>335</v>
      </c>
      <c r="D91" s="4" t="s">
        <v>111</v>
      </c>
      <c r="E91" s="4" t="s">
        <v>58</v>
      </c>
      <c r="F91" s="4" t="s">
        <v>34</v>
      </c>
      <c r="G91" s="4" t="s">
        <v>34</v>
      </c>
      <c r="H91" s="4" t="s">
        <v>62</v>
      </c>
      <c r="I91" s="4" t="s">
        <v>62</v>
      </c>
      <c r="J91" s="4" t="str">
        <f t="shared" si="14"/>
        <v>Yes</v>
      </c>
      <c r="K91" s="4" t="s">
        <v>58</v>
      </c>
      <c r="L91" s="4" t="s">
        <v>34</v>
      </c>
      <c r="M91" s="4" t="s">
        <v>34</v>
      </c>
      <c r="N91" s="4" t="s">
        <v>62</v>
      </c>
      <c r="O91" s="4" t="s">
        <v>62</v>
      </c>
      <c r="P91" s="4" t="str">
        <f t="shared" si="15"/>
        <v>Yes</v>
      </c>
      <c r="Q91" s="4" t="s">
        <v>58</v>
      </c>
      <c r="R91" s="4" t="s">
        <v>34</v>
      </c>
      <c r="S91" s="4" t="s">
        <v>34</v>
      </c>
      <c r="T91" s="4" t="s">
        <v>62</v>
      </c>
      <c r="U91" s="4" t="s">
        <v>62</v>
      </c>
      <c r="V91" s="4" t="str">
        <f t="shared" si="16"/>
        <v>Yes</v>
      </c>
      <c r="W91" s="4" t="s">
        <v>51</v>
      </c>
      <c r="X91" s="4" t="s">
        <v>39</v>
      </c>
      <c r="Y91" s="4" t="str">
        <f t="shared" si="17"/>
        <v>Yes</v>
      </c>
      <c r="Z91" s="4" t="s">
        <v>39</v>
      </c>
      <c r="AA91" s="4" t="s">
        <v>336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337</v>
      </c>
      <c r="B92" s="5" t="s">
        <v>338</v>
      </c>
      <c r="C92" s="8" t="s">
        <v>339</v>
      </c>
      <c r="D92" s="4" t="s">
        <v>49</v>
      </c>
      <c r="E92" s="4" t="s">
        <v>50</v>
      </c>
      <c r="F92" s="4" t="s">
        <v>34</v>
      </c>
      <c r="G92" s="4" t="s">
        <v>34</v>
      </c>
      <c r="H92" s="4" t="s">
        <v>62</v>
      </c>
      <c r="I92" s="4" t="s">
        <v>62</v>
      </c>
      <c r="J92" s="4" t="str">
        <f t="shared" si="14"/>
        <v>Yes</v>
      </c>
      <c r="K92" s="4" t="s">
        <v>44</v>
      </c>
      <c r="L92" s="4" t="s">
        <v>34</v>
      </c>
      <c r="M92" s="4" t="s">
        <v>34</v>
      </c>
      <c r="N92" s="4" t="s">
        <v>62</v>
      </c>
      <c r="O92" s="4" t="s">
        <v>62</v>
      </c>
      <c r="P92" s="4" t="str">
        <f t="shared" si="15"/>
        <v>Yes</v>
      </c>
      <c r="Q92" s="4" t="s">
        <v>44</v>
      </c>
      <c r="R92" s="4" t="s">
        <v>34</v>
      </c>
      <c r="S92" s="4" t="s">
        <v>34</v>
      </c>
      <c r="T92" s="4" t="s">
        <v>62</v>
      </c>
      <c r="U92" s="4" t="s">
        <v>62</v>
      </c>
      <c r="V92" s="4" t="str">
        <f t="shared" si="16"/>
        <v>Yes</v>
      </c>
      <c r="W92" s="4" t="s">
        <v>51</v>
      </c>
      <c r="X92" s="4" t="s">
        <v>39</v>
      </c>
      <c r="Y92" s="4" t="str">
        <f t="shared" si="17"/>
        <v>Yes</v>
      </c>
      <c r="Z92" s="4" t="s">
        <v>39</v>
      </c>
      <c r="AA92" s="4" t="s">
        <v>49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Yes</v>
      </c>
    </row>
    <row r="93" spans="1:29" ht="12.75" customHeight="1">
      <c r="A93" s="4" t="s">
        <v>337</v>
      </c>
      <c r="B93" s="5" t="s">
        <v>340</v>
      </c>
      <c r="C93" s="8" t="s">
        <v>341</v>
      </c>
      <c r="D93" s="4" t="s">
        <v>49</v>
      </c>
      <c r="E93" s="4" t="s">
        <v>66</v>
      </c>
      <c r="F93" s="4" t="s">
        <v>34</v>
      </c>
      <c r="G93" s="4" t="s">
        <v>34</v>
      </c>
      <c r="H93" s="4" t="s">
        <v>62</v>
      </c>
      <c r="I93" s="4" t="s">
        <v>34</v>
      </c>
      <c r="J93" s="4" t="str">
        <f t="shared" si="14"/>
        <v>Yes</v>
      </c>
      <c r="K93" s="4" t="s">
        <v>63</v>
      </c>
      <c r="L93" s="4" t="s">
        <v>34</v>
      </c>
      <c r="M93" s="4" t="s">
        <v>34</v>
      </c>
      <c r="N93" s="4" t="s">
        <v>62</v>
      </c>
      <c r="O93" s="4" t="s">
        <v>34</v>
      </c>
      <c r="P93" s="4" t="str">
        <f t="shared" si="15"/>
        <v>Yes</v>
      </c>
      <c r="Q93" s="4" t="s">
        <v>63</v>
      </c>
      <c r="R93" s="4" t="s">
        <v>34</v>
      </c>
      <c r="S93" s="4" t="s">
        <v>34</v>
      </c>
      <c r="T93" s="4" t="s">
        <v>62</v>
      </c>
      <c r="U93" s="4" t="s">
        <v>34</v>
      </c>
      <c r="V93" s="4" t="str">
        <f t="shared" si="16"/>
        <v>Yes</v>
      </c>
      <c r="W93" s="4" t="s">
        <v>51</v>
      </c>
      <c r="X93" s="4" t="s">
        <v>39</v>
      </c>
      <c r="Y93" s="4" t="str">
        <f t="shared" si="17"/>
        <v>Yes</v>
      </c>
      <c r="Z93" s="4" t="s">
        <v>39</v>
      </c>
      <c r="AA93" s="4" t="s">
        <v>49</v>
      </c>
      <c r="AB93" s="4" t="str">
        <f t="shared" si="20"/>
        <v>Yes</v>
      </c>
      <c r="AC93" s="4" t="str">
        <f t="shared" si="19"/>
        <v>Yes</v>
      </c>
    </row>
    <row r="94" spans="1:29" ht="12.75" customHeight="1">
      <c r="A94" s="4" t="s">
        <v>337</v>
      </c>
      <c r="B94" s="5" t="s">
        <v>342</v>
      </c>
      <c r="C94" s="8" t="s">
        <v>343</v>
      </c>
      <c r="D94" s="4" t="s">
        <v>210</v>
      </c>
      <c r="E94" s="4" t="s">
        <v>44</v>
      </c>
      <c r="F94" s="4" t="s">
        <v>34</v>
      </c>
      <c r="G94" s="4" t="s">
        <v>34</v>
      </c>
      <c r="H94" s="4" t="s">
        <v>62</v>
      </c>
      <c r="I94" s="4" t="s">
        <v>62</v>
      </c>
      <c r="J94" s="4" t="str">
        <f t="shared" si="14"/>
        <v>Yes</v>
      </c>
      <c r="K94" s="4" t="s">
        <v>50</v>
      </c>
      <c r="L94" s="4" t="s">
        <v>34</v>
      </c>
      <c r="M94" s="4" t="s">
        <v>34</v>
      </c>
      <c r="N94" s="4" t="s">
        <v>62</v>
      </c>
      <c r="O94" s="4" t="s">
        <v>62</v>
      </c>
      <c r="P94" s="4" t="str">
        <f t="shared" si="15"/>
        <v>Yes</v>
      </c>
      <c r="Q94" s="4" t="s">
        <v>50</v>
      </c>
      <c r="R94" s="4" t="s">
        <v>34</v>
      </c>
      <c r="S94" s="4" t="s">
        <v>34</v>
      </c>
      <c r="T94" s="4" t="s">
        <v>62</v>
      </c>
      <c r="U94" s="4" t="s">
        <v>62</v>
      </c>
      <c r="V94" s="4" t="str">
        <f t="shared" si="16"/>
        <v>Yes</v>
      </c>
      <c r="W94" s="4" t="s">
        <v>51</v>
      </c>
      <c r="X94" s="4" t="s">
        <v>39</v>
      </c>
      <c r="Y94" s="4" t="str">
        <f t="shared" si="17"/>
        <v>Yes</v>
      </c>
      <c r="Z94" s="4" t="s">
        <v>39</v>
      </c>
      <c r="AA94" s="4" t="s">
        <v>210</v>
      </c>
      <c r="AB94" s="4" t="str">
        <f t="shared" si="20"/>
        <v>Yes</v>
      </c>
      <c r="AC94" s="4" t="str">
        <f t="shared" si="19"/>
        <v>Yes</v>
      </c>
    </row>
    <row r="95" spans="1:29" ht="12.75" customHeight="1">
      <c r="A95" s="4" t="s">
        <v>337</v>
      </c>
      <c r="B95" s="5" t="s">
        <v>344</v>
      </c>
      <c r="C95" s="8" t="s">
        <v>345</v>
      </c>
      <c r="D95" s="4" t="s">
        <v>263</v>
      </c>
      <c r="E95" s="4" t="s">
        <v>58</v>
      </c>
      <c r="F95" s="4" t="s">
        <v>34</v>
      </c>
      <c r="G95" s="4" t="s">
        <v>34</v>
      </c>
      <c r="H95" s="4" t="s">
        <v>62</v>
      </c>
      <c r="I95" s="4" t="s">
        <v>62</v>
      </c>
      <c r="J95" s="4" t="str">
        <f t="shared" si="14"/>
        <v>Yes</v>
      </c>
      <c r="K95" s="4" t="s">
        <v>50</v>
      </c>
      <c r="L95" s="4" t="s">
        <v>34</v>
      </c>
      <c r="M95" s="4" t="s">
        <v>34</v>
      </c>
      <c r="N95" s="4" t="s">
        <v>62</v>
      </c>
      <c r="O95" s="4" t="s">
        <v>62</v>
      </c>
      <c r="P95" s="4" t="str">
        <f t="shared" si="15"/>
        <v>Yes</v>
      </c>
      <c r="Q95" s="4" t="s">
        <v>63</v>
      </c>
      <c r="R95" s="4" t="s">
        <v>34</v>
      </c>
      <c r="S95" s="4" t="s">
        <v>34</v>
      </c>
      <c r="T95" s="4" t="s">
        <v>62</v>
      </c>
      <c r="U95" s="4" t="s">
        <v>62</v>
      </c>
      <c r="V95" s="4" t="str">
        <f t="shared" si="16"/>
        <v>Yes</v>
      </c>
      <c r="W95" s="4" t="s">
        <v>51</v>
      </c>
      <c r="X95" s="4" t="s">
        <v>39</v>
      </c>
      <c r="Y95" s="4" t="str">
        <f t="shared" si="17"/>
        <v>Yes</v>
      </c>
      <c r="Z95" s="4" t="s">
        <v>39</v>
      </c>
      <c r="AA95" s="4" t="s">
        <v>263</v>
      </c>
      <c r="AB95" s="4" t="str">
        <f t="shared" si="20"/>
        <v>Yes</v>
      </c>
      <c r="AC95" s="4" t="str">
        <f t="shared" si="19"/>
        <v>Yes</v>
      </c>
    </row>
    <row r="96" spans="1:29" ht="12.75" customHeight="1">
      <c r="A96" s="4" t="s">
        <v>337</v>
      </c>
      <c r="B96" s="5" t="s">
        <v>346</v>
      </c>
      <c r="C96" s="8" t="s">
        <v>347</v>
      </c>
      <c r="D96" s="4" t="s">
        <v>348</v>
      </c>
      <c r="E96" s="4" t="s">
        <v>55</v>
      </c>
      <c r="F96" s="4" t="s">
        <v>34</v>
      </c>
      <c r="G96" s="4" t="s">
        <v>62</v>
      </c>
      <c r="H96" s="4" t="s">
        <v>62</v>
      </c>
      <c r="I96" s="4" t="s">
        <v>62</v>
      </c>
      <c r="J96" s="4" t="str">
        <f t="shared" si="14"/>
        <v>Yes</v>
      </c>
      <c r="K96" s="4" t="s">
        <v>55</v>
      </c>
      <c r="L96" s="4" t="s">
        <v>34</v>
      </c>
      <c r="M96" s="4" t="s">
        <v>62</v>
      </c>
      <c r="N96" s="4" t="s">
        <v>62</v>
      </c>
      <c r="O96" s="4" t="s">
        <v>62</v>
      </c>
      <c r="P96" s="4" t="str">
        <f t="shared" si="15"/>
        <v>Yes</v>
      </c>
      <c r="Q96" s="4" t="s">
        <v>55</v>
      </c>
      <c r="R96" s="4" t="s">
        <v>34</v>
      </c>
      <c r="S96" s="4" t="s">
        <v>62</v>
      </c>
      <c r="T96" s="4" t="s">
        <v>62</v>
      </c>
      <c r="U96" s="4" t="s">
        <v>62</v>
      </c>
      <c r="V96" s="4" t="str">
        <f t="shared" si="16"/>
        <v>Yes</v>
      </c>
      <c r="W96" s="4" t="s">
        <v>51</v>
      </c>
      <c r="X96" s="4" t="s">
        <v>39</v>
      </c>
      <c r="Y96" s="4" t="str">
        <f t="shared" si="17"/>
        <v>Yes</v>
      </c>
      <c r="Z96" s="4" t="s">
        <v>39</v>
      </c>
      <c r="AA96" s="4" t="s">
        <v>348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337</v>
      </c>
      <c r="B97" s="5" t="s">
        <v>349</v>
      </c>
      <c r="C97" s="8" t="s">
        <v>350</v>
      </c>
      <c r="D97" s="4" t="s">
        <v>351</v>
      </c>
      <c r="E97" s="4" t="s">
        <v>69</v>
      </c>
      <c r="F97" s="4" t="s">
        <v>34</v>
      </c>
      <c r="G97" s="4" t="s">
        <v>62</v>
      </c>
      <c r="H97" s="4" t="s">
        <v>62</v>
      </c>
      <c r="I97" s="4" t="s">
        <v>62</v>
      </c>
      <c r="J97" s="4" t="str">
        <f t="shared" si="14"/>
        <v>Yes</v>
      </c>
      <c r="K97" s="4" t="s">
        <v>352</v>
      </c>
      <c r="L97" s="4" t="s">
        <v>34</v>
      </c>
      <c r="M97" s="4" t="s">
        <v>62</v>
      </c>
      <c r="N97" s="4" t="s">
        <v>62</v>
      </c>
      <c r="O97" s="4" t="s">
        <v>62</v>
      </c>
      <c r="P97" s="4" t="str">
        <f t="shared" si="15"/>
        <v>Yes</v>
      </c>
      <c r="Q97" s="4" t="s">
        <v>192</v>
      </c>
      <c r="R97" s="4" t="s">
        <v>34</v>
      </c>
      <c r="S97" s="4" t="s">
        <v>62</v>
      </c>
      <c r="T97" s="4" t="s">
        <v>62</v>
      </c>
      <c r="U97" s="4" t="s">
        <v>62</v>
      </c>
      <c r="V97" s="4" t="str">
        <f t="shared" si="16"/>
        <v>Yes</v>
      </c>
      <c r="W97" s="4" t="s">
        <v>51</v>
      </c>
      <c r="X97" s="4" t="s">
        <v>39</v>
      </c>
      <c r="Y97" s="4" t="str">
        <f t="shared" si="17"/>
        <v>Yes</v>
      </c>
      <c r="Z97" s="4" t="s">
        <v>39</v>
      </c>
      <c r="AA97" s="4" t="s">
        <v>351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337</v>
      </c>
      <c r="B98" s="5" t="s">
        <v>353</v>
      </c>
      <c r="C98" s="8" t="s">
        <v>354</v>
      </c>
      <c r="D98" s="4" t="s">
        <v>355</v>
      </c>
      <c r="E98" s="4" t="s">
        <v>129</v>
      </c>
      <c r="F98" s="4" t="s">
        <v>62</v>
      </c>
      <c r="G98" s="4" t="s">
        <v>62</v>
      </c>
      <c r="H98" s="4" t="s">
        <v>62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45</v>
      </c>
      <c r="L98" s="4" t="s">
        <v>34</v>
      </c>
      <c r="M98" s="4" t="s">
        <v>62</v>
      </c>
      <c r="N98" s="4" t="s">
        <v>62</v>
      </c>
      <c r="O98" s="4" t="s">
        <v>62</v>
      </c>
      <c r="P98" s="4" t="str">
        <f t="shared" ref="P98:P129" si="22">IF(VALUE(LEFT(K98,SEARCH("/",K98)-1))&gt;=4, "Yes", "No")</f>
        <v>Yes</v>
      </c>
      <c r="Q98" s="4" t="s">
        <v>44</v>
      </c>
      <c r="R98" s="4" t="s">
        <v>34</v>
      </c>
      <c r="S98" s="4" t="s">
        <v>62</v>
      </c>
      <c r="T98" s="4" t="s">
        <v>62</v>
      </c>
      <c r="U98" s="4" t="s">
        <v>62</v>
      </c>
      <c r="V98" s="4" t="str">
        <f t="shared" ref="V98:V129" si="23">IF(VALUE(LEFT(Q98,SEARCH("/",Q98)-1))&gt;=4, "Yes", "No")</f>
        <v>Yes</v>
      </c>
      <c r="W98" s="4" t="s">
        <v>51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207</v>
      </c>
      <c r="AB98" s="4" t="str">
        <f t="shared" si="20"/>
        <v>Indeterminate</v>
      </c>
      <c r="AC98" s="4" t="str">
        <f t="shared" si="19"/>
        <v>Yes</v>
      </c>
    </row>
    <row r="99" spans="1:29" ht="12.75" customHeight="1">
      <c r="A99" s="4" t="s">
        <v>337</v>
      </c>
      <c r="B99" s="5" t="s">
        <v>356</v>
      </c>
      <c r="C99" s="8" t="s">
        <v>357</v>
      </c>
      <c r="D99" s="4" t="s">
        <v>358</v>
      </c>
      <c r="E99" s="4" t="s">
        <v>43</v>
      </c>
      <c r="F99" s="4" t="s">
        <v>34</v>
      </c>
      <c r="G99" s="4" t="s">
        <v>34</v>
      </c>
      <c r="H99" s="4" t="s">
        <v>62</v>
      </c>
      <c r="I99" s="4" t="s">
        <v>62</v>
      </c>
      <c r="J99" s="4" t="str">
        <f t="shared" si="21"/>
        <v>Yes</v>
      </c>
      <c r="K99" s="4" t="s">
        <v>43</v>
      </c>
      <c r="L99" s="4" t="s">
        <v>34</v>
      </c>
      <c r="M99" s="4" t="s">
        <v>34</v>
      </c>
      <c r="N99" s="4" t="s">
        <v>62</v>
      </c>
      <c r="O99" s="4" t="s">
        <v>62</v>
      </c>
      <c r="P99" s="4" t="str">
        <f t="shared" si="22"/>
        <v>Yes</v>
      </c>
      <c r="Q99" s="4" t="s">
        <v>129</v>
      </c>
      <c r="R99" s="4" t="s">
        <v>34</v>
      </c>
      <c r="S99" s="4" t="s">
        <v>62</v>
      </c>
      <c r="T99" s="4" t="s">
        <v>62</v>
      </c>
      <c r="U99" s="4" t="s">
        <v>62</v>
      </c>
      <c r="V99" s="4" t="str">
        <f t="shared" si="23"/>
        <v>Yes</v>
      </c>
      <c r="W99" s="4" t="s">
        <v>359</v>
      </c>
      <c r="X99" s="4" t="s">
        <v>39</v>
      </c>
      <c r="Y99" s="4" t="str">
        <f t="shared" si="24"/>
        <v>Yes</v>
      </c>
      <c r="Z99" s="4" t="s">
        <v>39</v>
      </c>
      <c r="AA99" s="4" t="s">
        <v>360</v>
      </c>
      <c r="AB99" s="4" t="str">
        <f t="shared" si="20"/>
        <v>Yes</v>
      </c>
      <c r="AC99" s="4" t="str">
        <f t="shared" si="19"/>
        <v>Yes</v>
      </c>
    </row>
    <row r="100" spans="1:29" ht="12.75" customHeight="1">
      <c r="A100" s="4" t="s">
        <v>337</v>
      </c>
      <c r="B100" s="5" t="s">
        <v>361</v>
      </c>
      <c r="C100" s="8" t="s">
        <v>362</v>
      </c>
      <c r="D100" s="4" t="s">
        <v>32</v>
      </c>
      <c r="E100" s="4" t="s">
        <v>50</v>
      </c>
      <c r="F100" s="4" t="s">
        <v>34</v>
      </c>
      <c r="G100" s="4" t="s">
        <v>34</v>
      </c>
      <c r="H100" s="4" t="s">
        <v>62</v>
      </c>
      <c r="I100" s="4" t="s">
        <v>62</v>
      </c>
      <c r="J100" s="4" t="str">
        <f t="shared" si="21"/>
        <v>Yes</v>
      </c>
      <c r="K100" s="4" t="s">
        <v>44</v>
      </c>
      <c r="L100" s="4" t="s">
        <v>34</v>
      </c>
      <c r="M100" s="4" t="s">
        <v>34</v>
      </c>
      <c r="N100" s="4" t="s">
        <v>62</v>
      </c>
      <c r="O100" s="4" t="s">
        <v>34</v>
      </c>
      <c r="P100" s="4" t="str">
        <f t="shared" si="22"/>
        <v>Yes</v>
      </c>
      <c r="Q100" s="4" t="s">
        <v>50</v>
      </c>
      <c r="R100" s="4" t="s">
        <v>34</v>
      </c>
      <c r="S100" s="4" t="s">
        <v>34</v>
      </c>
      <c r="T100" s="4" t="s">
        <v>62</v>
      </c>
      <c r="U100" s="4" t="s">
        <v>62</v>
      </c>
      <c r="V100" s="4" t="str">
        <f t="shared" si="23"/>
        <v>Yes</v>
      </c>
      <c r="W100" s="4" t="s">
        <v>363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337</v>
      </c>
      <c r="B101" s="5" t="s">
        <v>364</v>
      </c>
      <c r="C101" s="8" t="s">
        <v>365</v>
      </c>
      <c r="D101" s="4" t="s">
        <v>32</v>
      </c>
      <c r="E101" s="4" t="s">
        <v>66</v>
      </c>
      <c r="F101" s="4" t="s">
        <v>34</v>
      </c>
      <c r="G101" s="4" t="s">
        <v>62</v>
      </c>
      <c r="H101" s="4" t="s">
        <v>62</v>
      </c>
      <c r="I101" s="4" t="s">
        <v>62</v>
      </c>
      <c r="J101" s="4" t="str">
        <f t="shared" si="21"/>
        <v>Yes</v>
      </c>
      <c r="K101" s="4" t="s">
        <v>90</v>
      </c>
      <c r="L101" s="4" t="s">
        <v>34</v>
      </c>
      <c r="M101" s="4" t="s">
        <v>34</v>
      </c>
      <c r="N101" s="4" t="s">
        <v>62</v>
      </c>
      <c r="O101" s="4" t="s">
        <v>62</v>
      </c>
      <c r="P101" s="4" t="str">
        <f t="shared" si="22"/>
        <v>Yes</v>
      </c>
      <c r="Q101" s="4" t="s">
        <v>90</v>
      </c>
      <c r="R101" s="4" t="s">
        <v>34</v>
      </c>
      <c r="S101" s="4" t="s">
        <v>62</v>
      </c>
      <c r="T101" s="4" t="s">
        <v>62</v>
      </c>
      <c r="U101" s="4" t="s">
        <v>62</v>
      </c>
      <c r="V101" s="4" t="str">
        <f t="shared" si="23"/>
        <v>Yes</v>
      </c>
      <c r="W101" s="4" t="s">
        <v>366</v>
      </c>
      <c r="X101" s="4" t="s">
        <v>39</v>
      </c>
      <c r="Y101" s="4" t="str">
        <f t="shared" si="24"/>
        <v>Yes</v>
      </c>
      <c r="Z101" s="4" t="s">
        <v>39</v>
      </c>
      <c r="AA101" s="4" t="s">
        <v>207</v>
      </c>
      <c r="AB101" s="4" t="str">
        <f t="shared" si="20"/>
        <v>Indeterminate</v>
      </c>
      <c r="AC101" s="4" t="str">
        <f t="shared" si="19"/>
        <v>Yes</v>
      </c>
    </row>
    <row r="102" spans="1:29" ht="12.75" customHeight="1">
      <c r="A102" s="4" t="s">
        <v>367</v>
      </c>
      <c r="B102" s="5" t="s">
        <v>368</v>
      </c>
      <c r="C102" s="8" t="s">
        <v>369</v>
      </c>
      <c r="D102" s="4" t="s">
        <v>79</v>
      </c>
      <c r="E102" s="4" t="s">
        <v>44</v>
      </c>
      <c r="F102" s="4" t="s">
        <v>34</v>
      </c>
      <c r="G102" s="4" t="s">
        <v>34</v>
      </c>
      <c r="H102" s="4" t="s">
        <v>62</v>
      </c>
      <c r="I102" s="4" t="s">
        <v>62</v>
      </c>
      <c r="J102" s="4" t="str">
        <f t="shared" si="21"/>
        <v>Yes</v>
      </c>
      <c r="K102" s="4" t="s">
        <v>44</v>
      </c>
      <c r="L102" s="4" t="s">
        <v>34</v>
      </c>
      <c r="M102" s="4" t="s">
        <v>34</v>
      </c>
      <c r="N102" s="4" t="s">
        <v>62</v>
      </c>
      <c r="O102" s="4" t="s">
        <v>62</v>
      </c>
      <c r="P102" s="4" t="str">
        <f t="shared" si="22"/>
        <v>Yes</v>
      </c>
      <c r="Q102" s="4" t="s">
        <v>44</v>
      </c>
      <c r="R102" s="4" t="s">
        <v>34</v>
      </c>
      <c r="S102" s="4" t="s">
        <v>34</v>
      </c>
      <c r="T102" s="4" t="s">
        <v>62</v>
      </c>
      <c r="U102" s="4" t="s">
        <v>62</v>
      </c>
      <c r="V102" s="4" t="str">
        <f t="shared" si="23"/>
        <v>Yes</v>
      </c>
      <c r="W102" s="4" t="s">
        <v>370</v>
      </c>
      <c r="X102" s="4" t="s">
        <v>39</v>
      </c>
      <c r="Y102" s="4" t="str">
        <f t="shared" si="24"/>
        <v>Yes</v>
      </c>
      <c r="Z102" s="4" t="s">
        <v>39</v>
      </c>
      <c r="AA102" s="4" t="s">
        <v>82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367</v>
      </c>
      <c r="B103" s="5" t="s">
        <v>371</v>
      </c>
      <c r="C103" s="8" t="s">
        <v>372</v>
      </c>
      <c r="D103" s="4" t="s">
        <v>373</v>
      </c>
      <c r="E103" s="4" t="s">
        <v>66</v>
      </c>
      <c r="F103" s="4" t="s">
        <v>34</v>
      </c>
      <c r="G103" s="4" t="s">
        <v>34</v>
      </c>
      <c r="H103" s="4" t="s">
        <v>62</v>
      </c>
      <c r="I103" s="4" t="s">
        <v>62</v>
      </c>
      <c r="J103" s="4" t="str">
        <f t="shared" si="21"/>
        <v>Yes</v>
      </c>
      <c r="K103" s="4" t="s">
        <v>66</v>
      </c>
      <c r="L103" s="4" t="s">
        <v>34</v>
      </c>
      <c r="M103" s="4" t="s">
        <v>34</v>
      </c>
      <c r="N103" s="4" t="s">
        <v>62</v>
      </c>
      <c r="O103" s="4" t="s">
        <v>62</v>
      </c>
      <c r="P103" s="4" t="str">
        <f t="shared" si="22"/>
        <v>Yes</v>
      </c>
      <c r="Q103" s="4" t="s">
        <v>90</v>
      </c>
      <c r="R103" s="4" t="s">
        <v>34</v>
      </c>
      <c r="S103" s="4" t="s">
        <v>34</v>
      </c>
      <c r="T103" s="4" t="s">
        <v>62</v>
      </c>
      <c r="U103" s="4" t="s">
        <v>62</v>
      </c>
      <c r="V103" s="4" t="str">
        <f t="shared" si="23"/>
        <v>Yes</v>
      </c>
      <c r="W103" s="4" t="s">
        <v>374</v>
      </c>
      <c r="X103" s="4" t="s">
        <v>39</v>
      </c>
      <c r="Y103" s="4" t="str">
        <f t="shared" si="24"/>
        <v>Yes</v>
      </c>
      <c r="Z103" s="4" t="s">
        <v>52</v>
      </c>
      <c r="AA103" s="4" t="s">
        <v>375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367</v>
      </c>
      <c r="B104" s="5" t="s">
        <v>376</v>
      </c>
      <c r="C104" s="8" t="s">
        <v>377</v>
      </c>
      <c r="D104" s="4" t="s">
        <v>89</v>
      </c>
      <c r="E104" s="4" t="s">
        <v>44</v>
      </c>
      <c r="F104" s="4" t="s">
        <v>34</v>
      </c>
      <c r="G104" s="4" t="s">
        <v>62</v>
      </c>
      <c r="H104" s="4" t="s">
        <v>62</v>
      </c>
      <c r="I104" s="4" t="s">
        <v>62</v>
      </c>
      <c r="J104" s="4" t="str">
        <f t="shared" si="21"/>
        <v>Yes</v>
      </c>
      <c r="K104" s="4" t="s">
        <v>50</v>
      </c>
      <c r="L104" s="4" t="s">
        <v>34</v>
      </c>
      <c r="M104" s="4" t="s">
        <v>62</v>
      </c>
      <c r="N104" s="4" t="s">
        <v>62</v>
      </c>
      <c r="O104" s="4" t="s">
        <v>62</v>
      </c>
      <c r="P104" s="4" t="str">
        <f t="shared" si="22"/>
        <v>Yes</v>
      </c>
      <c r="Q104" s="4" t="s">
        <v>44</v>
      </c>
      <c r="R104" s="4" t="s">
        <v>34</v>
      </c>
      <c r="S104" s="4" t="s">
        <v>62</v>
      </c>
      <c r="T104" s="4" t="s">
        <v>62</v>
      </c>
      <c r="U104" s="4" t="s">
        <v>62</v>
      </c>
      <c r="V104" s="4" t="str">
        <f t="shared" si="23"/>
        <v>Yes</v>
      </c>
      <c r="W104" s="4" t="s">
        <v>374</v>
      </c>
      <c r="X104" s="4" t="s">
        <v>39</v>
      </c>
      <c r="Y104" s="4" t="str">
        <f t="shared" si="24"/>
        <v>Yes</v>
      </c>
      <c r="Z104" s="4" t="s">
        <v>39</v>
      </c>
      <c r="AA104" s="4" t="s">
        <v>89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Yes</v>
      </c>
    </row>
    <row r="105" spans="1:29" ht="12.75" customHeight="1">
      <c r="A105" s="4" t="s">
        <v>367</v>
      </c>
      <c r="B105" s="5" t="s">
        <v>378</v>
      </c>
      <c r="C105" s="8" t="s">
        <v>379</v>
      </c>
      <c r="D105" s="4" t="s">
        <v>85</v>
      </c>
      <c r="E105" s="4" t="s">
        <v>271</v>
      </c>
      <c r="F105" s="4" t="s">
        <v>62</v>
      </c>
      <c r="G105" s="4" t="s">
        <v>34</v>
      </c>
      <c r="H105" s="4" t="s">
        <v>62</v>
      </c>
      <c r="I105" s="4" t="s">
        <v>62</v>
      </c>
      <c r="J105" s="4" t="str">
        <f t="shared" si="21"/>
        <v>Yes</v>
      </c>
      <c r="K105" s="4" t="s">
        <v>271</v>
      </c>
      <c r="L105" s="4" t="s">
        <v>34</v>
      </c>
      <c r="M105" s="4" t="s">
        <v>34</v>
      </c>
      <c r="N105" s="4" t="s">
        <v>62</v>
      </c>
      <c r="O105" s="4" t="s">
        <v>62</v>
      </c>
      <c r="P105" s="4" t="str">
        <f t="shared" si="22"/>
        <v>Yes</v>
      </c>
      <c r="Q105" s="4" t="s">
        <v>271</v>
      </c>
      <c r="R105" s="4" t="s">
        <v>34</v>
      </c>
      <c r="S105" s="4" t="s">
        <v>34</v>
      </c>
      <c r="T105" s="4" t="s">
        <v>62</v>
      </c>
      <c r="U105" s="4" t="s">
        <v>62</v>
      </c>
      <c r="V105" s="4" t="str">
        <f t="shared" si="23"/>
        <v>Yes</v>
      </c>
      <c r="W105" s="4" t="s">
        <v>374</v>
      </c>
      <c r="X105" s="4" t="s">
        <v>39</v>
      </c>
      <c r="Y105" s="4" t="str">
        <f t="shared" si="24"/>
        <v>Yes</v>
      </c>
      <c r="Z105" s="4" t="s">
        <v>39</v>
      </c>
      <c r="AA105" s="4" t="s">
        <v>85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367</v>
      </c>
      <c r="B106" s="5" t="s">
        <v>380</v>
      </c>
      <c r="C106" s="8" t="s">
        <v>381</v>
      </c>
      <c r="D106" s="4" t="s">
        <v>89</v>
      </c>
      <c r="E106" s="4" t="s">
        <v>66</v>
      </c>
      <c r="F106" s="4" t="s">
        <v>34</v>
      </c>
      <c r="G106" s="4" t="s">
        <v>62</v>
      </c>
      <c r="H106" s="4" t="s">
        <v>62</v>
      </c>
      <c r="I106" s="4" t="s">
        <v>62</v>
      </c>
      <c r="J106" s="4" t="str">
        <f t="shared" si="21"/>
        <v>Yes</v>
      </c>
      <c r="K106" s="4" t="s">
        <v>66</v>
      </c>
      <c r="L106" s="4" t="s">
        <v>34</v>
      </c>
      <c r="M106" s="4" t="s">
        <v>62</v>
      </c>
      <c r="N106" s="4" t="s">
        <v>62</v>
      </c>
      <c r="O106" s="4" t="s">
        <v>62</v>
      </c>
      <c r="P106" s="4" t="str">
        <f t="shared" si="22"/>
        <v>Yes</v>
      </c>
      <c r="Q106" s="4" t="s">
        <v>129</v>
      </c>
      <c r="R106" s="4" t="s">
        <v>34</v>
      </c>
      <c r="S106" s="4" t="s">
        <v>62</v>
      </c>
      <c r="T106" s="4" t="s">
        <v>62</v>
      </c>
      <c r="U106" s="4" t="s">
        <v>62</v>
      </c>
      <c r="V106" s="4" t="str">
        <f t="shared" si="23"/>
        <v>Yes</v>
      </c>
      <c r="W106" s="4" t="s">
        <v>374</v>
      </c>
      <c r="X106" s="4" t="s">
        <v>39</v>
      </c>
      <c r="Y106" s="4" t="str">
        <f t="shared" si="24"/>
        <v>Yes</v>
      </c>
      <c r="Z106" s="4" t="s">
        <v>39</v>
      </c>
      <c r="AA106" s="4" t="s">
        <v>89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Yes</v>
      </c>
    </row>
    <row r="107" spans="1:29" ht="12.75" customHeight="1">
      <c r="A107" s="4" t="s">
        <v>367</v>
      </c>
      <c r="B107" s="5" t="s">
        <v>382</v>
      </c>
      <c r="C107" s="8" t="s">
        <v>383</v>
      </c>
      <c r="D107" s="4" t="s">
        <v>384</v>
      </c>
      <c r="E107" s="4" t="s">
        <v>43</v>
      </c>
      <c r="F107" s="4" t="s">
        <v>34</v>
      </c>
      <c r="G107" s="4" t="s">
        <v>34</v>
      </c>
      <c r="H107" s="4" t="s">
        <v>62</v>
      </c>
      <c r="I107" s="4" t="s">
        <v>62</v>
      </c>
      <c r="J107" s="4" t="str">
        <f t="shared" si="21"/>
        <v>Yes</v>
      </c>
      <c r="K107" s="4" t="s">
        <v>43</v>
      </c>
      <c r="L107" s="4" t="s">
        <v>34</v>
      </c>
      <c r="M107" s="4" t="s">
        <v>34</v>
      </c>
      <c r="N107" s="4" t="s">
        <v>62</v>
      </c>
      <c r="O107" s="4" t="s">
        <v>62</v>
      </c>
      <c r="P107" s="4" t="str">
        <f t="shared" si="22"/>
        <v>Yes</v>
      </c>
      <c r="Q107" s="4" t="s">
        <v>129</v>
      </c>
      <c r="R107" s="4" t="s">
        <v>34</v>
      </c>
      <c r="S107" s="4" t="s">
        <v>34</v>
      </c>
      <c r="T107" s="4" t="s">
        <v>62</v>
      </c>
      <c r="U107" s="4" t="s">
        <v>62</v>
      </c>
      <c r="V107" s="4" t="str">
        <f t="shared" si="23"/>
        <v>Yes</v>
      </c>
      <c r="W107" s="4" t="s">
        <v>385</v>
      </c>
      <c r="X107" s="4" t="s">
        <v>39</v>
      </c>
      <c r="Y107" s="4" t="str">
        <f t="shared" si="24"/>
        <v>Yes</v>
      </c>
      <c r="Z107" s="4" t="s">
        <v>39</v>
      </c>
      <c r="AA107" s="4" t="s">
        <v>384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367</v>
      </c>
      <c r="B108" s="5" t="s">
        <v>386</v>
      </c>
      <c r="C108" s="8" t="s">
        <v>387</v>
      </c>
      <c r="D108" s="4" t="s">
        <v>79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97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370</v>
      </c>
      <c r="X108" s="4" t="s">
        <v>39</v>
      </c>
      <c r="Y108" s="4" t="str">
        <f t="shared" si="24"/>
        <v>Yes</v>
      </c>
      <c r="Z108" s="4" t="s">
        <v>39</v>
      </c>
      <c r="AA108" s="4" t="s">
        <v>94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367</v>
      </c>
      <c r="B109" s="5" t="s">
        <v>388</v>
      </c>
      <c r="C109" s="8" t="s">
        <v>389</v>
      </c>
      <c r="D109" s="4" t="s">
        <v>390</v>
      </c>
      <c r="E109" s="4" t="s">
        <v>44</v>
      </c>
      <c r="F109" s="4" t="s">
        <v>34</v>
      </c>
      <c r="G109" s="4" t="s">
        <v>34</v>
      </c>
      <c r="H109" s="4" t="s">
        <v>62</v>
      </c>
      <c r="I109" s="4" t="s">
        <v>62</v>
      </c>
      <c r="J109" s="4" t="str">
        <f t="shared" si="21"/>
        <v>Yes</v>
      </c>
      <c r="K109" s="4" t="s">
        <v>44</v>
      </c>
      <c r="L109" s="4" t="s">
        <v>34</v>
      </c>
      <c r="M109" s="4" t="s">
        <v>34</v>
      </c>
      <c r="N109" s="4" t="s">
        <v>62</v>
      </c>
      <c r="O109" s="4" t="s">
        <v>62</v>
      </c>
      <c r="P109" s="4" t="str">
        <f t="shared" si="22"/>
        <v>Yes</v>
      </c>
      <c r="Q109" s="4" t="s">
        <v>44</v>
      </c>
      <c r="R109" s="4" t="s">
        <v>34</v>
      </c>
      <c r="S109" s="4" t="s">
        <v>34</v>
      </c>
      <c r="T109" s="4" t="s">
        <v>62</v>
      </c>
      <c r="U109" s="4" t="s">
        <v>62</v>
      </c>
      <c r="V109" s="4" t="str">
        <f t="shared" si="23"/>
        <v>Yes</v>
      </c>
      <c r="W109" s="4" t="s">
        <v>370</v>
      </c>
      <c r="X109" s="4" t="s">
        <v>39</v>
      </c>
      <c r="Y109" s="4" t="str">
        <f t="shared" si="24"/>
        <v>Yes</v>
      </c>
      <c r="Z109" s="4" t="s">
        <v>39</v>
      </c>
      <c r="AA109" s="4" t="s">
        <v>391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367</v>
      </c>
      <c r="B110" s="5" t="s">
        <v>392</v>
      </c>
      <c r="C110" s="8" t="s">
        <v>393</v>
      </c>
      <c r="D110" s="4" t="s">
        <v>79</v>
      </c>
      <c r="E110" s="4" t="s">
        <v>44</v>
      </c>
      <c r="F110" s="4" t="s">
        <v>62</v>
      </c>
      <c r="G110" s="4" t="s">
        <v>34</v>
      </c>
      <c r="H110" s="4" t="s">
        <v>62</v>
      </c>
      <c r="I110" s="4" t="s">
        <v>62</v>
      </c>
      <c r="J110" s="4" t="str">
        <f t="shared" si="21"/>
        <v>Yes</v>
      </c>
      <c r="K110" s="4" t="s">
        <v>45</v>
      </c>
      <c r="L110" s="4" t="s">
        <v>34</v>
      </c>
      <c r="M110" s="4" t="s">
        <v>34</v>
      </c>
      <c r="N110" s="4" t="s">
        <v>62</v>
      </c>
      <c r="O110" s="4" t="s">
        <v>62</v>
      </c>
      <c r="P110" s="4" t="str">
        <f t="shared" si="22"/>
        <v>Yes</v>
      </c>
      <c r="Q110" s="4" t="s">
        <v>90</v>
      </c>
      <c r="R110" s="4" t="s">
        <v>34</v>
      </c>
      <c r="S110" s="4" t="s">
        <v>34</v>
      </c>
      <c r="T110" s="4" t="s">
        <v>62</v>
      </c>
      <c r="U110" s="4" t="s">
        <v>62</v>
      </c>
      <c r="V110" s="4" t="str">
        <f t="shared" si="23"/>
        <v>Yes</v>
      </c>
      <c r="W110" s="4" t="s">
        <v>394</v>
      </c>
      <c r="X110" s="4" t="s">
        <v>39</v>
      </c>
      <c r="Y110" s="4" t="str">
        <f t="shared" si="24"/>
        <v>Yes</v>
      </c>
      <c r="Z110" s="4" t="s">
        <v>39</v>
      </c>
      <c r="AA110" s="4" t="s">
        <v>94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367</v>
      </c>
      <c r="B111" s="5" t="s">
        <v>395</v>
      </c>
      <c r="C111" s="8" t="s">
        <v>396</v>
      </c>
      <c r="D111" s="4" t="s">
        <v>397</v>
      </c>
      <c r="E111" s="4" t="s">
        <v>97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97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97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374</v>
      </c>
      <c r="X111" s="4" t="s">
        <v>39</v>
      </c>
      <c r="Y111" s="4" t="str">
        <f t="shared" si="24"/>
        <v>Yes</v>
      </c>
      <c r="Z111" s="4" t="s">
        <v>52</v>
      </c>
      <c r="AA111" s="4" t="s">
        <v>398</v>
      </c>
      <c r="AB111" s="4" t="s">
        <v>39</v>
      </c>
      <c r="AC111" s="4" t="str">
        <f t="shared" si="19"/>
        <v>No</v>
      </c>
    </row>
    <row r="112" spans="1:29" ht="12.75" customHeight="1">
      <c r="A112" s="4" t="s">
        <v>399</v>
      </c>
      <c r="B112" s="5" t="s">
        <v>400</v>
      </c>
      <c r="C112" s="8" t="s">
        <v>401</v>
      </c>
      <c r="D112" s="4" t="s">
        <v>402</v>
      </c>
      <c r="E112" s="4" t="s">
        <v>66</v>
      </c>
      <c r="F112" s="4" t="s">
        <v>34</v>
      </c>
      <c r="G112" s="4" t="s">
        <v>62</v>
      </c>
      <c r="H112" s="4" t="s">
        <v>62</v>
      </c>
      <c r="I112" s="4" t="s">
        <v>62</v>
      </c>
      <c r="J112" s="4" t="str">
        <f t="shared" si="21"/>
        <v>Yes</v>
      </c>
      <c r="K112" s="4" t="s">
        <v>129</v>
      </c>
      <c r="L112" s="4" t="s">
        <v>34</v>
      </c>
      <c r="M112" s="4" t="s">
        <v>62</v>
      </c>
      <c r="N112" s="4" t="s">
        <v>62</v>
      </c>
      <c r="O112" s="4" t="s">
        <v>62</v>
      </c>
      <c r="P112" s="4" t="str">
        <f t="shared" si="22"/>
        <v>Yes</v>
      </c>
      <c r="Q112" s="4" t="s">
        <v>66</v>
      </c>
      <c r="R112" s="4" t="s">
        <v>34</v>
      </c>
      <c r="S112" s="4" t="s">
        <v>62</v>
      </c>
      <c r="T112" s="4" t="s">
        <v>62</v>
      </c>
      <c r="U112" s="4" t="s">
        <v>62</v>
      </c>
      <c r="V112" s="4" t="str">
        <f t="shared" si="23"/>
        <v>Yes</v>
      </c>
      <c r="W112" s="4" t="s">
        <v>370</v>
      </c>
      <c r="X112" s="4" t="s">
        <v>39</v>
      </c>
      <c r="Y112" s="4" t="str">
        <f t="shared" si="24"/>
        <v>Yes</v>
      </c>
      <c r="Z112" s="4" t="s">
        <v>39</v>
      </c>
      <c r="AA112" s="4" t="s">
        <v>403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399</v>
      </c>
      <c r="B113" s="5" t="s">
        <v>404</v>
      </c>
      <c r="C113" s="8" t="s">
        <v>405</v>
      </c>
      <c r="D113" s="13" t="s">
        <v>94</v>
      </c>
      <c r="E113" s="4" t="s">
        <v>90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66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66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374</v>
      </c>
      <c r="X113" s="4" t="s">
        <v>39</v>
      </c>
      <c r="Y113" s="4" t="str">
        <f t="shared" si="24"/>
        <v>Yes</v>
      </c>
      <c r="Z113" s="4" t="s">
        <v>39</v>
      </c>
      <c r="AA113" s="4" t="s">
        <v>94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Yes</v>
      </c>
    </row>
    <row r="114" spans="1:29" ht="12.75" customHeight="1">
      <c r="A114" s="4" t="s">
        <v>399</v>
      </c>
      <c r="B114" s="5" t="s">
        <v>406</v>
      </c>
      <c r="C114" s="8" t="s">
        <v>407</v>
      </c>
      <c r="D114" s="4" t="s">
        <v>408</v>
      </c>
      <c r="E114" s="4" t="s">
        <v>55</v>
      </c>
      <c r="F114" s="4" t="s">
        <v>34</v>
      </c>
      <c r="G114" s="4" t="s">
        <v>34</v>
      </c>
      <c r="H114" s="4" t="s">
        <v>62</v>
      </c>
      <c r="I114" s="4" t="s">
        <v>62</v>
      </c>
      <c r="J114" s="4" t="str">
        <f t="shared" si="21"/>
        <v>Yes</v>
      </c>
      <c r="K114" s="4" t="s">
        <v>55</v>
      </c>
      <c r="L114" s="4" t="s">
        <v>34</v>
      </c>
      <c r="M114" s="4" t="s">
        <v>34</v>
      </c>
      <c r="N114" s="4" t="s">
        <v>62</v>
      </c>
      <c r="O114" s="4" t="s">
        <v>62</v>
      </c>
      <c r="P114" s="4" t="str">
        <f t="shared" si="22"/>
        <v>Yes</v>
      </c>
      <c r="Q114" s="4" t="s">
        <v>58</v>
      </c>
      <c r="R114" s="4" t="s">
        <v>34</v>
      </c>
      <c r="S114" s="4" t="s">
        <v>34</v>
      </c>
      <c r="T114" s="4" t="s">
        <v>62</v>
      </c>
      <c r="U114" s="4" t="s">
        <v>62</v>
      </c>
      <c r="V114" s="4" t="str">
        <f t="shared" si="23"/>
        <v>Yes</v>
      </c>
      <c r="W114" s="4" t="s">
        <v>409</v>
      </c>
      <c r="X114" s="4" t="s">
        <v>39</v>
      </c>
      <c r="Y114" s="4" t="str">
        <f t="shared" si="24"/>
        <v>Yes</v>
      </c>
      <c r="Z114" s="4" t="s">
        <v>39</v>
      </c>
      <c r="AA114" s="4" t="s">
        <v>408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399</v>
      </c>
      <c r="B115" s="5" t="s">
        <v>410</v>
      </c>
      <c r="C115" s="8" t="s">
        <v>411</v>
      </c>
      <c r="D115" s="4" t="s">
        <v>100</v>
      </c>
      <c r="E115" s="4" t="s">
        <v>129</v>
      </c>
      <c r="F115" s="4" t="s">
        <v>34</v>
      </c>
      <c r="G115" s="4" t="s">
        <v>62</v>
      </c>
      <c r="H115" s="4" t="s">
        <v>62</v>
      </c>
      <c r="I115" s="4" t="s">
        <v>62</v>
      </c>
      <c r="J115" s="4" t="str">
        <f t="shared" si="21"/>
        <v>Yes</v>
      </c>
      <c r="K115" s="4" t="s">
        <v>129</v>
      </c>
      <c r="L115" s="4" t="s">
        <v>34</v>
      </c>
      <c r="M115" s="4" t="s">
        <v>62</v>
      </c>
      <c r="N115" s="4" t="s">
        <v>62</v>
      </c>
      <c r="O115" s="4" t="s">
        <v>62</v>
      </c>
      <c r="P115" s="4" t="str">
        <f t="shared" si="22"/>
        <v>Yes</v>
      </c>
      <c r="Q115" s="4" t="s">
        <v>66</v>
      </c>
      <c r="R115" s="4" t="s">
        <v>34</v>
      </c>
      <c r="S115" s="4" t="s">
        <v>62</v>
      </c>
      <c r="T115" s="4" t="s">
        <v>62</v>
      </c>
      <c r="U115" s="4" t="s">
        <v>62</v>
      </c>
      <c r="V115" s="4" t="str">
        <f t="shared" si="23"/>
        <v>Yes</v>
      </c>
      <c r="W115" s="4" t="s">
        <v>374</v>
      </c>
      <c r="X115" s="4" t="s">
        <v>39</v>
      </c>
      <c r="Y115" s="4" t="str">
        <f t="shared" si="24"/>
        <v>Yes</v>
      </c>
      <c r="Z115" s="4" t="s">
        <v>518</v>
      </c>
      <c r="AA115" s="4" t="s">
        <v>518</v>
      </c>
      <c r="AB115" s="4" t="s">
        <v>518</v>
      </c>
      <c r="AC115" s="4" t="s">
        <v>518</v>
      </c>
    </row>
    <row r="116" spans="1:29" ht="12.75" customHeight="1">
      <c r="A116" s="4" t="s">
        <v>399</v>
      </c>
      <c r="B116" s="5" t="s">
        <v>412</v>
      </c>
      <c r="C116" s="8" t="s">
        <v>413</v>
      </c>
      <c r="D116" s="4" t="s">
        <v>414</v>
      </c>
      <c r="E116" s="4" t="s">
        <v>63</v>
      </c>
      <c r="F116" s="4" t="s">
        <v>34</v>
      </c>
      <c r="G116" s="4" t="s">
        <v>62</v>
      </c>
      <c r="H116" s="4" t="s">
        <v>62</v>
      </c>
      <c r="I116" s="4" t="s">
        <v>62</v>
      </c>
      <c r="J116" s="4" t="str">
        <f t="shared" si="21"/>
        <v>Yes</v>
      </c>
      <c r="K116" s="4" t="s">
        <v>63</v>
      </c>
      <c r="L116" s="4" t="s">
        <v>34</v>
      </c>
      <c r="M116" s="4" t="s">
        <v>62</v>
      </c>
      <c r="N116" s="4" t="s">
        <v>62</v>
      </c>
      <c r="O116" s="4" t="s">
        <v>62</v>
      </c>
      <c r="P116" s="4" t="str">
        <f t="shared" si="22"/>
        <v>Yes</v>
      </c>
      <c r="Q116" s="4" t="s">
        <v>50</v>
      </c>
      <c r="R116" s="4" t="s">
        <v>34</v>
      </c>
      <c r="S116" s="4" t="s">
        <v>62</v>
      </c>
      <c r="T116" s="4" t="s">
        <v>62</v>
      </c>
      <c r="U116" s="4" t="s">
        <v>62</v>
      </c>
      <c r="V116" s="4" t="str">
        <f t="shared" si="23"/>
        <v>Yes</v>
      </c>
      <c r="W116" s="4" t="s">
        <v>370</v>
      </c>
      <c r="X116" s="4" t="s">
        <v>52</v>
      </c>
      <c r="Y116" s="4" t="str">
        <f t="shared" si="24"/>
        <v>No</v>
      </c>
      <c r="Z116" s="4" t="s">
        <v>39</v>
      </c>
      <c r="AA116" s="4" t="s">
        <v>414</v>
      </c>
      <c r="AB116" s="4" t="s">
        <v>39</v>
      </c>
      <c r="AC116" s="4" t="str">
        <f t="shared" si="25"/>
        <v>No</v>
      </c>
    </row>
    <row r="117" spans="1:29" ht="12.75" customHeight="1">
      <c r="A117" s="4" t="s">
        <v>399</v>
      </c>
      <c r="B117" s="5" t="s">
        <v>415</v>
      </c>
      <c r="C117" s="8" t="s">
        <v>416</v>
      </c>
      <c r="D117" s="4" t="s">
        <v>417</v>
      </c>
      <c r="E117" s="4" t="s">
        <v>44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44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45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374</v>
      </c>
      <c r="X117" s="4" t="s">
        <v>39</v>
      </c>
      <c r="Y117" s="4" t="str">
        <f t="shared" si="24"/>
        <v>Yes</v>
      </c>
      <c r="Z117" s="4" t="s">
        <v>39</v>
      </c>
      <c r="AA117" s="4" t="s">
        <v>417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399</v>
      </c>
      <c r="B118" s="5" t="s">
        <v>418</v>
      </c>
      <c r="C118" s="8" t="s">
        <v>419</v>
      </c>
      <c r="D118" s="4" t="s">
        <v>100</v>
      </c>
      <c r="E118" s="4" t="s">
        <v>90</v>
      </c>
      <c r="F118" s="4" t="s">
        <v>34</v>
      </c>
      <c r="G118" s="4" t="s">
        <v>34</v>
      </c>
      <c r="H118" s="4" t="s">
        <v>62</v>
      </c>
      <c r="I118" s="4" t="s">
        <v>62</v>
      </c>
      <c r="J118" s="4" t="str">
        <f t="shared" si="21"/>
        <v>Yes</v>
      </c>
      <c r="K118" s="4" t="s">
        <v>66</v>
      </c>
      <c r="L118" s="4" t="s">
        <v>34</v>
      </c>
      <c r="M118" s="4" t="s">
        <v>34</v>
      </c>
      <c r="N118" s="4" t="s">
        <v>62</v>
      </c>
      <c r="O118" s="4" t="s">
        <v>62</v>
      </c>
      <c r="P118" s="4" t="str">
        <f t="shared" si="22"/>
        <v>Yes</v>
      </c>
      <c r="Q118" s="4" t="s">
        <v>90</v>
      </c>
      <c r="R118" s="4" t="s">
        <v>34</v>
      </c>
      <c r="S118" s="4" t="s">
        <v>34</v>
      </c>
      <c r="T118" s="4" t="s">
        <v>62</v>
      </c>
      <c r="U118" s="4" t="s">
        <v>62</v>
      </c>
      <c r="V118" s="4" t="str">
        <f t="shared" si="23"/>
        <v>Yes</v>
      </c>
      <c r="W118" s="4" t="s">
        <v>374</v>
      </c>
      <c r="X118" s="4" t="s">
        <v>39</v>
      </c>
      <c r="Y118" s="4" t="str">
        <f t="shared" si="24"/>
        <v>Yes</v>
      </c>
      <c r="Z118" s="4" t="s">
        <v>39</v>
      </c>
      <c r="AA118" s="4" t="s">
        <v>100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Yes</v>
      </c>
    </row>
    <row r="119" spans="1:29" ht="12.75" customHeight="1">
      <c r="A119" s="4" t="s">
        <v>399</v>
      </c>
      <c r="B119" s="5" t="s">
        <v>420</v>
      </c>
      <c r="C119" s="8" t="s">
        <v>421</v>
      </c>
      <c r="D119" s="4" t="s">
        <v>422</v>
      </c>
      <c r="E119" s="4" t="s">
        <v>271</v>
      </c>
      <c r="F119" s="4" t="s">
        <v>34</v>
      </c>
      <c r="G119" s="4" t="s">
        <v>62</v>
      </c>
      <c r="H119" s="4" t="s">
        <v>62</v>
      </c>
      <c r="I119" s="4" t="s">
        <v>62</v>
      </c>
      <c r="J119" s="4" t="str">
        <f t="shared" si="21"/>
        <v>Yes</v>
      </c>
      <c r="K119" s="4" t="s">
        <v>423</v>
      </c>
      <c r="L119" s="4" t="s">
        <v>34</v>
      </c>
      <c r="M119" s="4" t="s">
        <v>62</v>
      </c>
      <c r="N119" s="4" t="s">
        <v>62</v>
      </c>
      <c r="O119" s="4" t="s">
        <v>62</v>
      </c>
      <c r="P119" s="4" t="str">
        <f t="shared" si="22"/>
        <v>Yes</v>
      </c>
      <c r="Q119" s="4" t="s">
        <v>271</v>
      </c>
      <c r="R119" s="4" t="s">
        <v>34</v>
      </c>
      <c r="S119" s="4" t="s">
        <v>62</v>
      </c>
      <c r="T119" s="4" t="s">
        <v>62</v>
      </c>
      <c r="U119" s="4" t="s">
        <v>62</v>
      </c>
      <c r="V119" s="4" t="str">
        <f t="shared" si="23"/>
        <v>Yes</v>
      </c>
      <c r="W119" s="4" t="s">
        <v>374</v>
      </c>
      <c r="X119" s="4" t="s">
        <v>39</v>
      </c>
      <c r="Y119" s="4" t="str">
        <f t="shared" si="24"/>
        <v>Yes</v>
      </c>
      <c r="Z119" s="4" t="s">
        <v>39</v>
      </c>
      <c r="AA119" s="4" t="s">
        <v>422</v>
      </c>
      <c r="AB119" s="4" t="str">
        <f>IF(AA119="Indeterminate", "Indeterminate", IF(TRIM(SUBSTITUTE(AA119, ".", ""))=TRIM(SUBSTITUTE(D119, ".", "")), "Yes", "No"))</f>
        <v>Yes</v>
      </c>
      <c r="AC119" s="4" t="str">
        <f t="shared" si="25"/>
        <v>Yes</v>
      </c>
    </row>
    <row r="120" spans="1:29" ht="12.75" customHeight="1">
      <c r="A120" s="4" t="s">
        <v>399</v>
      </c>
      <c r="B120" s="5" t="s">
        <v>424</v>
      </c>
      <c r="C120" s="8" t="s">
        <v>425</v>
      </c>
      <c r="D120" s="4" t="s">
        <v>111</v>
      </c>
      <c r="E120" s="4" t="s">
        <v>86</v>
      </c>
      <c r="F120" s="4" t="s">
        <v>34</v>
      </c>
      <c r="G120" s="4" t="s">
        <v>34</v>
      </c>
      <c r="H120" s="4" t="s">
        <v>62</v>
      </c>
      <c r="I120" s="4" t="s">
        <v>62</v>
      </c>
      <c r="J120" s="4" t="str">
        <f t="shared" si="21"/>
        <v>Yes</v>
      </c>
      <c r="K120" s="4" t="s">
        <v>113</v>
      </c>
      <c r="L120" s="4" t="s">
        <v>34</v>
      </c>
      <c r="M120" s="4" t="s">
        <v>34</v>
      </c>
      <c r="N120" s="4" t="s">
        <v>62</v>
      </c>
      <c r="O120" s="4" t="s">
        <v>62</v>
      </c>
      <c r="P120" s="4" t="str">
        <f t="shared" si="22"/>
        <v>Yes</v>
      </c>
      <c r="Q120" s="4" t="s">
        <v>86</v>
      </c>
      <c r="R120" s="4" t="s">
        <v>34</v>
      </c>
      <c r="S120" s="4" t="s">
        <v>34</v>
      </c>
      <c r="T120" s="4" t="s">
        <v>62</v>
      </c>
      <c r="U120" s="4" t="s">
        <v>62</v>
      </c>
      <c r="V120" s="4" t="str">
        <f t="shared" si="23"/>
        <v>Yes</v>
      </c>
      <c r="W120" s="4" t="s">
        <v>374</v>
      </c>
      <c r="X120" s="4" t="s">
        <v>39</v>
      </c>
      <c r="Y120" s="4" t="str">
        <f t="shared" si="24"/>
        <v>Yes</v>
      </c>
      <c r="Z120" s="4" t="s">
        <v>39</v>
      </c>
      <c r="AA120" s="4" t="s">
        <v>115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399</v>
      </c>
      <c r="B121" s="5" t="s">
        <v>426</v>
      </c>
      <c r="C121" s="8" t="s">
        <v>427</v>
      </c>
      <c r="D121" s="4" t="s">
        <v>100</v>
      </c>
      <c r="E121" s="4" t="s">
        <v>44</v>
      </c>
      <c r="F121" s="4" t="s">
        <v>34</v>
      </c>
      <c r="G121" s="4" t="s">
        <v>34</v>
      </c>
      <c r="H121" s="4" t="s">
        <v>62</v>
      </c>
      <c r="I121" s="4" t="s">
        <v>62</v>
      </c>
      <c r="J121" s="4" t="str">
        <f t="shared" si="21"/>
        <v>Yes</v>
      </c>
      <c r="K121" s="4" t="s">
        <v>50</v>
      </c>
      <c r="L121" s="4" t="s">
        <v>34</v>
      </c>
      <c r="M121" s="4" t="s">
        <v>34</v>
      </c>
      <c r="N121" s="4" t="s">
        <v>62</v>
      </c>
      <c r="O121" s="4" t="s">
        <v>62</v>
      </c>
      <c r="P121" s="4" t="str">
        <f t="shared" si="22"/>
        <v>Yes</v>
      </c>
      <c r="Q121" s="4" t="s">
        <v>44</v>
      </c>
      <c r="R121" s="4" t="s">
        <v>34</v>
      </c>
      <c r="S121" s="4" t="s">
        <v>34</v>
      </c>
      <c r="T121" s="4" t="s">
        <v>62</v>
      </c>
      <c r="U121" s="4" t="s">
        <v>62</v>
      </c>
      <c r="V121" s="4" t="str">
        <f t="shared" si="23"/>
        <v>Yes</v>
      </c>
      <c r="W121" s="4" t="s">
        <v>374</v>
      </c>
      <c r="X121" s="4" t="s">
        <v>39</v>
      </c>
      <c r="Y121" s="4" t="str">
        <f t="shared" si="24"/>
        <v>Yes</v>
      </c>
      <c r="Z121" s="4" t="s">
        <v>39</v>
      </c>
      <c r="AA121" s="4" t="s">
        <v>100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428</v>
      </c>
      <c r="B122" s="5" t="s">
        <v>429</v>
      </c>
      <c r="C122" s="8" t="s">
        <v>430</v>
      </c>
      <c r="D122" s="4" t="s">
        <v>431</v>
      </c>
      <c r="E122" s="4" t="s">
        <v>44</v>
      </c>
      <c r="F122" s="4" t="s">
        <v>62</v>
      </c>
      <c r="G122" s="4" t="s">
        <v>34</v>
      </c>
      <c r="H122" s="4" t="s">
        <v>62</v>
      </c>
      <c r="I122" s="4" t="s">
        <v>62</v>
      </c>
      <c r="J122" s="4" t="str">
        <f t="shared" si="21"/>
        <v>Yes</v>
      </c>
      <c r="K122" s="4" t="s">
        <v>50</v>
      </c>
      <c r="L122" s="4" t="s">
        <v>34</v>
      </c>
      <c r="M122" s="4" t="s">
        <v>34</v>
      </c>
      <c r="N122" s="4" t="s">
        <v>62</v>
      </c>
      <c r="O122" s="4" t="s">
        <v>62</v>
      </c>
      <c r="P122" s="4" t="str">
        <f t="shared" si="22"/>
        <v>Yes</v>
      </c>
      <c r="Q122" s="4" t="s">
        <v>50</v>
      </c>
      <c r="R122" s="4" t="s">
        <v>34</v>
      </c>
      <c r="S122" s="4" t="s">
        <v>34</v>
      </c>
      <c r="T122" s="4" t="s">
        <v>62</v>
      </c>
      <c r="U122" s="4" t="s">
        <v>62</v>
      </c>
      <c r="V122" s="4" t="str">
        <f t="shared" si="23"/>
        <v>Yes</v>
      </c>
      <c r="W122" s="4" t="s">
        <v>374</v>
      </c>
      <c r="X122" s="4" t="s">
        <v>39</v>
      </c>
      <c r="Y122" s="4" t="str">
        <f t="shared" si="24"/>
        <v>Yes</v>
      </c>
      <c r="Z122" s="4" t="s">
        <v>39</v>
      </c>
      <c r="AA122" s="4" t="s">
        <v>431</v>
      </c>
      <c r="AB122" s="4" t="str">
        <f t="shared" si="26"/>
        <v>Yes</v>
      </c>
      <c r="AC122" s="4" t="str">
        <f t="shared" si="25"/>
        <v>Yes</v>
      </c>
    </row>
    <row r="123" spans="1:29" ht="12.75" customHeight="1">
      <c r="A123" s="4" t="s">
        <v>428</v>
      </c>
      <c r="B123" s="5" t="s">
        <v>432</v>
      </c>
      <c r="C123" s="8" t="s">
        <v>433</v>
      </c>
      <c r="D123" s="4" t="s">
        <v>158</v>
      </c>
      <c r="E123" s="4" t="s">
        <v>36</v>
      </c>
      <c r="F123" s="4" t="s">
        <v>34</v>
      </c>
      <c r="G123" s="4" t="s">
        <v>34</v>
      </c>
      <c r="H123" s="4" t="s">
        <v>62</v>
      </c>
      <c r="I123" s="4" t="s">
        <v>62</v>
      </c>
      <c r="J123" s="4" t="str">
        <f t="shared" si="21"/>
        <v>Yes</v>
      </c>
      <c r="K123" s="4" t="s">
        <v>129</v>
      </c>
      <c r="L123" s="4" t="s">
        <v>34</v>
      </c>
      <c r="M123" s="4" t="s">
        <v>34</v>
      </c>
      <c r="N123" s="4" t="s">
        <v>62</v>
      </c>
      <c r="O123" s="4" t="s">
        <v>62</v>
      </c>
      <c r="P123" s="4" t="str">
        <f t="shared" si="22"/>
        <v>Yes</v>
      </c>
      <c r="Q123" s="4" t="s">
        <v>129</v>
      </c>
      <c r="R123" s="4" t="s">
        <v>34</v>
      </c>
      <c r="S123" s="4" t="s">
        <v>34</v>
      </c>
      <c r="T123" s="4" t="s">
        <v>62</v>
      </c>
      <c r="U123" s="4" t="s">
        <v>62</v>
      </c>
      <c r="V123" s="4" t="str">
        <f t="shared" si="23"/>
        <v>Yes</v>
      </c>
      <c r="W123" s="4" t="s">
        <v>370</v>
      </c>
      <c r="X123" s="4" t="s">
        <v>39</v>
      </c>
      <c r="Y123" s="4" t="str">
        <f t="shared" si="24"/>
        <v>Yes</v>
      </c>
      <c r="Z123" s="4" t="s">
        <v>518</v>
      </c>
      <c r="AA123" s="4" t="s">
        <v>518</v>
      </c>
      <c r="AB123" s="4" t="s">
        <v>518</v>
      </c>
      <c r="AC123" s="4" t="s">
        <v>518</v>
      </c>
    </row>
    <row r="124" spans="1:29" ht="12.75" customHeight="1">
      <c r="A124" s="4" t="s">
        <v>428</v>
      </c>
      <c r="B124" s="5" t="s">
        <v>434</v>
      </c>
      <c r="C124" s="8" t="s">
        <v>435</v>
      </c>
      <c r="D124" s="4" t="s">
        <v>408</v>
      </c>
      <c r="E124" s="4" t="s">
        <v>90</v>
      </c>
      <c r="F124" s="4" t="s">
        <v>34</v>
      </c>
      <c r="G124" s="4" t="s">
        <v>34</v>
      </c>
      <c r="H124" s="4" t="s">
        <v>62</v>
      </c>
      <c r="I124" s="4" t="s">
        <v>62</v>
      </c>
      <c r="J124" s="4" t="str">
        <f t="shared" si="21"/>
        <v>Yes</v>
      </c>
      <c r="K124" s="4" t="s">
        <v>90</v>
      </c>
      <c r="L124" s="4" t="s">
        <v>34</v>
      </c>
      <c r="M124" s="4" t="s">
        <v>34</v>
      </c>
      <c r="N124" s="4" t="s">
        <v>62</v>
      </c>
      <c r="O124" s="4" t="s">
        <v>62</v>
      </c>
      <c r="P124" s="4" t="str">
        <f t="shared" si="22"/>
        <v>Yes</v>
      </c>
      <c r="Q124" s="4" t="s">
        <v>90</v>
      </c>
      <c r="R124" s="4" t="s">
        <v>34</v>
      </c>
      <c r="S124" s="4" t="s">
        <v>34</v>
      </c>
      <c r="T124" s="4" t="s">
        <v>62</v>
      </c>
      <c r="U124" s="4" t="s">
        <v>62</v>
      </c>
      <c r="V124" s="4" t="str">
        <f t="shared" si="23"/>
        <v>Yes</v>
      </c>
      <c r="W124" s="4" t="s">
        <v>370</v>
      </c>
      <c r="X124" s="4" t="s">
        <v>39</v>
      </c>
      <c r="Y124" s="4" t="str">
        <f t="shared" si="24"/>
        <v>Yes</v>
      </c>
      <c r="Z124" s="4" t="s">
        <v>39</v>
      </c>
      <c r="AA124" s="4" t="s">
        <v>408</v>
      </c>
      <c r="AB124" s="4" t="str">
        <f t="shared" si="26"/>
        <v>Yes</v>
      </c>
      <c r="AC124" s="4" t="str">
        <f t="shared" si="25"/>
        <v>Yes</v>
      </c>
    </row>
    <row r="125" spans="1:29" ht="12.75" customHeight="1">
      <c r="A125" s="4" t="s">
        <v>428</v>
      </c>
      <c r="B125" s="5" t="s">
        <v>436</v>
      </c>
      <c r="C125" s="8" t="s">
        <v>437</v>
      </c>
      <c r="D125" s="4" t="s">
        <v>438</v>
      </c>
      <c r="E125" s="4" t="s">
        <v>129</v>
      </c>
      <c r="F125" s="4" t="s">
        <v>34</v>
      </c>
      <c r="G125" s="4" t="s">
        <v>34</v>
      </c>
      <c r="H125" s="4" t="s">
        <v>62</v>
      </c>
      <c r="I125" s="4" t="s">
        <v>62</v>
      </c>
      <c r="J125" s="4" t="str">
        <f t="shared" si="21"/>
        <v>Yes</v>
      </c>
      <c r="K125" s="4" t="s">
        <v>45</v>
      </c>
      <c r="L125" s="4" t="s">
        <v>34</v>
      </c>
      <c r="M125" s="4" t="s">
        <v>34</v>
      </c>
      <c r="N125" s="4" t="s">
        <v>62</v>
      </c>
      <c r="O125" s="4" t="s">
        <v>62</v>
      </c>
      <c r="P125" s="4" t="str">
        <f t="shared" si="22"/>
        <v>Yes</v>
      </c>
      <c r="Q125" s="4" t="s">
        <v>45</v>
      </c>
      <c r="R125" s="4" t="s">
        <v>34</v>
      </c>
      <c r="S125" s="4" t="s">
        <v>34</v>
      </c>
      <c r="T125" s="4" t="s">
        <v>62</v>
      </c>
      <c r="U125" s="4" t="s">
        <v>62</v>
      </c>
      <c r="V125" s="4" t="str">
        <f t="shared" si="23"/>
        <v>Yes</v>
      </c>
      <c r="W125" s="4" t="s">
        <v>370</v>
      </c>
      <c r="X125" s="4" t="s">
        <v>39</v>
      </c>
      <c r="Y125" s="4" t="str">
        <f t="shared" si="24"/>
        <v>Yes</v>
      </c>
      <c r="Z125" s="4" t="s">
        <v>39</v>
      </c>
      <c r="AA125" s="4" t="s">
        <v>439</v>
      </c>
      <c r="AB125" s="4" t="str">
        <f t="shared" si="26"/>
        <v>No</v>
      </c>
      <c r="AC125" s="4" t="str">
        <f t="shared" si="25"/>
        <v>Yes</v>
      </c>
    </row>
    <row r="126" spans="1:29" ht="12.75" customHeight="1">
      <c r="A126" s="4" t="s">
        <v>428</v>
      </c>
      <c r="B126" s="5" t="s">
        <v>440</v>
      </c>
      <c r="C126" s="8" t="s">
        <v>441</v>
      </c>
      <c r="D126" s="4" t="s">
        <v>32</v>
      </c>
      <c r="E126" s="4" t="s">
        <v>55</v>
      </c>
      <c r="F126" s="4" t="s">
        <v>62</v>
      </c>
      <c r="G126" s="4" t="s">
        <v>34</v>
      </c>
      <c r="H126" s="4" t="s">
        <v>62</v>
      </c>
      <c r="I126" s="4" t="s">
        <v>62</v>
      </c>
      <c r="J126" s="4" t="str">
        <f t="shared" si="21"/>
        <v>Yes</v>
      </c>
      <c r="K126" s="4" t="s">
        <v>63</v>
      </c>
      <c r="L126" s="4" t="s">
        <v>34</v>
      </c>
      <c r="M126" s="4" t="s">
        <v>34</v>
      </c>
      <c r="N126" s="4" t="s">
        <v>62</v>
      </c>
      <c r="O126" s="4" t="s">
        <v>62</v>
      </c>
      <c r="P126" s="4" t="str">
        <f t="shared" si="22"/>
        <v>Yes</v>
      </c>
      <c r="Q126" s="4" t="s">
        <v>63</v>
      </c>
      <c r="R126" s="4" t="s">
        <v>34</v>
      </c>
      <c r="S126" s="4" t="s">
        <v>34</v>
      </c>
      <c r="T126" s="4" t="s">
        <v>62</v>
      </c>
      <c r="U126" s="4" t="s">
        <v>62</v>
      </c>
      <c r="V126" s="4" t="str">
        <f t="shared" si="23"/>
        <v>Yes</v>
      </c>
      <c r="W126" s="4" t="s">
        <v>374</v>
      </c>
      <c r="X126" s="4" t="s">
        <v>39</v>
      </c>
      <c r="Y126" s="4" t="str">
        <f t="shared" si="24"/>
        <v>Yes</v>
      </c>
      <c r="Z126" s="4" t="s">
        <v>207</v>
      </c>
      <c r="AA126" s="4" t="s">
        <v>207</v>
      </c>
      <c r="AB126" s="4" t="str">
        <f t="shared" si="26"/>
        <v>Indeterminate</v>
      </c>
      <c r="AC126" s="4" t="str">
        <f t="shared" si="25"/>
        <v>Indeterminate</v>
      </c>
    </row>
    <row r="127" spans="1:29" ht="12.75" customHeight="1">
      <c r="A127" s="4" t="s">
        <v>428</v>
      </c>
      <c r="B127" s="5" t="s">
        <v>442</v>
      </c>
      <c r="C127" s="8" t="s">
        <v>443</v>
      </c>
      <c r="D127" s="4" t="s">
        <v>100</v>
      </c>
      <c r="E127" s="4" t="s">
        <v>43</v>
      </c>
      <c r="F127" s="4" t="s">
        <v>34</v>
      </c>
      <c r="G127" s="4" t="s">
        <v>34</v>
      </c>
      <c r="H127" s="4" t="s">
        <v>62</v>
      </c>
      <c r="I127" s="4" t="s">
        <v>62</v>
      </c>
      <c r="J127" s="4" t="str">
        <f t="shared" si="21"/>
        <v>Yes</v>
      </c>
      <c r="K127" s="4" t="s">
        <v>43</v>
      </c>
      <c r="L127" s="4" t="s">
        <v>34</v>
      </c>
      <c r="M127" s="4" t="s">
        <v>34</v>
      </c>
      <c r="N127" s="4" t="s">
        <v>62</v>
      </c>
      <c r="O127" s="4" t="s">
        <v>62</v>
      </c>
      <c r="P127" s="4" t="str">
        <f t="shared" si="22"/>
        <v>Yes</v>
      </c>
      <c r="Q127" s="4" t="s">
        <v>43</v>
      </c>
      <c r="R127" s="4" t="s">
        <v>34</v>
      </c>
      <c r="S127" s="4" t="s">
        <v>34</v>
      </c>
      <c r="T127" s="4" t="s">
        <v>62</v>
      </c>
      <c r="U127" s="4" t="s">
        <v>62</v>
      </c>
      <c r="V127" s="4" t="str">
        <f t="shared" si="23"/>
        <v>Yes</v>
      </c>
      <c r="W127" s="4" t="s">
        <v>374</v>
      </c>
      <c r="X127" s="4" t="s">
        <v>39</v>
      </c>
      <c r="Y127" s="4" t="str">
        <f t="shared" si="24"/>
        <v>Yes</v>
      </c>
      <c r="Z127" s="4" t="s">
        <v>207</v>
      </c>
      <c r="AA127" s="4" t="s">
        <v>207</v>
      </c>
      <c r="AB127" s="4" t="str">
        <f t="shared" si="26"/>
        <v>Indeterminate</v>
      </c>
      <c r="AC127" s="4" t="str">
        <f t="shared" si="25"/>
        <v>Indeterminate</v>
      </c>
    </row>
    <row r="128" spans="1:29" ht="12.75" customHeight="1">
      <c r="A128" s="4" t="s">
        <v>428</v>
      </c>
      <c r="B128" s="5" t="s">
        <v>444</v>
      </c>
      <c r="C128" s="8" t="s">
        <v>445</v>
      </c>
      <c r="D128" s="4" t="s">
        <v>446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374</v>
      </c>
      <c r="X128" s="4" t="s">
        <v>39</v>
      </c>
      <c r="Y128" s="4" t="str">
        <f t="shared" si="24"/>
        <v>Yes</v>
      </c>
      <c r="Z128" s="4" t="s">
        <v>39</v>
      </c>
      <c r="AA128" s="4" t="s">
        <v>447</v>
      </c>
      <c r="AB128" s="4" t="s">
        <v>39</v>
      </c>
      <c r="AC128" s="4" t="str">
        <f t="shared" si="25"/>
        <v>Yes</v>
      </c>
    </row>
    <row r="129" spans="1:29" ht="12.75" customHeight="1">
      <c r="A129" s="4" t="s">
        <v>428</v>
      </c>
      <c r="B129" s="5" t="s">
        <v>448</v>
      </c>
      <c r="C129" s="8" t="s">
        <v>449</v>
      </c>
      <c r="D129" s="4" t="s">
        <v>100</v>
      </c>
      <c r="E129" s="4" t="s">
        <v>45</v>
      </c>
      <c r="F129" s="4" t="s">
        <v>62</v>
      </c>
      <c r="G129" s="4" t="s">
        <v>62</v>
      </c>
      <c r="H129" s="4" t="s">
        <v>62</v>
      </c>
      <c r="I129" s="4" t="s">
        <v>62</v>
      </c>
      <c r="J129" s="4" t="str">
        <f t="shared" si="21"/>
        <v>Yes</v>
      </c>
      <c r="K129" s="4" t="s">
        <v>45</v>
      </c>
      <c r="L129" s="4" t="s">
        <v>34</v>
      </c>
      <c r="M129" s="4" t="s">
        <v>62</v>
      </c>
      <c r="N129" s="4" t="s">
        <v>62</v>
      </c>
      <c r="O129" s="4" t="s">
        <v>62</v>
      </c>
      <c r="P129" s="4" t="str">
        <f t="shared" si="22"/>
        <v>Yes</v>
      </c>
      <c r="Q129" s="4" t="s">
        <v>45</v>
      </c>
      <c r="R129" s="4" t="s">
        <v>34</v>
      </c>
      <c r="S129" s="4" t="s">
        <v>62</v>
      </c>
      <c r="T129" s="4" t="s">
        <v>62</v>
      </c>
      <c r="U129" s="4" t="s">
        <v>62</v>
      </c>
      <c r="V129" s="4" t="str">
        <f t="shared" si="23"/>
        <v>Yes</v>
      </c>
      <c r="W129" s="4" t="s">
        <v>374</v>
      </c>
      <c r="X129" s="4" t="s">
        <v>39</v>
      </c>
      <c r="Y129" s="4" t="str">
        <f t="shared" si="24"/>
        <v>Yes</v>
      </c>
      <c r="Z129" s="4" t="s">
        <v>52</v>
      </c>
      <c r="AA129" s="4" t="s">
        <v>100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No</v>
      </c>
    </row>
    <row r="130" spans="1:29" ht="12.75" customHeight="1">
      <c r="A130" s="4" t="s">
        <v>428</v>
      </c>
      <c r="B130" s="5" t="s">
        <v>450</v>
      </c>
      <c r="C130" s="8" t="s">
        <v>451</v>
      </c>
      <c r="D130" s="4" t="s">
        <v>452</v>
      </c>
      <c r="E130" s="4" t="s">
        <v>90</v>
      </c>
      <c r="F130" s="4" t="s">
        <v>34</v>
      </c>
      <c r="G130" s="4" t="s">
        <v>62</v>
      </c>
      <c r="H130" s="4" t="s">
        <v>62</v>
      </c>
      <c r="I130" s="4" t="s">
        <v>62</v>
      </c>
      <c r="J130" s="4" t="str">
        <f t="shared" ref="J130:J151" si="27">IF(VALUE(LEFT(E130,SEARCH("/",E130)-1))&gt;=4, "Yes", "No")</f>
        <v>Yes</v>
      </c>
      <c r="K130" s="4" t="s">
        <v>44</v>
      </c>
      <c r="L130" s="4" t="s">
        <v>34</v>
      </c>
      <c r="M130" s="4" t="s">
        <v>62</v>
      </c>
      <c r="N130" s="4" t="s">
        <v>62</v>
      </c>
      <c r="O130" s="4" t="s">
        <v>62</v>
      </c>
      <c r="P130" s="4" t="str">
        <f t="shared" ref="P130:P151" si="28">IF(VALUE(LEFT(K130,SEARCH("/",K130)-1))&gt;=4, "Yes", "No")</f>
        <v>Yes</v>
      </c>
      <c r="Q130" s="4" t="s">
        <v>44</v>
      </c>
      <c r="R130" s="4" t="s">
        <v>34</v>
      </c>
      <c r="S130" s="4" t="s">
        <v>62</v>
      </c>
      <c r="T130" s="4" t="s">
        <v>62</v>
      </c>
      <c r="U130" s="4" t="s">
        <v>62</v>
      </c>
      <c r="V130" s="4" t="str">
        <f t="shared" ref="V130:V151" si="29">IF(VALUE(LEFT(Q130,SEARCH("/",Q130)-1))&gt;=4, "Yes", "No")</f>
        <v>Yes</v>
      </c>
      <c r="W130" s="4" t="s">
        <v>453</v>
      </c>
      <c r="X130" s="4" t="s">
        <v>39</v>
      </c>
      <c r="Y130" s="4" t="str">
        <f t="shared" ref="Y130:Y161" si="30">IF(AND(X130="Yes", OR(J130="Yes", Q130="Yes", V130="Yes")), "Yes","No")</f>
        <v>Yes</v>
      </c>
      <c r="Z130" s="4" t="s">
        <v>39</v>
      </c>
      <c r="AA130" s="4" t="s">
        <v>454</v>
      </c>
      <c r="AB130" s="4" t="s">
        <v>39</v>
      </c>
      <c r="AC130" s="4" t="str">
        <f t="shared" si="25"/>
        <v>Yes</v>
      </c>
    </row>
    <row r="131" spans="1:29" ht="12.75" customHeight="1">
      <c r="A131" s="4" t="s">
        <v>428</v>
      </c>
      <c r="B131" s="5" t="s">
        <v>455</v>
      </c>
      <c r="C131" s="8" t="s">
        <v>456</v>
      </c>
      <c r="D131" s="13" t="s">
        <v>94</v>
      </c>
      <c r="E131" s="4" t="s">
        <v>44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44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44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374</v>
      </c>
      <c r="X131" s="4" t="s">
        <v>39</v>
      </c>
      <c r="Y131" s="4" t="str">
        <f t="shared" si="30"/>
        <v>Yes</v>
      </c>
      <c r="Z131" s="4" t="s">
        <v>39</v>
      </c>
      <c r="AA131" s="4" t="s">
        <v>94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457</v>
      </c>
      <c r="B132" s="5" t="s">
        <v>458</v>
      </c>
      <c r="C132" s="8" t="s">
        <v>459</v>
      </c>
      <c r="D132" s="13" t="s">
        <v>94</v>
      </c>
      <c r="E132" s="4" t="s">
        <v>44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44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44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374</v>
      </c>
      <c r="X132" s="4" t="s">
        <v>39</v>
      </c>
      <c r="Y132" s="4" t="str">
        <f t="shared" si="30"/>
        <v>Yes</v>
      </c>
      <c r="Z132" s="4" t="s">
        <v>39</v>
      </c>
      <c r="AA132" s="4" t="s">
        <v>94</v>
      </c>
      <c r="AB132" s="4" t="str">
        <f t="shared" si="31"/>
        <v>Yes</v>
      </c>
      <c r="AC132" s="4" t="str">
        <f t="shared" si="25"/>
        <v>Yes</v>
      </c>
    </row>
    <row r="133" spans="1:29" ht="12.75" customHeight="1">
      <c r="A133" s="4" t="s">
        <v>457</v>
      </c>
      <c r="B133" s="5" t="s">
        <v>460</v>
      </c>
      <c r="C133" s="8" t="s">
        <v>461</v>
      </c>
      <c r="D133" s="4" t="s">
        <v>462</v>
      </c>
      <c r="E133" s="4" t="s">
        <v>45</v>
      </c>
      <c r="F133" s="4" t="s">
        <v>34</v>
      </c>
      <c r="G133" s="4" t="s">
        <v>34</v>
      </c>
      <c r="H133" s="4" t="s">
        <v>62</v>
      </c>
      <c r="I133" s="4" t="s">
        <v>62</v>
      </c>
      <c r="J133" s="4" t="str">
        <f t="shared" si="27"/>
        <v>Yes</v>
      </c>
      <c r="K133" s="4" t="s">
        <v>44</v>
      </c>
      <c r="L133" s="4" t="s">
        <v>34</v>
      </c>
      <c r="M133" s="4" t="s">
        <v>34</v>
      </c>
      <c r="N133" s="4" t="s">
        <v>62</v>
      </c>
      <c r="O133" s="4" t="s">
        <v>62</v>
      </c>
      <c r="P133" s="4" t="str">
        <f t="shared" si="28"/>
        <v>Yes</v>
      </c>
      <c r="Q133" s="4" t="s">
        <v>45</v>
      </c>
      <c r="R133" s="4" t="s">
        <v>34</v>
      </c>
      <c r="S133" s="4" t="s">
        <v>34</v>
      </c>
      <c r="T133" s="4" t="s">
        <v>62</v>
      </c>
      <c r="U133" s="4" t="s">
        <v>62</v>
      </c>
      <c r="V133" s="4" t="str">
        <f t="shared" si="29"/>
        <v>Yes</v>
      </c>
      <c r="W133" s="4" t="s">
        <v>374</v>
      </c>
      <c r="X133" s="4" t="s">
        <v>39</v>
      </c>
      <c r="Y133" s="4" t="str">
        <f t="shared" si="30"/>
        <v>Yes</v>
      </c>
      <c r="Z133" s="4" t="s">
        <v>52</v>
      </c>
      <c r="AA133" s="4" t="s">
        <v>462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457</v>
      </c>
      <c r="B134" s="5" t="s">
        <v>463</v>
      </c>
      <c r="C134" s="8" t="s">
        <v>464</v>
      </c>
      <c r="D134" s="4" t="s">
        <v>333</v>
      </c>
      <c r="E134" s="4" t="s">
        <v>44</v>
      </c>
      <c r="F134" s="4" t="s">
        <v>34</v>
      </c>
      <c r="G134" s="4" t="s">
        <v>34</v>
      </c>
      <c r="H134" s="4" t="s">
        <v>62</v>
      </c>
      <c r="I134" s="4" t="s">
        <v>62</v>
      </c>
      <c r="J134" s="4" t="str">
        <f t="shared" si="27"/>
        <v>Yes</v>
      </c>
      <c r="K134" s="4" t="s">
        <v>44</v>
      </c>
      <c r="L134" s="4" t="s">
        <v>34</v>
      </c>
      <c r="M134" s="4" t="s">
        <v>34</v>
      </c>
      <c r="N134" s="4" t="s">
        <v>62</v>
      </c>
      <c r="O134" s="4" t="s">
        <v>62</v>
      </c>
      <c r="P134" s="4" t="str">
        <f t="shared" si="28"/>
        <v>Yes</v>
      </c>
      <c r="Q134" s="4" t="s">
        <v>55</v>
      </c>
      <c r="R134" s="4" t="s">
        <v>34</v>
      </c>
      <c r="S134" s="4" t="s">
        <v>34</v>
      </c>
      <c r="T134" s="4" t="s">
        <v>62</v>
      </c>
      <c r="U134" s="4" t="s">
        <v>62</v>
      </c>
      <c r="V134" s="4" t="str">
        <f t="shared" si="29"/>
        <v>Yes</v>
      </c>
      <c r="W134" s="4" t="s">
        <v>374</v>
      </c>
      <c r="X134" s="4" t="s">
        <v>39</v>
      </c>
      <c r="Y134" s="4" t="str">
        <f t="shared" si="30"/>
        <v>Yes</v>
      </c>
      <c r="Z134" s="4" t="s">
        <v>39</v>
      </c>
      <c r="AA134" s="4" t="s">
        <v>333</v>
      </c>
      <c r="AB134" s="4" t="str">
        <f t="shared" si="31"/>
        <v>Yes</v>
      </c>
      <c r="AC134" s="4" t="str">
        <f t="shared" si="25"/>
        <v>Yes</v>
      </c>
    </row>
    <row r="135" spans="1:29" ht="12.75" customHeight="1">
      <c r="A135" s="4" t="s">
        <v>457</v>
      </c>
      <c r="B135" s="5" t="s">
        <v>465</v>
      </c>
      <c r="C135" s="8" t="s">
        <v>466</v>
      </c>
      <c r="D135" s="4" t="s">
        <v>210</v>
      </c>
      <c r="E135" s="4" t="s">
        <v>44</v>
      </c>
      <c r="F135" s="4" t="s">
        <v>34</v>
      </c>
      <c r="G135" s="4" t="s">
        <v>34</v>
      </c>
      <c r="H135" s="4" t="s">
        <v>62</v>
      </c>
      <c r="I135" s="4" t="s">
        <v>62</v>
      </c>
      <c r="J135" s="4" t="str">
        <f t="shared" si="27"/>
        <v>Yes</v>
      </c>
      <c r="K135" s="4" t="s">
        <v>50</v>
      </c>
      <c r="L135" s="4" t="s">
        <v>34</v>
      </c>
      <c r="M135" s="4" t="s">
        <v>34</v>
      </c>
      <c r="N135" s="4" t="s">
        <v>62</v>
      </c>
      <c r="O135" s="4" t="s">
        <v>62</v>
      </c>
      <c r="P135" s="4" t="str">
        <f t="shared" si="28"/>
        <v>Yes</v>
      </c>
      <c r="Q135" s="4" t="s">
        <v>50</v>
      </c>
      <c r="R135" s="4" t="s">
        <v>34</v>
      </c>
      <c r="S135" s="4" t="s">
        <v>34</v>
      </c>
      <c r="T135" s="4" t="s">
        <v>62</v>
      </c>
      <c r="U135" s="4" t="s">
        <v>62</v>
      </c>
      <c r="V135" s="4" t="str">
        <f t="shared" si="29"/>
        <v>Yes</v>
      </c>
      <c r="W135" s="4" t="s">
        <v>374</v>
      </c>
      <c r="X135" s="4" t="s">
        <v>39</v>
      </c>
      <c r="Y135" s="4" t="str">
        <f t="shared" si="30"/>
        <v>Yes</v>
      </c>
      <c r="Z135" s="4" t="s">
        <v>39</v>
      </c>
      <c r="AA135" s="4" t="s">
        <v>211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457</v>
      </c>
      <c r="B136" s="5" t="s">
        <v>467</v>
      </c>
      <c r="C136" s="8" t="s">
        <v>468</v>
      </c>
      <c r="D136" s="4" t="s">
        <v>469</v>
      </c>
      <c r="E136" s="4" t="s">
        <v>66</v>
      </c>
      <c r="F136" s="4" t="s">
        <v>34</v>
      </c>
      <c r="G136" s="4" t="s">
        <v>34</v>
      </c>
      <c r="H136" s="4" t="s">
        <v>62</v>
      </c>
      <c r="I136" s="4" t="s">
        <v>62</v>
      </c>
      <c r="J136" s="4" t="str">
        <f t="shared" si="27"/>
        <v>Yes</v>
      </c>
      <c r="K136" s="4" t="s">
        <v>129</v>
      </c>
      <c r="L136" s="4" t="s">
        <v>34</v>
      </c>
      <c r="M136" s="4" t="s">
        <v>34</v>
      </c>
      <c r="N136" s="4" t="s">
        <v>62</v>
      </c>
      <c r="O136" s="4" t="s">
        <v>62</v>
      </c>
      <c r="P136" s="4" t="str">
        <f t="shared" si="28"/>
        <v>Yes</v>
      </c>
      <c r="Q136" s="4" t="s">
        <v>66</v>
      </c>
      <c r="R136" s="4" t="s">
        <v>34</v>
      </c>
      <c r="S136" s="4" t="s">
        <v>34</v>
      </c>
      <c r="T136" s="4" t="s">
        <v>62</v>
      </c>
      <c r="U136" s="4" t="s">
        <v>62</v>
      </c>
      <c r="V136" s="4" t="str">
        <f t="shared" si="29"/>
        <v>Yes</v>
      </c>
      <c r="W136" s="4" t="s">
        <v>374</v>
      </c>
      <c r="X136" s="4" t="s">
        <v>39</v>
      </c>
      <c r="Y136" s="4" t="str">
        <f t="shared" si="30"/>
        <v>Yes</v>
      </c>
      <c r="Z136" s="4" t="s">
        <v>39</v>
      </c>
      <c r="AA136" s="4" t="s">
        <v>469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457</v>
      </c>
      <c r="B137" s="5" t="s">
        <v>470</v>
      </c>
      <c r="C137" s="8" t="s">
        <v>471</v>
      </c>
      <c r="D137" s="13" t="s">
        <v>94</v>
      </c>
      <c r="E137" s="4" t="s">
        <v>90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90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90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374</v>
      </c>
      <c r="X137" s="4" t="s">
        <v>39</v>
      </c>
      <c r="Y137" s="4" t="str">
        <f t="shared" si="30"/>
        <v>Yes</v>
      </c>
      <c r="Z137" s="4" t="s">
        <v>39</v>
      </c>
      <c r="AA137" s="4" t="s">
        <v>94</v>
      </c>
      <c r="AB137" s="4" t="str">
        <f t="shared" si="31"/>
        <v>Yes</v>
      </c>
      <c r="AC137" s="4" t="str">
        <f t="shared" si="25"/>
        <v>Yes</v>
      </c>
    </row>
    <row r="138" spans="1:29" ht="12.75" customHeight="1">
      <c r="A138" s="4" t="s">
        <v>457</v>
      </c>
      <c r="B138" s="5" t="s">
        <v>472</v>
      </c>
      <c r="C138" s="8" t="s">
        <v>473</v>
      </c>
      <c r="D138" s="4" t="s">
        <v>474</v>
      </c>
      <c r="E138" s="4" t="s">
        <v>113</v>
      </c>
      <c r="F138" s="4" t="s">
        <v>34</v>
      </c>
      <c r="G138" s="4" t="s">
        <v>34</v>
      </c>
      <c r="H138" s="4" t="s">
        <v>62</v>
      </c>
      <c r="I138" s="4" t="s">
        <v>62</v>
      </c>
      <c r="J138" s="4" t="str">
        <f t="shared" si="27"/>
        <v>Yes</v>
      </c>
      <c r="K138" s="4" t="s">
        <v>113</v>
      </c>
      <c r="L138" s="4" t="s">
        <v>34</v>
      </c>
      <c r="M138" s="4" t="s">
        <v>34</v>
      </c>
      <c r="N138" s="4" t="s">
        <v>62</v>
      </c>
      <c r="O138" s="4" t="s">
        <v>62</v>
      </c>
      <c r="P138" s="4" t="str">
        <f t="shared" si="28"/>
        <v>Yes</v>
      </c>
      <c r="Q138" s="4" t="s">
        <v>113</v>
      </c>
      <c r="R138" s="4" t="s">
        <v>34</v>
      </c>
      <c r="S138" s="4" t="s">
        <v>34</v>
      </c>
      <c r="T138" s="4" t="s">
        <v>62</v>
      </c>
      <c r="U138" s="4" t="s">
        <v>62</v>
      </c>
      <c r="V138" s="4" t="str">
        <f t="shared" si="29"/>
        <v>Yes</v>
      </c>
      <c r="W138" s="4" t="s">
        <v>374</v>
      </c>
      <c r="X138" s="4" t="s">
        <v>39</v>
      </c>
      <c r="Y138" s="4" t="str">
        <f t="shared" si="30"/>
        <v>Yes</v>
      </c>
      <c r="Z138" s="4" t="s">
        <v>39</v>
      </c>
      <c r="AA138" s="4" t="s">
        <v>475</v>
      </c>
      <c r="AB138" s="4" t="str">
        <f t="shared" si="31"/>
        <v>Yes</v>
      </c>
      <c r="AC138" s="4" t="str">
        <f t="shared" si="25"/>
        <v>Yes</v>
      </c>
    </row>
    <row r="139" spans="1:29" ht="12.75" customHeight="1">
      <c r="A139" s="4" t="s">
        <v>457</v>
      </c>
      <c r="B139" s="5" t="s">
        <v>476</v>
      </c>
      <c r="C139" s="8" t="s">
        <v>477</v>
      </c>
      <c r="D139" s="13" t="s">
        <v>94</v>
      </c>
      <c r="E139" s="4" t="s">
        <v>45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66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45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374</v>
      </c>
      <c r="X139" s="4" t="s">
        <v>39</v>
      </c>
      <c r="Y139" s="4" t="str">
        <f t="shared" si="30"/>
        <v>Yes</v>
      </c>
      <c r="Z139" s="4" t="s">
        <v>39</v>
      </c>
      <c r="AA139" s="4" t="s">
        <v>94</v>
      </c>
      <c r="AB139" s="4" t="str">
        <f t="shared" si="31"/>
        <v>Yes</v>
      </c>
      <c r="AC139" s="4" t="str">
        <f t="shared" si="25"/>
        <v>Yes</v>
      </c>
    </row>
    <row r="140" spans="1:29" ht="12.75" customHeight="1">
      <c r="A140" s="4" t="s">
        <v>457</v>
      </c>
      <c r="B140" s="5" t="s">
        <v>478</v>
      </c>
      <c r="C140" s="8" t="s">
        <v>479</v>
      </c>
      <c r="D140" s="4" t="s">
        <v>480</v>
      </c>
      <c r="E140" s="4" t="s">
        <v>113</v>
      </c>
      <c r="F140" s="4" t="s">
        <v>34</v>
      </c>
      <c r="G140" s="4" t="s">
        <v>34</v>
      </c>
      <c r="H140" s="4" t="s">
        <v>62</v>
      </c>
      <c r="I140" s="4" t="s">
        <v>62</v>
      </c>
      <c r="J140" s="4" t="str">
        <f t="shared" si="27"/>
        <v>Yes</v>
      </c>
      <c r="K140" s="4" t="s">
        <v>176</v>
      </c>
      <c r="L140" s="4" t="s">
        <v>34</v>
      </c>
      <c r="M140" s="4" t="s">
        <v>34</v>
      </c>
      <c r="N140" s="4" t="s">
        <v>62</v>
      </c>
      <c r="O140" s="4" t="s">
        <v>62</v>
      </c>
      <c r="P140" s="4" t="str">
        <f t="shared" si="28"/>
        <v>Yes</v>
      </c>
      <c r="Q140" s="4" t="s">
        <v>176</v>
      </c>
      <c r="R140" s="4" t="s">
        <v>34</v>
      </c>
      <c r="S140" s="4" t="s">
        <v>34</v>
      </c>
      <c r="T140" s="4" t="s">
        <v>62</v>
      </c>
      <c r="U140" s="4" t="s">
        <v>62</v>
      </c>
      <c r="V140" s="4" t="str">
        <f t="shared" si="29"/>
        <v>Yes</v>
      </c>
      <c r="W140" s="4" t="s">
        <v>374</v>
      </c>
      <c r="X140" s="4" t="s">
        <v>39</v>
      </c>
      <c r="Y140" s="4" t="str">
        <f t="shared" si="30"/>
        <v>Yes</v>
      </c>
      <c r="Z140" s="4" t="s">
        <v>39</v>
      </c>
      <c r="AA140" s="4" t="s">
        <v>75</v>
      </c>
      <c r="AB140" s="4" t="str">
        <f t="shared" si="31"/>
        <v>Yes</v>
      </c>
      <c r="AC140" s="4" t="str">
        <f t="shared" si="25"/>
        <v>Yes</v>
      </c>
    </row>
    <row r="141" spans="1:29" ht="12.75" customHeight="1">
      <c r="A141" s="4" t="s">
        <v>457</v>
      </c>
      <c r="B141" s="5" t="s">
        <v>481</v>
      </c>
      <c r="C141" s="8" t="s">
        <v>482</v>
      </c>
      <c r="D141" s="4" t="s">
        <v>483</v>
      </c>
      <c r="E141" s="4" t="s">
        <v>322</v>
      </c>
      <c r="F141" s="4" t="s">
        <v>34</v>
      </c>
      <c r="G141" s="4" t="s">
        <v>34</v>
      </c>
      <c r="H141" s="4" t="s">
        <v>62</v>
      </c>
      <c r="I141" s="4" t="s">
        <v>62</v>
      </c>
      <c r="J141" s="4" t="str">
        <f t="shared" si="27"/>
        <v>Yes</v>
      </c>
      <c r="K141" s="4" t="s">
        <v>119</v>
      </c>
      <c r="L141" s="4" t="s">
        <v>34</v>
      </c>
      <c r="M141" s="4" t="s">
        <v>34</v>
      </c>
      <c r="N141" s="4" t="s">
        <v>62</v>
      </c>
      <c r="O141" s="4" t="s">
        <v>62</v>
      </c>
      <c r="P141" s="4" t="str">
        <f t="shared" si="28"/>
        <v>Yes</v>
      </c>
      <c r="Q141" s="4" t="s">
        <v>129</v>
      </c>
      <c r="R141" s="4" t="s">
        <v>34</v>
      </c>
      <c r="S141" s="4" t="s">
        <v>34</v>
      </c>
      <c r="T141" s="4" t="s">
        <v>62</v>
      </c>
      <c r="U141" s="4" t="s">
        <v>62</v>
      </c>
      <c r="V141" s="4" t="str">
        <f t="shared" si="29"/>
        <v>Yes</v>
      </c>
      <c r="W141" s="4" t="s">
        <v>374</v>
      </c>
      <c r="X141" s="4" t="s">
        <v>39</v>
      </c>
      <c r="Y141" s="4" t="str">
        <f t="shared" si="30"/>
        <v>Yes</v>
      </c>
      <c r="Z141" s="4" t="s">
        <v>52</v>
      </c>
      <c r="AA141" s="4" t="s">
        <v>484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485</v>
      </c>
      <c r="B142" s="5" t="s">
        <v>486</v>
      </c>
      <c r="C142" s="8" t="s">
        <v>487</v>
      </c>
      <c r="D142" s="4" t="s">
        <v>488</v>
      </c>
      <c r="E142" s="4" t="s">
        <v>423</v>
      </c>
      <c r="F142" s="4" t="s">
        <v>34</v>
      </c>
      <c r="G142" s="4" t="s">
        <v>34</v>
      </c>
      <c r="H142" s="4" t="s">
        <v>62</v>
      </c>
      <c r="I142" s="4" t="s">
        <v>62</v>
      </c>
      <c r="J142" s="4" t="str">
        <f t="shared" si="27"/>
        <v>Yes</v>
      </c>
      <c r="K142" s="4" t="s">
        <v>271</v>
      </c>
      <c r="L142" s="4" t="s">
        <v>34</v>
      </c>
      <c r="M142" s="4" t="s">
        <v>34</v>
      </c>
      <c r="N142" s="4" t="s">
        <v>62</v>
      </c>
      <c r="O142" s="4" t="s">
        <v>62</v>
      </c>
      <c r="P142" s="4" t="str">
        <f t="shared" si="28"/>
        <v>Yes</v>
      </c>
      <c r="Q142" s="4" t="s">
        <v>271</v>
      </c>
      <c r="R142" s="4" t="s">
        <v>34</v>
      </c>
      <c r="S142" s="4" t="s">
        <v>34</v>
      </c>
      <c r="T142" s="4" t="s">
        <v>62</v>
      </c>
      <c r="U142" s="4" t="s">
        <v>62</v>
      </c>
      <c r="V142" s="4" t="str">
        <f t="shared" si="29"/>
        <v>Yes</v>
      </c>
      <c r="W142" s="4" t="s">
        <v>374</v>
      </c>
      <c r="X142" s="4" t="s">
        <v>39</v>
      </c>
      <c r="Y142" s="4" t="str">
        <f t="shared" si="30"/>
        <v>Yes</v>
      </c>
      <c r="Z142" s="4" t="s">
        <v>39</v>
      </c>
      <c r="AA142" s="4" t="s">
        <v>158</v>
      </c>
      <c r="AB142" s="4" t="s">
        <v>39</v>
      </c>
      <c r="AC142" s="4" t="str">
        <f t="shared" si="25"/>
        <v>Yes</v>
      </c>
    </row>
    <row r="143" spans="1:29" ht="12.75" customHeight="1">
      <c r="A143" s="4" t="s">
        <v>485</v>
      </c>
      <c r="B143" s="5" t="s">
        <v>489</v>
      </c>
      <c r="C143" s="8" t="s">
        <v>490</v>
      </c>
      <c r="D143" s="4" t="s">
        <v>100</v>
      </c>
      <c r="E143" s="4" t="s">
        <v>491</v>
      </c>
      <c r="F143" s="4" t="s">
        <v>34</v>
      </c>
      <c r="G143" s="4" t="s">
        <v>62</v>
      </c>
      <c r="H143" s="4" t="s">
        <v>62</v>
      </c>
      <c r="I143" s="4" t="s">
        <v>62</v>
      </c>
      <c r="J143" s="4" t="str">
        <f t="shared" si="27"/>
        <v>Yes</v>
      </c>
      <c r="K143" s="4" t="s">
        <v>423</v>
      </c>
      <c r="L143" s="4" t="s">
        <v>34</v>
      </c>
      <c r="M143" s="4" t="s">
        <v>62</v>
      </c>
      <c r="N143" s="4" t="s">
        <v>62</v>
      </c>
      <c r="O143" s="4" t="s">
        <v>62</v>
      </c>
      <c r="P143" s="4" t="str">
        <f t="shared" si="28"/>
        <v>Yes</v>
      </c>
      <c r="Q143" s="4" t="s">
        <v>492</v>
      </c>
      <c r="R143" s="4" t="s">
        <v>34</v>
      </c>
      <c r="S143" s="4" t="s">
        <v>62</v>
      </c>
      <c r="T143" s="4" t="s">
        <v>62</v>
      </c>
      <c r="U143" s="4" t="s">
        <v>62</v>
      </c>
      <c r="V143" s="4" t="str">
        <f t="shared" si="29"/>
        <v>Yes</v>
      </c>
      <c r="W143" s="4" t="s">
        <v>374</v>
      </c>
      <c r="X143" s="4" t="s">
        <v>39</v>
      </c>
      <c r="Y143" s="4" t="str">
        <f t="shared" si="30"/>
        <v>Yes</v>
      </c>
      <c r="Z143" s="4" t="s">
        <v>518</v>
      </c>
      <c r="AA143" s="4" t="s">
        <v>518</v>
      </c>
      <c r="AB143" s="4" t="s">
        <v>518</v>
      </c>
      <c r="AC143" s="4" t="s">
        <v>518</v>
      </c>
    </row>
    <row r="144" spans="1:29" ht="12.75" customHeight="1">
      <c r="A144" s="4" t="s">
        <v>485</v>
      </c>
      <c r="B144" s="5" t="s">
        <v>493</v>
      </c>
      <c r="C144" s="8" t="s">
        <v>494</v>
      </c>
      <c r="D144" s="4" t="s">
        <v>100</v>
      </c>
      <c r="E144" s="4" t="s">
        <v>176</v>
      </c>
      <c r="F144" s="4" t="s">
        <v>34</v>
      </c>
      <c r="G144" s="4" t="s">
        <v>34</v>
      </c>
      <c r="H144" s="4" t="s">
        <v>62</v>
      </c>
      <c r="I144" s="4" t="s">
        <v>62</v>
      </c>
      <c r="J144" s="4" t="str">
        <f t="shared" si="27"/>
        <v>Yes</v>
      </c>
      <c r="K144" s="4" t="s">
        <v>176</v>
      </c>
      <c r="L144" s="4" t="s">
        <v>34</v>
      </c>
      <c r="M144" s="4" t="s">
        <v>34</v>
      </c>
      <c r="N144" s="4" t="s">
        <v>62</v>
      </c>
      <c r="O144" s="4" t="s">
        <v>62</v>
      </c>
      <c r="P144" s="4" t="str">
        <f t="shared" si="28"/>
        <v>Yes</v>
      </c>
      <c r="Q144" s="4" t="s">
        <v>176</v>
      </c>
      <c r="R144" s="4" t="s">
        <v>34</v>
      </c>
      <c r="S144" s="4" t="s">
        <v>34</v>
      </c>
      <c r="T144" s="4" t="s">
        <v>62</v>
      </c>
      <c r="U144" s="4" t="s">
        <v>62</v>
      </c>
      <c r="V144" s="4" t="str">
        <f t="shared" si="29"/>
        <v>Yes</v>
      </c>
      <c r="W144" s="4" t="s">
        <v>374</v>
      </c>
      <c r="X144" s="4" t="s">
        <v>39</v>
      </c>
      <c r="Y144" s="4" t="str">
        <f t="shared" si="30"/>
        <v>Yes</v>
      </c>
      <c r="Z144" s="4" t="s">
        <v>39</v>
      </c>
      <c r="AA144" s="4" t="s">
        <v>100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Yes</v>
      </c>
    </row>
    <row r="145" spans="1:29" ht="12.75" customHeight="1">
      <c r="A145" s="4" t="s">
        <v>485</v>
      </c>
      <c r="B145" s="5" t="s">
        <v>495</v>
      </c>
      <c r="C145" s="8" t="s">
        <v>496</v>
      </c>
      <c r="D145" s="4" t="s">
        <v>497</v>
      </c>
      <c r="E145" s="4" t="s">
        <v>498</v>
      </c>
      <c r="F145" s="4" t="s">
        <v>34</v>
      </c>
      <c r="G145" s="4" t="s">
        <v>34</v>
      </c>
      <c r="H145" s="4" t="s">
        <v>62</v>
      </c>
      <c r="I145" s="4" t="s">
        <v>62</v>
      </c>
      <c r="J145" s="4" t="str">
        <f t="shared" si="27"/>
        <v>Yes</v>
      </c>
      <c r="K145" s="4" t="s">
        <v>498</v>
      </c>
      <c r="L145" s="4" t="s">
        <v>34</v>
      </c>
      <c r="M145" s="4" t="s">
        <v>34</v>
      </c>
      <c r="N145" s="4" t="s">
        <v>62</v>
      </c>
      <c r="O145" s="4" t="s">
        <v>62</v>
      </c>
      <c r="P145" s="4" t="str">
        <f t="shared" si="28"/>
        <v>Yes</v>
      </c>
      <c r="Q145" s="4" t="s">
        <v>499</v>
      </c>
      <c r="R145" s="4" t="s">
        <v>34</v>
      </c>
      <c r="S145" s="4" t="s">
        <v>34</v>
      </c>
      <c r="T145" s="4" t="s">
        <v>62</v>
      </c>
      <c r="U145" s="4" t="s">
        <v>62</v>
      </c>
      <c r="V145" s="4" t="str">
        <f t="shared" si="29"/>
        <v>Yes</v>
      </c>
      <c r="W145" s="4" t="s">
        <v>374</v>
      </c>
      <c r="X145" s="4" t="s">
        <v>39</v>
      </c>
      <c r="Y145" s="4" t="str">
        <f t="shared" si="30"/>
        <v>Yes</v>
      </c>
      <c r="Z145" s="4" t="s">
        <v>39</v>
      </c>
      <c r="AA145" s="4" t="s">
        <v>500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485</v>
      </c>
      <c r="B146" s="5" t="s">
        <v>501</v>
      </c>
      <c r="C146" s="8" t="s">
        <v>502</v>
      </c>
      <c r="D146" s="4" t="s">
        <v>408</v>
      </c>
      <c r="E146" s="4" t="s">
        <v>271</v>
      </c>
      <c r="F146" s="4" t="s">
        <v>34</v>
      </c>
      <c r="G146" s="4" t="s">
        <v>34</v>
      </c>
      <c r="H146" s="4" t="s">
        <v>62</v>
      </c>
      <c r="I146" s="4" t="s">
        <v>62</v>
      </c>
      <c r="J146" s="4" t="str">
        <f t="shared" si="27"/>
        <v>Yes</v>
      </c>
      <c r="K146" s="4" t="s">
        <v>176</v>
      </c>
      <c r="L146" s="4" t="s">
        <v>34</v>
      </c>
      <c r="M146" s="4" t="s">
        <v>34</v>
      </c>
      <c r="N146" s="4" t="s">
        <v>62</v>
      </c>
      <c r="O146" s="4" t="s">
        <v>62</v>
      </c>
      <c r="P146" s="4" t="str">
        <f t="shared" si="28"/>
        <v>Yes</v>
      </c>
      <c r="Q146" s="4" t="s">
        <v>86</v>
      </c>
      <c r="R146" s="4" t="s">
        <v>34</v>
      </c>
      <c r="S146" s="4" t="s">
        <v>34</v>
      </c>
      <c r="T146" s="4" t="s">
        <v>62</v>
      </c>
      <c r="U146" s="4" t="s">
        <v>62</v>
      </c>
      <c r="V146" s="4" t="str">
        <f t="shared" si="29"/>
        <v>Yes</v>
      </c>
      <c r="W146" s="4" t="s">
        <v>370</v>
      </c>
      <c r="X146" s="4" t="s">
        <v>39</v>
      </c>
      <c r="Y146" s="4" t="str">
        <f t="shared" si="30"/>
        <v>Yes</v>
      </c>
      <c r="Z146" s="4" t="s">
        <v>39</v>
      </c>
      <c r="AA146" s="4" t="s">
        <v>408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Yes</v>
      </c>
    </row>
    <row r="147" spans="1:29" ht="12.75" customHeight="1">
      <c r="A147" s="4" t="s">
        <v>485</v>
      </c>
      <c r="B147" s="5" t="s">
        <v>503</v>
      </c>
      <c r="C147" s="8" t="s">
        <v>504</v>
      </c>
      <c r="D147" s="4" t="s">
        <v>474</v>
      </c>
      <c r="E147" s="4" t="s">
        <v>505</v>
      </c>
      <c r="F147" s="4" t="s">
        <v>34</v>
      </c>
      <c r="G147" s="4" t="s">
        <v>34</v>
      </c>
      <c r="H147" s="4" t="s">
        <v>62</v>
      </c>
      <c r="I147" s="4" t="s">
        <v>62</v>
      </c>
      <c r="J147" s="4" t="str">
        <f t="shared" si="27"/>
        <v>Yes</v>
      </c>
      <c r="K147" s="4" t="s">
        <v>505</v>
      </c>
      <c r="L147" s="4" t="s">
        <v>34</v>
      </c>
      <c r="M147" s="4" t="s">
        <v>34</v>
      </c>
      <c r="N147" s="4" t="s">
        <v>62</v>
      </c>
      <c r="O147" s="4" t="s">
        <v>62</v>
      </c>
      <c r="P147" s="4" t="str">
        <f t="shared" si="28"/>
        <v>Yes</v>
      </c>
      <c r="Q147" s="4" t="s">
        <v>505</v>
      </c>
      <c r="R147" s="4" t="s">
        <v>34</v>
      </c>
      <c r="S147" s="4" t="s">
        <v>34</v>
      </c>
      <c r="T147" s="4" t="s">
        <v>62</v>
      </c>
      <c r="U147" s="4" t="s">
        <v>62</v>
      </c>
      <c r="V147" s="4" t="str">
        <f t="shared" si="29"/>
        <v>Yes</v>
      </c>
      <c r="W147" s="4" t="s">
        <v>374</v>
      </c>
      <c r="X147" s="4" t="s">
        <v>39</v>
      </c>
      <c r="Y147" s="4" t="str">
        <f t="shared" si="30"/>
        <v>Yes</v>
      </c>
      <c r="Z147" s="4" t="s">
        <v>39</v>
      </c>
      <c r="AA147" s="4" t="s">
        <v>475</v>
      </c>
      <c r="AB147" s="4" t="str">
        <f t="shared" si="33"/>
        <v>Yes</v>
      </c>
      <c r="AC147" s="4" t="str">
        <f t="shared" si="32"/>
        <v>Yes</v>
      </c>
    </row>
    <row r="148" spans="1:29" ht="12.75" customHeight="1">
      <c r="A148" s="4" t="s">
        <v>485</v>
      </c>
      <c r="B148" s="5" t="s">
        <v>506</v>
      </c>
      <c r="C148" s="8" t="s">
        <v>507</v>
      </c>
      <c r="D148" s="13" t="s">
        <v>94</v>
      </c>
      <c r="E148" s="4" t="s">
        <v>508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499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499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374</v>
      </c>
      <c r="X148" s="4" t="s">
        <v>39</v>
      </c>
      <c r="Y148" s="4" t="str">
        <f t="shared" si="30"/>
        <v>Yes</v>
      </c>
      <c r="Z148" s="4" t="s">
        <v>39</v>
      </c>
      <c r="AA148" s="4" t="s">
        <v>94</v>
      </c>
      <c r="AB148" s="4" t="str">
        <f t="shared" si="33"/>
        <v>Yes</v>
      </c>
      <c r="AC148" s="4" t="str">
        <f t="shared" si="32"/>
        <v>Yes</v>
      </c>
    </row>
    <row r="149" spans="1:29" ht="12.75" customHeight="1">
      <c r="A149" s="4" t="s">
        <v>485</v>
      </c>
      <c r="B149" s="5" t="s">
        <v>509</v>
      </c>
      <c r="C149" s="8" t="s">
        <v>510</v>
      </c>
      <c r="D149" s="4" t="s">
        <v>210</v>
      </c>
      <c r="E149" s="4" t="s">
        <v>511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512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512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374</v>
      </c>
      <c r="X149" s="4" t="s">
        <v>39</v>
      </c>
      <c r="Y149" s="4" t="str">
        <f t="shared" si="30"/>
        <v>Yes</v>
      </c>
      <c r="Z149" s="4" t="s">
        <v>39</v>
      </c>
      <c r="AA149" s="4" t="s">
        <v>210</v>
      </c>
      <c r="AB149" s="4" t="str">
        <f t="shared" si="33"/>
        <v>Yes</v>
      </c>
      <c r="AC149" s="4" t="str">
        <f t="shared" si="32"/>
        <v>Yes</v>
      </c>
    </row>
    <row r="150" spans="1:29" ht="12.75" customHeight="1">
      <c r="A150" s="4" t="s">
        <v>485</v>
      </c>
      <c r="B150" s="5" t="s">
        <v>513</v>
      </c>
      <c r="C150" s="8" t="s">
        <v>514</v>
      </c>
      <c r="D150" s="4" t="s">
        <v>474</v>
      </c>
      <c r="E150" s="4" t="s">
        <v>492</v>
      </c>
      <c r="F150" s="4" t="s">
        <v>34</v>
      </c>
      <c r="G150" s="4" t="s">
        <v>34</v>
      </c>
      <c r="H150" s="4" t="s">
        <v>62</v>
      </c>
      <c r="I150" s="4" t="s">
        <v>62</v>
      </c>
      <c r="J150" s="4" t="str">
        <f t="shared" si="27"/>
        <v>Yes</v>
      </c>
      <c r="K150" s="4" t="s">
        <v>491</v>
      </c>
      <c r="L150" s="4" t="s">
        <v>34</v>
      </c>
      <c r="M150" s="4" t="s">
        <v>34</v>
      </c>
      <c r="N150" s="4" t="s">
        <v>62</v>
      </c>
      <c r="O150" s="4" t="s">
        <v>62</v>
      </c>
      <c r="P150" s="4" t="str">
        <f t="shared" si="28"/>
        <v>Yes</v>
      </c>
      <c r="Q150" s="4" t="s">
        <v>423</v>
      </c>
      <c r="R150" s="4" t="s">
        <v>34</v>
      </c>
      <c r="S150" s="4" t="s">
        <v>34</v>
      </c>
      <c r="T150" s="4" t="s">
        <v>62</v>
      </c>
      <c r="U150" s="4" t="s">
        <v>62</v>
      </c>
      <c r="V150" s="4" t="str">
        <f t="shared" si="29"/>
        <v>Yes</v>
      </c>
      <c r="W150" s="4" t="s">
        <v>374</v>
      </c>
      <c r="X150" s="4" t="s">
        <v>39</v>
      </c>
      <c r="Y150" s="4" t="str">
        <f t="shared" si="30"/>
        <v>Yes</v>
      </c>
      <c r="Z150" s="4" t="s">
        <v>39</v>
      </c>
      <c r="AA150" s="4" t="s">
        <v>475</v>
      </c>
      <c r="AB150" s="4" t="str">
        <f t="shared" si="33"/>
        <v>Yes</v>
      </c>
      <c r="AC150" s="4" t="str">
        <f t="shared" si="32"/>
        <v>Yes</v>
      </c>
    </row>
    <row r="151" spans="1:29" ht="12.75" customHeight="1">
      <c r="A151" s="4" t="s">
        <v>485</v>
      </c>
      <c r="B151" s="5" t="s">
        <v>515</v>
      </c>
      <c r="C151" s="8" t="s">
        <v>516</v>
      </c>
      <c r="D151" s="4" t="s">
        <v>408</v>
      </c>
      <c r="E151" s="4" t="s">
        <v>517</v>
      </c>
      <c r="F151" s="4" t="s">
        <v>34</v>
      </c>
      <c r="G151" s="4" t="s">
        <v>34</v>
      </c>
      <c r="H151" s="4" t="s">
        <v>62</v>
      </c>
      <c r="I151" s="4" t="s">
        <v>62</v>
      </c>
      <c r="J151" s="4" t="str">
        <f t="shared" si="27"/>
        <v>Yes</v>
      </c>
      <c r="K151" s="4" t="s">
        <v>517</v>
      </c>
      <c r="L151" s="4" t="s">
        <v>34</v>
      </c>
      <c r="M151" s="4" t="s">
        <v>34</v>
      </c>
      <c r="N151" s="4" t="s">
        <v>62</v>
      </c>
      <c r="O151" s="4" t="s">
        <v>62</v>
      </c>
      <c r="P151" s="4" t="str">
        <f t="shared" si="28"/>
        <v>Yes</v>
      </c>
      <c r="Q151" s="4" t="s">
        <v>505</v>
      </c>
      <c r="R151" s="4" t="s">
        <v>34</v>
      </c>
      <c r="S151" s="4" t="s">
        <v>34</v>
      </c>
      <c r="T151" s="4" t="s">
        <v>62</v>
      </c>
      <c r="U151" s="4" t="s">
        <v>62</v>
      </c>
      <c r="V151" s="4" t="str">
        <f t="shared" si="29"/>
        <v>Yes</v>
      </c>
      <c r="W151" s="4" t="s">
        <v>374</v>
      </c>
      <c r="X151" s="4" t="s">
        <v>39</v>
      </c>
      <c r="Y151" s="4" t="str">
        <f t="shared" si="30"/>
        <v>Yes</v>
      </c>
      <c r="Z151" s="4" t="s">
        <v>52</v>
      </c>
      <c r="AA151" s="4" t="s">
        <v>408</v>
      </c>
      <c r="AB151" s="4" t="str">
        <f t="shared" si="33"/>
        <v>Yes</v>
      </c>
      <c r="AC151" s="4" t="str">
        <f t="shared" si="32"/>
        <v>No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5:AF5"/>
    <mergeCell ref="AE19:AF19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2024-02-27T05:28:08Z</dcterms:created>
  <dcterms:modified xsi:type="dcterms:W3CDTF">2024-03-03T15:26:07Z</dcterms:modified>
</cp:coreProperties>
</file>