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C4B1439C-B146-426E-B89A-ED5833F55C8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Q21" i="1" l="1"/>
  <c r="Q20" i="1"/>
  <c r="Q19" i="1"/>
  <c r="Q18" i="1"/>
  <c r="Q22" i="1" s="1"/>
  <c r="Q9" i="1"/>
  <c r="Q8" i="1"/>
  <c r="Q7" i="1"/>
  <c r="Q6" i="1"/>
  <c r="Q5" i="1"/>
  <c r="Q4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Q10" i="1" l="1"/>
</calcChain>
</file>

<file path=xl/sharedStrings.xml><?xml version="1.0" encoding="utf-8"?>
<sst xmlns="http://schemas.openxmlformats.org/spreadsheetml/2006/main" count="175" uniqueCount="77">
  <si>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</si>
  <si>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</si>
  <si>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</si>
  <si>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</si>
  <si>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</si>
  <si>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</si>
  <si>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</si>
  <si>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</si>
  <si>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</si>
  <si>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</si>
  <si>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</si>
  <si>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</si>
  <si>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26th Oct 2023</t>
  </si>
  <si>
    <t>022be883c821cda63b2cb8c4e0c00405dc0063039d79410a17f07bd8685d394a</t>
  </si>
  <si>
    <t>https://935526.selcdn.ru/FMfcgzGtwqMCjxXQKWdpprBhcjGjNFMfcgzGtwqMCjxXQKWdpprBhcjGjN/5792099B33903.html</t>
  </si>
  <si>
    <t>Adobe</t>
  </si>
  <si>
    <t>Yes</t>
  </si>
  <si>
    <t>10.0</t>
  </si>
  <si>
    <t>selcdn</t>
  </si>
  <si>
    <t>27th Oct 2023</t>
  </si>
  <si>
    <t>01018d69890a5bf79687eceb241acb230320e96008a0307eed23ae4da81e4476</t>
  </si>
  <si>
    <t>https://bafybeib67akc3pdd75vo3tzyq6f4fntw5ltcacdww5ebcasnmcw2eqltfu.ipfs.cf-ipfs.com/</t>
  </si>
  <si>
    <t>cf-ipfs</t>
  </si>
  <si>
    <t>05711e8a76e6e0d6178d7413187183939042d8f88f96b984006e84ebc270094c</t>
  </si>
  <si>
    <t>https://adobe053824sec.pages.dev/</t>
  </si>
  <si>
    <t>pages</t>
  </si>
  <si>
    <t>28th Oct 2023</t>
  </si>
  <si>
    <t>014e2bea41079ac7532d0a1bd8141396479d9684c6b62f38bae66adc3ee9119b</t>
  </si>
  <si>
    <t>https://www.cloudflare-ipfs.com/ipfs/bafybeihvoiyj5m3a2skigvuhahupigsxtab4r4ihy6norpghorgosxwkz4/</t>
  </si>
  <si>
    <t>cloudflare-ipfs</t>
  </si>
  <si>
    <t>29th Oct 2023</t>
  </si>
  <si>
    <t>0107558af32c8fd544be01e02b566da599765361a0f3bbf1285172aa952f8fc1</t>
  </si>
  <si>
    <t>http://208.82.115.230/wp-includes/css/en/error.php</t>
  </si>
  <si>
    <t>No</t>
  </si>
  <si>
    <t>208.82.115.230</t>
  </si>
  <si>
    <t>5th Nov 2023</t>
  </si>
  <si>
    <t>14fc2efc96604b37269dc3e18a02d057f972c47580876d6d4653578e3171df10</t>
  </si>
  <si>
    <t>https://ipfs.eth.aragon.network/ipfs/bafybeieuck7midptnnddf36kxotthabk5oeqdixn6zc5mnwkfh23mtsiea</t>
  </si>
  <si>
    <t>aragon</t>
  </si>
  <si>
    <t>9th Nov 2023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</si>
  <si>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</si>
  <si>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</si>
  <si>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</si>
  <si>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10th Nov 2023</t>
  </si>
  <si>
    <t>02b6b7f02e63ca0dd074f4dbe1c9c73797dc83da5b05bd8f7ca240b910ce7644</t>
  </si>
  <si>
    <t>http://bafybeibe5v6ozaod4og5zu6o7kuxd7h7kflzlevtqbkagdx7hopcpwhcha.ipfs.cf-ipfs.com/</t>
  </si>
  <si>
    <t>21st Nov 2023</t>
  </si>
  <si>
    <t>33932ac057385308009b54178640b8eb5fb848749a1642de0fabdcf16cc68646</t>
  </si>
  <si>
    <t>adobe</t>
  </si>
  <si>
    <t>25th Nov 2023</t>
  </si>
  <si>
    <t>8598c346cc8a8c9086feae43b0eab20acc7a4a627877b28b8ce98a7c87377918</t>
  </si>
  <si>
    <t>6th Dec 2023</t>
  </si>
  <si>
    <t>03f2cdf2ccc426050d477ce6627696b150142e8a3f171ca9cf0e3e85478d8035</t>
  </si>
  <si>
    <t>http://www.skctekmark.com/module/</t>
  </si>
  <si>
    <t>skctekmark</t>
  </si>
  <si>
    <t>16th Dec 2023</t>
  </si>
  <si>
    <t>025b10fc44a44e1d181a1771268ea96b5cdecf5c7168df8cf2c9ac08739a88c8</t>
  </si>
  <si>
    <t>http://matpetpreform.com/</t>
  </si>
  <si>
    <t>matpetpreform</t>
  </si>
  <si>
    <t>Benign</t>
  </si>
  <si>
    <t>https://auth.services.adobe.com/en_US/index.html?callback=https%3A%2F%2Fims-na1.adobelogin.com%2Fims%2Fadobeid%2Fhomepage_milo%2FAdobeID%2Ftoken%3Fredirect_uri%3Dhttps%253A%252F%252Fwww.adobe.com%252Fhome%2523old_hash%253D%2526from_ims%253Dtrue%253Fclient_id%253Dhomepage_milo%2526api%253Dauthorize%2526scope%253DAdobeID%252Copenid%252Cgnav%252Cpps.read%252Cfirefly_api%26state%3D%257B%2522jslibver%2522%253A%2522v2-v0.40.0-17-g241fb07%2522%252C%2522nonce%2522%253A%25221734421800278221%2522%257D%26code_challenge_method%3Dplain%26use_ms_for_expiry%3Dtrue&amp;client_id=homepage_milo&amp;scope=AdobeID%2Copenid%2Cgnav%2Cpps.read%2Cfirefly_api&amp;state=%7B%22jslibver%22%3A%22v2-v0.40.0-17-g241fb07%22%2C%22nonce%22%3A%221734421800278221%22%7D&amp;relay=f4e42554-8de2-45a7-936e-960b1f7d5824&amp;locale=en_US&amp;flow_type=token&amp;idp_flow_type=login&amp;s_p=google%2Cfacebook%2Capple&amp;response_type=token&amp;code_challenge_method=plain&amp;redirect_uri=https%3A%2F%2Fwww.adobe.com%2Fhome%23old_hash%3D%26from_ims%3Dtrue%3Fclient_id%3Dhomepage_milo%26api%3Dauthorize%26scope%3DAdobeID%2Copenid%2Cgnav%2Cpps.read%2Cfirefly_api&amp;use_ms_for_expiry=true#/</t>
  </si>
  <si>
    <t>https://helpx.adobe.com/download-install/kb/acrobat-users-sign-in-error.html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</si>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</sst>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I23" sqref="I23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23.28515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16</v>
      </c>
      <c r="H3" t="s">
        <v>16</v>
      </c>
      <c r="I3" t="s">
        <v>17</v>
      </c>
      <c r="J3" t="s">
        <v>22</v>
      </c>
      <c r="K3" t="s">
        <v>16</v>
      </c>
      <c r="L3" t="str">
        <f t="shared" ref="L3:L14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2" t="s">
        <v>62</v>
      </c>
      <c r="Q3" s="3"/>
      <c r="R3" s="4"/>
    </row>
    <row r="4" spans="1:18" x14ac:dyDescent="0.25">
      <c r="A4" t="s">
        <v>19</v>
      </c>
      <c r="B4" t="s">
        <v>23</v>
      </c>
      <c r="C4" t="s">
        <v>24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17</v>
      </c>
      <c r="J4" t="s">
        <v>25</v>
      </c>
      <c r="K4" t="s">
        <v>16</v>
      </c>
      <c r="L4" t="str">
        <f t="shared" si="0"/>
        <v>Yes</v>
      </c>
      <c r="P4" s="5" t="s">
        <v>63</v>
      </c>
      <c r="Q4" s="4">
        <f>COUNTIFS(E:E, "Yes",K:K, "Yes")</f>
        <v>10</v>
      </c>
      <c r="R4" s="4" t="s">
        <v>64</v>
      </c>
    </row>
    <row r="5" spans="1:18" x14ac:dyDescent="0.25">
      <c r="A5" t="s">
        <v>26</v>
      </c>
      <c r="B5" t="s">
        <v>27</v>
      </c>
      <c r="C5" t="s">
        <v>28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17</v>
      </c>
      <c r="J5" t="s">
        <v>29</v>
      </c>
      <c r="K5" t="s">
        <v>16</v>
      </c>
      <c r="L5" t="str">
        <f t="shared" si="0"/>
        <v>Yes</v>
      </c>
      <c r="P5" s="5" t="s">
        <v>65</v>
      </c>
      <c r="Q5" s="4">
        <f>COUNTIFS(E:E, "Yes",K:K, "No")</f>
        <v>0</v>
      </c>
      <c r="R5" s="4" t="s">
        <v>66</v>
      </c>
    </row>
    <row r="6" spans="1:18" x14ac:dyDescent="0.25">
      <c r="A6" t="s">
        <v>30</v>
      </c>
      <c r="B6" t="s">
        <v>31</v>
      </c>
      <c r="C6" t="s">
        <v>32</v>
      </c>
      <c r="D6" t="s">
        <v>15</v>
      </c>
      <c r="E6" t="s">
        <v>16</v>
      </c>
      <c r="F6" t="s">
        <v>15</v>
      </c>
      <c r="G6" t="s">
        <v>33</v>
      </c>
      <c r="H6" t="s">
        <v>16</v>
      </c>
      <c r="I6" t="s">
        <v>17</v>
      </c>
      <c r="J6" t="s">
        <v>34</v>
      </c>
      <c r="K6" t="s">
        <v>16</v>
      </c>
      <c r="L6" t="str">
        <f t="shared" si="0"/>
        <v>Yes</v>
      </c>
      <c r="P6" s="5" t="s">
        <v>67</v>
      </c>
      <c r="Q6" s="4">
        <f>COUNTIFS(E:E, "No",K:K, "Yes")</f>
        <v>0</v>
      </c>
      <c r="R6" s="4" t="s">
        <v>68</v>
      </c>
    </row>
    <row r="7" spans="1:18" x14ac:dyDescent="0.25">
      <c r="A7" t="s">
        <v>35</v>
      </c>
      <c r="B7" t="s">
        <v>36</v>
      </c>
      <c r="C7" t="s">
        <v>37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17</v>
      </c>
      <c r="J7" t="s">
        <v>38</v>
      </c>
      <c r="K7" t="s">
        <v>16</v>
      </c>
      <c r="L7" t="str">
        <f t="shared" si="0"/>
        <v>Yes</v>
      </c>
      <c r="P7" s="5" t="s">
        <v>69</v>
      </c>
      <c r="Q7" s="4">
        <f>COUNTIFS(E:E, "No",K:K, "No")</f>
        <v>3</v>
      </c>
      <c r="R7" s="4" t="s">
        <v>70</v>
      </c>
    </row>
    <row r="8" spans="1:18" x14ac:dyDescent="0.25">
      <c r="A8" t="s">
        <v>39</v>
      </c>
      <c r="B8" t="s">
        <v>40</v>
      </c>
      <c r="C8" t="s">
        <v>41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17</v>
      </c>
      <c r="J8" t="s">
        <v>42</v>
      </c>
      <c r="K8" t="s">
        <v>16</v>
      </c>
      <c r="L8" t="str">
        <f t="shared" si="0"/>
        <v>Yes</v>
      </c>
      <c r="P8" s="5" t="s">
        <v>71</v>
      </c>
      <c r="Q8" s="4">
        <f>COUNTIF(K:K, "Indeterminate")</f>
        <v>0</v>
      </c>
      <c r="R8" s="4"/>
    </row>
    <row r="9" spans="1:18" x14ac:dyDescent="0.25">
      <c r="A9" t="s">
        <v>43</v>
      </c>
      <c r="B9" t="s">
        <v>44</v>
      </c>
      <c r="C9" t="s">
        <v>45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17</v>
      </c>
      <c r="J9" t="s">
        <v>22</v>
      </c>
      <c r="K9" t="s">
        <v>16</v>
      </c>
      <c r="L9" t="str">
        <f t="shared" si="0"/>
        <v>Yes</v>
      </c>
      <c r="P9" s="5" t="s">
        <v>72</v>
      </c>
      <c r="Q9" s="4">
        <f>COUNTIF(K:K, "Error Occurred") + COUNTIF(K:K, "Payload exceeds limit")</f>
        <v>0</v>
      </c>
      <c r="R9" s="4"/>
    </row>
    <row r="10" spans="1:18" x14ac:dyDescent="0.25">
      <c r="A10" t="s">
        <v>46</v>
      </c>
      <c r="B10" t="s">
        <v>47</v>
      </c>
      <c r="C10" t="s">
        <v>61</v>
      </c>
      <c r="D10" t="s">
        <v>15</v>
      </c>
      <c r="E10" t="s">
        <v>33</v>
      </c>
      <c r="F10" t="s">
        <v>15</v>
      </c>
      <c r="G10" t="s">
        <v>16</v>
      </c>
      <c r="H10" t="s">
        <v>16</v>
      </c>
      <c r="I10" t="s">
        <v>17</v>
      </c>
      <c r="J10" t="s">
        <v>48</v>
      </c>
      <c r="K10" t="s">
        <v>33</v>
      </c>
      <c r="L10" t="str">
        <f t="shared" si="0"/>
        <v>Yes</v>
      </c>
      <c r="P10" s="5" t="s">
        <v>73</v>
      </c>
      <c r="Q10" s="4">
        <f>SUM(Q4:Q9)</f>
        <v>13</v>
      </c>
      <c r="R10" s="4"/>
    </row>
    <row r="11" spans="1:18" x14ac:dyDescent="0.25">
      <c r="A11" t="s">
        <v>49</v>
      </c>
      <c r="B11" t="s">
        <v>50</v>
      </c>
      <c r="C11" t="s">
        <v>61</v>
      </c>
      <c r="D11" t="s">
        <v>15</v>
      </c>
      <c r="E11" t="s">
        <v>33</v>
      </c>
      <c r="F11" t="s">
        <v>15</v>
      </c>
      <c r="G11" t="s">
        <v>16</v>
      </c>
      <c r="H11" t="s">
        <v>16</v>
      </c>
      <c r="I11" t="s">
        <v>17</v>
      </c>
      <c r="J11" t="s">
        <v>48</v>
      </c>
      <c r="K11" t="s">
        <v>33</v>
      </c>
      <c r="L11" t="str">
        <f t="shared" si="0"/>
        <v>Yes</v>
      </c>
      <c r="P11" s="4"/>
      <c r="Q11" s="4"/>
      <c r="R11" s="4"/>
    </row>
    <row r="12" spans="1:18" x14ac:dyDescent="0.25">
      <c r="A12" t="s">
        <v>51</v>
      </c>
      <c r="B12" t="s">
        <v>52</v>
      </c>
      <c r="C12" t="s">
        <v>53</v>
      </c>
      <c r="D12" t="s">
        <v>15</v>
      </c>
      <c r="E12" t="s">
        <v>16</v>
      </c>
      <c r="F12" t="s">
        <v>15</v>
      </c>
      <c r="G12" t="s">
        <v>16</v>
      </c>
      <c r="H12" t="s">
        <v>16</v>
      </c>
      <c r="I12" t="s">
        <v>17</v>
      </c>
      <c r="J12" t="s">
        <v>54</v>
      </c>
      <c r="K12" t="s">
        <v>16</v>
      </c>
      <c r="L12" t="str">
        <f t="shared" si="0"/>
        <v>Yes</v>
      </c>
      <c r="P12" s="4"/>
      <c r="Q12" s="4"/>
      <c r="R12" s="4"/>
    </row>
    <row r="13" spans="1:18" x14ac:dyDescent="0.25">
      <c r="A13" t="s">
        <v>55</v>
      </c>
      <c r="B13" t="s">
        <v>56</v>
      </c>
      <c r="C13" t="s">
        <v>57</v>
      </c>
      <c r="D13" t="s">
        <v>15</v>
      </c>
      <c r="E13" t="s">
        <v>16</v>
      </c>
      <c r="F13" t="s">
        <v>15</v>
      </c>
      <c r="G13" t="s">
        <v>16</v>
      </c>
      <c r="H13" t="s">
        <v>16</v>
      </c>
      <c r="I13" t="s">
        <v>17</v>
      </c>
      <c r="J13" t="s">
        <v>58</v>
      </c>
      <c r="K13" t="s">
        <v>16</v>
      </c>
      <c r="L13" t="str">
        <f t="shared" si="0"/>
        <v>Yes</v>
      </c>
      <c r="P13" s="4"/>
      <c r="Q13" s="4"/>
      <c r="R13" s="4"/>
    </row>
    <row r="14" spans="1:18" x14ac:dyDescent="0.25">
      <c r="A14" t="s">
        <v>59</v>
      </c>
      <c r="B14">
        <v>1</v>
      </c>
      <c r="C14" t="s">
        <v>60</v>
      </c>
      <c r="D14" t="s">
        <v>15</v>
      </c>
      <c r="E14" t="s">
        <v>33</v>
      </c>
      <c r="F14" t="s">
        <v>15</v>
      </c>
      <c r="G14" t="s">
        <v>16</v>
      </c>
      <c r="H14" t="s">
        <v>16</v>
      </c>
      <c r="I14" t="s">
        <v>17</v>
      </c>
      <c r="J14" t="s">
        <v>48</v>
      </c>
      <c r="K14" t="s">
        <v>33</v>
      </c>
      <c r="L14" t="str">
        <f t="shared" si="0"/>
        <v>Yes</v>
      </c>
      <c r="P14" s="4"/>
      <c r="Q14" s="4"/>
      <c r="R14" s="4"/>
    </row>
    <row r="15" spans="1:18" x14ac:dyDescent="0.25">
      <c r="P15" s="4"/>
      <c r="Q15" s="4"/>
      <c r="R15" s="4"/>
    </row>
    <row r="16" spans="1:18" x14ac:dyDescent="0.25">
      <c r="P16" s="4"/>
      <c r="Q16" s="4"/>
      <c r="R16" s="4"/>
    </row>
    <row r="17" spans="16:18" x14ac:dyDescent="0.25">
      <c r="P17" s="2" t="s">
        <v>74</v>
      </c>
      <c r="Q17" s="3"/>
      <c r="R17" s="4"/>
    </row>
    <row r="18" spans="16:18" x14ac:dyDescent="0.25">
      <c r="P18" s="5" t="s">
        <v>75</v>
      </c>
      <c r="Q18" s="4">
        <f>COUNTIFS(L:L, "Yes")</f>
        <v>13</v>
      </c>
      <c r="R18" s="4" t="s">
        <v>64</v>
      </c>
    </row>
    <row r="19" spans="16:18" x14ac:dyDescent="0.25">
      <c r="P19" s="5" t="s">
        <v>76</v>
      </c>
      <c r="Q19" s="4">
        <f>COUNTIFS(L:L, "No")</f>
        <v>0</v>
      </c>
      <c r="R19" s="4" t="s">
        <v>70</v>
      </c>
    </row>
    <row r="20" spans="16:18" x14ac:dyDescent="0.25">
      <c r="P20" s="5" t="s">
        <v>71</v>
      </c>
      <c r="Q20" s="4">
        <f>COUNTIFS(L:L, "Indeterminate")</f>
        <v>0</v>
      </c>
      <c r="R20" s="4" t="s">
        <v>66</v>
      </c>
    </row>
    <row r="21" spans="16:18" x14ac:dyDescent="0.25">
      <c r="P21" s="5" t="s">
        <v>72</v>
      </c>
      <c r="Q21" s="4">
        <f>COUNTIF(L:L, "Error Occurred") + COUNTIF(L:L, "Payload exceeds limit")</f>
        <v>0</v>
      </c>
      <c r="R21" s="4"/>
    </row>
    <row r="22" spans="16:18" x14ac:dyDescent="0.25">
      <c r="P22" s="5" t="s">
        <v>73</v>
      </c>
      <c r="Q22" s="4">
        <f>SUM(Q18:Q21)</f>
        <v>13</v>
      </c>
      <c r="R22" s="4"/>
    </row>
  </sheetData>
  <mergeCells count="2">
    <mergeCell ref="P3:Q3"/>
    <mergeCell ref="P17:Q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2024-03-25T11:44:51Z</dcterms:created>
  <dcterms:modified xsi:type="dcterms:W3CDTF">2024-03-25T13:33:28Z</dcterms:modified>
</cp:coreProperties>
</file>