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0537614-3ED9-4139-BCCD-CF2E318D30F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<sst xmlns="http://schemas.openxmlformats.org/spreadsheetml/2006/main" count="176" uniqueCount="78">
  <si>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</si>
  <si>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</si>
  <si>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</si>
  <si>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</si>
  <si>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</si>
  <si>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</si>
  <si>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</si>
  <si>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</si>
  <si>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</si>
  <si>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</si>
  <si>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</si>
  <si>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</si>
  <si>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28th Oct 2023</t>
  </si>
  <si>
    <t>d07f4024a11b441c2ab6ff9b9e4740f77dc0473c84490815df63ac931416ee0a</t>
  </si>
  <si>
    <t>http://www.bakkt-trade.com/</t>
  </si>
  <si>
    <t>Coinbase</t>
  </si>
  <si>
    <t>Yes</t>
  </si>
  <si>
    <t>No</t>
  </si>
  <si>
    <t>10.0</t>
  </si>
  <si>
    <t>bakkt-trade</t>
  </si>
  <si>
    <t>6th Nov 2023</t>
  </si>
  <si>
    <t>4eb1b73e859aa7916e1e9e31f044df21f7a25357147cf9dfff1dbdd2acd68566</t>
  </si>
  <si>
    <t>http://www.coinbasewalletty.com/</t>
  </si>
  <si>
    <t>coinbasewalletty</t>
  </si>
  <si>
    <t>7th Nov 2023</t>
  </si>
  <si>
    <t>bc2f4d4856e648301b1d502369142d426b96e833b76eae1b1e3462115f8ca997</t>
  </si>
  <si>
    <t>https://coinianse.com/?a=wallet</t>
  </si>
  <si>
    <t>NA</t>
  </si>
  <si>
    <t>0.0</t>
  </si>
  <si>
    <t>coinianse</t>
  </si>
  <si>
    <t>10th Nov 2023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</si>
  <si>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</si>
  <si>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</si>
  <si>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</si>
  <si>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18th Nov 2023</t>
  </si>
  <si>
    <t>01bca29eb04203914b8ddff971f23fc09aa12ab0d1fcde72ea066943dd03e395</t>
  </si>
  <si>
    <t>https://genaretd-blue-mouse-link-samakalhaway938198.codeanyapp.com/division/home/store.php?cmd=c5bf306687cbd7f8c77beb5afeeb9600</t>
  </si>
  <si>
    <t>codeanyapp</t>
  </si>
  <si>
    <t>30th Nov 2023</t>
  </si>
  <si>
    <t>097dc9db025c800cc3bf5c63c79a01981c15a64889e2c927f8e13c77d83d6b16</t>
  </si>
  <si>
    <t>http://buttery-sore-revolve.glitch.me/log.html</t>
  </si>
  <si>
    <t>glitch</t>
  </si>
  <si>
    <t>3rd Dec 2023</t>
  </si>
  <si>
    <t>0827e5f1e3486267def201c5324f6b3eaeb369a57f8e652ee80727ebfa99b4ba</t>
  </si>
  <si>
    <t>http://bold-scientific-seal.glitch.me/bit.html</t>
  </si>
  <si>
    <t>5th Dec 2023</t>
  </si>
  <si>
    <t>621a990bdb89d4e09b8b7f222c80c1d55c8d703c23a2a4966ae0bba6cac4e8f9</t>
  </si>
  <si>
    <t>http://coinbaseam.com/</t>
  </si>
  <si>
    <t>coinbaseam</t>
  </si>
  <si>
    <t>016cd121e62de4ee0067f78763543cfb6ef088021a9c8ba113dc6289cf2d0932</t>
  </si>
  <si>
    <t>https://third-friendly-diadem.glitch.me/jade.html</t>
  </si>
  <si>
    <t>9th Dec 2023</t>
  </si>
  <si>
    <t>06b77ae5d48c66a819bdf57ee554551a32860ad39866535f8cbe9309d2016697</t>
  </si>
  <si>
    <t>https://concise-generated-lyric.glitch.me/oil.html</t>
  </si>
  <si>
    <t>15th Dec 2023</t>
  </si>
  <si>
    <t>836b2c32186f46272e130346ee4358566a0b3be01e96e1ce83662cf3632786ad</t>
  </si>
  <si>
    <t>https://silent-apricot-barberry.glitch.me/qool.html</t>
  </si>
  <si>
    <t>Benign</t>
  </si>
  <si>
    <t>https://login.coinbase.com/signin?oauth_challenge=41dabaf1-e72a-4615-b10a-39abf28fb98b</t>
  </si>
  <si>
    <t>https://www.coinbase.com/signup</t>
  </si>
  <si>
    <t>coinbase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</si>
  <si>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</si>
  <si>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</si>
  <si>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</si>
  <si>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</si>
  <si>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</si>
  <si>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</si>
  <si>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</si>
  <si>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</si>
  <si>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</si>
  <si>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</si>
  <si>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</si>
  <si>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</si>
  <si>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</si>
  <si>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</si>
  <si>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</si>
  <si>
    <t>Reason</t>
  </si>
  <si>
    <t>No logo present in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</si>
</sst>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L18" sqref="L18:L19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23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76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s="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18</v>
      </c>
      <c r="J3" t="s">
        <v>23</v>
      </c>
      <c r="K3" t="s">
        <v>16</v>
      </c>
      <c r="L3" s="2" t="str">
        <f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61</v>
      </c>
      <c r="Q3" s="4"/>
      <c r="R3" s="2"/>
    </row>
    <row r="4" spans="1:18" x14ac:dyDescent="0.25">
      <c r="A4" t="s">
        <v>24</v>
      </c>
      <c r="B4" t="s">
        <v>25</v>
      </c>
      <c r="C4" t="s">
        <v>26</v>
      </c>
      <c r="D4" t="s">
        <v>15</v>
      </c>
      <c r="E4" t="s">
        <v>16</v>
      </c>
      <c r="F4" t="s">
        <v>27</v>
      </c>
      <c r="G4" t="s">
        <v>17</v>
      </c>
      <c r="H4" t="s">
        <v>17</v>
      </c>
      <c r="I4" t="s">
        <v>28</v>
      </c>
      <c r="J4" t="s">
        <v>29</v>
      </c>
      <c r="K4" t="s">
        <v>16</v>
      </c>
      <c r="L4" s="2" t="str">
        <f>IF(OR(D4="Indeterminate",F4="Indeterminate"),"Indeterminate",IF(OR(D4="Payload exceeds limit",F4="Payload exceeds limit"),"Payload exceeds limit",IF(OR(D4="Error Occurred",F4="Error Occurred"),"Error Occurred",IF(D4=F4,"Yes","No"))))</f>
        <v>No</v>
      </c>
      <c r="M4" t="s">
        <v>77</v>
      </c>
      <c r="P4" s="5" t="s">
        <v>62</v>
      </c>
      <c r="Q4" s="2">
        <f>COUNTIFS(E:E, "Yes",K:K, "Yes")</f>
        <v>11</v>
      </c>
      <c r="R4" s="2" t="s">
        <v>63</v>
      </c>
    </row>
    <row r="5" spans="1:18" x14ac:dyDescent="0.25">
      <c r="A5" t="s">
        <v>30</v>
      </c>
      <c r="B5" t="s">
        <v>31</v>
      </c>
      <c r="C5" t="s">
        <v>32</v>
      </c>
      <c r="D5" t="s">
        <v>15</v>
      </c>
      <c r="E5" t="s">
        <v>16</v>
      </c>
      <c r="F5" t="s">
        <v>15</v>
      </c>
      <c r="G5" t="s">
        <v>17</v>
      </c>
      <c r="H5" t="s">
        <v>16</v>
      </c>
      <c r="I5" t="s">
        <v>18</v>
      </c>
      <c r="J5" t="s">
        <v>33</v>
      </c>
      <c r="K5" t="s">
        <v>16</v>
      </c>
      <c r="L5" s="2" t="str">
        <f>IF(OR(D5="Indeterminate",F5="Indeterminate"),"Indeterminate",IF(OR(D5="Payload exceeds limit",F5="Payload exceeds limit"),"Payload exceeds limit",IF(OR(D5="Error Occurred",F5="Error Occurred"),"Error Occurred",IF(D5=F5,"Yes","No"))))</f>
        <v>Yes</v>
      </c>
      <c r="P5" s="5" t="s">
        <v>64</v>
      </c>
      <c r="Q5" s="2">
        <f>COUNTIFS(E:E, "Yes",K:K, "No")</f>
        <v>0</v>
      </c>
      <c r="R5" s="2" t="s">
        <v>65</v>
      </c>
    </row>
    <row r="6" spans="1:18" x14ac:dyDescent="0.25">
      <c r="A6" t="s">
        <v>34</v>
      </c>
      <c r="B6" t="s">
        <v>35</v>
      </c>
      <c r="C6" t="s">
        <v>36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18</v>
      </c>
      <c r="J6" t="s">
        <v>37</v>
      </c>
      <c r="K6" t="s">
        <v>16</v>
      </c>
      <c r="L6" s="2" t="str">
        <f>IF(OR(D6="Indeterminate",F6="Indeterminate"),"Indeterminate",IF(OR(D6="Payload exceeds limit",F6="Payload exceeds limit"),"Payload exceeds limit",IF(OR(D6="Error Occurred",F6="Error Occurred"),"Error Occurred",IF(D6=F6,"Yes","No"))))</f>
        <v>Yes</v>
      </c>
      <c r="P6" s="5" t="s">
        <v>66</v>
      </c>
      <c r="Q6" s="2">
        <f>COUNTIFS(E:E, "No",K:K, "Yes")</f>
        <v>0</v>
      </c>
      <c r="R6" s="2" t="s">
        <v>67</v>
      </c>
    </row>
    <row r="7" spans="1:18" x14ac:dyDescent="0.25">
      <c r="A7" t="s">
        <v>38</v>
      </c>
      <c r="B7" t="s">
        <v>39</v>
      </c>
      <c r="C7" t="s">
        <v>40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18</v>
      </c>
      <c r="J7" t="s">
        <v>41</v>
      </c>
      <c r="K7" t="s">
        <v>16</v>
      </c>
      <c r="L7" s="2" t="str">
        <f>IF(OR(D7="Indeterminate",F7="Indeterminate"),"Indeterminate",IF(OR(D7="Payload exceeds limit",F7="Payload exceeds limit"),"Payload exceeds limit",IF(OR(D7="Error Occurred",F7="Error Occurred"),"Error Occurred",IF(D7=F7,"Yes","No"))))</f>
        <v>Yes</v>
      </c>
      <c r="P7" s="5" t="s">
        <v>68</v>
      </c>
      <c r="Q7" s="2">
        <f>COUNTIFS(E:E, "No",K:K, "No")</f>
        <v>2</v>
      </c>
      <c r="R7" s="2" t="s">
        <v>69</v>
      </c>
    </row>
    <row r="8" spans="1:18" x14ac:dyDescent="0.25">
      <c r="A8" t="s">
        <v>42</v>
      </c>
      <c r="B8" t="s">
        <v>43</v>
      </c>
      <c r="C8" t="s">
        <v>44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18</v>
      </c>
      <c r="J8" t="s">
        <v>41</v>
      </c>
      <c r="K8" t="s">
        <v>16</v>
      </c>
      <c r="L8" s="2" t="str">
        <f>IF(OR(D8="Indeterminate",F8="Indeterminate"),"Indeterminate",IF(OR(D8="Payload exceeds limit",F8="Payload exceeds limit"),"Payload exceeds limit",IF(OR(D8="Error Occurred",F8="Error Occurred"),"Error Occurred",IF(D8=F8,"Yes","No"))))</f>
        <v>Yes</v>
      </c>
      <c r="P8" s="5" t="s">
        <v>70</v>
      </c>
      <c r="Q8" s="2">
        <f>COUNTIF(K:K, "Indeterminate")</f>
        <v>0</v>
      </c>
      <c r="R8" s="2"/>
    </row>
    <row r="9" spans="1:18" x14ac:dyDescent="0.25">
      <c r="A9" t="s">
        <v>45</v>
      </c>
      <c r="B9" t="s">
        <v>46</v>
      </c>
      <c r="C9" t="s">
        <v>47</v>
      </c>
      <c r="D9" t="s">
        <v>15</v>
      </c>
      <c r="E9" t="s">
        <v>16</v>
      </c>
      <c r="F9" t="s">
        <v>15</v>
      </c>
      <c r="G9" t="s">
        <v>17</v>
      </c>
      <c r="H9" t="s">
        <v>17</v>
      </c>
      <c r="I9" t="s">
        <v>18</v>
      </c>
      <c r="J9" t="s">
        <v>48</v>
      </c>
      <c r="K9" t="s">
        <v>16</v>
      </c>
      <c r="L9" s="2" t="str">
        <f>IF(OR(D9="Indeterminate",F9="Indeterminate"),"Indeterminate",IF(OR(D9="Payload exceeds limit",F9="Payload exceeds limit"),"Payload exceeds limit",IF(OR(D9="Error Occurred",F9="Error Occurred"),"Error Occurred",IF(D9=F9,"Yes","No"))))</f>
        <v>Yes</v>
      </c>
      <c r="P9" s="5" t="s">
        <v>71</v>
      </c>
      <c r="Q9" s="2">
        <f>COUNTIF(K:K, "Error Occurred") + COUNTIF(K:K, "Payload exceeds limit")</f>
        <v>0</v>
      </c>
      <c r="R9" s="2"/>
    </row>
    <row r="10" spans="1:18" x14ac:dyDescent="0.25">
      <c r="A10" t="s">
        <v>45</v>
      </c>
      <c r="B10" t="s">
        <v>49</v>
      </c>
      <c r="C10" t="s">
        <v>50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18</v>
      </c>
      <c r="J10" t="s">
        <v>41</v>
      </c>
      <c r="K10" t="s">
        <v>16</v>
      </c>
      <c r="L10" s="2" t="str">
        <f>IF(OR(D10="Indeterminate",F10="Indeterminate"),"Indeterminate",IF(OR(D10="Payload exceeds limit",F10="Payload exceeds limit"),"Payload exceeds limit",IF(OR(D10="Error Occurred",F10="Error Occurred"),"Error Occurred",IF(D10=F10,"Yes","No"))))</f>
        <v>Yes</v>
      </c>
      <c r="P10" s="5" t="s">
        <v>72</v>
      </c>
      <c r="Q10" s="2">
        <f>SUM(Q4:Q9)</f>
        <v>13</v>
      </c>
      <c r="R10" s="2"/>
    </row>
    <row r="11" spans="1:18" x14ac:dyDescent="0.25">
      <c r="A11" t="s">
        <v>51</v>
      </c>
      <c r="B11" t="s">
        <v>52</v>
      </c>
      <c r="C11" t="s">
        <v>53</v>
      </c>
      <c r="D11" t="s">
        <v>15</v>
      </c>
      <c r="E11" t="s">
        <v>16</v>
      </c>
      <c r="F11" t="s">
        <v>15</v>
      </c>
      <c r="G11" t="s">
        <v>16</v>
      </c>
      <c r="H11" t="s">
        <v>16</v>
      </c>
      <c r="I11" t="s">
        <v>18</v>
      </c>
      <c r="J11" t="s">
        <v>41</v>
      </c>
      <c r="K11" t="s">
        <v>16</v>
      </c>
      <c r="L11" s="2" t="str">
        <f>IF(OR(D11="Indeterminate",F11="Indeterminate"),"Indeterminate",IF(OR(D11="Payload exceeds limit",F11="Payload exceeds limit"),"Payload exceeds limit",IF(OR(D11="Error Occurred",F11="Error Occurred"),"Error Occurred",IF(D11=F11,"Yes","No"))))</f>
        <v>Yes</v>
      </c>
      <c r="P11" s="2"/>
      <c r="Q11" s="2"/>
      <c r="R11" s="2"/>
    </row>
    <row r="12" spans="1:18" x14ac:dyDescent="0.25">
      <c r="A12" t="s">
        <v>54</v>
      </c>
      <c r="B12" t="s">
        <v>55</v>
      </c>
      <c r="C12" t="s">
        <v>56</v>
      </c>
      <c r="D12" t="s">
        <v>15</v>
      </c>
      <c r="E12" t="s">
        <v>16</v>
      </c>
      <c r="F12" t="s">
        <v>15</v>
      </c>
      <c r="G12" t="s">
        <v>16</v>
      </c>
      <c r="H12" t="s">
        <v>16</v>
      </c>
      <c r="I12" t="s">
        <v>18</v>
      </c>
      <c r="J12" t="s">
        <v>41</v>
      </c>
      <c r="K12" t="s">
        <v>16</v>
      </c>
      <c r="L12" s="2" t="str">
        <f>IF(OR(D12="Indeterminate",F12="Indeterminate"),"Indeterminate",IF(OR(D12="Payload exceeds limit",F12="Payload exceeds limit"),"Payload exceeds limit",IF(OR(D12="Error Occurred",F12="Error Occurred"),"Error Occurred",IF(D12=F12,"Yes","No"))))</f>
        <v>Yes</v>
      </c>
      <c r="P12" s="2"/>
      <c r="Q12" s="2"/>
      <c r="R12" s="2"/>
    </row>
    <row r="13" spans="1:18" x14ac:dyDescent="0.25">
      <c r="A13" t="s">
        <v>57</v>
      </c>
      <c r="B13">
        <v>1</v>
      </c>
      <c r="C13" t="s">
        <v>58</v>
      </c>
      <c r="D13" t="s">
        <v>15</v>
      </c>
      <c r="E13" t="s">
        <v>17</v>
      </c>
      <c r="F13" t="s">
        <v>15</v>
      </c>
      <c r="G13" t="s">
        <v>16</v>
      </c>
      <c r="H13" t="s">
        <v>16</v>
      </c>
      <c r="I13" t="s">
        <v>18</v>
      </c>
      <c r="J13" t="s">
        <v>60</v>
      </c>
      <c r="K13" t="s">
        <v>17</v>
      </c>
      <c r="L13" s="2" t="str">
        <f>IF(OR(D13="Indeterminate",F13="Indeterminate"),"Indeterminate",IF(OR(D13="Payload exceeds limit",F13="Payload exceeds limit"),"Payload exceeds limit",IF(OR(D13="Error Occurred",F13="Error Occurred"),"Error Occurred",IF(D13=F13,"Yes","No"))))</f>
        <v>Yes</v>
      </c>
      <c r="P13" s="2"/>
      <c r="Q13" s="2"/>
      <c r="R13" s="2"/>
    </row>
    <row r="14" spans="1:18" x14ac:dyDescent="0.25">
      <c r="A14" t="s">
        <v>57</v>
      </c>
      <c r="B14">
        <v>2</v>
      </c>
      <c r="C14" t="s">
        <v>59</v>
      </c>
      <c r="D14" t="s">
        <v>15</v>
      </c>
      <c r="E14" t="s">
        <v>17</v>
      </c>
      <c r="F14" t="s">
        <v>15</v>
      </c>
      <c r="G14" t="s">
        <v>16</v>
      </c>
      <c r="H14" t="s">
        <v>16</v>
      </c>
      <c r="I14" t="s">
        <v>18</v>
      </c>
      <c r="J14" t="s">
        <v>60</v>
      </c>
      <c r="K14" t="s">
        <v>17</v>
      </c>
      <c r="L14" s="2" t="str">
        <f>IF(OR(D14="Indeterminate",F14="Indeterminate"),"Indeterminate",IF(OR(D14="Payload exceeds limit",F14="Payload exceeds limit"),"Payload exceeds limit",IF(OR(D14="Error Occurred",F14="Error Occurred"),"Error Occurred",IF(D14=F14,"Yes","No"))))</f>
        <v>Yes</v>
      </c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3" t="s">
        <v>73</v>
      </c>
      <c r="Q17" s="4"/>
      <c r="R17" s="2"/>
    </row>
    <row r="18" spans="16:18" x14ac:dyDescent="0.25">
      <c r="P18" s="5" t="s">
        <v>74</v>
      </c>
      <c r="Q18" s="2">
        <f>COUNTIFS(L:L, "Yes")</f>
        <v>12</v>
      </c>
      <c r="R18" s="2" t="s">
        <v>63</v>
      </c>
    </row>
    <row r="19" spans="16:18" x14ac:dyDescent="0.25">
      <c r="P19" s="5" t="s">
        <v>75</v>
      </c>
      <c r="Q19" s="2">
        <f>COUNTIFS(L:L, "No")</f>
        <v>1</v>
      </c>
      <c r="R19" s="2" t="s">
        <v>69</v>
      </c>
    </row>
    <row r="20" spans="16:18" x14ac:dyDescent="0.25">
      <c r="P20" s="5" t="s">
        <v>70</v>
      </c>
      <c r="Q20" s="2">
        <f>COUNTIFS(L:L, "Indeterminate")</f>
        <v>0</v>
      </c>
      <c r="R20" s="2" t="s">
        <v>65</v>
      </c>
    </row>
    <row r="21" spans="16:18" x14ac:dyDescent="0.25">
      <c r="P21" s="5" t="s">
        <v>71</v>
      </c>
      <c r="Q21" s="2">
        <f>COUNTIF(L:L, "Error Occurred") + COUNTIF(L:L, "Payload exceeds limit")</f>
        <v>0</v>
      </c>
      <c r="R21" s="2"/>
    </row>
    <row r="22" spans="16:18" x14ac:dyDescent="0.25">
      <c r="P22" s="5" t="s">
        <v>72</v>
      </c>
      <c r="Q22" s="2">
        <f>SUM(Q18:Q21)</f>
        <v>13</v>
      </c>
      <c r="R22" s="2"/>
    </row>
    <row r="23" spans="16:18" x14ac:dyDescent="0.25">
      <c r="P23" s="2"/>
      <c r="Q23" s="2"/>
      <c r="R23" s="2"/>
    </row>
  </sheetData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2024-03-25T11:42:50Z</dcterms:created>
  <dcterms:modified xsi:type="dcterms:W3CDTF">2024-03-25T13:50:23Z</dcterms:modified>
</cp:coreProperties>
</file>