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898D9117-9A57-4D91-8F6A-7C8248E57D35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21" i="1" l="1"/>
  <c r="Q20" i="1"/>
  <c r="Q19" i="1"/>
  <c r="Q18" i="1"/>
  <c r="Q22" i="1" s="1"/>
  <c r="Q9" i="1"/>
  <c r="Q8" i="1"/>
  <c r="Q7" i="1"/>
  <c r="Q6" i="1"/>
  <c r="Q5" i="1"/>
  <c r="Q4" i="1"/>
  <c r="Q10" i="1" s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<sst xmlns="http://schemas.openxmlformats.org/spreadsheetml/2006/main" count="163" uniqueCount="75">
  <si>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</si>
  <si>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</si>
  <si>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</si>
  <si>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</si>
  <si>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</si>
  <si>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</si>
  <si>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</si>
  <si>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</si>
  <si>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</si>
  <si>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</si>
  <si>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</si>
  <si>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</si>
  <si>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28th Oct 2023</t>
  </si>
  <si>
    <t>04db0bddf968e325a3dbf11e37ad53a85ad01ba0f1b90c3f6988fd33f51ee7a4</t>
  </si>
  <si>
    <t>https://boumedremerese.firebaseapp.com/#/</t>
  </si>
  <si>
    <t>Credit Agricole</t>
  </si>
  <si>
    <t>Yes</t>
  </si>
  <si>
    <t>No</t>
  </si>
  <si>
    <t>8.5</t>
  </si>
  <si>
    <t>firebaseapp</t>
  </si>
  <si>
    <t>29th Oct 2023</t>
  </si>
  <si>
    <t>000d41c6c1e48ffdad62c5945cdeee091abfe62cf1dbe32cefcbbf5f2f8151f1</t>
  </si>
  <si>
    <t>https://sites.google.com/view/bgnbun/accueil</t>
  </si>
  <si>
    <t>10.0</t>
  </si>
  <si>
    <t>google</t>
  </si>
  <si>
    <t>9th Nov 2023</t>
  </si>
  <si>
    <t>00648acdc9ff3c0ca09fef50ecb85dee174ba0651f6b2a78ad270139bfd83b97</t>
  </si>
  <si>
    <t>https://dev-creditagricole-restriction.pantheonsite.io/espace/48784/</t>
  </si>
  <si>
    <t>9.5</t>
  </si>
  <si>
    <t>pantheonsite</t>
  </si>
  <si>
    <t>12th Nov 2023</t>
  </si>
  <si>
    <t>69b52bc74d554b4ecc25b853197f39fe32700768875e8975acf01cb3e6b8720d</t>
  </si>
  <si>
    <t>https://convention-securitaire-franc.web.app/</t>
  </si>
  <si>
    <t>web</t>
  </si>
  <si>
    <t>052fb6231817f412864dfd613258d57260ed22a4e70eaf66456baee33a14d1b2</t>
  </si>
  <si>
    <t>https://ozd6483.webmo.fr/Web/Fr/creditagricole/CA/79fc8ce668502c7/rgn.php?particulier</t>
  </si>
  <si>
    <t>webmo</t>
  </si>
  <si>
    <t>6th Dec 2023</t>
  </si>
  <si>
    <t>f85857afd1edd7b6079701a8122a2a825ba16b4b1550d43deba48d2b94f0bb21</t>
  </si>
  <si>
    <t>https://dev-creasup.pantheonsite.io/agrs/6880</t>
  </si>
  <si>
    <t>7th Dec 2023</t>
  </si>
  <si>
    <t>74dbd4e989c661f940b5b9e27431590b3fe2ce581760834105eee41e22d7ea41</t>
  </si>
  <si>
    <t>https://dev-decvredagriipaste.pantheonsite.io/coordination-seminarialgricolor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</si>
  <si>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</si>
  <si>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</si>
  <si>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</si>
  <si>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14th Dec 2023</t>
  </si>
  <si>
    <t>84f1daebc5b2c5b9628d7f25b7220621bb50e9f21f50b41b8852bb33f27fae44</t>
  </si>
  <si>
    <t>https://cs38713.tw1.ru/agoweb/login.html</t>
  </si>
  <si>
    <t>tw1</t>
  </si>
  <si>
    <t>22nd Dec 2023</t>
  </si>
  <si>
    <t>0495c34cfbae55b30c0051722fd37bdfb981e3dbb46c2c8749392b4b1d8fbe54</t>
  </si>
  <si>
    <t>https://sospccare.com/van/ca/login.php</t>
  </si>
  <si>
    <t>sospccare</t>
  </si>
  <si>
    <t>23rd Dec 2023</t>
  </si>
  <si>
    <t>824cc7f9ad4c045a1e7a3e0a16236c1dbb5cf38ddc60940043f57c0dbb3d6263</t>
  </si>
  <si>
    <t>https://dev-credit-agricole-ca-prevent12.pantheonsite.io/wp-content/entrerdansvotrespace/72743</t>
  </si>
  <si>
    <t>Benign</t>
  </si>
  <si>
    <t>https://online.credit-agricole.ua/en/security/logon</t>
  </si>
  <si>
    <t>credit-agricole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</si>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</sst>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6" fontId="0" fillId="0" borderId="0" xfId="0" applyNumberFormat="1"/>
    <xf numFmtId="0" fontId="3" fillId="0" borderId="0" xfId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nline.credit-agricole.ua/en/security/log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I21" sqref="I21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17</v>
      </c>
      <c r="H2" t="s">
        <v>16</v>
      </c>
      <c r="I2" t="s">
        <v>18</v>
      </c>
      <c r="J2" t="s">
        <v>19</v>
      </c>
      <c r="K2" t="s">
        <v>16</v>
      </c>
      <c r="L2" s="4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20</v>
      </c>
      <c r="B3" t="s">
        <v>21</v>
      </c>
      <c r="C3" t="s">
        <v>22</v>
      </c>
      <c r="D3" t="s">
        <v>15</v>
      </c>
      <c r="E3" t="s">
        <v>16</v>
      </c>
      <c r="F3" t="s">
        <v>15</v>
      </c>
      <c r="G3" t="s">
        <v>17</v>
      </c>
      <c r="H3" t="s">
        <v>16</v>
      </c>
      <c r="I3" t="s">
        <v>23</v>
      </c>
      <c r="J3" t="s">
        <v>24</v>
      </c>
      <c r="K3" t="s">
        <v>16</v>
      </c>
      <c r="L3" s="4" t="str">
        <f t="shared" ref="L3:L13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5" t="s">
        <v>60</v>
      </c>
      <c r="Q3" s="6"/>
      <c r="R3" s="4"/>
    </row>
    <row r="4" spans="1:18" x14ac:dyDescent="0.25">
      <c r="A4" t="s">
        <v>25</v>
      </c>
      <c r="B4" t="s">
        <v>26</v>
      </c>
      <c r="C4" t="s">
        <v>27</v>
      </c>
      <c r="D4" t="s">
        <v>15</v>
      </c>
      <c r="E4" t="s">
        <v>16</v>
      </c>
      <c r="F4" t="s">
        <v>15</v>
      </c>
      <c r="G4" t="s">
        <v>16</v>
      </c>
      <c r="H4" t="s">
        <v>16</v>
      </c>
      <c r="I4" t="s">
        <v>28</v>
      </c>
      <c r="J4" t="s">
        <v>29</v>
      </c>
      <c r="K4" t="s">
        <v>16</v>
      </c>
      <c r="L4" s="4" t="str">
        <f t="shared" si="0"/>
        <v>Yes</v>
      </c>
      <c r="P4" s="7" t="s">
        <v>61</v>
      </c>
      <c r="Q4" s="4">
        <f>COUNTIFS(E:E, "Yes",K:K, "Yes")</f>
        <v>11</v>
      </c>
      <c r="R4" s="4" t="s">
        <v>62</v>
      </c>
    </row>
    <row r="5" spans="1:18" x14ac:dyDescent="0.25">
      <c r="A5" t="s">
        <v>30</v>
      </c>
      <c r="B5" t="s">
        <v>31</v>
      </c>
      <c r="C5" t="s">
        <v>32</v>
      </c>
      <c r="D5" t="s">
        <v>15</v>
      </c>
      <c r="E5" t="s">
        <v>16</v>
      </c>
      <c r="F5" t="s">
        <v>15</v>
      </c>
      <c r="G5" t="s">
        <v>16</v>
      </c>
      <c r="H5" t="s">
        <v>16</v>
      </c>
      <c r="I5" t="s">
        <v>18</v>
      </c>
      <c r="J5" t="s">
        <v>33</v>
      </c>
      <c r="K5" t="s">
        <v>16</v>
      </c>
      <c r="L5" s="4" t="str">
        <f t="shared" si="0"/>
        <v>Yes</v>
      </c>
      <c r="P5" s="7" t="s">
        <v>63</v>
      </c>
      <c r="Q5" s="4">
        <f>COUNTIFS(E:E, "Yes",K:K, "No")</f>
        <v>0</v>
      </c>
      <c r="R5" s="4" t="s">
        <v>64</v>
      </c>
    </row>
    <row r="6" spans="1:18" x14ac:dyDescent="0.25">
      <c r="A6" t="s">
        <v>30</v>
      </c>
      <c r="B6" t="s">
        <v>34</v>
      </c>
      <c r="C6" t="s">
        <v>35</v>
      </c>
      <c r="D6" t="s">
        <v>15</v>
      </c>
      <c r="E6" t="s">
        <v>16</v>
      </c>
      <c r="F6" t="s">
        <v>15</v>
      </c>
      <c r="G6" t="s">
        <v>16</v>
      </c>
      <c r="H6" t="s">
        <v>16</v>
      </c>
      <c r="I6" t="s">
        <v>18</v>
      </c>
      <c r="J6" t="s">
        <v>36</v>
      </c>
      <c r="K6" t="s">
        <v>16</v>
      </c>
      <c r="L6" s="4" t="str">
        <f t="shared" si="0"/>
        <v>Yes</v>
      </c>
      <c r="P6" s="7" t="s">
        <v>65</v>
      </c>
      <c r="Q6" s="4">
        <f>COUNTIFS(E:E, "No",K:K, "Yes")</f>
        <v>0</v>
      </c>
      <c r="R6" s="4" t="s">
        <v>66</v>
      </c>
    </row>
    <row r="7" spans="1:18" x14ac:dyDescent="0.25">
      <c r="A7" t="s">
        <v>37</v>
      </c>
      <c r="B7" t="s">
        <v>38</v>
      </c>
      <c r="C7" t="s">
        <v>39</v>
      </c>
      <c r="D7" t="s">
        <v>15</v>
      </c>
      <c r="E7" t="s">
        <v>16</v>
      </c>
      <c r="F7" t="s">
        <v>15</v>
      </c>
      <c r="G7" t="s">
        <v>16</v>
      </c>
      <c r="H7" t="s">
        <v>16</v>
      </c>
      <c r="I7" t="s">
        <v>23</v>
      </c>
      <c r="J7" t="s">
        <v>29</v>
      </c>
      <c r="K7" t="s">
        <v>16</v>
      </c>
      <c r="L7" s="4" t="str">
        <f t="shared" si="0"/>
        <v>Yes</v>
      </c>
      <c r="P7" s="7" t="s">
        <v>67</v>
      </c>
      <c r="Q7" s="4">
        <f>COUNTIFS(E:E, "No",K:K, "No")</f>
        <v>1</v>
      </c>
      <c r="R7" s="4" t="s">
        <v>68</v>
      </c>
    </row>
    <row r="8" spans="1:18" x14ac:dyDescent="0.25">
      <c r="A8" t="s">
        <v>40</v>
      </c>
      <c r="B8" t="s">
        <v>41</v>
      </c>
      <c r="C8" t="s">
        <v>42</v>
      </c>
      <c r="D8" t="s">
        <v>15</v>
      </c>
      <c r="E8" t="s">
        <v>16</v>
      </c>
      <c r="F8" t="s">
        <v>15</v>
      </c>
      <c r="G8" t="s">
        <v>16</v>
      </c>
      <c r="H8" t="s">
        <v>16</v>
      </c>
      <c r="I8" t="s">
        <v>28</v>
      </c>
      <c r="J8" t="s">
        <v>29</v>
      </c>
      <c r="K8" t="s">
        <v>16</v>
      </c>
      <c r="L8" s="4" t="str">
        <f t="shared" si="0"/>
        <v>Yes</v>
      </c>
      <c r="P8" s="7" t="s">
        <v>69</v>
      </c>
      <c r="Q8" s="4">
        <f>COUNTIF(K:K, "Indeterminate")</f>
        <v>0</v>
      </c>
      <c r="R8" s="4"/>
    </row>
    <row r="9" spans="1:18" x14ac:dyDescent="0.25">
      <c r="A9" t="s">
        <v>40</v>
      </c>
      <c r="B9" t="s">
        <v>43</v>
      </c>
      <c r="C9" t="s">
        <v>44</v>
      </c>
      <c r="D9" t="s">
        <v>15</v>
      </c>
      <c r="E9" t="s">
        <v>16</v>
      </c>
      <c r="F9" t="s">
        <v>15</v>
      </c>
      <c r="G9" t="s">
        <v>16</v>
      </c>
      <c r="H9" t="s">
        <v>16</v>
      </c>
      <c r="I9" t="s">
        <v>23</v>
      </c>
      <c r="J9" t="s">
        <v>45</v>
      </c>
      <c r="K9" t="s">
        <v>16</v>
      </c>
      <c r="L9" s="4" t="str">
        <f t="shared" si="0"/>
        <v>Yes</v>
      </c>
      <c r="P9" s="7" t="s">
        <v>70</v>
      </c>
      <c r="Q9" s="4">
        <f>COUNTIF(K:K, "Error Occurred") + COUNTIF(K:K, "Payload exceeds limit")</f>
        <v>0</v>
      </c>
      <c r="R9" s="4"/>
    </row>
    <row r="10" spans="1:18" x14ac:dyDescent="0.25">
      <c r="A10" t="s">
        <v>46</v>
      </c>
      <c r="B10" t="s">
        <v>47</v>
      </c>
      <c r="C10" t="s">
        <v>48</v>
      </c>
      <c r="D10" t="s">
        <v>15</v>
      </c>
      <c r="E10" t="s">
        <v>16</v>
      </c>
      <c r="F10" t="s">
        <v>15</v>
      </c>
      <c r="G10" t="s">
        <v>16</v>
      </c>
      <c r="H10" t="s">
        <v>16</v>
      </c>
      <c r="I10" t="s">
        <v>23</v>
      </c>
      <c r="J10" t="s">
        <v>49</v>
      </c>
      <c r="K10" t="s">
        <v>16</v>
      </c>
      <c r="L10" s="4" t="str">
        <f t="shared" si="0"/>
        <v>Yes</v>
      </c>
      <c r="P10" s="7" t="s">
        <v>71</v>
      </c>
      <c r="Q10" s="4">
        <f>SUM(Q4:Q9)</f>
        <v>12</v>
      </c>
      <c r="R10" s="4"/>
    </row>
    <row r="11" spans="1:18" x14ac:dyDescent="0.25">
      <c r="A11" t="s">
        <v>50</v>
      </c>
      <c r="B11" t="s">
        <v>51</v>
      </c>
      <c r="C11" t="s">
        <v>52</v>
      </c>
      <c r="D11" t="s">
        <v>15</v>
      </c>
      <c r="E11" t="s">
        <v>16</v>
      </c>
      <c r="F11" t="s">
        <v>15</v>
      </c>
      <c r="G11" t="s">
        <v>17</v>
      </c>
      <c r="H11" t="s">
        <v>16</v>
      </c>
      <c r="I11" t="s">
        <v>23</v>
      </c>
      <c r="J11" t="s">
        <v>53</v>
      </c>
      <c r="K11" t="s">
        <v>16</v>
      </c>
      <c r="L11" s="4" t="str">
        <f t="shared" si="0"/>
        <v>Yes</v>
      </c>
      <c r="P11" s="4"/>
      <c r="Q11" s="4"/>
      <c r="R11" s="4"/>
    </row>
    <row r="12" spans="1:18" x14ac:dyDescent="0.25">
      <c r="A12" t="s">
        <v>54</v>
      </c>
      <c r="B12" t="s">
        <v>55</v>
      </c>
      <c r="C12" t="s">
        <v>56</v>
      </c>
      <c r="D12" t="s">
        <v>15</v>
      </c>
      <c r="E12" t="s">
        <v>16</v>
      </c>
      <c r="F12" t="s">
        <v>15</v>
      </c>
      <c r="G12" t="s">
        <v>16</v>
      </c>
      <c r="H12" t="s">
        <v>16</v>
      </c>
      <c r="I12" t="s">
        <v>18</v>
      </c>
      <c r="J12" t="s">
        <v>29</v>
      </c>
      <c r="K12" t="s">
        <v>16</v>
      </c>
      <c r="L12" s="4" t="str">
        <f t="shared" si="0"/>
        <v>Yes</v>
      </c>
      <c r="P12" s="4"/>
      <c r="Q12" s="4"/>
      <c r="R12" s="4"/>
    </row>
    <row r="13" spans="1:18" x14ac:dyDescent="0.25">
      <c r="A13" t="s">
        <v>57</v>
      </c>
      <c r="B13">
        <v>1</v>
      </c>
      <c r="C13" s="3" t="s">
        <v>58</v>
      </c>
      <c r="D13" t="s">
        <v>15</v>
      </c>
      <c r="E13" t="s">
        <v>17</v>
      </c>
      <c r="F13" t="s">
        <v>15</v>
      </c>
      <c r="G13" t="s">
        <v>16</v>
      </c>
      <c r="H13" t="s">
        <v>16</v>
      </c>
      <c r="I13" s="2">
        <v>8</v>
      </c>
      <c r="J13" t="s">
        <v>59</v>
      </c>
      <c r="K13" t="s">
        <v>17</v>
      </c>
      <c r="L13" s="4" t="str">
        <f t="shared" si="0"/>
        <v>Yes</v>
      </c>
      <c r="P13" s="4"/>
      <c r="Q13" s="4"/>
      <c r="R13" s="4"/>
    </row>
    <row r="14" spans="1:18" x14ac:dyDescent="0.25">
      <c r="P14" s="4"/>
      <c r="Q14" s="4"/>
      <c r="R14" s="4"/>
    </row>
    <row r="15" spans="1:18" x14ac:dyDescent="0.25">
      <c r="P15" s="4"/>
      <c r="Q15" s="4"/>
      <c r="R15" s="4"/>
    </row>
    <row r="16" spans="1:18" x14ac:dyDescent="0.25">
      <c r="P16" s="4"/>
      <c r="Q16" s="4"/>
      <c r="R16" s="4"/>
    </row>
    <row r="17" spans="16:18" x14ac:dyDescent="0.25">
      <c r="P17" s="5" t="s">
        <v>72</v>
      </c>
      <c r="Q17" s="6"/>
      <c r="R17" s="4"/>
    </row>
    <row r="18" spans="16:18" x14ac:dyDescent="0.25">
      <c r="P18" s="7" t="s">
        <v>73</v>
      </c>
      <c r="Q18" s="4">
        <f>COUNTIFS(L:L, "Yes")</f>
        <v>12</v>
      </c>
      <c r="R18" s="4" t="s">
        <v>62</v>
      </c>
    </row>
    <row r="19" spans="16:18" x14ac:dyDescent="0.25">
      <c r="P19" s="7" t="s">
        <v>74</v>
      </c>
      <c r="Q19" s="4">
        <f>COUNTIFS(L:L, "No")</f>
        <v>0</v>
      </c>
      <c r="R19" s="4" t="s">
        <v>68</v>
      </c>
    </row>
    <row r="20" spans="16:18" x14ac:dyDescent="0.25">
      <c r="P20" s="7" t="s">
        <v>69</v>
      </c>
      <c r="Q20" s="4">
        <f>COUNTIFS(L:L, "Indeterminate")</f>
        <v>0</v>
      </c>
      <c r="R20" s="4" t="s">
        <v>64</v>
      </c>
    </row>
    <row r="21" spans="16:18" x14ac:dyDescent="0.25">
      <c r="P21" s="7" t="s">
        <v>70</v>
      </c>
      <c r="Q21" s="4">
        <f>COUNTIF(L:L, "Error Occurred") + COUNTIF(L:L, "Payload exceeds limit")</f>
        <v>0</v>
      </c>
      <c r="R21" s="4"/>
    </row>
    <row r="22" spans="16:18" x14ac:dyDescent="0.25">
      <c r="P22" s="7" t="s">
        <v>71</v>
      </c>
      <c r="Q22" s="4">
        <f>SUM(Q18:Q21)</f>
        <v>12</v>
      </c>
      <c r="R22" s="4"/>
    </row>
    <row r="23" spans="16:18" x14ac:dyDescent="0.25">
      <c r="P23" s="4"/>
      <c r="Q23" s="4"/>
      <c r="R23" s="4"/>
    </row>
  </sheetData>
  <mergeCells count="2">
    <mergeCell ref="P3:Q3"/>
    <mergeCell ref="P17:Q17"/>
  </mergeCells>
  <hyperlinks>
    <hyperlink ref="C13" r:id="rId1" xr:uid="{86F81153-64D5-41E1-81FE-0758F915DDC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2024-03-25T08:44:39Z</dcterms:created>
  <dcterms:modified xsi:type="dcterms:W3CDTF">2024-03-25T14:03:35Z</dcterms:modified>
</cp:coreProperties>
</file>