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3DDC5EC-D5ED-4C89-B145-9EE071E65E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1" i="1" l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Q20" i="1" s="1"/>
  <c r="L2" i="1"/>
  <c r="Q21" i="1" s="1"/>
  <c r="Q18" i="1" l="1"/>
  <c r="Q22" i="1" s="1"/>
  <c r="Q19" i="1"/>
</calcChain>
</file>

<file path=xl/sharedStrings.xml><?xml version="1.0" encoding="utf-8"?>
<sst xmlns="http://schemas.openxmlformats.org/spreadsheetml/2006/main" count="142" uniqueCount="72">
  <si>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</si>
  <si>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</si>
  <si>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</si>
  <si>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</si>
  <si>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</si>
  <si>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</si>
  <si>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</si>
  <si>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</si>
  <si>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</si>
  <si>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</si>
  <si>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</si>
  <si>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</si>
  <si>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18th Nov 2023</t>
  </si>
  <si>
    <t>7cc458d21b98539d4a42d271da2e6778e45dc866cba2af10ed1545d801d30445</t>
  </si>
  <si>
    <t>http://claim-hadiah-dana.vip-resmi.my.id/</t>
  </si>
  <si>
    <t>DANA</t>
  </si>
  <si>
    <t>Yes</t>
  </si>
  <si>
    <t>9.6</t>
  </si>
  <si>
    <t>vip-resmi</t>
  </si>
  <si>
    <t>25th Nov 2023</t>
  </si>
  <si>
    <t>060f0086bb80b1f09eaff080ab80aa0a10add88217a9b9be21cfa0177093a558</t>
  </si>
  <si>
    <t>http://pusatt-bantuans.dana-ids.my.id/</t>
  </si>
  <si>
    <t>No</t>
  </si>
  <si>
    <t>dana-ids</t>
  </si>
  <si>
    <t>Phishing Summary</t>
  </si>
  <si>
    <t>2nd Dec 2023</t>
  </si>
  <si>
    <t>010a68aca6c1eb04fe348f9e383db7d4a57800d4bee2d3c69b4b2f3a21d9ac6e</t>
  </si>
  <si>
    <t>https://d4n4kage7t.iinfo.my.id/</t>
  </si>
  <si>
    <t>9.9</t>
  </si>
  <si>
    <t>iinfo</t>
  </si>
  <si>
    <t># Phishing, Phishing</t>
  </si>
  <si>
    <t>TP</t>
  </si>
  <si>
    <t>015901a023f27ef0504cec4b43b690a81463c743f9b3b3bda415c5229ee9baef</t>
  </si>
  <si>
    <t>http://danaclaimfree.danaxy.biz.id/</t>
  </si>
  <si>
    <t>9.8</t>
  </si>
  <si>
    <t>danaxy</t>
  </si>
  <si>
    <t># Phishing, Benign</t>
  </si>
  <si>
    <t>FN</t>
  </si>
  <si>
    <t>6th Dec 2023</t>
  </si>
  <si>
    <t>035c7cbcaf544e880cf5405e1470e8db11c11904540535ee2996bc4c19b48e89</t>
  </si>
  <si>
    <t>http://kl4im-eventx-speciialz-terbaruxx.webnew.my.id/</t>
  </si>
  <si>
    <t>webnew</t>
  </si>
  <si>
    <t># Benign, Phishing</t>
  </si>
  <si>
    <t>FP</t>
  </si>
  <si>
    <t>13th Dec 2023</t>
  </si>
  <si>
    <t>8226373d71e3a68149035d271cd094f521306cc363bcab055658917e369a8f58</t>
  </si>
  <si>
    <t>https://claim-dana-id-kaget.xcom-for.me/</t>
  </si>
  <si>
    <t>9.7</t>
  </si>
  <si>
    <t>xcom-for</t>
  </si>
  <si>
    <t># Benign, Benign</t>
  </si>
  <si>
    <t>TN</t>
  </si>
  <si>
    <t>15th Dec 2023</t>
  </si>
  <si>
    <t>8060c0edf2d193387cd77aa9586816b25abfebffb194b210cbb720da31ad7709</t>
  </si>
  <si>
    <t>http://claimz-xdana.webr.biz.id/</t>
  </si>
  <si>
    <t>webr</t>
  </si>
  <si>
    <t># Indeterminate</t>
  </si>
  <si>
    <t>23rd Dec 2023</t>
  </si>
  <si>
    <t>04593620241b07a1bf98a57dcc3ca2ab050720a75a04e47c509b1da2d60d0927</t>
  </si>
  <si>
    <t>https://claim-dana-id.intrbaruyt.my.id/</t>
  </si>
  <si>
    <t>intrbaruyt</t>
  </si>
  <si>
    <t># Errors</t>
  </si>
  <si>
    <t>25th Dec 2023</t>
  </si>
  <si>
    <t>1dd197ab483c3677eafed8fce0e17e08da641f3d2f0e24b6b50b8b367a59d7cb</t>
  </si>
  <si>
    <t>http://xdana-giveaways.webnet.my.id/</t>
  </si>
  <si>
    <t>webnet</t>
  </si>
  <si>
    <t>Total #</t>
  </si>
  <si>
    <t>Benign</t>
  </si>
  <si>
    <t>https://www.dana.id/personal?lng=id</t>
  </si>
  <si>
    <t>dana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</si>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</sst>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3" fillId="0" borderId="0" xfId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na.id/personal?lng=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J18" sqref="J18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s="3" t="str">
        <f t="shared" ref="L2:L11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22</v>
      </c>
      <c r="H3" t="s">
        <v>16</v>
      </c>
      <c r="I3" t="s">
        <v>17</v>
      </c>
      <c r="J3" t="s">
        <v>23</v>
      </c>
      <c r="K3" t="s">
        <v>16</v>
      </c>
      <c r="L3" s="3" t="str">
        <f t="shared" si="0"/>
        <v>Yes</v>
      </c>
      <c r="P3" s="5" t="s">
        <v>24</v>
      </c>
      <c r="Q3" s="6"/>
      <c r="R3" s="3"/>
    </row>
    <row r="4" spans="1:18" x14ac:dyDescent="0.25">
      <c r="A4" t="s">
        <v>25</v>
      </c>
      <c r="B4" t="s">
        <v>26</v>
      </c>
      <c r="C4" t="s">
        <v>27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28</v>
      </c>
      <c r="J4" t="s">
        <v>29</v>
      </c>
      <c r="K4" t="s">
        <v>16</v>
      </c>
      <c r="L4" s="3" t="str">
        <f t="shared" si="0"/>
        <v>Yes</v>
      </c>
      <c r="P4" s="4" t="s">
        <v>30</v>
      </c>
      <c r="Q4" s="3">
        <f>COUNTIFS(E:E, "Yes",K:K, "Yes")</f>
        <v>9</v>
      </c>
      <c r="R4" s="3" t="s">
        <v>31</v>
      </c>
    </row>
    <row r="5" spans="1:18" x14ac:dyDescent="0.25">
      <c r="A5" t="s">
        <v>25</v>
      </c>
      <c r="B5" t="s">
        <v>32</v>
      </c>
      <c r="C5" t="s">
        <v>33</v>
      </c>
      <c r="D5" t="s">
        <v>15</v>
      </c>
      <c r="E5" t="s">
        <v>16</v>
      </c>
      <c r="F5" t="s">
        <v>15</v>
      </c>
      <c r="G5" t="s">
        <v>22</v>
      </c>
      <c r="H5" t="s">
        <v>16</v>
      </c>
      <c r="I5" t="s">
        <v>34</v>
      </c>
      <c r="J5" t="s">
        <v>35</v>
      </c>
      <c r="K5" t="s">
        <v>16</v>
      </c>
      <c r="L5" s="3" t="str">
        <f t="shared" si="0"/>
        <v>Yes</v>
      </c>
      <c r="P5" s="4" t="s">
        <v>36</v>
      </c>
      <c r="Q5" s="3">
        <f>COUNTIFS(E:E, "Yes",K:K, "No")</f>
        <v>0</v>
      </c>
      <c r="R5" s="3" t="s">
        <v>37</v>
      </c>
    </row>
    <row r="6" spans="1:18" x14ac:dyDescent="0.25">
      <c r="A6" t="s">
        <v>38</v>
      </c>
      <c r="B6" t="s">
        <v>39</v>
      </c>
      <c r="C6" t="s">
        <v>40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34</v>
      </c>
      <c r="J6" t="s">
        <v>41</v>
      </c>
      <c r="K6" t="s">
        <v>16</v>
      </c>
      <c r="L6" s="3" t="str">
        <f t="shared" si="0"/>
        <v>Yes</v>
      </c>
      <c r="P6" s="4" t="s">
        <v>42</v>
      </c>
      <c r="Q6" s="3">
        <f>COUNTIFS(E:E, "No",K:K, "Yes")</f>
        <v>0</v>
      </c>
      <c r="R6" s="3" t="s">
        <v>43</v>
      </c>
    </row>
    <row r="7" spans="1:18" x14ac:dyDescent="0.25">
      <c r="A7" t="s">
        <v>44</v>
      </c>
      <c r="B7" t="s">
        <v>45</v>
      </c>
      <c r="C7" t="s">
        <v>46</v>
      </c>
      <c r="D7" t="s">
        <v>15</v>
      </c>
      <c r="E7" t="s">
        <v>16</v>
      </c>
      <c r="F7" t="s">
        <v>15</v>
      </c>
      <c r="G7" t="s">
        <v>22</v>
      </c>
      <c r="H7" t="s">
        <v>16</v>
      </c>
      <c r="I7" t="s">
        <v>47</v>
      </c>
      <c r="J7" t="s">
        <v>48</v>
      </c>
      <c r="K7" t="s">
        <v>16</v>
      </c>
      <c r="L7" s="3" t="str">
        <f t="shared" si="0"/>
        <v>Yes</v>
      </c>
      <c r="P7" s="4" t="s">
        <v>49</v>
      </c>
      <c r="Q7" s="3">
        <f>COUNTIFS(E:E, "No",K:K, "No")</f>
        <v>1</v>
      </c>
      <c r="R7" s="3" t="s">
        <v>50</v>
      </c>
    </row>
    <row r="8" spans="1:18" x14ac:dyDescent="0.25">
      <c r="A8" t="s">
        <v>51</v>
      </c>
      <c r="B8" t="s">
        <v>52</v>
      </c>
      <c r="C8" t="s">
        <v>53</v>
      </c>
      <c r="D8" t="s">
        <v>15</v>
      </c>
      <c r="E8" t="s">
        <v>16</v>
      </c>
      <c r="F8" t="s">
        <v>15</v>
      </c>
      <c r="G8" t="s">
        <v>22</v>
      </c>
      <c r="H8" t="s">
        <v>16</v>
      </c>
      <c r="I8" t="s">
        <v>34</v>
      </c>
      <c r="J8" t="s">
        <v>54</v>
      </c>
      <c r="K8" t="s">
        <v>16</v>
      </c>
      <c r="L8" s="3" t="str">
        <f t="shared" si="0"/>
        <v>Yes</v>
      </c>
      <c r="P8" s="4" t="s">
        <v>55</v>
      </c>
      <c r="Q8" s="3">
        <f>COUNTIF(K:K, "Indeterminate")</f>
        <v>0</v>
      </c>
      <c r="R8" s="3"/>
    </row>
    <row r="9" spans="1:18" x14ac:dyDescent="0.25">
      <c r="A9" t="s">
        <v>56</v>
      </c>
      <c r="B9" t="s">
        <v>57</v>
      </c>
      <c r="C9" t="s">
        <v>58</v>
      </c>
      <c r="D9" t="s">
        <v>15</v>
      </c>
      <c r="E9" t="s">
        <v>16</v>
      </c>
      <c r="F9" t="s">
        <v>15</v>
      </c>
      <c r="G9" t="s">
        <v>22</v>
      </c>
      <c r="H9" t="s">
        <v>16</v>
      </c>
      <c r="I9" t="s">
        <v>28</v>
      </c>
      <c r="J9" t="s">
        <v>59</v>
      </c>
      <c r="K9" t="s">
        <v>16</v>
      </c>
      <c r="L9" s="3" t="str">
        <f t="shared" si="0"/>
        <v>Yes</v>
      </c>
      <c r="P9" s="4" t="s">
        <v>60</v>
      </c>
      <c r="Q9" s="3">
        <f>COUNTIF(K:K, "Error Occurred") + COUNTIF(K:K, "Payload exceeds limit")</f>
        <v>0</v>
      </c>
      <c r="R9" s="3"/>
    </row>
    <row r="10" spans="1:18" x14ac:dyDescent="0.25">
      <c r="A10" t="s">
        <v>61</v>
      </c>
      <c r="B10" t="s">
        <v>62</v>
      </c>
      <c r="C10" t="s">
        <v>63</v>
      </c>
      <c r="D10" t="s">
        <v>15</v>
      </c>
      <c r="E10" t="s">
        <v>16</v>
      </c>
      <c r="F10" t="s">
        <v>15</v>
      </c>
      <c r="G10" t="s">
        <v>22</v>
      </c>
      <c r="H10" t="s">
        <v>16</v>
      </c>
      <c r="I10" t="s">
        <v>34</v>
      </c>
      <c r="J10" t="s">
        <v>64</v>
      </c>
      <c r="K10" t="s">
        <v>16</v>
      </c>
      <c r="L10" s="3" t="str">
        <f t="shared" si="0"/>
        <v>Yes</v>
      </c>
      <c r="P10" s="4" t="s">
        <v>65</v>
      </c>
      <c r="Q10" s="3">
        <f>SUM(Q4:Q9)</f>
        <v>10</v>
      </c>
      <c r="R10" s="3"/>
    </row>
    <row r="11" spans="1:18" x14ac:dyDescent="0.25">
      <c r="A11" t="s">
        <v>66</v>
      </c>
      <c r="B11">
        <v>1</v>
      </c>
      <c r="C11" s="1" t="s">
        <v>67</v>
      </c>
      <c r="D11" t="s">
        <v>15</v>
      </c>
      <c r="E11" t="s">
        <v>22</v>
      </c>
      <c r="F11" t="s">
        <v>15</v>
      </c>
      <c r="G11" t="s">
        <v>16</v>
      </c>
      <c r="H11" t="s">
        <v>16</v>
      </c>
      <c r="I11" t="s">
        <v>34</v>
      </c>
      <c r="J11" t="s">
        <v>68</v>
      </c>
      <c r="K11" t="s">
        <v>22</v>
      </c>
      <c r="L11" s="3" t="str">
        <f t="shared" si="0"/>
        <v>Yes</v>
      </c>
      <c r="P11" s="3"/>
      <c r="Q11" s="3"/>
      <c r="R11" s="3"/>
    </row>
    <row r="12" spans="1:18" x14ac:dyDescent="0.25">
      <c r="P12" s="3"/>
      <c r="Q12" s="3"/>
      <c r="R12" s="3"/>
    </row>
    <row r="13" spans="1:18" x14ac:dyDescent="0.25">
      <c r="P13" s="3"/>
      <c r="Q13" s="3"/>
      <c r="R13" s="3"/>
    </row>
    <row r="14" spans="1:18" x14ac:dyDescent="0.25">
      <c r="P14" s="3"/>
      <c r="Q14" s="3"/>
      <c r="R14" s="3"/>
    </row>
    <row r="15" spans="1:18" x14ac:dyDescent="0.25">
      <c r="P15" s="3"/>
      <c r="Q15" s="3"/>
      <c r="R15" s="3"/>
    </row>
    <row r="16" spans="1:18" x14ac:dyDescent="0.25">
      <c r="P16" s="3"/>
      <c r="Q16" s="3"/>
      <c r="R16" s="3"/>
    </row>
    <row r="17" spans="16:18" x14ac:dyDescent="0.25">
      <c r="P17" s="5" t="s">
        <v>69</v>
      </c>
      <c r="Q17" s="6"/>
      <c r="R17" s="3"/>
    </row>
    <row r="18" spans="16:18" x14ac:dyDescent="0.25">
      <c r="P18" s="4" t="s">
        <v>70</v>
      </c>
      <c r="Q18" s="3">
        <f>COUNTIFS(L:L, "Yes")</f>
        <v>10</v>
      </c>
      <c r="R18" s="3" t="s">
        <v>31</v>
      </c>
    </row>
    <row r="19" spans="16:18" x14ac:dyDescent="0.25">
      <c r="P19" s="4" t="s">
        <v>71</v>
      </c>
      <c r="Q19" s="3">
        <f>COUNTIFS(L:L, "No")</f>
        <v>0</v>
      </c>
      <c r="R19" s="3" t="s">
        <v>50</v>
      </c>
    </row>
    <row r="20" spans="16:18" x14ac:dyDescent="0.25">
      <c r="P20" s="4" t="s">
        <v>55</v>
      </c>
      <c r="Q20" s="3">
        <f>COUNTIFS(L:L, "Indeterminate")</f>
        <v>0</v>
      </c>
      <c r="R20" s="3" t="s">
        <v>37</v>
      </c>
    </row>
    <row r="21" spans="16:18" x14ac:dyDescent="0.25">
      <c r="P21" s="4" t="s">
        <v>60</v>
      </c>
      <c r="Q21" s="3">
        <f>COUNTIF(L:L, "Error Occurred") + COUNTIF(L:L, "Payload exceeds limit")</f>
        <v>0</v>
      </c>
      <c r="R21" s="3"/>
    </row>
    <row r="22" spans="16:18" x14ac:dyDescent="0.25">
      <c r="P22" s="4" t="s">
        <v>65</v>
      </c>
      <c r="Q22" s="3">
        <f>SUM(Q18:Q21)</f>
        <v>10</v>
      </c>
      <c r="R22" s="3"/>
    </row>
  </sheetData>
  <mergeCells count="2">
    <mergeCell ref="P17:Q17"/>
    <mergeCell ref="P3:Q3"/>
  </mergeCells>
  <hyperlinks>
    <hyperlink ref="C11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2024-03-25T08:45:21Z</dcterms:created>
  <dcterms:modified xsi:type="dcterms:W3CDTF">2024-03-25T14:10:53Z</dcterms:modified>
</cp:coreProperties>
</file>