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6B2F9D75-61F1-438A-BDE3-FD43F5D10A3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25" i="1" l="1"/>
  <c r="L24" i="1"/>
  <c r="L22" i="1"/>
  <c r="L23" i="1"/>
  <c r="Q21" i="1"/>
  <c r="Q20" i="1"/>
  <c r="Q19" i="1"/>
  <c r="Q18" i="1"/>
  <c r="Q9" i="1"/>
  <c r="Q8" i="1"/>
  <c r="Q7" i="1"/>
  <c r="Q6" i="1"/>
  <c r="Q5" i="1"/>
  <c r="Q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Q22" i="1" l="1"/>
  <c r="Q10" i="1"/>
</calcChain>
</file>

<file path=xl/sharedStrings.xml><?xml version="1.0" encoding="utf-8"?>
<sst xmlns="http://schemas.openxmlformats.org/spreadsheetml/2006/main" count="295" uniqueCount="113">
  <si>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</si>
  <si>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</si>
  <si>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</si>
  <si>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</si>
  <si>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</si>
  <si>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</si>
  <si>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</si>
  <si>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</si>
  <si>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</si>
  <si>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</si>
  <si>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</si>
  <si>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</si>
  <si>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Reason</t>
  </si>
  <si>
    <t>Garena</t>
  </si>
  <si>
    <t>Yes</t>
  </si>
  <si>
    <t>5th Nov 2023</t>
  </si>
  <si>
    <t>4251c12d46f357e04595de567aad7012f6a13af45650fed352adee6d265736fb</t>
  </si>
  <si>
    <t>http://www.freefire.member.gaerna.io.vn/</t>
  </si>
  <si>
    <t>10.0</t>
  </si>
  <si>
    <t>io</t>
  </si>
  <si>
    <t>8th Nov 2023</t>
  </si>
  <si>
    <t>46eb9a95352f49cb2c7e836a3a37cedf6d29cbcb7a2cd1448a71123ba4853620</t>
  </si>
  <si>
    <t>https://www.ff.membes.gaerna.io.vn/</t>
  </si>
  <si>
    <t>8.5</t>
  </si>
  <si>
    <t>15th Nov 2023</t>
  </si>
  <si>
    <t>02f8920c2f3d6da28a385ac3dcc23343df18fbfcad85ce274de01a102c2e6ca5</t>
  </si>
  <si>
    <t>https://garena-event-9364.real5.biz.id/id/</t>
  </si>
  <si>
    <t>real5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</si>
  <si>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</si>
  <si>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</si>
  <si>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</si>
  <si>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</si>
  <si>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</si>
  <si>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</si>
  <si>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</si>
  <si>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</si>
  <si>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</si>
  <si>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</si>
  <si>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</si>
  <si>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</si>
  <si>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24th Nov 2023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</si>
  <si>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</si>
  <si>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</si>
  <si>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</si>
  <si>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</si>
  <si>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</si>
  <si>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27th Nov 2023</t>
  </si>
  <si>
    <t>020dfdef4afa510d43b3f8805cfd682c0c8f8e02d8a93c3f58ffb8e4d775dd37</t>
  </si>
  <si>
    <t>https://sukien.livestream.ff.garenei.com/</t>
  </si>
  <si>
    <t>29th Nov 2023</t>
  </si>
  <si>
    <t>6adcc77d36f1c22526469ab12f1758bf1eda7f96d66e01c7fe3bc71e4050900e</t>
  </si>
  <si>
    <t>http://ff.member.gareza.vn/cre96aCBExqeaXVpAUtesGytOkoIi0b316MEngRB6GduITgIXVrolFEk2af8IFjZOoSP3KYbglKd4dNBCztIqgAYAV650Z5ySGNc_index/</t>
  </si>
  <si>
    <t>8.0</t>
  </si>
  <si>
    <t>062d94cb0608d431400dee0a185a1ba94a4db663f5e6d2eec887a45839acf3af</t>
  </si>
  <si>
    <t>http://test1.garenav.vn/</t>
  </si>
  <si>
    <t>garenav</t>
  </si>
  <si>
    <t>3rd Dec 2023</t>
  </si>
  <si>
    <t>c01d518f2c145b1834448b5d7443b9c8924804499bb408a1e383912ff40657fb</t>
  </si>
  <si>
    <t>https://nhanqua-booyah.garaena.vn/</t>
  </si>
  <si>
    <t>No</t>
  </si>
  <si>
    <t>garaena</t>
  </si>
  <si>
    <t>6th Dec 2023</t>
  </si>
  <si>
    <t>00d609e01ded37c61a640252a4c5791ad6f0bd84b397afc4e2831f58fc90fcdb</t>
  </si>
  <si>
    <t>http://ffspinvgzq.terbaru-2023.com/</t>
  </si>
  <si>
    <t>terbaru-2023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</si>
  <si>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</si>
  <si>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</si>
  <si>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</si>
  <si>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</si>
  <si>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</si>
  <si>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</si>
  <si>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</si>
  <si>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</si>
  <si>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</si>
  <si>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</si>
  <si>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10th Dec 2023</t>
  </si>
  <si>
    <t>f4a0e3e7aaa1e9994dc3eaffdfb6b1cc33d2df41e077aaf5d6c96e8f901a1e63</t>
  </si>
  <si>
    <t>https://nhaquafreefire.garesna.com/</t>
  </si>
  <si>
    <t>garesna</t>
  </si>
  <si>
    <t>11th Dec 2023</t>
  </si>
  <si>
    <t>b738afe6c0b6a7e73267166599813e03b0fd688deafad137b2ccbbd26bab1b75</t>
  </si>
  <si>
    <t>http://api.m-facebooks.com/</t>
  </si>
  <si>
    <t>m-facebooks</t>
  </si>
  <si>
    <t>20th Dec 2023</t>
  </si>
  <si>
    <t>6a3e2d3f7ff390db0469d5ee37b6ea1f467f660997bf7e152b96f90ee2fabef5</t>
  </si>
  <si>
    <t>http://garena-event-5471.cd-id.com/</t>
  </si>
  <si>
    <t>cd-id</t>
  </si>
  <si>
    <t>25th Dec 2023</t>
  </si>
  <si>
    <t>1e532e6385d74486bf17784328a12d54d73724126fb7be539db4ec54bf534491</t>
  </si>
  <si>
    <t>https://nhanquang.qarena.shop/</t>
  </si>
  <si>
    <t>Error Occurred</t>
  </si>
  <si>
    <t>qarena</t>
  </si>
  <si>
    <t>Indeterminate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</si>
  <si>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</si>
  <si>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</si>
  <si>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</si>
  <si>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</si>
  <si>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</si>
  <si>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</si>
  <si>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</si>
  <si>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</si>
  <si>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</si>
  <si>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</si>
  <si>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</si>
  <si>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</si>
  <si>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</si>
  <si>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</si>
  <si>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</si>
  <si>
    <t>Benign</t>
  </si>
  <si>
    <t>https://www.garena.sg/gpc</t>
  </si>
  <si>
    <t>https://ff.garena.com/en/</t>
  </si>
  <si>
    <t>https://www.garena.sg/</t>
  </si>
  <si>
    <t>garena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</si>
</sst>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T10" sqref="T10"/>
    </sheetView>
  </sheetViews>
  <sheetFormatPr defaultRowHeight="15" x14ac:dyDescent="0.25"/>
  <cols>
    <col min="1" max="1" width="16.140625" bestFit="1" customWidth="1"/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4" bestFit="1" customWidth="1"/>
    <col min="12" max="12" width="14.42578125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8" x14ac:dyDescent="0.25">
      <c r="A2" t="s">
        <v>15</v>
      </c>
      <c r="B2" t="s">
        <v>16</v>
      </c>
      <c r="C2" t="s">
        <v>17</v>
      </c>
      <c r="D2" t="s">
        <v>13</v>
      </c>
      <c r="E2" t="s">
        <v>14</v>
      </c>
      <c r="F2" t="s">
        <v>13</v>
      </c>
      <c r="G2" t="s">
        <v>14</v>
      </c>
      <c r="H2" t="s">
        <v>14</v>
      </c>
      <c r="I2" t="s">
        <v>18</v>
      </c>
      <c r="J2" t="s">
        <v>19</v>
      </c>
      <c r="K2" t="s">
        <v>14</v>
      </c>
      <c r="L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20</v>
      </c>
      <c r="B3" t="s">
        <v>21</v>
      </c>
      <c r="C3" t="s">
        <v>22</v>
      </c>
      <c r="D3" t="s">
        <v>13</v>
      </c>
      <c r="E3" t="s">
        <v>14</v>
      </c>
      <c r="F3" t="s">
        <v>13</v>
      </c>
      <c r="G3" t="s">
        <v>14</v>
      </c>
      <c r="H3" t="s">
        <v>14</v>
      </c>
      <c r="I3" t="s">
        <v>23</v>
      </c>
      <c r="J3" t="s">
        <v>19</v>
      </c>
      <c r="K3" t="s">
        <v>14</v>
      </c>
      <c r="L3" t="str">
        <f t="shared" ref="L3:L25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3" t="s">
        <v>93</v>
      </c>
      <c r="Q3" s="4"/>
      <c r="R3" s="5"/>
    </row>
    <row r="4" spans="1:18" x14ac:dyDescent="0.25">
      <c r="A4" t="s">
        <v>24</v>
      </c>
      <c r="B4" t="s">
        <v>25</v>
      </c>
      <c r="C4" t="s">
        <v>26</v>
      </c>
      <c r="D4" t="s">
        <v>13</v>
      </c>
      <c r="E4" t="s">
        <v>14</v>
      </c>
      <c r="F4" t="s">
        <v>13</v>
      </c>
      <c r="G4" t="s">
        <v>14</v>
      </c>
      <c r="H4" t="s">
        <v>14</v>
      </c>
      <c r="I4" t="s">
        <v>18</v>
      </c>
      <c r="J4" t="s">
        <v>27</v>
      </c>
      <c r="K4" t="s">
        <v>14</v>
      </c>
      <c r="L4" t="str">
        <f t="shared" si="0"/>
        <v>Yes</v>
      </c>
      <c r="P4" s="6" t="s">
        <v>94</v>
      </c>
      <c r="Q4" s="5">
        <f>COUNTIFS(E:E, "Yes",K:K, "Yes")</f>
        <v>20</v>
      </c>
      <c r="R4" s="5" t="s">
        <v>95</v>
      </c>
    </row>
    <row r="5" spans="1:18" x14ac:dyDescent="0.25">
      <c r="A5" t="s">
        <v>28</v>
      </c>
      <c r="B5" t="s">
        <v>29</v>
      </c>
      <c r="C5" t="s">
        <v>30</v>
      </c>
      <c r="D5" t="s">
        <v>13</v>
      </c>
      <c r="E5" t="s">
        <v>14</v>
      </c>
      <c r="F5" t="s">
        <v>13</v>
      </c>
      <c r="G5" t="s">
        <v>14</v>
      </c>
      <c r="H5" t="s">
        <v>14</v>
      </c>
      <c r="I5" t="s">
        <v>18</v>
      </c>
      <c r="J5" t="s">
        <v>19</v>
      </c>
      <c r="K5" t="s">
        <v>14</v>
      </c>
      <c r="L5" t="str">
        <f t="shared" si="0"/>
        <v>Yes</v>
      </c>
      <c r="P5" s="6" t="s">
        <v>96</v>
      </c>
      <c r="Q5" s="5">
        <f>COUNTIFS(E:E, "Yes",K:K, "No")</f>
        <v>0</v>
      </c>
      <c r="R5" s="5" t="s">
        <v>97</v>
      </c>
    </row>
    <row r="6" spans="1:18" x14ac:dyDescent="0.25">
      <c r="A6" t="s">
        <v>28</v>
      </c>
      <c r="B6" t="s">
        <v>31</v>
      </c>
      <c r="C6" t="s">
        <v>32</v>
      </c>
      <c r="D6" t="s">
        <v>13</v>
      </c>
      <c r="E6" t="s">
        <v>14</v>
      </c>
      <c r="F6" t="s">
        <v>13</v>
      </c>
      <c r="G6" t="s">
        <v>14</v>
      </c>
      <c r="H6" t="s">
        <v>14</v>
      </c>
      <c r="I6" t="s">
        <v>23</v>
      </c>
      <c r="J6" t="s">
        <v>33</v>
      </c>
      <c r="K6" t="s">
        <v>14</v>
      </c>
      <c r="L6" t="str">
        <f t="shared" si="0"/>
        <v>Yes</v>
      </c>
      <c r="P6" s="6" t="s">
        <v>98</v>
      </c>
      <c r="Q6" s="5">
        <f>COUNTIFS(E:E, "No",K:K, "Yes")</f>
        <v>0</v>
      </c>
      <c r="R6" s="5" t="s">
        <v>99</v>
      </c>
    </row>
    <row r="7" spans="1:18" x14ac:dyDescent="0.25">
      <c r="A7" t="s">
        <v>28</v>
      </c>
      <c r="B7" t="s">
        <v>34</v>
      </c>
      <c r="C7" t="s">
        <v>35</v>
      </c>
      <c r="D7" t="s">
        <v>13</v>
      </c>
      <c r="E7" t="s">
        <v>14</v>
      </c>
      <c r="F7" t="s">
        <v>13</v>
      </c>
      <c r="G7" t="s">
        <v>14</v>
      </c>
      <c r="H7" t="s">
        <v>14</v>
      </c>
      <c r="I7" t="s">
        <v>23</v>
      </c>
      <c r="J7" t="s">
        <v>36</v>
      </c>
      <c r="K7" t="s">
        <v>14</v>
      </c>
      <c r="L7" t="str">
        <f t="shared" si="0"/>
        <v>Yes</v>
      </c>
      <c r="P7" s="6" t="s">
        <v>100</v>
      </c>
      <c r="Q7" s="5">
        <f>COUNTIFS(E:E, "No",K:K, "No")</f>
        <v>3</v>
      </c>
      <c r="R7" s="5" t="s">
        <v>101</v>
      </c>
    </row>
    <row r="8" spans="1:18" x14ac:dyDescent="0.25">
      <c r="A8" t="s">
        <v>28</v>
      </c>
      <c r="B8" t="s">
        <v>37</v>
      </c>
      <c r="C8" t="s">
        <v>38</v>
      </c>
      <c r="D8" t="s">
        <v>13</v>
      </c>
      <c r="E8" t="s">
        <v>14</v>
      </c>
      <c r="F8" t="s">
        <v>13</v>
      </c>
      <c r="G8" t="s">
        <v>14</v>
      </c>
      <c r="H8" t="s">
        <v>14</v>
      </c>
      <c r="I8" t="s">
        <v>23</v>
      </c>
      <c r="J8" t="s">
        <v>39</v>
      </c>
      <c r="K8" t="s">
        <v>14</v>
      </c>
      <c r="L8" t="str">
        <f t="shared" si="0"/>
        <v>Yes</v>
      </c>
      <c r="P8" s="6" t="s">
        <v>102</v>
      </c>
      <c r="Q8" s="5">
        <f>COUNTIF(K:K, "Indeterminate")</f>
        <v>1</v>
      </c>
      <c r="R8" s="5"/>
    </row>
    <row r="9" spans="1:18" x14ac:dyDescent="0.25">
      <c r="A9" t="s">
        <v>40</v>
      </c>
      <c r="B9" t="s">
        <v>41</v>
      </c>
      <c r="C9" t="s">
        <v>42</v>
      </c>
      <c r="D9" t="s">
        <v>13</v>
      </c>
      <c r="E9" t="s">
        <v>14</v>
      </c>
      <c r="F9" t="s">
        <v>13</v>
      </c>
      <c r="G9" t="s">
        <v>14</v>
      </c>
      <c r="H9" t="s">
        <v>14</v>
      </c>
      <c r="I9" t="s">
        <v>18</v>
      </c>
      <c r="J9" t="s">
        <v>39</v>
      </c>
      <c r="K9" t="s">
        <v>14</v>
      </c>
      <c r="L9" t="str">
        <f t="shared" si="0"/>
        <v>Yes</v>
      </c>
      <c r="P9" s="6" t="s">
        <v>103</v>
      </c>
      <c r="Q9" s="5">
        <f>COUNTIF(K:K, "Error Occurred") + COUNTIF(K:K, "Payload exceeds limit")</f>
        <v>0</v>
      </c>
      <c r="R9" s="5"/>
    </row>
    <row r="10" spans="1:18" x14ac:dyDescent="0.25">
      <c r="A10" t="s">
        <v>43</v>
      </c>
      <c r="B10" t="s">
        <v>44</v>
      </c>
      <c r="C10" t="s">
        <v>45</v>
      </c>
      <c r="D10" t="s">
        <v>13</v>
      </c>
      <c r="E10" t="s">
        <v>14</v>
      </c>
      <c r="F10" t="s">
        <v>13</v>
      </c>
      <c r="G10" t="s">
        <v>14</v>
      </c>
      <c r="H10" t="s">
        <v>14</v>
      </c>
      <c r="I10" t="s">
        <v>18</v>
      </c>
      <c r="J10" t="s">
        <v>39</v>
      </c>
      <c r="K10" t="s">
        <v>14</v>
      </c>
      <c r="L10" t="str">
        <f t="shared" si="0"/>
        <v>Yes</v>
      </c>
      <c r="P10" s="6" t="s">
        <v>104</v>
      </c>
      <c r="Q10" s="5">
        <f>SUM(Q4:Q9)</f>
        <v>24</v>
      </c>
      <c r="R10" s="5"/>
    </row>
    <row r="11" spans="1:18" x14ac:dyDescent="0.25">
      <c r="A11" t="s">
        <v>46</v>
      </c>
      <c r="B11" t="s">
        <v>47</v>
      </c>
      <c r="C11" t="s">
        <v>48</v>
      </c>
      <c r="D11" t="s">
        <v>13</v>
      </c>
      <c r="E11" t="s">
        <v>14</v>
      </c>
      <c r="F11" t="s">
        <v>13</v>
      </c>
      <c r="G11" t="s">
        <v>14</v>
      </c>
      <c r="H11" t="s">
        <v>14</v>
      </c>
      <c r="I11" t="s">
        <v>18</v>
      </c>
      <c r="J11" t="s">
        <v>39</v>
      </c>
      <c r="K11" t="s">
        <v>14</v>
      </c>
      <c r="L11" t="str">
        <f t="shared" si="0"/>
        <v>Yes</v>
      </c>
      <c r="P11" s="5"/>
      <c r="Q11" s="5"/>
      <c r="R11" s="5"/>
    </row>
    <row r="12" spans="1:18" x14ac:dyDescent="0.25">
      <c r="A12" t="s">
        <v>49</v>
      </c>
      <c r="B12" t="s">
        <v>50</v>
      </c>
      <c r="C12" t="s">
        <v>51</v>
      </c>
      <c r="D12" t="s">
        <v>13</v>
      </c>
      <c r="E12" t="s">
        <v>14</v>
      </c>
      <c r="F12" t="s">
        <v>13</v>
      </c>
      <c r="G12" t="s">
        <v>14</v>
      </c>
      <c r="H12" t="s">
        <v>14</v>
      </c>
      <c r="I12" t="s">
        <v>52</v>
      </c>
      <c r="J12" t="s">
        <v>33</v>
      </c>
      <c r="K12" t="s">
        <v>14</v>
      </c>
      <c r="L12" t="str">
        <f t="shared" si="0"/>
        <v>Yes</v>
      </c>
      <c r="P12" s="5"/>
      <c r="Q12" s="5"/>
      <c r="R12" s="5"/>
    </row>
    <row r="13" spans="1:18" x14ac:dyDescent="0.25">
      <c r="A13" t="s">
        <v>49</v>
      </c>
      <c r="B13" t="s">
        <v>53</v>
      </c>
      <c r="C13" t="s">
        <v>54</v>
      </c>
      <c r="D13" t="s">
        <v>13</v>
      </c>
      <c r="E13" t="s">
        <v>14</v>
      </c>
      <c r="F13" t="s">
        <v>13</v>
      </c>
      <c r="G13" t="s">
        <v>14</v>
      </c>
      <c r="H13" t="s">
        <v>14</v>
      </c>
      <c r="I13" t="s">
        <v>18</v>
      </c>
      <c r="J13" t="s">
        <v>55</v>
      </c>
      <c r="K13" t="s">
        <v>14</v>
      </c>
      <c r="L13" t="str">
        <f t="shared" si="0"/>
        <v>Yes</v>
      </c>
      <c r="P13" s="5"/>
      <c r="Q13" s="5"/>
      <c r="R13" s="5"/>
    </row>
    <row r="14" spans="1:18" x14ac:dyDescent="0.25">
      <c r="A14" t="s">
        <v>56</v>
      </c>
      <c r="B14" t="s">
        <v>57</v>
      </c>
      <c r="C14" t="s">
        <v>58</v>
      </c>
      <c r="D14" t="s">
        <v>13</v>
      </c>
      <c r="E14" t="s">
        <v>14</v>
      </c>
      <c r="F14" t="s">
        <v>13</v>
      </c>
      <c r="G14" t="s">
        <v>59</v>
      </c>
      <c r="H14" t="s">
        <v>14</v>
      </c>
      <c r="I14" t="s">
        <v>18</v>
      </c>
      <c r="J14" t="s">
        <v>60</v>
      </c>
      <c r="K14" t="s">
        <v>14</v>
      </c>
      <c r="L14" t="str">
        <f t="shared" si="0"/>
        <v>Yes</v>
      </c>
      <c r="P14" s="5"/>
      <c r="Q14" s="5"/>
      <c r="R14" s="5"/>
    </row>
    <row r="15" spans="1:18" x14ac:dyDescent="0.25">
      <c r="A15" t="s">
        <v>61</v>
      </c>
      <c r="B15" t="s">
        <v>62</v>
      </c>
      <c r="C15" t="s">
        <v>63</v>
      </c>
      <c r="D15" t="s">
        <v>13</v>
      </c>
      <c r="E15" t="s">
        <v>14</v>
      </c>
      <c r="F15" t="s">
        <v>13</v>
      </c>
      <c r="G15" t="s">
        <v>59</v>
      </c>
      <c r="H15" t="s">
        <v>14</v>
      </c>
      <c r="I15" t="s">
        <v>18</v>
      </c>
      <c r="J15" t="s">
        <v>64</v>
      </c>
      <c r="K15" t="s">
        <v>14</v>
      </c>
      <c r="L15" t="str">
        <f t="shared" si="0"/>
        <v>Yes</v>
      </c>
      <c r="P15" s="5"/>
      <c r="Q15" s="5"/>
      <c r="R15" s="5"/>
    </row>
    <row r="16" spans="1:18" x14ac:dyDescent="0.25">
      <c r="A16" t="s">
        <v>61</v>
      </c>
      <c r="B16" t="s">
        <v>65</v>
      </c>
      <c r="C16" t="s">
        <v>66</v>
      </c>
      <c r="D16" t="s">
        <v>13</v>
      </c>
      <c r="E16" t="s">
        <v>14</v>
      </c>
      <c r="F16" t="s">
        <v>13</v>
      </c>
      <c r="G16" t="s">
        <v>14</v>
      </c>
      <c r="H16" t="s">
        <v>14</v>
      </c>
      <c r="I16" t="s">
        <v>23</v>
      </c>
      <c r="J16" t="s">
        <v>67</v>
      </c>
      <c r="K16" t="s">
        <v>14</v>
      </c>
      <c r="L16" t="str">
        <f t="shared" si="0"/>
        <v>Yes</v>
      </c>
      <c r="P16" s="5"/>
      <c r="Q16" s="5"/>
      <c r="R16" s="5"/>
    </row>
    <row r="17" spans="1:18" x14ac:dyDescent="0.25">
      <c r="A17" t="s">
        <v>61</v>
      </c>
      <c r="B17" t="s">
        <v>68</v>
      </c>
      <c r="C17" t="s">
        <v>69</v>
      </c>
      <c r="D17" t="s">
        <v>13</v>
      </c>
      <c r="E17" t="s">
        <v>14</v>
      </c>
      <c r="F17" t="s">
        <v>13</v>
      </c>
      <c r="G17" t="s">
        <v>59</v>
      </c>
      <c r="H17" t="s">
        <v>14</v>
      </c>
      <c r="I17" t="s">
        <v>18</v>
      </c>
      <c r="J17" t="s">
        <v>70</v>
      </c>
      <c r="K17" t="s">
        <v>14</v>
      </c>
      <c r="L17" t="str">
        <f t="shared" si="0"/>
        <v>Yes</v>
      </c>
      <c r="P17" s="3" t="s">
        <v>105</v>
      </c>
      <c r="Q17" s="4"/>
      <c r="R17" s="5"/>
    </row>
    <row r="18" spans="1:18" x14ac:dyDescent="0.25">
      <c r="A18" t="s">
        <v>71</v>
      </c>
      <c r="B18" t="s">
        <v>72</v>
      </c>
      <c r="C18" t="s">
        <v>73</v>
      </c>
      <c r="D18" t="s">
        <v>13</v>
      </c>
      <c r="E18" t="s">
        <v>14</v>
      </c>
      <c r="F18" t="s">
        <v>13</v>
      </c>
      <c r="G18" t="s">
        <v>14</v>
      </c>
      <c r="H18" t="s">
        <v>14</v>
      </c>
      <c r="I18" t="s">
        <v>23</v>
      </c>
      <c r="J18" t="s">
        <v>74</v>
      </c>
      <c r="K18" t="s">
        <v>14</v>
      </c>
      <c r="L18" t="str">
        <f t="shared" si="0"/>
        <v>Yes</v>
      </c>
      <c r="P18" s="6" t="s">
        <v>106</v>
      </c>
      <c r="Q18" s="5">
        <f>COUNTIFS(L:L, "Yes")</f>
        <v>23</v>
      </c>
      <c r="R18" s="5" t="s">
        <v>95</v>
      </c>
    </row>
    <row r="19" spans="1:18" x14ac:dyDescent="0.25">
      <c r="A19" t="s">
        <v>75</v>
      </c>
      <c r="B19" t="s">
        <v>76</v>
      </c>
      <c r="C19" t="s">
        <v>77</v>
      </c>
      <c r="D19" t="s">
        <v>13</v>
      </c>
      <c r="E19" t="s">
        <v>14</v>
      </c>
      <c r="F19" t="s">
        <v>13</v>
      </c>
      <c r="G19" t="s">
        <v>59</v>
      </c>
      <c r="H19" t="s">
        <v>59</v>
      </c>
      <c r="I19" t="s">
        <v>18</v>
      </c>
      <c r="J19" t="s">
        <v>78</v>
      </c>
      <c r="K19" t="s">
        <v>14</v>
      </c>
      <c r="L19" t="str">
        <f t="shared" si="0"/>
        <v>Yes</v>
      </c>
      <c r="P19" s="6" t="s">
        <v>107</v>
      </c>
      <c r="Q19" s="5">
        <f>COUNTIFS(L:L, "No")</f>
        <v>0</v>
      </c>
      <c r="R19" s="5" t="s">
        <v>101</v>
      </c>
    </row>
    <row r="20" spans="1:18" x14ac:dyDescent="0.25">
      <c r="A20" t="s">
        <v>79</v>
      </c>
      <c r="B20" t="s">
        <v>80</v>
      </c>
      <c r="C20" t="s">
        <v>81</v>
      </c>
      <c r="D20" t="s">
        <v>13</v>
      </c>
      <c r="E20" t="s">
        <v>14</v>
      </c>
      <c r="F20" t="s">
        <v>13</v>
      </c>
      <c r="G20" t="s">
        <v>59</v>
      </c>
      <c r="H20" t="s">
        <v>14</v>
      </c>
      <c r="I20" t="s">
        <v>18</v>
      </c>
      <c r="J20" t="s">
        <v>82</v>
      </c>
      <c r="K20" t="s">
        <v>14</v>
      </c>
      <c r="L20" t="str">
        <f t="shared" si="0"/>
        <v>Yes</v>
      </c>
      <c r="P20" s="6" t="s">
        <v>102</v>
      </c>
      <c r="Q20" s="5">
        <f>COUNTIFS(L:L, "Indeterminate")</f>
        <v>0</v>
      </c>
      <c r="R20" s="5" t="s">
        <v>97</v>
      </c>
    </row>
    <row r="21" spans="1:18" x14ac:dyDescent="0.25">
      <c r="A21" t="s">
        <v>83</v>
      </c>
      <c r="B21" t="s">
        <v>84</v>
      </c>
      <c r="C21" t="s">
        <v>85</v>
      </c>
      <c r="D21" t="s">
        <v>13</v>
      </c>
      <c r="E21" t="s">
        <v>14</v>
      </c>
      <c r="F21" t="s">
        <v>13</v>
      </c>
      <c r="G21" t="s">
        <v>14</v>
      </c>
      <c r="H21" t="s">
        <v>14</v>
      </c>
      <c r="I21" t="s">
        <v>18</v>
      </c>
      <c r="J21" t="s">
        <v>86</v>
      </c>
      <c r="K21" t="s">
        <v>14</v>
      </c>
      <c r="L21" t="str">
        <f t="shared" si="0"/>
        <v>Yes</v>
      </c>
      <c r="P21" s="6" t="s">
        <v>103</v>
      </c>
      <c r="Q21" s="5">
        <f>COUNTIF(L:L, "Error Occurred") + COUNTIF(L:L, "Payload exceeds limit")</f>
        <v>1</v>
      </c>
      <c r="R21" s="5"/>
    </row>
    <row r="22" spans="1:18" x14ac:dyDescent="0.25">
      <c r="A22" t="s">
        <v>87</v>
      </c>
      <c r="B22" t="s">
        <v>88</v>
      </c>
      <c r="C22" t="s">
        <v>89</v>
      </c>
      <c r="D22" t="s">
        <v>13</v>
      </c>
      <c r="E22" t="s">
        <v>14</v>
      </c>
      <c r="F22" t="s">
        <v>90</v>
      </c>
      <c r="G22" t="s">
        <v>90</v>
      </c>
      <c r="H22" t="s">
        <v>90</v>
      </c>
      <c r="I22" t="s">
        <v>90</v>
      </c>
      <c r="J22" t="s">
        <v>91</v>
      </c>
      <c r="K22" t="s">
        <v>92</v>
      </c>
      <c r="L22" t="str">
        <f t="shared" si="0"/>
        <v>Error Occurred</v>
      </c>
      <c r="P22" s="6" t="s">
        <v>104</v>
      </c>
      <c r="Q22" s="5">
        <f>SUM(Q18:Q21)</f>
        <v>24</v>
      </c>
      <c r="R22" s="5"/>
    </row>
    <row r="23" spans="1:18" x14ac:dyDescent="0.25">
      <c r="A23" t="s">
        <v>108</v>
      </c>
      <c r="B23">
        <v>1</v>
      </c>
      <c r="C23" t="s">
        <v>110</v>
      </c>
      <c r="D23" t="s">
        <v>13</v>
      </c>
      <c r="E23" t="s">
        <v>59</v>
      </c>
      <c r="F23" t="s">
        <v>13</v>
      </c>
      <c r="G23" t="s">
        <v>59</v>
      </c>
      <c r="H23" t="s">
        <v>14</v>
      </c>
      <c r="I23" t="s">
        <v>18</v>
      </c>
      <c r="J23" t="s">
        <v>112</v>
      </c>
      <c r="K23" t="s">
        <v>59</v>
      </c>
      <c r="L23" t="str">
        <f t="shared" si="0"/>
        <v>Yes</v>
      </c>
    </row>
    <row r="24" spans="1:18" x14ac:dyDescent="0.25">
      <c r="A24" t="s">
        <v>108</v>
      </c>
      <c r="B24">
        <v>2</v>
      </c>
      <c r="C24" t="s">
        <v>111</v>
      </c>
      <c r="D24" t="s">
        <v>13</v>
      </c>
      <c r="E24" t="s">
        <v>59</v>
      </c>
      <c r="F24" t="s">
        <v>13</v>
      </c>
      <c r="G24" t="s">
        <v>59</v>
      </c>
      <c r="H24" t="s">
        <v>14</v>
      </c>
      <c r="I24" t="s">
        <v>18</v>
      </c>
      <c r="J24" t="s">
        <v>112</v>
      </c>
      <c r="K24" t="s">
        <v>59</v>
      </c>
      <c r="L24" t="str">
        <f t="shared" si="0"/>
        <v>Yes</v>
      </c>
    </row>
    <row r="25" spans="1:18" x14ac:dyDescent="0.25">
      <c r="A25" t="s">
        <v>108</v>
      </c>
      <c r="B25">
        <v>3</v>
      </c>
      <c r="C25" t="s">
        <v>109</v>
      </c>
      <c r="D25" t="s">
        <v>13</v>
      </c>
      <c r="E25" t="s">
        <v>59</v>
      </c>
      <c r="F25" t="s">
        <v>13</v>
      </c>
      <c r="G25" t="s">
        <v>59</v>
      </c>
      <c r="H25" t="s">
        <v>14</v>
      </c>
      <c r="I25" t="s">
        <v>18</v>
      </c>
      <c r="J25" t="s">
        <v>112</v>
      </c>
      <c r="K25" t="s">
        <v>59</v>
      </c>
      <c r="L25" t="str">
        <f t="shared" si="0"/>
        <v>Yes</v>
      </c>
    </row>
  </sheetData>
  <mergeCells count="2">
    <mergeCell ref="P3:Q3"/>
    <mergeCell ref="P17:Q1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2024-03-24T07:19:30Z</dcterms:created>
  <dcterms:modified xsi:type="dcterms:W3CDTF">2024-03-24T15:34:36Z</dcterms:modified>
</cp:coreProperties>
</file>