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25B6A9A2-C879-4857-9111-8D6F46A1981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<sst xmlns="http://schemas.openxmlformats.org/spreadsheetml/2006/main" count="265" uniqueCount="108">
  <si>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</si>
  <si>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</si>
  <si>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</si>
  <si>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</si>
  <si>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</si>
  <si>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</si>
  <si>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</si>
  <si>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</si>
  <si>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</si>
  <si>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</si>
  <si>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</si>
  <si>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</si>
  <si>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MetaMask</t>
  </si>
  <si>
    <t>Yes</t>
  </si>
  <si>
    <t>29th Oct 2023</t>
  </si>
  <si>
    <t>8a551d2519b6ff84103d775267a67c771ec8a899a56c2118303df11b098b8433</t>
  </si>
  <si>
    <t>http://maskdex.net/</t>
  </si>
  <si>
    <t>No</t>
  </si>
  <si>
    <t>10.0</t>
  </si>
  <si>
    <t>maskdex</t>
  </si>
  <si>
    <t>10th Nov 2023</t>
  </si>
  <si>
    <t>00d2b23f812dedd6baca4311ac6336ccf31594cdb8c161cf3f0d0dbdeba99b61</t>
  </si>
  <si>
    <t>https://metamask-verification.ddnss.eu/0x789DQSD7Q9SDUQSUIY/kjlfhqsdhmfjhqkdhqsd/c5888/</t>
  </si>
  <si>
    <t>ddnss</t>
  </si>
  <si>
    <t>17th Nov 2023</t>
  </si>
  <si>
    <t>44b327d5f6d68c7d1c38ab583641a48620835cf7e2ce241f6189beb1ee81e464</t>
  </si>
  <si>
    <t>http://met0amaskl0gin1.github.io/</t>
  </si>
  <si>
    <t>github</t>
  </si>
  <si>
    <t>19th Nov 2023</t>
  </si>
  <si>
    <t>059ccb3d7deed5338ba88068862119d66ce163eabe5d9186dc437b143310daa0</t>
  </si>
  <si>
    <t>https://mitanassk.azurewebsites.net/</t>
  </si>
  <si>
    <t>azurewebsites</t>
  </si>
  <si>
    <t>21st Nov 2023</t>
  </si>
  <si>
    <t>03e8fa3008fff4e140e8f8d4a91affaae8bb92d6cc96a13e1861f5af61e3f2d4</t>
  </si>
  <si>
    <t>https://metamaskwallet-extension.ddnss.eu/FMfcgzGwHftwbwTCZZfrcHKbNNPtZzMM/bMmNwhmlgsV/7ed3b/</t>
  </si>
  <si>
    <t>22nd Nov 2023</t>
  </si>
  <si>
    <t>97b410d0e17b4bb3f6bafe57b4d5e84b3e4aa44ddfa17bd5a84277fb46e5b6f2</t>
  </si>
  <si>
    <t>https://metamsilogin.teachable.com/after_logout</t>
  </si>
  <si>
    <t>teachable</t>
  </si>
  <si>
    <t>23rd Nov 2023</t>
  </si>
  <si>
    <t>85152f0c34ee42acb322c66e2096035e6b5ad73dd7f0148276d0e0f2daae91d7</t>
  </si>
  <si>
    <t>http://metamsilogin.teachable.com/</t>
  </si>
  <si>
    <t>030b253ba6ba80d2d33f414fb8532079a469486660a0383490a182e8ab65eb06</t>
  </si>
  <si>
    <t>https://coirnmarketcap.com/wallet/?id=metamask</t>
  </si>
  <si>
    <t>coirnmarketcap</t>
  </si>
  <si>
    <t>26th Nov 2023</t>
  </si>
  <si>
    <t>2f2178a5668fe8312229bca578ef6ffaf6d9adc390834081de9b4206f38b1258</t>
  </si>
  <si>
    <t>http://metamask.wallet-app.com/</t>
  </si>
  <si>
    <t>wallet-app</t>
  </si>
  <si>
    <t>29th Nov 2023</t>
  </si>
  <si>
    <t>0268063589ad4ed7dc1cc582927dbc4a55f51d034f46283b2f276bad9acb6652</t>
  </si>
  <si>
    <t>https://matemska.com/</t>
  </si>
  <si>
    <t>matemska</t>
  </si>
  <si>
    <t>2nd Dec 2023</t>
  </si>
  <si>
    <t>360f3c20546a4e3cc006b353e5181f68d77284a31d708f3615739a230733a938</t>
  </si>
  <si>
    <t>https://metamask.itoken.cool/</t>
  </si>
  <si>
    <t>itoken</t>
  </si>
  <si>
    <t>4th Dec 2023</t>
  </si>
  <si>
    <t>0394f2025c33926485c6d90128c53a47a348696092b2aa5f9478ddd7f89dcca3</t>
  </si>
  <si>
    <t>https://sites.google.com/l0gin-microsoftwebonlne.app/by5hu75?usp=sharing</t>
  </si>
  <si>
    <t>google</t>
  </si>
  <si>
    <t>155611808d65629f6d3ebc9c990a31b40dc54f5458e8e089ec1c651fa4809765</t>
  </si>
  <si>
    <t>https://sites.google.com/l0gin-microsoftwebonlne.app/745g756?usp=sharing</t>
  </si>
  <si>
    <t>1b481b2d71f1a9f73c9528393df17a4c6ebe55ac6344b0c644812d351584a8f8</t>
  </si>
  <si>
    <t>https://sites.google.com/l0gin-microsoftwebonlne.app/bfhdjyu?usp=sharing</t>
  </si>
  <si>
    <t>11th Dec 2023</t>
  </si>
  <si>
    <t>06342900ac8b1443bc15ddfafc5c588ea9475494184896c74fdb12790ba81b0d</t>
  </si>
  <si>
    <t>https://moz-extension-kyc.ddnss.eu/fbeogaeaoehlefnkodbefgpgknndsqdqs/aeaoehlefnko/befgpgknn/4b7c4/</t>
  </si>
  <si>
    <t>12th Dec 2023</t>
  </si>
  <si>
    <t>03f32d0bef1c696adc50a43fb6c08e57634b0018c5fa9e7c8dedd62e263161c1</t>
  </si>
  <si>
    <t>https://metamskwalltt.github.io/</t>
  </si>
  <si>
    <t>Metamask</t>
  </si>
  <si>
    <t>15th Dec 2023</t>
  </si>
  <si>
    <t>83fb715fa9718b026c68caaa47c0f498fa2fae37414ee166fd3fc21e25dd49f9</t>
  </si>
  <si>
    <t>https://metazmskloign.github.io/</t>
  </si>
  <si>
    <t>19th Dec 2023</t>
  </si>
  <si>
    <t>09343b9597a1fd989346f13ecfad9ecf1bf4b77d1e1c1893488a9cae71072a1c</t>
  </si>
  <si>
    <t>http://www.meta0096.com/mobile/#/</t>
  </si>
  <si>
    <t>Metatrader 5</t>
  </si>
  <si>
    <t>8.5</t>
  </si>
  <si>
    <t>meta0096</t>
  </si>
  <si>
    <t>20th Dec 2023</t>
  </si>
  <si>
    <t>c7f1171c970e340924eaeb734a1c3bd7c46ca0f35a61e7253b7c18820aba6497</t>
  </si>
  <si>
    <t>https://metnmask.io/</t>
  </si>
  <si>
    <t>metnmask</t>
  </si>
  <si>
    <t>25th Dec 2023</t>
  </si>
  <si>
    <t>0eaa6171ac98c9cb8ad08c969bb358140acf00da71065be242e9690f340c1882</t>
  </si>
  <si>
    <t>https://log-metamaskwallet.ddnss.eu/FMfcgzGwJRvfgmsmlrdXBnsmFtKFnsCXHFHkLKlW/FMfcgzGwJRvfqF/aa0a3/</t>
  </si>
  <si>
    <t>Benign</t>
  </si>
  <si>
    <t>https://portfolio.metamask.io/</t>
  </si>
  <si>
    <t>metamask</t>
  </si>
  <si>
    <t>Reason</t>
  </si>
  <si>
    <t>Unknown. Might be due to poor quality design?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</si>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</sst>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I27" sqref="I27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18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91</v>
      </c>
    </row>
    <row r="2" spans="1:18" x14ac:dyDescent="0.25">
      <c r="A2" t="s">
        <v>14</v>
      </c>
      <c r="B2" t="s">
        <v>15</v>
      </c>
      <c r="C2" t="s">
        <v>16</v>
      </c>
      <c r="D2" t="s">
        <v>12</v>
      </c>
      <c r="E2" t="s">
        <v>13</v>
      </c>
      <c r="F2" t="s">
        <v>12</v>
      </c>
      <c r="G2" t="s">
        <v>17</v>
      </c>
      <c r="H2" t="s">
        <v>13</v>
      </c>
      <c r="I2" t="s">
        <v>18</v>
      </c>
      <c r="J2" t="s">
        <v>19</v>
      </c>
      <c r="K2" t="s">
        <v>13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12</v>
      </c>
      <c r="E3" t="s">
        <v>13</v>
      </c>
      <c r="F3" t="s">
        <v>12</v>
      </c>
      <c r="G3" t="s">
        <v>13</v>
      </c>
      <c r="H3" t="s">
        <v>13</v>
      </c>
      <c r="I3" t="s">
        <v>18</v>
      </c>
      <c r="J3" t="s">
        <v>23</v>
      </c>
      <c r="K3" t="s">
        <v>13</v>
      </c>
      <c r="L3" t="str">
        <f t="shared" ref="L3:L22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93</v>
      </c>
      <c r="Q3" s="4"/>
      <c r="R3" s="5"/>
    </row>
    <row r="4" spans="1:18" x14ac:dyDescent="0.25">
      <c r="A4" t="s">
        <v>24</v>
      </c>
      <c r="B4" t="s">
        <v>25</v>
      </c>
      <c r="C4" t="s">
        <v>26</v>
      </c>
      <c r="D4" t="s">
        <v>12</v>
      </c>
      <c r="E4" t="s">
        <v>13</v>
      </c>
      <c r="F4" t="s">
        <v>12</v>
      </c>
      <c r="G4" t="s">
        <v>13</v>
      </c>
      <c r="H4" t="s">
        <v>13</v>
      </c>
      <c r="I4" t="s">
        <v>18</v>
      </c>
      <c r="J4" t="s">
        <v>27</v>
      </c>
      <c r="K4" t="s">
        <v>13</v>
      </c>
      <c r="L4" t="str">
        <f t="shared" si="0"/>
        <v>Yes</v>
      </c>
      <c r="P4" s="6" t="s">
        <v>94</v>
      </c>
      <c r="Q4" s="5">
        <f>COUNTIFS(E:E, "Yes",K:K, "Yes")</f>
        <v>20</v>
      </c>
      <c r="R4" s="5" t="s">
        <v>95</v>
      </c>
    </row>
    <row r="5" spans="1:18" x14ac:dyDescent="0.25">
      <c r="A5" t="s">
        <v>28</v>
      </c>
      <c r="B5" t="s">
        <v>29</v>
      </c>
      <c r="C5" t="s">
        <v>30</v>
      </c>
      <c r="D5" t="s">
        <v>12</v>
      </c>
      <c r="E5" t="s">
        <v>13</v>
      </c>
      <c r="F5" t="s">
        <v>12</v>
      </c>
      <c r="G5" t="s">
        <v>17</v>
      </c>
      <c r="H5" t="s">
        <v>13</v>
      </c>
      <c r="I5" t="s">
        <v>18</v>
      </c>
      <c r="J5" t="s">
        <v>31</v>
      </c>
      <c r="K5" t="s">
        <v>13</v>
      </c>
      <c r="L5" t="str">
        <f t="shared" si="0"/>
        <v>Yes</v>
      </c>
      <c r="P5" s="6" t="s">
        <v>96</v>
      </c>
      <c r="Q5" s="5">
        <f>COUNTIFS(E:E, "Yes",K:K, "No")</f>
        <v>0</v>
      </c>
      <c r="R5" s="5" t="s">
        <v>97</v>
      </c>
    </row>
    <row r="6" spans="1:18" x14ac:dyDescent="0.25">
      <c r="A6" t="s">
        <v>32</v>
      </c>
      <c r="B6" t="s">
        <v>33</v>
      </c>
      <c r="C6" t="s">
        <v>34</v>
      </c>
      <c r="D6" t="s">
        <v>12</v>
      </c>
      <c r="E6" t="s">
        <v>13</v>
      </c>
      <c r="F6" t="s">
        <v>12</v>
      </c>
      <c r="G6" t="s">
        <v>13</v>
      </c>
      <c r="H6" t="s">
        <v>13</v>
      </c>
      <c r="I6" t="s">
        <v>18</v>
      </c>
      <c r="J6" t="s">
        <v>23</v>
      </c>
      <c r="K6" t="s">
        <v>13</v>
      </c>
      <c r="L6" t="str">
        <f t="shared" si="0"/>
        <v>Yes</v>
      </c>
      <c r="P6" s="6" t="s">
        <v>98</v>
      </c>
      <c r="Q6" s="5">
        <f>COUNTIFS(E:E, "No",K:K, "Yes")</f>
        <v>0</v>
      </c>
      <c r="R6" s="5" t="s">
        <v>99</v>
      </c>
    </row>
    <row r="7" spans="1:18" x14ac:dyDescent="0.25">
      <c r="A7" t="s">
        <v>35</v>
      </c>
      <c r="B7" t="s">
        <v>36</v>
      </c>
      <c r="C7" t="s">
        <v>37</v>
      </c>
      <c r="D7" t="s">
        <v>12</v>
      </c>
      <c r="E7" t="s">
        <v>13</v>
      </c>
      <c r="F7" t="s">
        <v>12</v>
      </c>
      <c r="G7" t="s">
        <v>13</v>
      </c>
      <c r="H7" t="s">
        <v>13</v>
      </c>
      <c r="I7" t="s">
        <v>18</v>
      </c>
      <c r="J7" t="s">
        <v>38</v>
      </c>
      <c r="K7" t="s">
        <v>13</v>
      </c>
      <c r="L7" t="str">
        <f t="shared" si="0"/>
        <v>Yes</v>
      </c>
      <c r="P7" s="6" t="s">
        <v>100</v>
      </c>
      <c r="Q7" s="5">
        <f>COUNTIFS(E:E, "No",K:K, "No")</f>
        <v>1</v>
      </c>
      <c r="R7" s="5" t="s">
        <v>101</v>
      </c>
    </row>
    <row r="8" spans="1:18" x14ac:dyDescent="0.25">
      <c r="A8" t="s">
        <v>39</v>
      </c>
      <c r="B8" t="s">
        <v>40</v>
      </c>
      <c r="C8" t="s">
        <v>41</v>
      </c>
      <c r="D8" t="s">
        <v>12</v>
      </c>
      <c r="E8" t="s">
        <v>13</v>
      </c>
      <c r="F8" t="s">
        <v>12</v>
      </c>
      <c r="G8" t="s">
        <v>13</v>
      </c>
      <c r="H8" t="s">
        <v>13</v>
      </c>
      <c r="I8" t="s">
        <v>18</v>
      </c>
      <c r="J8" t="s">
        <v>38</v>
      </c>
      <c r="K8" t="s">
        <v>13</v>
      </c>
      <c r="L8" t="str">
        <f t="shared" si="0"/>
        <v>Yes</v>
      </c>
      <c r="P8" s="6" t="s">
        <v>102</v>
      </c>
      <c r="Q8" s="5">
        <f>COUNTIF(K:K, "Indeterminate")</f>
        <v>0</v>
      </c>
      <c r="R8" s="5"/>
    </row>
    <row r="9" spans="1:18" x14ac:dyDescent="0.25">
      <c r="A9" t="s">
        <v>39</v>
      </c>
      <c r="B9" t="s">
        <v>42</v>
      </c>
      <c r="C9" t="s">
        <v>43</v>
      </c>
      <c r="D9" t="s">
        <v>12</v>
      </c>
      <c r="E9" t="s">
        <v>13</v>
      </c>
      <c r="F9" t="s">
        <v>12</v>
      </c>
      <c r="G9" t="s">
        <v>13</v>
      </c>
      <c r="H9" t="s">
        <v>13</v>
      </c>
      <c r="I9" t="s">
        <v>18</v>
      </c>
      <c r="J9" t="s">
        <v>44</v>
      </c>
      <c r="K9" t="s">
        <v>13</v>
      </c>
      <c r="L9" t="str">
        <f t="shared" si="0"/>
        <v>Yes</v>
      </c>
      <c r="P9" s="6" t="s">
        <v>103</v>
      </c>
      <c r="Q9" s="5">
        <f>COUNTIF(K:K, "Error Occurred") + COUNTIF(K:K, "Payload exceeds limit")</f>
        <v>0</v>
      </c>
      <c r="R9" s="5"/>
    </row>
    <row r="10" spans="1:18" x14ac:dyDescent="0.25">
      <c r="A10" t="s">
        <v>45</v>
      </c>
      <c r="B10" t="s">
        <v>46</v>
      </c>
      <c r="C10" t="s">
        <v>47</v>
      </c>
      <c r="D10" t="s">
        <v>12</v>
      </c>
      <c r="E10" t="s">
        <v>13</v>
      </c>
      <c r="F10" t="s">
        <v>12</v>
      </c>
      <c r="G10" t="s">
        <v>17</v>
      </c>
      <c r="H10" t="s">
        <v>13</v>
      </c>
      <c r="I10" t="s">
        <v>18</v>
      </c>
      <c r="J10" t="s">
        <v>48</v>
      </c>
      <c r="K10" t="s">
        <v>13</v>
      </c>
      <c r="L10" t="str">
        <f t="shared" si="0"/>
        <v>Yes</v>
      </c>
      <c r="P10" s="6" t="s">
        <v>104</v>
      </c>
      <c r="Q10" s="5">
        <f>SUM(Q4:Q9)</f>
        <v>21</v>
      </c>
      <c r="R10" s="5"/>
    </row>
    <row r="11" spans="1:18" x14ac:dyDescent="0.25">
      <c r="A11" t="s">
        <v>49</v>
      </c>
      <c r="B11" t="s">
        <v>50</v>
      </c>
      <c r="C11" t="s">
        <v>51</v>
      </c>
      <c r="D11" t="s">
        <v>12</v>
      </c>
      <c r="E11" t="s">
        <v>13</v>
      </c>
      <c r="F11" t="s">
        <v>12</v>
      </c>
      <c r="G11" t="s">
        <v>17</v>
      </c>
      <c r="H11" t="s">
        <v>13</v>
      </c>
      <c r="I11" t="s">
        <v>18</v>
      </c>
      <c r="J11" t="s">
        <v>52</v>
      </c>
      <c r="K11" t="s">
        <v>13</v>
      </c>
      <c r="L11" t="str">
        <f t="shared" si="0"/>
        <v>Yes</v>
      </c>
      <c r="P11" s="5"/>
      <c r="Q11" s="5"/>
      <c r="R11" s="5"/>
    </row>
    <row r="12" spans="1:18" x14ac:dyDescent="0.25">
      <c r="A12" t="s">
        <v>53</v>
      </c>
      <c r="B12" t="s">
        <v>54</v>
      </c>
      <c r="C12" t="s">
        <v>55</v>
      </c>
      <c r="D12" t="s">
        <v>12</v>
      </c>
      <c r="E12" t="s">
        <v>13</v>
      </c>
      <c r="F12" t="s">
        <v>12</v>
      </c>
      <c r="G12" t="s">
        <v>17</v>
      </c>
      <c r="H12" t="s">
        <v>13</v>
      </c>
      <c r="I12" t="s">
        <v>18</v>
      </c>
      <c r="J12" t="s">
        <v>56</v>
      </c>
      <c r="K12" t="s">
        <v>13</v>
      </c>
      <c r="L12" t="str">
        <f t="shared" si="0"/>
        <v>Yes</v>
      </c>
      <c r="P12" s="5"/>
      <c r="Q12" s="5"/>
      <c r="R12" s="5"/>
    </row>
    <row r="13" spans="1:18" x14ac:dyDescent="0.25">
      <c r="A13" t="s">
        <v>57</v>
      </c>
      <c r="B13" t="s">
        <v>58</v>
      </c>
      <c r="C13" t="s">
        <v>59</v>
      </c>
      <c r="D13" t="s">
        <v>12</v>
      </c>
      <c r="E13" t="s">
        <v>13</v>
      </c>
      <c r="F13" t="s">
        <v>12</v>
      </c>
      <c r="G13" t="s">
        <v>13</v>
      </c>
      <c r="H13" t="s">
        <v>13</v>
      </c>
      <c r="I13" t="s">
        <v>18</v>
      </c>
      <c r="J13" t="s">
        <v>60</v>
      </c>
      <c r="K13" t="s">
        <v>13</v>
      </c>
      <c r="L13" t="str">
        <f t="shared" si="0"/>
        <v>Yes</v>
      </c>
      <c r="P13" s="5"/>
      <c r="Q13" s="5"/>
      <c r="R13" s="5"/>
    </row>
    <row r="14" spans="1:18" x14ac:dyDescent="0.25">
      <c r="A14" t="s">
        <v>57</v>
      </c>
      <c r="B14" t="s">
        <v>61</v>
      </c>
      <c r="C14" t="s">
        <v>62</v>
      </c>
      <c r="D14" t="s">
        <v>12</v>
      </c>
      <c r="E14" t="s">
        <v>13</v>
      </c>
      <c r="F14" t="s">
        <v>12</v>
      </c>
      <c r="G14" t="s">
        <v>13</v>
      </c>
      <c r="H14" t="s">
        <v>13</v>
      </c>
      <c r="I14" t="s">
        <v>18</v>
      </c>
      <c r="J14" t="s">
        <v>60</v>
      </c>
      <c r="K14" t="s">
        <v>13</v>
      </c>
      <c r="L14" t="str">
        <f t="shared" si="0"/>
        <v>Yes</v>
      </c>
      <c r="P14" s="5"/>
      <c r="Q14" s="5"/>
      <c r="R14" s="5"/>
    </row>
    <row r="15" spans="1:18" x14ac:dyDescent="0.25">
      <c r="A15" t="s">
        <v>57</v>
      </c>
      <c r="B15" t="s">
        <v>63</v>
      </c>
      <c r="C15" t="s">
        <v>64</v>
      </c>
      <c r="D15" t="s">
        <v>12</v>
      </c>
      <c r="E15" t="s">
        <v>13</v>
      </c>
      <c r="F15" t="s">
        <v>12</v>
      </c>
      <c r="G15" t="s">
        <v>13</v>
      </c>
      <c r="H15" t="s">
        <v>13</v>
      </c>
      <c r="I15" t="s">
        <v>18</v>
      </c>
      <c r="J15" t="s">
        <v>60</v>
      </c>
      <c r="K15" t="s">
        <v>13</v>
      </c>
      <c r="L15" t="str">
        <f t="shared" si="0"/>
        <v>Yes</v>
      </c>
      <c r="P15" s="5"/>
      <c r="Q15" s="5"/>
      <c r="R15" s="5"/>
    </row>
    <row r="16" spans="1:18" x14ac:dyDescent="0.25">
      <c r="A16" t="s">
        <v>65</v>
      </c>
      <c r="B16" t="s">
        <v>66</v>
      </c>
      <c r="C16" t="s">
        <v>67</v>
      </c>
      <c r="D16" t="s">
        <v>12</v>
      </c>
      <c r="E16" t="s">
        <v>13</v>
      </c>
      <c r="F16" t="s">
        <v>12</v>
      </c>
      <c r="G16" t="s">
        <v>13</v>
      </c>
      <c r="H16" t="s">
        <v>13</v>
      </c>
      <c r="I16" t="s">
        <v>18</v>
      </c>
      <c r="J16" t="s">
        <v>23</v>
      </c>
      <c r="K16" t="s">
        <v>13</v>
      </c>
      <c r="L16" t="str">
        <f t="shared" si="0"/>
        <v>Yes</v>
      </c>
      <c r="P16" s="5"/>
      <c r="Q16" s="5"/>
      <c r="R16" s="5"/>
    </row>
    <row r="17" spans="1:18" x14ac:dyDescent="0.25">
      <c r="A17" t="s">
        <v>68</v>
      </c>
      <c r="B17" t="s">
        <v>69</v>
      </c>
      <c r="C17" t="s">
        <v>70</v>
      </c>
      <c r="D17" t="s">
        <v>12</v>
      </c>
      <c r="E17" t="s">
        <v>13</v>
      </c>
      <c r="F17" t="s">
        <v>71</v>
      </c>
      <c r="G17" t="s">
        <v>13</v>
      </c>
      <c r="H17" t="s">
        <v>13</v>
      </c>
      <c r="I17" t="s">
        <v>18</v>
      </c>
      <c r="J17" t="s">
        <v>27</v>
      </c>
      <c r="K17" t="s">
        <v>13</v>
      </c>
      <c r="L17" t="str">
        <f t="shared" si="0"/>
        <v>Yes</v>
      </c>
      <c r="P17" s="3" t="s">
        <v>105</v>
      </c>
      <c r="Q17" s="4"/>
      <c r="R17" s="5"/>
    </row>
    <row r="18" spans="1:18" x14ac:dyDescent="0.25">
      <c r="A18" t="s">
        <v>72</v>
      </c>
      <c r="B18" t="s">
        <v>73</v>
      </c>
      <c r="C18" t="s">
        <v>74</v>
      </c>
      <c r="D18" t="s">
        <v>12</v>
      </c>
      <c r="E18" t="s">
        <v>13</v>
      </c>
      <c r="F18" t="s">
        <v>12</v>
      </c>
      <c r="G18" t="s">
        <v>17</v>
      </c>
      <c r="H18" t="s">
        <v>13</v>
      </c>
      <c r="I18" t="s">
        <v>18</v>
      </c>
      <c r="J18" t="s">
        <v>27</v>
      </c>
      <c r="K18" t="s">
        <v>13</v>
      </c>
      <c r="L18" t="str">
        <f t="shared" si="0"/>
        <v>Yes</v>
      </c>
      <c r="P18" s="6" t="s">
        <v>106</v>
      </c>
      <c r="Q18" s="5">
        <f>COUNTIFS(L:L, "Yes")</f>
        <v>20</v>
      </c>
      <c r="R18" s="5" t="s">
        <v>95</v>
      </c>
    </row>
    <row r="19" spans="1:18" x14ac:dyDescent="0.25">
      <c r="A19" t="s">
        <v>75</v>
      </c>
      <c r="B19" t="s">
        <v>76</v>
      </c>
      <c r="C19" t="s">
        <v>77</v>
      </c>
      <c r="D19" t="s">
        <v>12</v>
      </c>
      <c r="E19" t="s">
        <v>13</v>
      </c>
      <c r="F19" t="s">
        <v>78</v>
      </c>
      <c r="G19" t="s">
        <v>13</v>
      </c>
      <c r="H19" t="s">
        <v>13</v>
      </c>
      <c r="I19" t="s">
        <v>79</v>
      </c>
      <c r="J19" t="s">
        <v>80</v>
      </c>
      <c r="K19" t="s">
        <v>13</v>
      </c>
      <c r="L19" t="str">
        <f t="shared" si="0"/>
        <v>No</v>
      </c>
      <c r="M19" t="s">
        <v>92</v>
      </c>
      <c r="P19" s="6" t="s">
        <v>107</v>
      </c>
      <c r="Q19" s="5">
        <f>COUNTIFS(L:L, "No")</f>
        <v>1</v>
      </c>
      <c r="R19" s="5" t="s">
        <v>101</v>
      </c>
    </row>
    <row r="20" spans="1:18" x14ac:dyDescent="0.25">
      <c r="A20" t="s">
        <v>81</v>
      </c>
      <c r="B20" t="s">
        <v>82</v>
      </c>
      <c r="C20" t="s">
        <v>83</v>
      </c>
      <c r="D20" t="s">
        <v>12</v>
      </c>
      <c r="E20" t="s">
        <v>13</v>
      </c>
      <c r="F20" t="s">
        <v>12</v>
      </c>
      <c r="G20" t="s">
        <v>17</v>
      </c>
      <c r="H20" t="s">
        <v>13</v>
      </c>
      <c r="I20" t="s">
        <v>18</v>
      </c>
      <c r="J20" t="s">
        <v>84</v>
      </c>
      <c r="K20" t="s">
        <v>13</v>
      </c>
      <c r="L20" t="str">
        <f t="shared" si="0"/>
        <v>Yes</v>
      </c>
      <c r="P20" s="6" t="s">
        <v>102</v>
      </c>
      <c r="Q20" s="5">
        <f>COUNTIFS(L:L, "Indeterminate")</f>
        <v>0</v>
      </c>
      <c r="R20" s="5" t="s">
        <v>97</v>
      </c>
    </row>
    <row r="21" spans="1:18" x14ac:dyDescent="0.25">
      <c r="A21" t="s">
        <v>85</v>
      </c>
      <c r="B21" t="s">
        <v>86</v>
      </c>
      <c r="C21" t="s">
        <v>87</v>
      </c>
      <c r="D21" t="s">
        <v>12</v>
      </c>
      <c r="E21" t="s">
        <v>13</v>
      </c>
      <c r="F21" t="s">
        <v>12</v>
      </c>
      <c r="G21" t="s">
        <v>13</v>
      </c>
      <c r="H21" t="s">
        <v>13</v>
      </c>
      <c r="I21" t="s">
        <v>18</v>
      </c>
      <c r="J21" t="s">
        <v>23</v>
      </c>
      <c r="K21" t="s">
        <v>13</v>
      </c>
      <c r="L21" t="str">
        <f t="shared" si="0"/>
        <v>Yes</v>
      </c>
      <c r="P21" s="6" t="s">
        <v>103</v>
      </c>
      <c r="Q21" s="5">
        <f>COUNTIF(L:L, "Error Occurred") + COUNTIF(L:L, "Payload exceeds limit")</f>
        <v>0</v>
      </c>
      <c r="R21" s="5"/>
    </row>
    <row r="22" spans="1:18" x14ac:dyDescent="0.25">
      <c r="A22" t="s">
        <v>88</v>
      </c>
      <c r="B22">
        <v>1</v>
      </c>
      <c r="C22" t="s">
        <v>89</v>
      </c>
      <c r="D22" t="s">
        <v>12</v>
      </c>
      <c r="E22" t="s">
        <v>17</v>
      </c>
      <c r="F22" t="s">
        <v>12</v>
      </c>
      <c r="G22" t="s">
        <v>13</v>
      </c>
      <c r="H22" t="s">
        <v>13</v>
      </c>
      <c r="I22" t="s">
        <v>18</v>
      </c>
      <c r="J22" t="s">
        <v>90</v>
      </c>
      <c r="K22" t="s">
        <v>17</v>
      </c>
      <c r="L22" t="str">
        <f t="shared" si="0"/>
        <v>Yes</v>
      </c>
      <c r="P22" s="6" t="s">
        <v>104</v>
      </c>
      <c r="Q22" s="5">
        <f>SUM(Q18:Q21)</f>
        <v>21</v>
      </c>
      <c r="R22" s="5"/>
    </row>
  </sheetData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2024-03-24T20:18:02Z</dcterms:created>
  <dcterms:modified xsi:type="dcterms:W3CDTF">2024-03-25T13:19:13Z</dcterms:modified>
</cp:coreProperties>
</file>