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F758EC5A-BC46-4673-9287-7136F949837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18" i="1" s="1"/>
  <c r="Q5" i="1"/>
  <c r="L5" i="1"/>
  <c r="Q4" i="1"/>
  <c r="Q10" i="1" s="1"/>
  <c r="L4" i="1"/>
  <c r="L3" i="1"/>
  <c r="L2" i="1"/>
  <c r="Q21" i="1" s="1"/>
  <c r="Q19" i="1" l="1"/>
  <c r="Q22" i="1" s="1"/>
  <c r="Q20" i="1"/>
</calcChain>
</file>

<file path=xl/sharedStrings.xml><?xml version="1.0" encoding="utf-8"?>
<sst xmlns="http://schemas.openxmlformats.org/spreadsheetml/2006/main" count="197" uniqueCount="83">
  <si>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</si>
  <si>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</si>
  <si>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</si>
  <si>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</si>
  <si>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</si>
  <si>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</si>
  <si>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</si>
  <si>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</si>
  <si>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</si>
  <si>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</si>
  <si>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</si>
  <si>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</si>
  <si>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28th Oct 2023</t>
  </si>
  <si>
    <t>080ae27a5adb6063f11aacc6692558c8a7c2079f50b044187864cae8b1b10f08</t>
  </si>
  <si>
    <t>https://wana78420.myfreesites.net/</t>
  </si>
  <si>
    <t>Orange</t>
  </si>
  <si>
    <t>Yes</t>
  </si>
  <si>
    <t>8.0</t>
  </si>
  <si>
    <t>myfreesites</t>
  </si>
  <si>
    <t>11th Nov 2023</t>
  </si>
  <si>
    <t>06aaa6bfb9c44593ec01d0e2b6ecfb47a2c081499eb544017f6a6de2a724a460</t>
  </si>
  <si>
    <t>https://www.dailyprizehub.com/africa/ci/orange-box-1/orange-fr-1.php</t>
  </si>
  <si>
    <t>No</t>
  </si>
  <si>
    <t>10.0</t>
  </si>
  <si>
    <t>dailyprizehub</t>
  </si>
  <si>
    <t>Phishing Summary</t>
  </si>
  <si>
    <t>17th Nov 2023</t>
  </si>
  <si>
    <t>37be9bfd6dad9f3091d597eb53943d2a71244acd9107f811c779384f979a3e35</t>
  </si>
  <si>
    <t>http://messagerieorange186.yolasite.com/</t>
  </si>
  <si>
    <t>yolasite</t>
  </si>
  <si>
    <t># Phishing, Phishing</t>
  </si>
  <si>
    <t>TP</t>
  </si>
  <si>
    <t>18th Nov 2023</t>
  </si>
  <si>
    <t>04b5ddbab88173c31bfa85822bce0fbcc9a008b9ecaf54661563a93417b7f7b3</t>
  </si>
  <si>
    <t>https://messagerieorange325.yolasite.com/</t>
  </si>
  <si>
    <t># Phishing, Benign</t>
  </si>
  <si>
    <t>FN</t>
  </si>
  <si>
    <t>20th Nov 2023</t>
  </si>
  <si>
    <t>5d1406b1de70fd63ab7408648c35621d70a1e6c02f58c7e9c7dc7890664614da</t>
  </si>
  <si>
    <t>https://avenirelevage5.wixsite.com/identifiez-vous</t>
  </si>
  <si>
    <t>wixsite</t>
  </si>
  <si>
    <t># Benign, Phishing</t>
  </si>
  <si>
    <t>FP</t>
  </si>
  <si>
    <t>011bdd22d9b04e856cf750d47231c6fbe713f2200c02300dfc3094a35ee5934f</t>
  </si>
  <si>
    <t>https://sites.google.com/view/soosota3</t>
  </si>
  <si>
    <t>google</t>
  </si>
  <si>
    <t># Benign, Benign</t>
  </si>
  <si>
    <t>TN</t>
  </si>
  <si>
    <t>24th Nov 2023</t>
  </si>
  <si>
    <t>00769766e55ba283eb9f8abb741c158c9df528b1193b2ac2dc8688c16637d315</t>
  </si>
  <si>
    <t>https://sites.google.com/view/stilmafosido09</t>
  </si>
  <si>
    <t># Indeterminate</t>
  </si>
  <si>
    <t>2nd Dec 2023</t>
  </si>
  <si>
    <t>00be5fb94ba57ef43ab07fc458c81422eddf04268a4e5f2483f3d8758e06b8a9</t>
  </si>
  <si>
    <t>https://messagerieorange76.yolasite.com/</t>
  </si>
  <si>
    <t># Errors</t>
  </si>
  <si>
    <t>15th Dec 2023</t>
  </si>
  <si>
    <t>00b859472d6141fd762ff1ac51d6337986a8a693c576041d611f93dbec41a8a5</t>
  </si>
  <si>
    <t>https://dev-fpffmlf.pantheonsite.io/</t>
  </si>
  <si>
    <t>pantheonsite</t>
  </si>
  <si>
    <t>Total #</t>
  </si>
  <si>
    <t>17th Dec 2023</t>
  </si>
  <si>
    <t>1dd0c1f7539926d5de978334a85bf888b354fe7562d70e2db225b88b66b95612</t>
  </si>
  <si>
    <t>https://urlzs.com/v11SF</t>
  </si>
  <si>
    <t>hubside</t>
  </si>
  <si>
    <t>18th Dec 2023</t>
  </si>
  <si>
    <t>4ef7f475e7dcc3e39cd8b0f6fea79bde51f5ff178334c6efc6d47b8e69283a81</t>
  </si>
  <si>
    <t>https://lemedab246.wixsite.com/my-site/</t>
  </si>
  <si>
    <t>032e0fe8b72230a899a3b5f5803fcf7a7cf0b7053b38411e4e7dbcd4e103173f</t>
  </si>
  <si>
    <t>https://dev-o204g.pantheonsite.io/</t>
  </si>
  <si>
    <t>82f3e67cb6103cd8c726ba32abc50e02dbd70e52fcb3161c9ebc3120f9b232f8</t>
  </si>
  <si>
    <t>https://wmuw8bf19.ukit.me/</t>
  </si>
  <si>
    <t>ukit</t>
  </si>
  <si>
    <t>22nd Dec 2023</t>
  </si>
  <si>
    <t>06b64a38a2cea0247994477acf92ade7653134f82517d2fe3edb70c3a3c72311</t>
  </si>
  <si>
    <t>https://thelanguagecourses.com/mhd/55325/Login.html</t>
  </si>
  <si>
    <t>thelanguagecourses</t>
  </si>
  <si>
    <t>Benign</t>
  </si>
  <si>
    <t>https://topup.orange.com/login/</t>
  </si>
  <si>
    <t>orange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</si>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</sst>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H23" sqref="H23:H24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s="2" t="str">
        <f t="shared" ref="L2:L16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22</v>
      </c>
      <c r="H3" t="s">
        <v>22</v>
      </c>
      <c r="I3" t="s">
        <v>23</v>
      </c>
      <c r="J3" t="s">
        <v>24</v>
      </c>
      <c r="K3" t="s">
        <v>16</v>
      </c>
      <c r="L3" s="2" t="str">
        <f t="shared" si="0"/>
        <v>Yes</v>
      </c>
      <c r="P3" s="4" t="s">
        <v>25</v>
      </c>
      <c r="Q3" s="5"/>
      <c r="R3" s="2"/>
    </row>
    <row r="4" spans="1:18" x14ac:dyDescent="0.25">
      <c r="A4" t="s">
        <v>26</v>
      </c>
      <c r="B4" t="s">
        <v>27</v>
      </c>
      <c r="C4" t="s">
        <v>28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23</v>
      </c>
      <c r="J4" t="s">
        <v>29</v>
      </c>
      <c r="K4" t="s">
        <v>16</v>
      </c>
      <c r="L4" s="2" t="str">
        <f t="shared" si="0"/>
        <v>Yes</v>
      </c>
      <c r="P4" s="3" t="s">
        <v>30</v>
      </c>
      <c r="Q4" s="2">
        <f>COUNTIFS(E:E, "Yes",K:K, "Yes")</f>
        <v>14</v>
      </c>
      <c r="R4" s="2" t="s">
        <v>31</v>
      </c>
    </row>
    <row r="5" spans="1:18" x14ac:dyDescent="0.25">
      <c r="A5" t="s">
        <v>32</v>
      </c>
      <c r="B5" t="s">
        <v>33</v>
      </c>
      <c r="C5" t="s">
        <v>34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23</v>
      </c>
      <c r="J5" t="s">
        <v>29</v>
      </c>
      <c r="K5" t="s">
        <v>16</v>
      </c>
      <c r="L5" s="2" t="str">
        <f t="shared" si="0"/>
        <v>Yes</v>
      </c>
      <c r="P5" s="3" t="s">
        <v>35</v>
      </c>
      <c r="Q5" s="2">
        <f>COUNTIFS(E:E, "Yes",K:K, "No")</f>
        <v>0</v>
      </c>
      <c r="R5" s="2" t="s">
        <v>36</v>
      </c>
    </row>
    <row r="6" spans="1:18" x14ac:dyDescent="0.25">
      <c r="A6" t="s">
        <v>37</v>
      </c>
      <c r="B6" t="s">
        <v>38</v>
      </c>
      <c r="C6" t="s">
        <v>39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23</v>
      </c>
      <c r="J6" t="s">
        <v>40</v>
      </c>
      <c r="K6" t="s">
        <v>16</v>
      </c>
      <c r="L6" s="2" t="str">
        <f t="shared" si="0"/>
        <v>Yes</v>
      </c>
      <c r="P6" s="3" t="s">
        <v>41</v>
      </c>
      <c r="Q6" s="2">
        <f>COUNTIFS(E:E, "No",K:K, "Yes")</f>
        <v>0</v>
      </c>
      <c r="R6" s="2" t="s">
        <v>42</v>
      </c>
    </row>
    <row r="7" spans="1:18" x14ac:dyDescent="0.25">
      <c r="A7" t="s">
        <v>37</v>
      </c>
      <c r="B7" t="s">
        <v>43</v>
      </c>
      <c r="C7" t="s">
        <v>44</v>
      </c>
      <c r="D7" t="s">
        <v>15</v>
      </c>
      <c r="E7" t="s">
        <v>16</v>
      </c>
      <c r="F7" t="s">
        <v>15</v>
      </c>
      <c r="G7" t="s">
        <v>22</v>
      </c>
      <c r="H7" t="s">
        <v>22</v>
      </c>
      <c r="I7" t="s">
        <v>23</v>
      </c>
      <c r="J7" t="s">
        <v>45</v>
      </c>
      <c r="K7" t="s">
        <v>16</v>
      </c>
      <c r="L7" s="2" t="str">
        <f t="shared" si="0"/>
        <v>Yes</v>
      </c>
      <c r="P7" s="3" t="s">
        <v>46</v>
      </c>
      <c r="Q7" s="2">
        <f>COUNTIFS(E:E, "No",K:K, "No")</f>
        <v>1</v>
      </c>
      <c r="R7" s="2" t="s">
        <v>47</v>
      </c>
    </row>
    <row r="8" spans="1:18" x14ac:dyDescent="0.25">
      <c r="A8" t="s">
        <v>48</v>
      </c>
      <c r="B8" t="s">
        <v>49</v>
      </c>
      <c r="C8" t="s">
        <v>50</v>
      </c>
      <c r="D8" t="s">
        <v>15</v>
      </c>
      <c r="E8" t="s">
        <v>16</v>
      </c>
      <c r="F8" t="s">
        <v>15</v>
      </c>
      <c r="G8" t="s">
        <v>22</v>
      </c>
      <c r="H8" t="s">
        <v>16</v>
      </c>
      <c r="I8" t="s">
        <v>23</v>
      </c>
      <c r="J8" t="s">
        <v>45</v>
      </c>
      <c r="K8" t="s">
        <v>16</v>
      </c>
      <c r="L8" s="2" t="str">
        <f t="shared" si="0"/>
        <v>Yes</v>
      </c>
      <c r="P8" s="3" t="s">
        <v>51</v>
      </c>
      <c r="Q8" s="2">
        <f>COUNTIF(K:K, "Indeterminate")</f>
        <v>0</v>
      </c>
      <c r="R8" s="2"/>
    </row>
    <row r="9" spans="1:18" x14ac:dyDescent="0.25">
      <c r="A9" t="s">
        <v>52</v>
      </c>
      <c r="B9" t="s">
        <v>53</v>
      </c>
      <c r="C9" t="s">
        <v>54</v>
      </c>
      <c r="D9" t="s">
        <v>15</v>
      </c>
      <c r="E9" t="s">
        <v>16</v>
      </c>
      <c r="F9" t="s">
        <v>15</v>
      </c>
      <c r="G9" t="s">
        <v>16</v>
      </c>
      <c r="H9" t="s">
        <v>16</v>
      </c>
      <c r="I9" t="s">
        <v>23</v>
      </c>
      <c r="J9" t="s">
        <v>29</v>
      </c>
      <c r="K9" t="s">
        <v>16</v>
      </c>
      <c r="L9" s="2" t="str">
        <f t="shared" si="0"/>
        <v>Yes</v>
      </c>
      <c r="P9" s="3" t="s">
        <v>55</v>
      </c>
      <c r="Q9" s="2">
        <f>COUNTIF(K:K, "Error Occurred") + COUNTIF(K:K, "Payload exceeds limit")</f>
        <v>0</v>
      </c>
      <c r="R9" s="2"/>
    </row>
    <row r="10" spans="1:18" x14ac:dyDescent="0.25">
      <c r="A10" t="s">
        <v>56</v>
      </c>
      <c r="B10" t="s">
        <v>57</v>
      </c>
      <c r="C10" t="s">
        <v>58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23</v>
      </c>
      <c r="J10" t="s">
        <v>59</v>
      </c>
      <c r="K10" t="s">
        <v>16</v>
      </c>
      <c r="L10" s="2" t="str">
        <f t="shared" si="0"/>
        <v>Yes</v>
      </c>
      <c r="P10" s="3" t="s">
        <v>60</v>
      </c>
      <c r="Q10" s="2">
        <f>SUM(Q4:Q9)</f>
        <v>15</v>
      </c>
      <c r="R10" s="2"/>
    </row>
    <row r="11" spans="1:18" x14ac:dyDescent="0.25">
      <c r="A11" t="s">
        <v>61</v>
      </c>
      <c r="B11" t="s">
        <v>62</v>
      </c>
      <c r="C11" t="s">
        <v>63</v>
      </c>
      <c r="D11" t="s">
        <v>15</v>
      </c>
      <c r="E11" t="s">
        <v>16</v>
      </c>
      <c r="F11" t="s">
        <v>15</v>
      </c>
      <c r="G11" t="s">
        <v>16</v>
      </c>
      <c r="H11" t="s">
        <v>16</v>
      </c>
      <c r="I11" t="s">
        <v>23</v>
      </c>
      <c r="J11" t="s">
        <v>64</v>
      </c>
      <c r="K11" t="s">
        <v>16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65</v>
      </c>
      <c r="B12" t="s">
        <v>66</v>
      </c>
      <c r="C12" t="s">
        <v>67</v>
      </c>
      <c r="D12" t="s">
        <v>15</v>
      </c>
      <c r="E12" t="s">
        <v>16</v>
      </c>
      <c r="F12" t="s">
        <v>15</v>
      </c>
      <c r="G12" t="s">
        <v>16</v>
      </c>
      <c r="H12" t="s">
        <v>16</v>
      </c>
      <c r="I12" t="s">
        <v>17</v>
      </c>
      <c r="J12" t="s">
        <v>40</v>
      </c>
      <c r="K12" t="s">
        <v>16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65</v>
      </c>
      <c r="B13" t="s">
        <v>68</v>
      </c>
      <c r="C13" t="s">
        <v>69</v>
      </c>
      <c r="D13" t="s">
        <v>15</v>
      </c>
      <c r="E13" t="s">
        <v>16</v>
      </c>
      <c r="F13" t="s">
        <v>15</v>
      </c>
      <c r="G13" t="s">
        <v>16</v>
      </c>
      <c r="H13" t="s">
        <v>16</v>
      </c>
      <c r="I13" t="s">
        <v>23</v>
      </c>
      <c r="J13" t="s">
        <v>59</v>
      </c>
      <c r="K13" t="s">
        <v>16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65</v>
      </c>
      <c r="B14" t="s">
        <v>70</v>
      </c>
      <c r="C14" t="s">
        <v>71</v>
      </c>
      <c r="D14" t="s">
        <v>15</v>
      </c>
      <c r="E14" t="s">
        <v>16</v>
      </c>
      <c r="F14" t="s">
        <v>15</v>
      </c>
      <c r="G14" t="s">
        <v>16</v>
      </c>
      <c r="H14" t="s">
        <v>16</v>
      </c>
      <c r="I14" t="s">
        <v>23</v>
      </c>
      <c r="J14" t="s">
        <v>72</v>
      </c>
      <c r="K14" t="s">
        <v>16</v>
      </c>
      <c r="L14" s="2" t="str">
        <f t="shared" si="0"/>
        <v>Yes</v>
      </c>
      <c r="P14" s="2"/>
      <c r="Q14" s="2"/>
      <c r="R14" s="2"/>
    </row>
    <row r="15" spans="1:18" x14ac:dyDescent="0.25">
      <c r="A15" t="s">
        <v>73</v>
      </c>
      <c r="B15" t="s">
        <v>74</v>
      </c>
      <c r="C15" t="s">
        <v>75</v>
      </c>
      <c r="D15" t="s">
        <v>15</v>
      </c>
      <c r="E15" t="s">
        <v>16</v>
      </c>
      <c r="F15" t="s">
        <v>15</v>
      </c>
      <c r="G15" t="s">
        <v>16</v>
      </c>
      <c r="H15" t="s">
        <v>16</v>
      </c>
      <c r="I15" t="s">
        <v>23</v>
      </c>
      <c r="J15" t="s">
        <v>76</v>
      </c>
      <c r="K15" t="s">
        <v>16</v>
      </c>
      <c r="L15" s="2" t="str">
        <f t="shared" si="0"/>
        <v>Yes</v>
      </c>
      <c r="P15" s="2"/>
      <c r="Q15" s="2"/>
      <c r="R15" s="2"/>
    </row>
    <row r="16" spans="1:18" x14ac:dyDescent="0.25">
      <c r="A16" t="s">
        <v>77</v>
      </c>
      <c r="B16">
        <v>1</v>
      </c>
      <c r="C16" t="s">
        <v>78</v>
      </c>
      <c r="D16" t="s">
        <v>15</v>
      </c>
      <c r="E16" t="s">
        <v>22</v>
      </c>
      <c r="F16" t="s">
        <v>15</v>
      </c>
      <c r="G16" t="s">
        <v>16</v>
      </c>
      <c r="H16" t="s">
        <v>16</v>
      </c>
      <c r="I16" t="s">
        <v>23</v>
      </c>
      <c r="J16" t="s">
        <v>79</v>
      </c>
      <c r="K16" t="s">
        <v>22</v>
      </c>
      <c r="L16" s="2" t="str">
        <f t="shared" si="0"/>
        <v>Yes</v>
      </c>
      <c r="P16" s="2"/>
      <c r="Q16" s="2"/>
      <c r="R16" s="2"/>
    </row>
    <row r="17" spans="16:18" x14ac:dyDescent="0.25">
      <c r="P17" s="4" t="s">
        <v>80</v>
      </c>
      <c r="Q17" s="5"/>
      <c r="R17" s="2"/>
    </row>
    <row r="18" spans="16:18" x14ac:dyDescent="0.25">
      <c r="P18" s="3" t="s">
        <v>81</v>
      </c>
      <c r="Q18" s="2">
        <f>COUNTIFS(L:L, "Yes")</f>
        <v>15</v>
      </c>
      <c r="R18" s="2" t="s">
        <v>31</v>
      </c>
    </row>
    <row r="19" spans="16:18" x14ac:dyDescent="0.25">
      <c r="P19" s="3" t="s">
        <v>82</v>
      </c>
      <c r="Q19" s="2">
        <f>COUNTIFS(L:L, "No")</f>
        <v>0</v>
      </c>
      <c r="R19" s="2" t="s">
        <v>47</v>
      </c>
    </row>
    <row r="20" spans="16:18" x14ac:dyDescent="0.25">
      <c r="P20" s="3" t="s">
        <v>51</v>
      </c>
      <c r="Q20" s="2">
        <f>COUNTIFS(L:L, "Indeterminate")</f>
        <v>0</v>
      </c>
      <c r="R20" s="2" t="s">
        <v>36</v>
      </c>
    </row>
    <row r="21" spans="16:18" x14ac:dyDescent="0.25">
      <c r="P21" s="3" t="s">
        <v>55</v>
      </c>
      <c r="Q21" s="2">
        <f>COUNTIF(L:L, "Error Occurred") + COUNTIF(L:L, "Payload exceeds limit")</f>
        <v>0</v>
      </c>
      <c r="R21" s="2"/>
    </row>
    <row r="22" spans="16:18" x14ac:dyDescent="0.25">
      <c r="P22" s="3" t="s">
        <v>60</v>
      </c>
      <c r="Q22" s="2">
        <f>SUM(Q18:Q21)</f>
        <v>15</v>
      </c>
      <c r="R22" s="2"/>
    </row>
  </sheetData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2024-03-25T08:44:26Z</dcterms:created>
  <dcterms:modified xsi:type="dcterms:W3CDTF">2024-03-25T14:30:13Z</dcterms:modified>
</cp:coreProperties>
</file>