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398D60E4-4D14-4486-BB92-F7D29CDA40A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Q21" i="1" l="1"/>
  <c r="Q20" i="1"/>
  <c r="Q19" i="1"/>
  <c r="Q18" i="1"/>
  <c r="Q22" i="1" s="1"/>
  <c r="Q9" i="1"/>
  <c r="Q8" i="1"/>
  <c r="Q7" i="1"/>
  <c r="Q6" i="1"/>
  <c r="Q5" i="1"/>
  <c r="Q4" i="1"/>
  <c r="Q10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</calcChain>
</file>

<file path=xl/sharedStrings.xml><?xml version="1.0" encoding="utf-8"?>
<sst xmlns="http://schemas.openxmlformats.org/spreadsheetml/2006/main" count="197" uniqueCount="87">
  <si>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</si>
  <si>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</si>
  <si>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</si>
  <si>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</si>
  <si>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</si>
  <si>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</si>
  <si>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</si>
  <si>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</si>
  <si>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</si>
  <si>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</si>
  <si>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</si>
  <si>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</si>
  <si>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9th Nov 2023</t>
  </si>
  <si>
    <t>69dd38c87100bf2f6377d0d8925a81307bf4cce7816b012fefd1a74a622c7886</t>
  </si>
  <si>
    <t>http://steam.wx186.cn/</t>
  </si>
  <si>
    <t>Steam</t>
  </si>
  <si>
    <t>Yes</t>
  </si>
  <si>
    <t>10.0</t>
  </si>
  <si>
    <t>wx186</t>
  </si>
  <si>
    <t>15th Nov 2023</t>
  </si>
  <si>
    <t>d2ab28be4112521aa02087e1c78892ec53c35a3cb142ea27047fd9a46133fb26</t>
  </si>
  <si>
    <t>http://stemapoveredi.webservis.ru/</t>
  </si>
  <si>
    <t>webservis</t>
  </si>
  <si>
    <t>16th Nov 2023</t>
  </si>
  <si>
    <t>06a605cee96bc633239c324a80f46133f8b6e499b8f172f6f0530522c7cd1bd0</t>
  </si>
  <si>
    <t>http://store.thesteampowered.help/</t>
  </si>
  <si>
    <t>thesteampowered</t>
  </si>
  <si>
    <t>17th Nov 2023</t>
  </si>
  <si>
    <t>018942efa16ee39476eabde8c3db30d7c53374cb602a2b33aa92b105dc077cb1</t>
  </si>
  <si>
    <t>https://steamcorumunity.ru/gift</t>
  </si>
  <si>
    <t>steamcorumunity</t>
  </si>
  <si>
    <t>18th Nov 2023</t>
  </si>
  <si>
    <t>50d9a9dd5fb90c7bb7bf9e2d8e6160aec2af9cd32c5738d292994f348a51e776</t>
  </si>
  <si>
    <t>https://steamcorumunity.ru/gift/765625724239673548-auth</t>
  </si>
  <si>
    <t>3rd Dec 2023</t>
  </si>
  <si>
    <t>2610fbcd3135759cc0a2f27c879c0d5463be8758102081e0a21bfca904ae1c1e</t>
  </si>
  <si>
    <t>https://steam.guesskings.com/profiles/76561199240493541</t>
  </si>
  <si>
    <t>guesskings</t>
  </si>
  <si>
    <t>8th Dec 2023</t>
  </si>
  <si>
    <t>ebea84b66fc7b417e1fc599440983e7a62295bfa738271238cc0f250deeae0b0</t>
  </si>
  <si>
    <t>http://alihk.steamproxy.cc/</t>
  </si>
  <si>
    <t>steamproxy</t>
  </si>
  <si>
    <t>06069185845b494e3503bacdec5e2634b75b4918997aa28ba560d21142ed15b1</t>
  </si>
  <si>
    <t>https://steam.guesskings.com/login/?redir=explore&amp;redir_ssl=1</t>
  </si>
  <si>
    <t>13th Dec 2023</t>
  </si>
  <si>
    <t>3f45e707db1f3780563f784c671cf7cea7ff3d8abb43f277f29e70108ae3e13a</t>
  </si>
  <si>
    <t>https://st-gift.ru/gift33096</t>
  </si>
  <si>
    <t>st-gift</t>
  </si>
  <si>
    <t>17th Dec 2023</t>
  </si>
  <si>
    <t>8445aadb3b43d73bc7c5cf94b5741ab15ed49247a0d7ced29a3c50ec5e6a1202</t>
  </si>
  <si>
    <t>https://steamcomnunitc.ru/gift/26482976493733</t>
  </si>
  <si>
    <t>steamcomnunitc</t>
  </si>
  <si>
    <t>18th Dec 2023</t>
  </si>
  <si>
    <t>cb9914adde0ecaf6abafdc49413e594ac80031e387ea1be1a14c32d2d2b737c0</t>
  </si>
  <si>
    <t>https://steam.work-shop.vip/</t>
  </si>
  <si>
    <t>No</t>
  </si>
  <si>
    <t>work-shop</t>
  </si>
  <si>
    <t>20th Dec 2023</t>
  </si>
  <si>
    <t>8f59fb6242ff247a96f95ac2d034be9a3b8578829ea79249face0fa427f012d6</t>
  </si>
  <si>
    <t>http://steamconmuniry.com/giftcard/20576538</t>
  </si>
  <si>
    <t>steamconmuniry</t>
  </si>
  <si>
    <t>23rd Dec 2023</t>
  </si>
  <si>
    <t>db221096646f2ab6e7ae10e838fa432f316720720f10b2ed8abb31bea10bc0bb</t>
  </si>
  <si>
    <t>https://githubmaster3000.github.io/steamClone/</t>
  </si>
  <si>
    <t>github</t>
  </si>
  <si>
    <t>25th Dec 2023</t>
  </si>
  <si>
    <t>1f89a2c18c2527c088aee9588ce2cab82b5eafea367ca19429bb0d6532b4398c</t>
  </si>
  <si>
    <t>https://steamcomnunithy.ru/gift/57922976493796</t>
  </si>
  <si>
    <t>steamcomnunithy</t>
  </si>
  <si>
    <t>Benign</t>
  </si>
  <si>
    <t>https://store.steampowered.com/app/578080/PUBG_BATTLEGROUNDS/</t>
  </si>
  <si>
    <t>steampowered</t>
  </si>
  <si>
    <t>Phishing Summary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</si>
  <si>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</si>
  <si>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</si>
  <si>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</si>
  <si>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</si>
  <si>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</si>
  <si>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</si>
  <si>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</si>
  <si>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</si>
  <si>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</si>
  <si>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# Errors</t>
  </si>
  <si>
    <t>Total #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</si>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</sst>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3" fillId="0" borderId="0" xfId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ore.steampowered.com/app/578080/PUBG_BATTLEGROUN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O8" sqref="O8"/>
    </sheetView>
  </sheetViews>
  <sheetFormatPr defaultRowHeight="15" x14ac:dyDescent="0.25"/>
  <cols>
    <col min="4" max="4" width="26.140625" bestFit="1" customWidth="1"/>
    <col min="5" max="5" width="12.140625" bestFit="1" customWidth="1"/>
    <col min="6" max="6" width="22.85546875" bestFit="1" customWidth="1"/>
    <col min="7" max="7" width="24.5703125" bestFit="1" customWidth="1"/>
    <col min="8" max="8" width="27.7109375" bestFit="1" customWidth="1"/>
    <col min="9" max="9" width="25.28515625" bestFit="1" customWidth="1"/>
    <col min="10" max="10" width="20.140625" bestFit="1" customWidth="1"/>
    <col min="11" max="11" width="11.42578125" bestFit="1" customWidth="1"/>
    <col min="12" max="12" width="14.42578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8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15</v>
      </c>
      <c r="G2" t="s">
        <v>16</v>
      </c>
      <c r="H2" t="s">
        <v>16</v>
      </c>
      <c r="I2" t="s">
        <v>17</v>
      </c>
      <c r="J2" t="s">
        <v>18</v>
      </c>
      <c r="K2" t="s">
        <v>16</v>
      </c>
      <c r="L2" s="3" t="str">
        <f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19</v>
      </c>
      <c r="B3" t="s">
        <v>20</v>
      </c>
      <c r="C3" t="s">
        <v>21</v>
      </c>
      <c r="D3" t="s">
        <v>15</v>
      </c>
      <c r="E3" t="s">
        <v>16</v>
      </c>
      <c r="F3" t="s">
        <v>15</v>
      </c>
      <c r="G3" t="s">
        <v>16</v>
      </c>
      <c r="H3" t="s">
        <v>16</v>
      </c>
      <c r="I3" t="s">
        <v>17</v>
      </c>
      <c r="J3" t="s">
        <v>22</v>
      </c>
      <c r="K3" t="s">
        <v>16</v>
      </c>
      <c r="L3" s="3" t="str">
        <f t="shared" ref="L3:L16" si="0">IF(OR(D3="Indeterminate",F3="Indeterminate"),"Indeterminate",IF(OR(D3="Payload exceeds limit",F3="Payload exceeds limit"),"Payload exceeds limit",IF(OR(D3="Error Occurred",F3="Error Occurred"),"Error Occurred",IF(D3=F3,"Yes","No"))))</f>
        <v>Yes</v>
      </c>
      <c r="P3" s="4" t="s">
        <v>72</v>
      </c>
      <c r="Q3" s="5"/>
      <c r="R3" s="3"/>
    </row>
    <row r="4" spans="1:18" x14ac:dyDescent="0.25">
      <c r="A4" t="s">
        <v>23</v>
      </c>
      <c r="B4" t="s">
        <v>24</v>
      </c>
      <c r="C4" t="s">
        <v>25</v>
      </c>
      <c r="D4" t="s">
        <v>15</v>
      </c>
      <c r="E4" t="s">
        <v>16</v>
      </c>
      <c r="F4" t="s">
        <v>15</v>
      </c>
      <c r="G4" t="s">
        <v>16</v>
      </c>
      <c r="H4" t="s">
        <v>16</v>
      </c>
      <c r="I4" t="s">
        <v>17</v>
      </c>
      <c r="J4" t="s">
        <v>26</v>
      </c>
      <c r="K4" t="s">
        <v>16</v>
      </c>
      <c r="L4" s="3" t="str">
        <f t="shared" si="0"/>
        <v>Yes</v>
      </c>
      <c r="P4" s="6" t="s">
        <v>73</v>
      </c>
      <c r="Q4" s="3">
        <f>COUNTIFS(E:E, "Yes",K:K, "Yes")</f>
        <v>14</v>
      </c>
      <c r="R4" s="3" t="s">
        <v>74</v>
      </c>
    </row>
    <row r="5" spans="1:18" x14ac:dyDescent="0.25">
      <c r="A5" t="s">
        <v>27</v>
      </c>
      <c r="B5" t="s">
        <v>28</v>
      </c>
      <c r="C5" t="s">
        <v>29</v>
      </c>
      <c r="D5" t="s">
        <v>15</v>
      </c>
      <c r="E5" t="s">
        <v>16</v>
      </c>
      <c r="F5" t="s">
        <v>15</v>
      </c>
      <c r="G5" t="s">
        <v>16</v>
      </c>
      <c r="H5" t="s">
        <v>16</v>
      </c>
      <c r="I5" t="s">
        <v>17</v>
      </c>
      <c r="J5" t="s">
        <v>30</v>
      </c>
      <c r="K5" t="s">
        <v>16</v>
      </c>
      <c r="L5" s="3" t="str">
        <f t="shared" si="0"/>
        <v>Yes</v>
      </c>
      <c r="P5" s="6" t="s">
        <v>75</v>
      </c>
      <c r="Q5" s="3">
        <f>COUNTIFS(E:E, "Yes",K:K, "No")</f>
        <v>0</v>
      </c>
      <c r="R5" s="3" t="s">
        <v>76</v>
      </c>
    </row>
    <row r="6" spans="1:18" x14ac:dyDescent="0.25">
      <c r="A6" t="s">
        <v>31</v>
      </c>
      <c r="B6" t="s">
        <v>32</v>
      </c>
      <c r="C6" t="s">
        <v>33</v>
      </c>
      <c r="D6" t="s">
        <v>15</v>
      </c>
      <c r="E6" t="s">
        <v>16</v>
      </c>
      <c r="F6" t="s">
        <v>15</v>
      </c>
      <c r="G6" t="s">
        <v>16</v>
      </c>
      <c r="H6" t="s">
        <v>16</v>
      </c>
      <c r="I6" t="s">
        <v>17</v>
      </c>
      <c r="J6" t="s">
        <v>30</v>
      </c>
      <c r="K6" t="s">
        <v>16</v>
      </c>
      <c r="L6" s="3" t="str">
        <f t="shared" si="0"/>
        <v>Yes</v>
      </c>
      <c r="P6" s="6" t="s">
        <v>77</v>
      </c>
      <c r="Q6" s="3">
        <f>COUNTIFS(E:E, "No",K:K, "Yes")</f>
        <v>0</v>
      </c>
      <c r="R6" s="3" t="s">
        <v>78</v>
      </c>
    </row>
    <row r="7" spans="1:18" x14ac:dyDescent="0.25">
      <c r="A7" t="s">
        <v>34</v>
      </c>
      <c r="B7" t="s">
        <v>35</v>
      </c>
      <c r="C7" t="s">
        <v>36</v>
      </c>
      <c r="D7" t="s">
        <v>15</v>
      </c>
      <c r="E7" t="s">
        <v>16</v>
      </c>
      <c r="F7" t="s">
        <v>15</v>
      </c>
      <c r="G7" t="s">
        <v>16</v>
      </c>
      <c r="H7" t="s">
        <v>16</v>
      </c>
      <c r="I7" t="s">
        <v>17</v>
      </c>
      <c r="J7" t="s">
        <v>37</v>
      </c>
      <c r="K7" t="s">
        <v>16</v>
      </c>
      <c r="L7" s="3" t="str">
        <f t="shared" si="0"/>
        <v>Yes</v>
      </c>
      <c r="P7" s="6" t="s">
        <v>79</v>
      </c>
      <c r="Q7" s="3">
        <f>COUNTIFS(E:E, "No",K:K, "No")</f>
        <v>1</v>
      </c>
      <c r="R7" s="3" t="s">
        <v>80</v>
      </c>
    </row>
    <row r="8" spans="1:18" x14ac:dyDescent="0.25">
      <c r="A8" t="s">
        <v>38</v>
      </c>
      <c r="B8" t="s">
        <v>39</v>
      </c>
      <c r="C8" t="s">
        <v>40</v>
      </c>
      <c r="D8" t="s">
        <v>15</v>
      </c>
      <c r="E8" t="s">
        <v>16</v>
      </c>
      <c r="F8" t="s">
        <v>15</v>
      </c>
      <c r="G8" t="s">
        <v>16</v>
      </c>
      <c r="H8" t="s">
        <v>16</v>
      </c>
      <c r="I8" t="s">
        <v>17</v>
      </c>
      <c r="J8" t="s">
        <v>41</v>
      </c>
      <c r="K8" t="s">
        <v>16</v>
      </c>
      <c r="L8" s="3" t="str">
        <f t="shared" si="0"/>
        <v>Yes</v>
      </c>
      <c r="P8" s="6" t="s">
        <v>81</v>
      </c>
      <c r="Q8" s="3">
        <f>COUNTIF(K:K, "Indeterminate")</f>
        <v>0</v>
      </c>
      <c r="R8" s="3"/>
    </row>
    <row r="9" spans="1:18" x14ac:dyDescent="0.25">
      <c r="A9" t="s">
        <v>38</v>
      </c>
      <c r="B9" t="s">
        <v>42</v>
      </c>
      <c r="C9" t="s">
        <v>43</v>
      </c>
      <c r="D9" t="s">
        <v>15</v>
      </c>
      <c r="E9" t="s">
        <v>16</v>
      </c>
      <c r="F9" t="s">
        <v>15</v>
      </c>
      <c r="G9" t="s">
        <v>16</v>
      </c>
      <c r="H9" t="s">
        <v>16</v>
      </c>
      <c r="I9" t="s">
        <v>17</v>
      </c>
      <c r="J9" t="s">
        <v>37</v>
      </c>
      <c r="K9" t="s">
        <v>16</v>
      </c>
      <c r="L9" s="3" t="str">
        <f t="shared" si="0"/>
        <v>Yes</v>
      </c>
      <c r="P9" s="6" t="s">
        <v>82</v>
      </c>
      <c r="Q9" s="3">
        <f>COUNTIF(K:K, "Error Occurred") + COUNTIF(K:K, "Payload exceeds limit")</f>
        <v>0</v>
      </c>
      <c r="R9" s="3"/>
    </row>
    <row r="10" spans="1:18" x14ac:dyDescent="0.25">
      <c r="A10" t="s">
        <v>44</v>
      </c>
      <c r="B10" t="s">
        <v>45</v>
      </c>
      <c r="C10" t="s">
        <v>46</v>
      </c>
      <c r="D10" t="s">
        <v>15</v>
      </c>
      <c r="E10" t="s">
        <v>16</v>
      </c>
      <c r="F10" t="s">
        <v>15</v>
      </c>
      <c r="G10" t="s">
        <v>16</v>
      </c>
      <c r="H10" t="s">
        <v>16</v>
      </c>
      <c r="I10" t="s">
        <v>17</v>
      </c>
      <c r="J10" t="s">
        <v>47</v>
      </c>
      <c r="K10" t="s">
        <v>16</v>
      </c>
      <c r="L10" s="3" t="str">
        <f t="shared" si="0"/>
        <v>Yes</v>
      </c>
      <c r="P10" s="6" t="s">
        <v>83</v>
      </c>
      <c r="Q10" s="3">
        <f>SUM(Q4:Q9)</f>
        <v>15</v>
      </c>
      <c r="R10" s="3"/>
    </row>
    <row r="11" spans="1:18" x14ac:dyDescent="0.25">
      <c r="A11" t="s">
        <v>48</v>
      </c>
      <c r="B11" t="s">
        <v>49</v>
      </c>
      <c r="C11" t="s">
        <v>50</v>
      </c>
      <c r="D11" t="s">
        <v>15</v>
      </c>
      <c r="E11" t="s">
        <v>16</v>
      </c>
      <c r="F11" t="s">
        <v>15</v>
      </c>
      <c r="G11" t="s">
        <v>16</v>
      </c>
      <c r="H11" t="s">
        <v>16</v>
      </c>
      <c r="I11" t="s">
        <v>17</v>
      </c>
      <c r="J11" t="s">
        <v>51</v>
      </c>
      <c r="K11" t="s">
        <v>16</v>
      </c>
      <c r="L11" s="3" t="str">
        <f t="shared" si="0"/>
        <v>Yes</v>
      </c>
      <c r="P11" s="3"/>
      <c r="Q11" s="3"/>
      <c r="R11" s="3"/>
    </row>
    <row r="12" spans="1:18" x14ac:dyDescent="0.25">
      <c r="A12" t="s">
        <v>52</v>
      </c>
      <c r="B12" t="s">
        <v>53</v>
      </c>
      <c r="C12" t="s">
        <v>54</v>
      </c>
      <c r="D12" t="s">
        <v>15</v>
      </c>
      <c r="E12" t="s">
        <v>16</v>
      </c>
      <c r="F12" t="s">
        <v>15</v>
      </c>
      <c r="G12" t="s">
        <v>55</v>
      </c>
      <c r="H12" t="s">
        <v>16</v>
      </c>
      <c r="I12" t="s">
        <v>17</v>
      </c>
      <c r="J12" t="s">
        <v>56</v>
      </c>
      <c r="K12" t="s">
        <v>16</v>
      </c>
      <c r="L12" s="3" t="str">
        <f t="shared" si="0"/>
        <v>Yes</v>
      </c>
      <c r="P12" s="3"/>
      <c r="Q12" s="3"/>
      <c r="R12" s="3"/>
    </row>
    <row r="13" spans="1:18" x14ac:dyDescent="0.25">
      <c r="A13" t="s">
        <v>57</v>
      </c>
      <c r="B13" t="s">
        <v>58</v>
      </c>
      <c r="C13" t="s">
        <v>59</v>
      </c>
      <c r="D13" t="s">
        <v>15</v>
      </c>
      <c r="E13" t="s">
        <v>16</v>
      </c>
      <c r="F13" t="s">
        <v>15</v>
      </c>
      <c r="G13" t="s">
        <v>16</v>
      </c>
      <c r="H13" t="s">
        <v>16</v>
      </c>
      <c r="I13" t="s">
        <v>17</v>
      </c>
      <c r="J13" t="s">
        <v>60</v>
      </c>
      <c r="K13" t="s">
        <v>16</v>
      </c>
      <c r="L13" s="3" t="str">
        <f t="shared" si="0"/>
        <v>Yes</v>
      </c>
      <c r="P13" s="3"/>
      <c r="Q13" s="3"/>
      <c r="R13" s="3"/>
    </row>
    <row r="14" spans="1:18" x14ac:dyDescent="0.25">
      <c r="A14" t="s">
        <v>61</v>
      </c>
      <c r="B14" t="s">
        <v>62</v>
      </c>
      <c r="C14" t="s">
        <v>63</v>
      </c>
      <c r="D14" t="s">
        <v>15</v>
      </c>
      <c r="E14" t="s">
        <v>16</v>
      </c>
      <c r="F14" t="s">
        <v>15</v>
      </c>
      <c r="G14" t="s">
        <v>55</v>
      </c>
      <c r="H14" t="s">
        <v>16</v>
      </c>
      <c r="I14" t="s">
        <v>17</v>
      </c>
      <c r="J14" t="s">
        <v>64</v>
      </c>
      <c r="K14" t="s">
        <v>16</v>
      </c>
      <c r="L14" s="3" t="str">
        <f t="shared" si="0"/>
        <v>Yes</v>
      </c>
      <c r="P14" s="3"/>
      <c r="Q14" s="3"/>
      <c r="R14" s="3"/>
    </row>
    <row r="15" spans="1:18" x14ac:dyDescent="0.25">
      <c r="A15" t="s">
        <v>65</v>
      </c>
      <c r="B15" t="s">
        <v>66</v>
      </c>
      <c r="C15" t="s">
        <v>67</v>
      </c>
      <c r="D15" t="s">
        <v>15</v>
      </c>
      <c r="E15" t="s">
        <v>16</v>
      </c>
      <c r="F15" t="s">
        <v>15</v>
      </c>
      <c r="G15" t="s">
        <v>16</v>
      </c>
      <c r="H15" t="s">
        <v>16</v>
      </c>
      <c r="I15" t="s">
        <v>17</v>
      </c>
      <c r="J15" t="s">
        <v>68</v>
      </c>
      <c r="K15" t="s">
        <v>16</v>
      </c>
      <c r="L15" s="3" t="str">
        <f t="shared" si="0"/>
        <v>Yes</v>
      </c>
      <c r="P15" s="3"/>
      <c r="Q15" s="3"/>
      <c r="R15" s="3"/>
    </row>
    <row r="16" spans="1:18" x14ac:dyDescent="0.25">
      <c r="A16" t="s">
        <v>69</v>
      </c>
      <c r="B16">
        <v>1</v>
      </c>
      <c r="C16" s="2" t="s">
        <v>70</v>
      </c>
      <c r="D16" t="s">
        <v>15</v>
      </c>
      <c r="E16" t="s">
        <v>55</v>
      </c>
      <c r="F16" t="s">
        <v>15</v>
      </c>
      <c r="G16" t="s">
        <v>55</v>
      </c>
      <c r="H16" t="s">
        <v>16</v>
      </c>
      <c r="I16" t="s">
        <v>17</v>
      </c>
      <c r="J16" t="s">
        <v>71</v>
      </c>
      <c r="K16" t="s">
        <v>55</v>
      </c>
      <c r="L16" s="3" t="str">
        <f t="shared" si="0"/>
        <v>Yes</v>
      </c>
      <c r="P16" s="3"/>
      <c r="Q16" s="3"/>
      <c r="R16" s="3"/>
    </row>
    <row r="17" spans="16:18" x14ac:dyDescent="0.25">
      <c r="P17" s="4" t="s">
        <v>84</v>
      </c>
      <c r="Q17" s="5"/>
      <c r="R17" s="3"/>
    </row>
    <row r="18" spans="16:18" x14ac:dyDescent="0.25">
      <c r="P18" s="6" t="s">
        <v>85</v>
      </c>
      <c r="Q18" s="3">
        <f>COUNTIFS(L:L, "Yes")</f>
        <v>15</v>
      </c>
      <c r="R18" s="3" t="s">
        <v>74</v>
      </c>
    </row>
    <row r="19" spans="16:18" x14ac:dyDescent="0.25">
      <c r="P19" s="6" t="s">
        <v>86</v>
      </c>
      <c r="Q19" s="3">
        <f>COUNTIFS(L:L, "No")</f>
        <v>0</v>
      </c>
      <c r="R19" s="3" t="s">
        <v>80</v>
      </c>
    </row>
    <row r="20" spans="16:18" x14ac:dyDescent="0.25">
      <c r="P20" s="6" t="s">
        <v>81</v>
      </c>
      <c r="Q20" s="3">
        <f>COUNTIFS(L:L, "Indeterminate")</f>
        <v>0</v>
      </c>
      <c r="R20" s="3" t="s">
        <v>76</v>
      </c>
    </row>
    <row r="21" spans="16:18" x14ac:dyDescent="0.25">
      <c r="P21" s="6" t="s">
        <v>82</v>
      </c>
      <c r="Q21" s="3">
        <f>COUNTIF(L:L, "Error Occurred") + COUNTIF(L:L, "Payload exceeds limit")</f>
        <v>0</v>
      </c>
      <c r="R21" s="3"/>
    </row>
    <row r="22" spans="16:18" x14ac:dyDescent="0.25">
      <c r="P22" s="6" t="s">
        <v>83</v>
      </c>
      <c r="Q22" s="3">
        <f>SUM(Q18:Q21)</f>
        <v>15</v>
      </c>
      <c r="R22" s="3"/>
    </row>
    <row r="23" spans="16:18" x14ac:dyDescent="0.25">
      <c r="P23" s="3"/>
      <c r="Q23" s="3"/>
      <c r="R23" s="3"/>
    </row>
  </sheetData>
  <mergeCells count="2">
    <mergeCell ref="P3:Q3"/>
    <mergeCell ref="P17:Q17"/>
  </mergeCells>
  <hyperlinks>
    <hyperlink ref="C16" r:id="rId1" xr:uid="{B586D3C0-19AE-4B94-8F42-5D3CFBD4F3E3}"/>
  </hyperlink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2024-03-25T08:44:11Z</dcterms:created>
  <dcterms:modified xsi:type="dcterms:W3CDTF">2024-03-25T14:41:05Z</dcterms:modified>
</cp:coreProperties>
</file>