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F:\0_App_Development_Folder\Playwright_Crawler_New\baseline\gemini\"/>
    </mc:Choice>
  </mc:AlternateContent>
  <xr:revisionPtr revIDLastSave="0" documentId="13_ncr:1_{9542F269-D133-4CCC-B542-0BF67DCEE774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definedNames>
    <definedName name="_xlnm._FilterDatabase" localSheetId="0" hidden="1">Sheet1!$A$1:$L$55</definedName>
  </definedNames>
  <calcPr calcId="181029"/>
</workbook>
</file>

<file path=xl/calcChain.xml><?xml version="1.0" encoding="utf-8"?>
<calcChain xmlns="http://schemas.openxmlformats.org/spreadsheetml/2006/main">
  <c r="Q9" i="1" l="1"/>
  <c r="Q8" i="1"/>
  <c r="Q7" i="1"/>
  <c r="Q6" i="1"/>
  <c r="Q5" i="1"/>
  <c r="Q4" i="1"/>
  <c r="Q10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2" i="1"/>
  <c r="Q21" i="1" s="1"/>
  <c r="Q18" i="1" l="1"/>
  <c r="Q22" i="1" s="1"/>
  <c r="Q19" i="1"/>
  <c r="Q20" i="1"/>
</calcChain>
</file>

<file path=xl/sharedStrings.xml><?xml version="1.0" encoding="utf-8"?>
<sst xmlns="http://schemas.openxmlformats.org/spreadsheetml/2006/main" count="629" uniqueCount="226">
  <si>
    <t>Date (of Dataset)</t>
  </si>
  <si>
    <t>File Hash</t>
  </si>
  <si>
    <t>Website URL</t>
  </si>
  <si>
    <t>Targeted Brand / Categories</t>
  </si>
  <si>
    <t>Final Verdict</t>
  </si>
  <si>
    <t>Gemini Identified Brand</t>
  </si>
  <si>
    <t>(Gemini) Has Credentials?</t>
  </si>
  <si>
    <t>(Gemini) Has Call-to-Actions?</t>
  </si>
  <si>
    <t>(Gemini) Confidence Score</t>
  </si>
  <si>
    <t>Second Level Domain</t>
  </si>
  <si>
    <t>Is Phishing?</t>
  </si>
  <si>
    <t>Is Brand Same?</t>
  </si>
  <si>
    <t>25th Oct 2023</t>
  </si>
  <si>
    <t>798954895e228905bf2ae218c1c813b657727ba18760904b0bd269f140c58347</t>
  </si>
  <si>
    <t>https://jnapk4.org/</t>
  </si>
  <si>
    <t>Telegram</t>
  </si>
  <si>
    <t>Yes</t>
  </si>
  <si>
    <t>No</t>
  </si>
  <si>
    <t>10.0</t>
  </si>
  <si>
    <t>jnapk4</t>
  </si>
  <si>
    <t>23923020cc2098a3f069d03af5b293cbb8d532dad22be4f1099f65361504b0b2</t>
  </si>
  <si>
    <t>https://telegra2.org/</t>
  </si>
  <si>
    <t>telegra2</t>
  </si>
  <si>
    <t>48648ae67c2ba2f14d14440ab83221a5e91976c07fdad6923d67679506d8493d</t>
  </si>
  <si>
    <t>http://eieggim.life/</t>
  </si>
  <si>
    <t>eieggim</t>
  </si>
  <si>
    <t>f7900ef035b35988fca1edb0f6a4b8c0ea622ba23c44414a1c741426e1b104b3</t>
  </si>
  <si>
    <t>http://www.china-telegram.net/</t>
  </si>
  <si>
    <t>china-telegram</t>
  </si>
  <si>
    <t>6699cf25907a71d13e4ca198f889729818b50c04a94a902e5680ea42c23e69f7</t>
  </si>
  <si>
    <t>https://tejsomkm.xyz/</t>
  </si>
  <si>
    <t>tejsomkm</t>
  </si>
  <si>
    <t>bcc26f5bd0afaeb3c846d0dd64faf14ce2e829c194306c0873d58238e0df29cf</t>
  </si>
  <si>
    <t>https://telaggrams.xyz/</t>
  </si>
  <si>
    <t>telaggrams</t>
  </si>
  <si>
    <t>0f74c4631b05d51a6cb3ff02353b8d2b8fa8fd865dbdea19652d127a4fe9005a</t>
  </si>
  <si>
    <t>https://teleaspp.com/</t>
  </si>
  <si>
    <t>teleaspp</t>
  </si>
  <si>
    <t>0168a2d400dfd2b69334aba0575dbe47aea22d8d54ca34dd9ed6ec94e6269572</t>
  </si>
  <si>
    <t>https://adminuser.te1eng-suo.net/</t>
  </si>
  <si>
    <t>te1eng-suo</t>
  </si>
  <si>
    <t>26th Oct 2023</t>
  </si>
  <si>
    <t>8caded051f7acfa723aef31dd99a80304417956f5887b8476688a5e62f546e1e</t>
  </si>
  <si>
    <t>https://www.telegramm.cloud/TG_ZH/index.html</t>
  </si>
  <si>
    <t>telegramm</t>
  </si>
  <si>
    <t>4e34f5dbdf9094db6a984687f2d83025273fac431aef32639e51cf0136d94f65</t>
  </si>
  <si>
    <t>http://bzfumru.com/</t>
  </si>
  <si>
    <t>bzfumru</t>
  </si>
  <si>
    <t>27th Oct 2023</t>
  </si>
  <si>
    <t>644b57d030e8483c3c9ba3b7d842c5af03fed79ddce68af297cb1bc3aee48e0c</t>
  </si>
  <si>
    <t>http://teleg1ream.com/</t>
  </si>
  <si>
    <t>teleg1ream</t>
  </si>
  <si>
    <t>2dbbc8f4dd74d47745add189f3a00b3e2861fc4ce30c19b902a50ca9603dcf84</t>
  </si>
  <si>
    <t>http://telegczn.club/web</t>
  </si>
  <si>
    <t>telegczn</t>
  </si>
  <si>
    <t>28th Oct 2023</t>
  </si>
  <si>
    <t>fa60dcca8166fe2201f9c656d3e56cbac26fa414b1c9ea740a9ef84ec31a1c8f</t>
  </si>
  <si>
    <t>https://terlergram.com/</t>
  </si>
  <si>
    <t>terlergram</t>
  </si>
  <si>
    <t>6d8cc8eda0c091e69037be6dfb4561826139ba9844df128097561da8a5d384a1</t>
  </si>
  <si>
    <t>https://tele-gram05.com/</t>
  </si>
  <si>
    <t>tele-gram05</t>
  </si>
  <si>
    <t>29th Oct 2023</t>
  </si>
  <si>
    <t>522fd03f71fd385aca3d8aa1a340afafd4659ba221520dd7c221594a53daafe3</t>
  </si>
  <si>
    <t>https://www.zh-telegram.net/</t>
  </si>
  <si>
    <t>zh-telegram</t>
  </si>
  <si>
    <t>02c17ba67ba4cc5c2f03e621a8d7e9e0ff80658fbd830d1cb9d73447c44ea7cd</t>
  </si>
  <si>
    <t>https://pembantubutikmalaysia.my.id/</t>
  </si>
  <si>
    <t>Baby Adamelia</t>
  </si>
  <si>
    <t>pembantubutikmalaysia</t>
  </si>
  <si>
    <t>01d3f2d69828f3d7bfc5a3a8c6feeac5bfa2851aaa8f0f247738b404091fcd21</t>
  </si>
  <si>
    <t>https://telegram-sex-private.netlify.app/</t>
  </si>
  <si>
    <t>8.5</t>
  </si>
  <si>
    <t>netlify</t>
  </si>
  <si>
    <t>30th Oct 2023</t>
  </si>
  <si>
    <t>ea4055a35b68abedf1f2879cce61fdf2e61bae4ed7437f14596f7445400eff11</t>
  </si>
  <si>
    <t>http://teelgarm.top/</t>
  </si>
  <si>
    <t>teelgarm</t>
  </si>
  <si>
    <t>8954c5dcd26b608986cef321586a7d362b32b59496b0179b0d1d9f72881aedcf</t>
  </si>
  <si>
    <t>https://c-telegram.biz/?user-agent=mozilla/5.0</t>
  </si>
  <si>
    <t>c-telegram</t>
  </si>
  <si>
    <t>1st Nov 2023</t>
  </si>
  <si>
    <t>318cd96aa99863e47744fe2a14e6e1923b15c15ecfcca741ff85fc9350650ae6</t>
  </si>
  <si>
    <t>http://tg-telegram.club/</t>
  </si>
  <si>
    <t>tg-telegram</t>
  </si>
  <si>
    <t>4th Nov 2023</t>
  </si>
  <si>
    <t>873c78a6f3dfb0e196d2b8b4df11610aec499eb3b74b09858351ee260e13fcd7</t>
  </si>
  <si>
    <t>http://www.telegram-subscribe.ru/</t>
  </si>
  <si>
    <t>telegram-subscribe</t>
  </si>
  <si>
    <t>5th Nov 2023</t>
  </si>
  <si>
    <t>3f4469aae21448f192aecb21ed0fa3f194f5c026662891b346e8843dd07120ac</t>
  </si>
  <si>
    <t>http://telegram-com-zhcn.pages.dev/</t>
  </si>
  <si>
    <t>pages</t>
  </si>
  <si>
    <t>6db694ddfd7b95fdb2db8fe3533024069843cf4cec67b9fc93353814fb7d3169</t>
  </si>
  <si>
    <t>http://telegraimu.com/</t>
  </si>
  <si>
    <t>telegraimu</t>
  </si>
  <si>
    <t>6th Nov 2023</t>
  </si>
  <si>
    <t>1083253b8c9bec09a823866a63f08c5ff4778f5ad5c0a4970eed093a0beb4c98</t>
  </si>
  <si>
    <t>http://www.tbxjly.com/</t>
  </si>
  <si>
    <t>tbxjly</t>
  </si>
  <si>
    <t>7th Nov 2023</t>
  </si>
  <si>
    <t>9175d3239ab45b50c732abd9ea5ddfc503bf948d468eb07da8b10a0d99a85346</t>
  </si>
  <si>
    <t>http://www.telp5gram.com/</t>
  </si>
  <si>
    <t>telp5gram</t>
  </si>
  <si>
    <t>66076adce603f73ff4a40125d2a02251b918a296fcd288464c64197bcc11962f</t>
  </si>
  <si>
    <t>http://telegraawm.com/</t>
  </si>
  <si>
    <t>telegraawm</t>
  </si>
  <si>
    <t>eeffbebb79ee6891f7b0735876c3bc3decddfaff446d220e55570292eb0bb997</t>
  </si>
  <si>
    <t>http://wtelegram.com/</t>
  </si>
  <si>
    <t>wtelegram</t>
  </si>
  <si>
    <t>9th Nov 2023</t>
  </si>
  <si>
    <t>01ff356ce20b19aad26daecce43eb4ad9e44e4e46a93e3cd549a96b33f1549df</t>
  </si>
  <si>
    <t>https://uzd-vote.pro/</t>
  </si>
  <si>
    <t>uzd-vote</t>
  </si>
  <si>
    <t>10th Nov 2023</t>
  </si>
  <si>
    <t>b5a7a6d49a07d61e8a7b5ec298876dee232da785d889da5757e664eab82c9d10</t>
  </si>
  <si>
    <t>http://cropping-felicitations.click/</t>
  </si>
  <si>
    <t>cropping-felicitations</t>
  </si>
  <si>
    <t>13th Nov 2023</t>
  </si>
  <si>
    <t>0b4b1b28c995b3105795452d7440552784cceb2a8530a43d0d8e1b214510c0ca</t>
  </si>
  <si>
    <t>http://viewvideothebestsg.ddweb0.cloud/</t>
  </si>
  <si>
    <t>ddweb0</t>
  </si>
  <si>
    <t>13161b460bdcfc86069689b59cb267c7b7856e7ab1ec4c8baf6f722857dc70de</t>
  </si>
  <si>
    <t>https://telegram.ttmirrors.eu.org/#/login</t>
  </si>
  <si>
    <t>9.8</t>
  </si>
  <si>
    <t>eu</t>
  </si>
  <si>
    <t>15th Nov 2023</t>
  </si>
  <si>
    <t>0338089e6e1b4ca184c743b23f921749fb9b42bf826bb912a423ef81c73f28cb</t>
  </si>
  <si>
    <t>https://viral-cambodia02.lopaking.my.id/</t>
  </si>
  <si>
    <t>lopaking</t>
  </si>
  <si>
    <t>16th Nov 2023</t>
  </si>
  <si>
    <t>047cc2a43cd96ca7198877474bcaeca95e29e261854a7af1c7b4c3b33d74adc8</t>
  </si>
  <si>
    <t>https://uzbekkrut.kz/</t>
  </si>
  <si>
    <t>uzbekkrut</t>
  </si>
  <si>
    <t>17th Nov 2023</t>
  </si>
  <si>
    <t>0596e728718562ea71cc13a39ab29fd030b4eb393857c01f70ebd9e372316464</t>
  </si>
  <si>
    <t>https://viralwomanmelayu.st-me.id/</t>
  </si>
  <si>
    <t>st-me</t>
  </si>
  <si>
    <t>19th Nov 2023</t>
  </si>
  <si>
    <t>411145294a15999152c4aa2def8f377501ac83864034b0a2e723f6ddfa82c2f9</t>
  </si>
  <si>
    <t>https://telegram.awqdui.top/</t>
  </si>
  <si>
    <t>awqdui</t>
  </si>
  <si>
    <t>ed70e8e50c1b5d17b349d1b662c8e7b938a275ed9be41f15b5798762bf25b022</t>
  </si>
  <si>
    <t>https://tgadminuser.awqdui.top/</t>
  </si>
  <si>
    <t>01e32770ac8443e47a10eaed58d14acd990076b65bcc9b60df53dda1f0688649</t>
  </si>
  <si>
    <t>http://www.web.tlgr.org/#/login</t>
  </si>
  <si>
    <t>tlgr</t>
  </si>
  <si>
    <t>02de404bd7c2bb310cee621d9432d70167b13d7ca76caeacc31f357d4b3fc331</t>
  </si>
  <si>
    <t>https://web.vwvw-telegram.com/</t>
  </si>
  <si>
    <t>vwvw-telegram</t>
  </si>
  <si>
    <t>20th Nov 2023</t>
  </si>
  <si>
    <t>80b3b1e7eedb924f4157de332c593a3c88b461092a67ac98c2041647fd020cf0</t>
  </si>
  <si>
    <t>http://bhtlgr.github.io/</t>
  </si>
  <si>
    <t>github</t>
  </si>
  <si>
    <t>30th Nov 2023</t>
  </si>
  <si>
    <t>0219010803323bd27d11aeff2290b47079f50718931e904dcb37c4254438d4d5</t>
  </si>
  <si>
    <t>https://waw502.com/</t>
  </si>
  <si>
    <t>waw502</t>
  </si>
  <si>
    <t>3rd Dec 2023</t>
  </si>
  <si>
    <t>04537371e3e56bf01b20e119e21420bb2e42ab92fe46d6b36508540992085328</t>
  </si>
  <si>
    <t>https://kumpulan1-berita-update.gac-or.com/</t>
  </si>
  <si>
    <t>gac-or</t>
  </si>
  <si>
    <t>5th Dec 2023</t>
  </si>
  <si>
    <t>07994fdc46c0900efa4814964924ba7b8029d1684cb2244da7bb2d295356e716</t>
  </si>
  <si>
    <t>https://the-real-life-company-singapore.real-www.com/</t>
  </si>
  <si>
    <t>real-www</t>
  </si>
  <si>
    <t>6th Dec 2023</t>
  </si>
  <si>
    <t>12ace5f268cb2ce6c343ddba874790f5fdf96b8f2f5bcc91c5b9c25f577375c6</t>
  </si>
  <si>
    <t>https://join-liveroom.room-private-free.my.id/</t>
  </si>
  <si>
    <t>room-private-free</t>
  </si>
  <si>
    <t>8ec170ebc26f1f6012a30a9d32dab10f77e9f1984a6a888cf77f1cf57a397769</t>
  </si>
  <si>
    <t>http://tellegroms.xyz/</t>
  </si>
  <si>
    <t>tellegroms</t>
  </si>
  <si>
    <t>7th Dec 2023</t>
  </si>
  <si>
    <t>b01b5f23356ac1c1e93b0d3db4ed6dd922e8e3bcace1eb5c61cd92088a6d66a6</t>
  </si>
  <si>
    <t>http://tg-telegram.club/tg_zh/index.html</t>
  </si>
  <si>
    <t>e148e2e30e5671767f5f33a65ede07e89f2c5d4039f23d33bd8cf3caf98a89ec</t>
  </si>
  <si>
    <t>http://telegram-zh.biz/tg_zh/index.html</t>
  </si>
  <si>
    <t>telegram-zh</t>
  </si>
  <si>
    <t>10th Dec 2023</t>
  </si>
  <si>
    <t>fca161eeac27627a831652a728f2caeb2f67b9314d38fa69f01969e997bfd306</t>
  </si>
  <si>
    <t>http://telaggrem.top/</t>
  </si>
  <si>
    <t>telaggrem</t>
  </si>
  <si>
    <t>13th Dec 2023</t>
  </si>
  <si>
    <t>047811aa2e95dd46e054634b883ba9955378b6b3ca800c76ed3704e3c3dfb59c</t>
  </si>
  <si>
    <t>https://trade212new.top/</t>
  </si>
  <si>
    <t>SZ Trades</t>
  </si>
  <si>
    <t>trade212new</t>
  </si>
  <si>
    <t>80d717a036f7b597469a686cdb2ba414b78d1e97cde8eedfb33f9e7833b9c3d5</t>
  </si>
  <si>
    <t>http://telegram-web.com.cn/web</t>
  </si>
  <si>
    <t>telegram-web</t>
  </si>
  <si>
    <t>14th Dec 2023</t>
  </si>
  <si>
    <t>09eaab5f952c5d9b5fffeca5dabacad57697e9617de5d283f566060c8a4e64da</t>
  </si>
  <si>
    <t>http://www.telegirem.com/</t>
  </si>
  <si>
    <t>telegirem</t>
  </si>
  <si>
    <t>82333831343afa9a86ffd7b96b09f1a6490ef9aa1dc3696ddc2dc767e663330f</t>
  </si>
  <si>
    <t>http://telegprcem.vip/web</t>
  </si>
  <si>
    <t>telegprcem</t>
  </si>
  <si>
    <t>15th Dec 2023</t>
  </si>
  <si>
    <t>84bf05abc3a831503603a8153cd36c09a0747a4c6b9329e0a5a17290ae9cdce8</t>
  </si>
  <si>
    <t>https://jawatan-kosong-malaysia.id-net.info/02/pendaftaran/otpcode.php/</t>
  </si>
  <si>
    <t>id-net</t>
  </si>
  <si>
    <t>18th Dec 2023</t>
  </si>
  <si>
    <t>082055ba6d9fb01f3c55acee424c188edc87e28fa11dfbc122b9c5aed592f889</t>
  </si>
  <si>
    <t>http://telegrmb.fit/web</t>
  </si>
  <si>
    <t>telegrmb</t>
  </si>
  <si>
    <t>Benign</t>
  </si>
  <si>
    <t>https://web.telegram.org/a/</t>
  </si>
  <si>
    <t>telegram</t>
  </si>
  <si>
    <t>Reason</t>
  </si>
  <si>
    <t>Confused with Telegram group name, as the middle of the page displays the group icon together with the group name.</t>
  </si>
  <si>
    <t>Phishing Summary</t>
  </si>
  <si>
    <t># Phishing, Phishing</t>
  </si>
  <si>
    <t>TP</t>
  </si>
  <si>
    <t># Phishing, Benign</t>
  </si>
  <si>
    <t>FN</t>
  </si>
  <si>
    <t># Benign, Phishing</t>
  </si>
  <si>
    <t>FP</t>
  </si>
  <si>
    <t># Benign, Benign</t>
  </si>
  <si>
    <t>TN</t>
  </si>
  <si>
    <t># Indeterminate</t>
  </si>
  <si>
    <t># Errors</t>
  </si>
  <si>
    <t>Total #</t>
  </si>
  <si>
    <t>Brand Summary</t>
  </si>
  <si>
    <t># Identified</t>
  </si>
  <si>
    <t># Mismatched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</si>
</sst>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"/>
  <sheetViews>
    <sheetView tabSelected="1" topLeftCell="A19" workbookViewId="0">
      <selection activeCell="P41" sqref="P41"/>
    </sheetView>
  </sheetViews>
  <sheetFormatPr defaultRowHeight="15" x14ac:dyDescent="0.25"/>
  <cols>
    <col min="4" max="4" width="26.140625" bestFit="1" customWidth="1"/>
    <col min="5" max="5" width="12.140625" bestFit="1" customWidth="1"/>
    <col min="6" max="6" width="22.85546875" bestFit="1" customWidth="1"/>
    <col min="7" max="7" width="24.5703125" bestFit="1" customWidth="1"/>
    <col min="8" max="8" width="27.7109375" bestFit="1" customWidth="1"/>
    <col min="9" max="9" width="25.28515625" bestFit="1" customWidth="1"/>
    <col min="10" max="10" width="20.140625" bestFit="1" customWidth="1"/>
    <col min="11" max="11" width="11.42578125" bestFit="1" customWidth="1"/>
    <col min="12" max="12" width="14.42578125" bestFit="1" customWidth="1"/>
    <col min="16" max="16" width="18.85546875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209</v>
      </c>
    </row>
    <row r="2" spans="1:18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15</v>
      </c>
      <c r="G2" t="s">
        <v>17</v>
      </c>
      <c r="H2" t="s">
        <v>16</v>
      </c>
      <c r="I2" t="s">
        <v>18</v>
      </c>
      <c r="J2" t="s">
        <v>19</v>
      </c>
      <c r="K2" t="s">
        <v>16</v>
      </c>
      <c r="L2" t="str">
        <f>IF(OR(D2="Indeterminate",F2="Indeterminate"),"Indeterminate",IF(OR(D2="Payload exceeds limit",F2="Payload exceeds limit"),"Payload exceeds limit",IF(OR(D2="Error Occurred",F2="Error Occurred"),"Error Occurred",IF(D2=F2,"Yes","No"))))</f>
        <v>Yes</v>
      </c>
    </row>
    <row r="3" spans="1:18" x14ac:dyDescent="0.25">
      <c r="A3" t="s">
        <v>12</v>
      </c>
      <c r="B3" t="s">
        <v>20</v>
      </c>
      <c r="C3" t="s">
        <v>21</v>
      </c>
      <c r="D3" t="s">
        <v>15</v>
      </c>
      <c r="E3" t="s">
        <v>16</v>
      </c>
      <c r="F3" t="s">
        <v>15</v>
      </c>
      <c r="G3" t="s">
        <v>17</v>
      </c>
      <c r="H3" t="s">
        <v>16</v>
      </c>
      <c r="I3" t="s">
        <v>18</v>
      </c>
      <c r="J3" t="s">
        <v>22</v>
      </c>
      <c r="K3" t="s">
        <v>16</v>
      </c>
      <c r="L3" t="str">
        <f t="shared" ref="L3:L55" si="0">IF(OR(D3="Indeterminate",F3="Indeterminate"),"Indeterminate",IF(OR(D3="Payload exceeds limit",F3="Payload exceeds limit"),"Payload exceeds limit",IF(OR(D3="Error Occurred",F3="Error Occurred"),"Error Occurred",IF(D3=F3,"Yes","No"))))</f>
        <v>Yes</v>
      </c>
      <c r="P3" s="5" t="s">
        <v>211</v>
      </c>
      <c r="Q3" s="6"/>
      <c r="R3" s="3"/>
    </row>
    <row r="4" spans="1:18" x14ac:dyDescent="0.25">
      <c r="A4" t="s">
        <v>12</v>
      </c>
      <c r="B4" t="s">
        <v>23</v>
      </c>
      <c r="C4" t="s">
        <v>24</v>
      </c>
      <c r="D4" t="s">
        <v>15</v>
      </c>
      <c r="E4" t="s">
        <v>16</v>
      </c>
      <c r="F4" t="s">
        <v>15</v>
      </c>
      <c r="G4" t="s">
        <v>17</v>
      </c>
      <c r="H4" t="s">
        <v>17</v>
      </c>
      <c r="I4" t="s">
        <v>18</v>
      </c>
      <c r="J4" t="s">
        <v>25</v>
      </c>
      <c r="K4" t="s">
        <v>16</v>
      </c>
      <c r="L4" t="str">
        <f t="shared" si="0"/>
        <v>Yes</v>
      </c>
      <c r="P4" s="4" t="s">
        <v>212</v>
      </c>
      <c r="Q4" s="3">
        <f>COUNTIFS(E:E, "Yes",K:K, "Yes")</f>
        <v>53</v>
      </c>
      <c r="R4" s="3" t="s">
        <v>213</v>
      </c>
    </row>
    <row r="5" spans="1:18" x14ac:dyDescent="0.25">
      <c r="A5" t="s">
        <v>12</v>
      </c>
      <c r="B5" t="s">
        <v>26</v>
      </c>
      <c r="C5" t="s">
        <v>27</v>
      </c>
      <c r="D5" t="s">
        <v>15</v>
      </c>
      <c r="E5" t="s">
        <v>16</v>
      </c>
      <c r="F5" t="s">
        <v>15</v>
      </c>
      <c r="G5" t="s">
        <v>17</v>
      </c>
      <c r="H5" t="s">
        <v>17</v>
      </c>
      <c r="I5" t="s">
        <v>18</v>
      </c>
      <c r="J5" t="s">
        <v>28</v>
      </c>
      <c r="K5" t="s">
        <v>16</v>
      </c>
      <c r="L5" t="str">
        <f t="shared" si="0"/>
        <v>Yes</v>
      </c>
      <c r="P5" s="4" t="s">
        <v>214</v>
      </c>
      <c r="Q5" s="3">
        <f>COUNTIFS(E:E, "Yes",K:K, "No")</f>
        <v>0</v>
      </c>
      <c r="R5" s="3" t="s">
        <v>215</v>
      </c>
    </row>
    <row r="6" spans="1:18" x14ac:dyDescent="0.25">
      <c r="A6" t="s">
        <v>12</v>
      </c>
      <c r="B6" t="s">
        <v>29</v>
      </c>
      <c r="C6" t="s">
        <v>30</v>
      </c>
      <c r="D6" t="s">
        <v>15</v>
      </c>
      <c r="E6" t="s">
        <v>16</v>
      </c>
      <c r="F6" t="s">
        <v>15</v>
      </c>
      <c r="G6" t="s">
        <v>17</v>
      </c>
      <c r="H6" t="s">
        <v>17</v>
      </c>
      <c r="I6" t="s">
        <v>18</v>
      </c>
      <c r="J6" t="s">
        <v>31</v>
      </c>
      <c r="K6" t="s">
        <v>16</v>
      </c>
      <c r="L6" t="str">
        <f t="shared" si="0"/>
        <v>Yes</v>
      </c>
      <c r="P6" s="4" t="s">
        <v>216</v>
      </c>
      <c r="Q6" s="3">
        <f>COUNTIFS(E:E, "No",K:K, "Yes")</f>
        <v>0</v>
      </c>
      <c r="R6" s="3" t="s">
        <v>217</v>
      </c>
    </row>
    <row r="7" spans="1:18" x14ac:dyDescent="0.25">
      <c r="A7" t="s">
        <v>12</v>
      </c>
      <c r="B7" t="s">
        <v>32</v>
      </c>
      <c r="C7" t="s">
        <v>33</v>
      </c>
      <c r="D7" t="s">
        <v>15</v>
      </c>
      <c r="E7" t="s">
        <v>16</v>
      </c>
      <c r="F7" t="s">
        <v>15</v>
      </c>
      <c r="G7" t="s">
        <v>17</v>
      </c>
      <c r="H7" t="s">
        <v>17</v>
      </c>
      <c r="I7" t="s">
        <v>18</v>
      </c>
      <c r="J7" t="s">
        <v>34</v>
      </c>
      <c r="K7" t="s">
        <v>16</v>
      </c>
      <c r="L7" t="str">
        <f t="shared" si="0"/>
        <v>Yes</v>
      </c>
      <c r="P7" s="4" t="s">
        <v>218</v>
      </c>
      <c r="Q7" s="3">
        <f>COUNTIFS(E:E, "No",K:K, "No")</f>
        <v>1</v>
      </c>
      <c r="R7" s="3" t="s">
        <v>219</v>
      </c>
    </row>
    <row r="8" spans="1:18" x14ac:dyDescent="0.25">
      <c r="A8" t="s">
        <v>12</v>
      </c>
      <c r="B8" t="s">
        <v>35</v>
      </c>
      <c r="C8" t="s">
        <v>36</v>
      </c>
      <c r="D8" t="s">
        <v>15</v>
      </c>
      <c r="E8" t="s">
        <v>16</v>
      </c>
      <c r="F8" t="s">
        <v>15</v>
      </c>
      <c r="G8" t="s">
        <v>17</v>
      </c>
      <c r="H8" t="s">
        <v>17</v>
      </c>
      <c r="I8" t="s">
        <v>18</v>
      </c>
      <c r="J8" t="s">
        <v>37</v>
      </c>
      <c r="K8" t="s">
        <v>16</v>
      </c>
      <c r="L8" t="str">
        <f t="shared" si="0"/>
        <v>Yes</v>
      </c>
      <c r="P8" s="4" t="s">
        <v>220</v>
      </c>
      <c r="Q8" s="3">
        <f>COUNTIF(K:K, "Indeterminate")</f>
        <v>0</v>
      </c>
      <c r="R8" s="3"/>
    </row>
    <row r="9" spans="1:18" x14ac:dyDescent="0.25">
      <c r="A9" t="s">
        <v>12</v>
      </c>
      <c r="B9" t="s">
        <v>38</v>
      </c>
      <c r="C9" t="s">
        <v>39</v>
      </c>
      <c r="D9" t="s">
        <v>15</v>
      </c>
      <c r="E9" t="s">
        <v>16</v>
      </c>
      <c r="F9" t="s">
        <v>15</v>
      </c>
      <c r="G9" t="s">
        <v>16</v>
      </c>
      <c r="H9" t="s">
        <v>17</v>
      </c>
      <c r="I9" t="s">
        <v>18</v>
      </c>
      <c r="J9" t="s">
        <v>40</v>
      </c>
      <c r="K9" t="s">
        <v>16</v>
      </c>
      <c r="L9" t="str">
        <f t="shared" si="0"/>
        <v>Yes</v>
      </c>
      <c r="P9" s="4" t="s">
        <v>221</v>
      </c>
      <c r="Q9" s="3">
        <f>COUNTIF(K:K, "Error Occurred") + COUNTIF(K:K, "Payload exceeds limit")</f>
        <v>0</v>
      </c>
      <c r="R9" s="3"/>
    </row>
    <row r="10" spans="1:18" x14ac:dyDescent="0.25">
      <c r="A10" t="s">
        <v>41</v>
      </c>
      <c r="B10" t="s">
        <v>42</v>
      </c>
      <c r="C10" t="s">
        <v>43</v>
      </c>
      <c r="D10" t="s">
        <v>15</v>
      </c>
      <c r="E10" t="s">
        <v>16</v>
      </c>
      <c r="F10" t="s">
        <v>15</v>
      </c>
      <c r="G10" t="s">
        <v>17</v>
      </c>
      <c r="H10" t="s">
        <v>16</v>
      </c>
      <c r="I10" t="s">
        <v>18</v>
      </c>
      <c r="J10" t="s">
        <v>44</v>
      </c>
      <c r="K10" t="s">
        <v>16</v>
      </c>
      <c r="L10" t="str">
        <f t="shared" si="0"/>
        <v>Yes</v>
      </c>
      <c r="P10" s="4" t="s">
        <v>222</v>
      </c>
      <c r="Q10" s="3">
        <f>SUM(Q4:Q9)</f>
        <v>54</v>
      </c>
      <c r="R10" s="3"/>
    </row>
    <row r="11" spans="1:18" x14ac:dyDescent="0.25">
      <c r="A11" t="s">
        <v>41</v>
      </c>
      <c r="B11" t="s">
        <v>45</v>
      </c>
      <c r="C11" t="s">
        <v>46</v>
      </c>
      <c r="D11" t="s">
        <v>15</v>
      </c>
      <c r="E11" t="s">
        <v>16</v>
      </c>
      <c r="F11" t="s">
        <v>15</v>
      </c>
      <c r="G11" t="s">
        <v>17</v>
      </c>
      <c r="H11" t="s">
        <v>16</v>
      </c>
      <c r="I11" t="s">
        <v>18</v>
      </c>
      <c r="J11" t="s">
        <v>47</v>
      </c>
      <c r="K11" t="s">
        <v>16</v>
      </c>
      <c r="L11" t="str">
        <f t="shared" si="0"/>
        <v>Yes</v>
      </c>
      <c r="P11" s="3"/>
      <c r="Q11" s="3"/>
      <c r="R11" s="3"/>
    </row>
    <row r="12" spans="1:18" x14ac:dyDescent="0.25">
      <c r="A12" t="s">
        <v>48</v>
      </c>
      <c r="B12" t="s">
        <v>49</v>
      </c>
      <c r="C12" t="s">
        <v>50</v>
      </c>
      <c r="D12" t="s">
        <v>15</v>
      </c>
      <c r="E12" t="s">
        <v>16</v>
      </c>
      <c r="F12" t="s">
        <v>15</v>
      </c>
      <c r="G12" t="s">
        <v>17</v>
      </c>
      <c r="H12" t="s">
        <v>17</v>
      </c>
      <c r="I12" t="s">
        <v>18</v>
      </c>
      <c r="J12" t="s">
        <v>51</v>
      </c>
      <c r="K12" t="s">
        <v>16</v>
      </c>
      <c r="L12" t="str">
        <f t="shared" si="0"/>
        <v>Yes</v>
      </c>
      <c r="P12" s="3"/>
      <c r="Q12" s="3"/>
      <c r="R12" s="3"/>
    </row>
    <row r="13" spans="1:18" x14ac:dyDescent="0.25">
      <c r="A13" t="s">
        <v>48</v>
      </c>
      <c r="B13" t="s">
        <v>52</v>
      </c>
      <c r="C13" t="s">
        <v>53</v>
      </c>
      <c r="D13" t="s">
        <v>15</v>
      </c>
      <c r="E13" t="s">
        <v>16</v>
      </c>
      <c r="F13" t="s">
        <v>15</v>
      </c>
      <c r="G13" t="s">
        <v>16</v>
      </c>
      <c r="H13" t="s">
        <v>16</v>
      </c>
      <c r="I13" t="s">
        <v>18</v>
      </c>
      <c r="J13" t="s">
        <v>54</v>
      </c>
      <c r="K13" t="s">
        <v>16</v>
      </c>
      <c r="L13" t="str">
        <f t="shared" si="0"/>
        <v>Yes</v>
      </c>
      <c r="P13" s="3"/>
      <c r="Q13" s="3"/>
      <c r="R13" s="3"/>
    </row>
    <row r="14" spans="1:18" x14ac:dyDescent="0.25">
      <c r="A14" t="s">
        <v>55</v>
      </c>
      <c r="B14" t="s">
        <v>56</v>
      </c>
      <c r="C14" t="s">
        <v>57</v>
      </c>
      <c r="D14" t="s">
        <v>15</v>
      </c>
      <c r="E14" t="s">
        <v>16</v>
      </c>
      <c r="F14" t="s">
        <v>15</v>
      </c>
      <c r="G14" t="s">
        <v>17</v>
      </c>
      <c r="H14" t="s">
        <v>17</v>
      </c>
      <c r="I14" t="s">
        <v>18</v>
      </c>
      <c r="J14" t="s">
        <v>58</v>
      </c>
      <c r="K14" t="s">
        <v>16</v>
      </c>
      <c r="L14" t="str">
        <f t="shared" si="0"/>
        <v>Yes</v>
      </c>
      <c r="P14" s="3"/>
      <c r="Q14" s="3"/>
      <c r="R14" s="3"/>
    </row>
    <row r="15" spans="1:18" x14ac:dyDescent="0.25">
      <c r="A15" t="s">
        <v>55</v>
      </c>
      <c r="B15" t="s">
        <v>59</v>
      </c>
      <c r="C15" t="s">
        <v>60</v>
      </c>
      <c r="D15" t="s">
        <v>15</v>
      </c>
      <c r="E15" t="s">
        <v>16</v>
      </c>
      <c r="F15" t="s">
        <v>15</v>
      </c>
      <c r="G15" t="s">
        <v>16</v>
      </c>
      <c r="H15" t="s">
        <v>17</v>
      </c>
      <c r="I15" t="s">
        <v>18</v>
      </c>
      <c r="J15" t="s">
        <v>61</v>
      </c>
      <c r="K15" t="s">
        <v>16</v>
      </c>
      <c r="L15" t="str">
        <f t="shared" si="0"/>
        <v>Yes</v>
      </c>
      <c r="P15" s="3"/>
      <c r="Q15" s="3"/>
      <c r="R15" s="3"/>
    </row>
    <row r="16" spans="1:18" x14ac:dyDescent="0.25">
      <c r="A16" t="s">
        <v>62</v>
      </c>
      <c r="B16" t="s">
        <v>63</v>
      </c>
      <c r="C16" t="s">
        <v>64</v>
      </c>
      <c r="D16" t="s">
        <v>15</v>
      </c>
      <c r="E16" t="s">
        <v>16</v>
      </c>
      <c r="F16" t="s">
        <v>15</v>
      </c>
      <c r="G16" t="s">
        <v>17</v>
      </c>
      <c r="H16" t="s">
        <v>17</v>
      </c>
      <c r="I16" t="s">
        <v>18</v>
      </c>
      <c r="J16" t="s">
        <v>65</v>
      </c>
      <c r="K16" t="s">
        <v>16</v>
      </c>
      <c r="L16" t="str">
        <f t="shared" si="0"/>
        <v>Yes</v>
      </c>
      <c r="P16" s="3"/>
      <c r="Q16" s="3"/>
      <c r="R16" s="3"/>
    </row>
    <row r="17" spans="1:18" x14ac:dyDescent="0.25">
      <c r="A17" t="s">
        <v>62</v>
      </c>
      <c r="B17" t="s">
        <v>66</v>
      </c>
      <c r="C17" t="s">
        <v>67</v>
      </c>
      <c r="D17" t="s">
        <v>15</v>
      </c>
      <c r="E17" t="s">
        <v>16</v>
      </c>
      <c r="F17" t="s">
        <v>68</v>
      </c>
      <c r="G17" t="s">
        <v>17</v>
      </c>
      <c r="H17" t="s">
        <v>16</v>
      </c>
      <c r="I17" t="s">
        <v>18</v>
      </c>
      <c r="J17" t="s">
        <v>69</v>
      </c>
      <c r="K17" t="s">
        <v>16</v>
      </c>
      <c r="L17" t="str">
        <f t="shared" si="0"/>
        <v>No</v>
      </c>
      <c r="M17" t="s">
        <v>210</v>
      </c>
      <c r="P17" s="5" t="s">
        <v>223</v>
      </c>
      <c r="Q17" s="6"/>
      <c r="R17" s="3"/>
    </row>
    <row r="18" spans="1:18" x14ac:dyDescent="0.25">
      <c r="A18" t="s">
        <v>62</v>
      </c>
      <c r="B18" t="s">
        <v>70</v>
      </c>
      <c r="C18" t="s">
        <v>71</v>
      </c>
      <c r="D18" t="s">
        <v>15</v>
      </c>
      <c r="E18" t="s">
        <v>16</v>
      </c>
      <c r="F18" t="s">
        <v>15</v>
      </c>
      <c r="G18" t="s">
        <v>16</v>
      </c>
      <c r="H18" t="s">
        <v>16</v>
      </c>
      <c r="I18" t="s">
        <v>72</v>
      </c>
      <c r="J18" t="s">
        <v>73</v>
      </c>
      <c r="K18" t="s">
        <v>16</v>
      </c>
      <c r="L18" t="str">
        <f t="shared" si="0"/>
        <v>Yes</v>
      </c>
      <c r="P18" s="4" t="s">
        <v>224</v>
      </c>
      <c r="Q18" s="3">
        <f>COUNTIFS(L:L, "Yes")</f>
        <v>52</v>
      </c>
      <c r="R18" s="3" t="s">
        <v>213</v>
      </c>
    </row>
    <row r="19" spans="1:18" x14ac:dyDescent="0.25">
      <c r="A19" t="s">
        <v>74</v>
      </c>
      <c r="B19" t="s">
        <v>75</v>
      </c>
      <c r="C19" t="s">
        <v>76</v>
      </c>
      <c r="D19" t="s">
        <v>15</v>
      </c>
      <c r="E19" t="s">
        <v>16</v>
      </c>
      <c r="F19" t="s">
        <v>15</v>
      </c>
      <c r="G19" t="s">
        <v>17</v>
      </c>
      <c r="H19" t="s">
        <v>17</v>
      </c>
      <c r="I19" t="s">
        <v>18</v>
      </c>
      <c r="J19" t="s">
        <v>77</v>
      </c>
      <c r="K19" t="s">
        <v>16</v>
      </c>
      <c r="L19" t="str">
        <f t="shared" si="0"/>
        <v>Yes</v>
      </c>
      <c r="P19" s="4" t="s">
        <v>225</v>
      </c>
      <c r="Q19" s="3">
        <f>COUNTIFS(L:L, "No")</f>
        <v>2</v>
      </c>
      <c r="R19" s="3" t="s">
        <v>219</v>
      </c>
    </row>
    <row r="20" spans="1:18" x14ac:dyDescent="0.25">
      <c r="A20" t="s">
        <v>74</v>
      </c>
      <c r="B20" t="s">
        <v>78</v>
      </c>
      <c r="C20" t="s">
        <v>79</v>
      </c>
      <c r="D20" t="s">
        <v>15</v>
      </c>
      <c r="E20" t="s">
        <v>16</v>
      </c>
      <c r="F20" t="s">
        <v>15</v>
      </c>
      <c r="G20" t="s">
        <v>17</v>
      </c>
      <c r="H20" t="s">
        <v>17</v>
      </c>
      <c r="I20" t="s">
        <v>18</v>
      </c>
      <c r="J20" t="s">
        <v>80</v>
      </c>
      <c r="K20" t="s">
        <v>16</v>
      </c>
      <c r="L20" t="str">
        <f t="shared" si="0"/>
        <v>Yes</v>
      </c>
      <c r="P20" s="4" t="s">
        <v>220</v>
      </c>
      <c r="Q20" s="3">
        <f>COUNTIFS(L:L, "Indeterminate")</f>
        <v>0</v>
      </c>
      <c r="R20" s="3" t="s">
        <v>215</v>
      </c>
    </row>
    <row r="21" spans="1:18" x14ac:dyDescent="0.25">
      <c r="A21" t="s">
        <v>81</v>
      </c>
      <c r="B21" t="s">
        <v>82</v>
      </c>
      <c r="C21" t="s">
        <v>83</v>
      </c>
      <c r="D21" t="s">
        <v>15</v>
      </c>
      <c r="E21" t="s">
        <v>16</v>
      </c>
      <c r="F21" t="s">
        <v>15</v>
      </c>
      <c r="G21" t="s">
        <v>17</v>
      </c>
      <c r="H21" t="s">
        <v>17</v>
      </c>
      <c r="I21" t="s">
        <v>18</v>
      </c>
      <c r="J21" t="s">
        <v>84</v>
      </c>
      <c r="K21" t="s">
        <v>16</v>
      </c>
      <c r="L21" t="str">
        <f t="shared" si="0"/>
        <v>Yes</v>
      </c>
      <c r="P21" s="4" t="s">
        <v>221</v>
      </c>
      <c r="Q21" s="3">
        <f>COUNTIF(L:L, "Error Occurred") + COUNTIF(L:L, "Payload exceeds limit")</f>
        <v>0</v>
      </c>
      <c r="R21" s="3"/>
    </row>
    <row r="22" spans="1:18" x14ac:dyDescent="0.25">
      <c r="A22" t="s">
        <v>85</v>
      </c>
      <c r="B22" t="s">
        <v>86</v>
      </c>
      <c r="C22" t="s">
        <v>87</v>
      </c>
      <c r="D22" t="s">
        <v>15</v>
      </c>
      <c r="E22" t="s">
        <v>16</v>
      </c>
      <c r="F22" t="s">
        <v>15</v>
      </c>
      <c r="G22" t="s">
        <v>17</v>
      </c>
      <c r="H22" t="s">
        <v>16</v>
      </c>
      <c r="I22" t="s">
        <v>18</v>
      </c>
      <c r="J22" t="s">
        <v>88</v>
      </c>
      <c r="K22" t="s">
        <v>16</v>
      </c>
      <c r="L22" t="str">
        <f t="shared" si="0"/>
        <v>Yes</v>
      </c>
      <c r="P22" s="4" t="s">
        <v>222</v>
      </c>
      <c r="Q22" s="3">
        <f>SUM(Q18:Q21)</f>
        <v>54</v>
      </c>
      <c r="R22" s="3"/>
    </row>
    <row r="23" spans="1:18" x14ac:dyDescent="0.25">
      <c r="A23" t="s">
        <v>89</v>
      </c>
      <c r="B23" t="s">
        <v>90</v>
      </c>
      <c r="C23" t="s">
        <v>91</v>
      </c>
      <c r="D23" t="s">
        <v>15</v>
      </c>
      <c r="E23" t="s">
        <v>16</v>
      </c>
      <c r="F23" t="s">
        <v>15</v>
      </c>
      <c r="G23" t="s">
        <v>17</v>
      </c>
      <c r="H23" t="s">
        <v>17</v>
      </c>
      <c r="I23" t="s">
        <v>18</v>
      </c>
      <c r="J23" t="s">
        <v>92</v>
      </c>
      <c r="K23" t="s">
        <v>16</v>
      </c>
      <c r="L23" t="str">
        <f t="shared" si="0"/>
        <v>Yes</v>
      </c>
    </row>
    <row r="24" spans="1:18" x14ac:dyDescent="0.25">
      <c r="A24" t="s">
        <v>89</v>
      </c>
      <c r="B24" t="s">
        <v>93</v>
      </c>
      <c r="C24" t="s">
        <v>94</v>
      </c>
      <c r="D24" t="s">
        <v>15</v>
      </c>
      <c r="E24" t="s">
        <v>16</v>
      </c>
      <c r="F24" t="s">
        <v>15</v>
      </c>
      <c r="G24" t="s">
        <v>17</v>
      </c>
      <c r="H24" t="s">
        <v>17</v>
      </c>
      <c r="I24" t="s">
        <v>18</v>
      </c>
      <c r="J24" t="s">
        <v>95</v>
      </c>
      <c r="K24" t="s">
        <v>16</v>
      </c>
      <c r="L24" t="str">
        <f t="shared" si="0"/>
        <v>Yes</v>
      </c>
    </row>
    <row r="25" spans="1:18" x14ac:dyDescent="0.25">
      <c r="A25" t="s">
        <v>96</v>
      </c>
      <c r="B25" t="s">
        <v>97</v>
      </c>
      <c r="C25" t="s">
        <v>98</v>
      </c>
      <c r="D25" t="s">
        <v>15</v>
      </c>
      <c r="E25" t="s">
        <v>16</v>
      </c>
      <c r="F25" t="s">
        <v>15</v>
      </c>
      <c r="G25" t="s">
        <v>17</v>
      </c>
      <c r="H25" t="s">
        <v>16</v>
      </c>
      <c r="I25" t="s">
        <v>18</v>
      </c>
      <c r="J25" t="s">
        <v>99</v>
      </c>
      <c r="K25" t="s">
        <v>16</v>
      </c>
      <c r="L25" t="str">
        <f t="shared" si="0"/>
        <v>Yes</v>
      </c>
    </row>
    <row r="26" spans="1:18" x14ac:dyDescent="0.25">
      <c r="A26" t="s">
        <v>100</v>
      </c>
      <c r="B26" t="s">
        <v>101</v>
      </c>
      <c r="C26" t="s">
        <v>102</v>
      </c>
      <c r="D26" t="s">
        <v>15</v>
      </c>
      <c r="E26" t="s">
        <v>16</v>
      </c>
      <c r="F26" t="s">
        <v>15</v>
      </c>
      <c r="G26" t="s">
        <v>17</v>
      </c>
      <c r="H26" t="s">
        <v>17</v>
      </c>
      <c r="I26" t="s">
        <v>18</v>
      </c>
      <c r="J26" t="s">
        <v>103</v>
      </c>
      <c r="K26" t="s">
        <v>16</v>
      </c>
      <c r="L26" t="str">
        <f t="shared" si="0"/>
        <v>Yes</v>
      </c>
    </row>
    <row r="27" spans="1:18" x14ac:dyDescent="0.25">
      <c r="A27" t="s">
        <v>100</v>
      </c>
      <c r="B27" t="s">
        <v>104</v>
      </c>
      <c r="C27" t="s">
        <v>105</v>
      </c>
      <c r="D27" t="s">
        <v>15</v>
      </c>
      <c r="E27" t="s">
        <v>16</v>
      </c>
      <c r="F27" t="s">
        <v>15</v>
      </c>
      <c r="G27" t="s">
        <v>17</v>
      </c>
      <c r="H27" t="s">
        <v>17</v>
      </c>
      <c r="I27" t="s">
        <v>18</v>
      </c>
      <c r="J27" t="s">
        <v>106</v>
      </c>
      <c r="K27" t="s">
        <v>16</v>
      </c>
      <c r="L27" t="str">
        <f t="shared" si="0"/>
        <v>Yes</v>
      </c>
    </row>
    <row r="28" spans="1:18" x14ac:dyDescent="0.25">
      <c r="A28" t="s">
        <v>100</v>
      </c>
      <c r="B28" t="s">
        <v>107</v>
      </c>
      <c r="C28" t="s">
        <v>108</v>
      </c>
      <c r="D28" t="s">
        <v>15</v>
      </c>
      <c r="E28" t="s">
        <v>16</v>
      </c>
      <c r="F28" t="s">
        <v>15</v>
      </c>
      <c r="G28" t="s">
        <v>17</v>
      </c>
      <c r="H28" t="s">
        <v>16</v>
      </c>
      <c r="I28" t="s">
        <v>18</v>
      </c>
      <c r="J28" t="s">
        <v>109</v>
      </c>
      <c r="K28" t="s">
        <v>16</v>
      </c>
      <c r="L28" t="str">
        <f t="shared" si="0"/>
        <v>Yes</v>
      </c>
    </row>
    <row r="29" spans="1:18" x14ac:dyDescent="0.25">
      <c r="A29" t="s">
        <v>110</v>
      </c>
      <c r="B29" t="s">
        <v>111</v>
      </c>
      <c r="C29" t="s">
        <v>112</v>
      </c>
      <c r="D29" t="s">
        <v>15</v>
      </c>
      <c r="E29" t="s">
        <v>16</v>
      </c>
      <c r="F29" t="s">
        <v>15</v>
      </c>
      <c r="G29" t="s">
        <v>16</v>
      </c>
      <c r="H29" t="s">
        <v>16</v>
      </c>
      <c r="I29" t="s">
        <v>72</v>
      </c>
      <c r="J29" t="s">
        <v>113</v>
      </c>
      <c r="K29" t="s">
        <v>16</v>
      </c>
      <c r="L29" t="str">
        <f t="shared" si="0"/>
        <v>Yes</v>
      </c>
    </row>
    <row r="30" spans="1:18" x14ac:dyDescent="0.25">
      <c r="A30" t="s">
        <v>114</v>
      </c>
      <c r="B30" t="s">
        <v>115</v>
      </c>
      <c r="C30" t="s">
        <v>116</v>
      </c>
      <c r="D30" t="s">
        <v>15</v>
      </c>
      <c r="E30" t="s">
        <v>16</v>
      </c>
      <c r="F30" t="s">
        <v>15</v>
      </c>
      <c r="G30" t="s">
        <v>17</v>
      </c>
      <c r="H30" t="s">
        <v>16</v>
      </c>
      <c r="I30" t="s">
        <v>18</v>
      </c>
      <c r="J30" t="s">
        <v>117</v>
      </c>
      <c r="K30" t="s">
        <v>16</v>
      </c>
      <c r="L30" t="str">
        <f t="shared" si="0"/>
        <v>Yes</v>
      </c>
    </row>
    <row r="31" spans="1:18" x14ac:dyDescent="0.25">
      <c r="A31" t="s">
        <v>118</v>
      </c>
      <c r="B31" t="s">
        <v>119</v>
      </c>
      <c r="C31" t="s">
        <v>120</v>
      </c>
      <c r="D31" t="s">
        <v>15</v>
      </c>
      <c r="E31" t="s">
        <v>16</v>
      </c>
      <c r="F31" t="s">
        <v>15</v>
      </c>
      <c r="G31" t="s">
        <v>17</v>
      </c>
      <c r="H31" t="s">
        <v>16</v>
      </c>
      <c r="I31" t="s">
        <v>18</v>
      </c>
      <c r="J31" t="s">
        <v>121</v>
      </c>
      <c r="K31" t="s">
        <v>16</v>
      </c>
      <c r="L31" t="str">
        <f t="shared" si="0"/>
        <v>Yes</v>
      </c>
    </row>
    <row r="32" spans="1:18" x14ac:dyDescent="0.25">
      <c r="A32" t="s">
        <v>118</v>
      </c>
      <c r="B32" t="s">
        <v>122</v>
      </c>
      <c r="C32" t="s">
        <v>123</v>
      </c>
      <c r="D32" t="s">
        <v>15</v>
      </c>
      <c r="E32" t="s">
        <v>16</v>
      </c>
      <c r="F32" t="s">
        <v>15</v>
      </c>
      <c r="G32" t="s">
        <v>16</v>
      </c>
      <c r="H32" t="s">
        <v>16</v>
      </c>
      <c r="I32" t="s">
        <v>124</v>
      </c>
      <c r="J32" t="s">
        <v>125</v>
      </c>
      <c r="K32" t="s">
        <v>16</v>
      </c>
      <c r="L32" t="str">
        <f t="shared" si="0"/>
        <v>Yes</v>
      </c>
    </row>
    <row r="33" spans="1:12" x14ac:dyDescent="0.25">
      <c r="A33" t="s">
        <v>126</v>
      </c>
      <c r="B33" t="s">
        <v>127</v>
      </c>
      <c r="C33" t="s">
        <v>128</v>
      </c>
      <c r="D33" t="s">
        <v>15</v>
      </c>
      <c r="E33" t="s">
        <v>16</v>
      </c>
      <c r="F33" t="s">
        <v>15</v>
      </c>
      <c r="G33" t="s">
        <v>16</v>
      </c>
      <c r="H33" t="s">
        <v>16</v>
      </c>
      <c r="I33" t="s">
        <v>18</v>
      </c>
      <c r="J33" t="s">
        <v>129</v>
      </c>
      <c r="K33" t="s">
        <v>16</v>
      </c>
      <c r="L33" t="str">
        <f t="shared" si="0"/>
        <v>Yes</v>
      </c>
    </row>
    <row r="34" spans="1:12" x14ac:dyDescent="0.25">
      <c r="A34" t="s">
        <v>130</v>
      </c>
      <c r="B34" t="s">
        <v>131</v>
      </c>
      <c r="C34" t="s">
        <v>132</v>
      </c>
      <c r="D34" t="s">
        <v>15</v>
      </c>
      <c r="E34" t="s">
        <v>16</v>
      </c>
      <c r="F34" t="s">
        <v>15</v>
      </c>
      <c r="G34" t="s">
        <v>17</v>
      </c>
      <c r="H34" t="s">
        <v>16</v>
      </c>
      <c r="I34" t="s">
        <v>18</v>
      </c>
      <c r="J34" t="s">
        <v>133</v>
      </c>
      <c r="K34" t="s">
        <v>16</v>
      </c>
      <c r="L34" t="str">
        <f t="shared" si="0"/>
        <v>Yes</v>
      </c>
    </row>
    <row r="35" spans="1:12" x14ac:dyDescent="0.25">
      <c r="A35" t="s">
        <v>134</v>
      </c>
      <c r="B35" t="s">
        <v>135</v>
      </c>
      <c r="C35" t="s">
        <v>136</v>
      </c>
      <c r="D35" t="s">
        <v>15</v>
      </c>
      <c r="E35" t="s">
        <v>16</v>
      </c>
      <c r="F35" t="s">
        <v>15</v>
      </c>
      <c r="G35" t="s">
        <v>17</v>
      </c>
      <c r="H35" t="s">
        <v>16</v>
      </c>
      <c r="I35" t="s">
        <v>18</v>
      </c>
      <c r="J35" t="s">
        <v>137</v>
      </c>
      <c r="K35" t="s">
        <v>16</v>
      </c>
      <c r="L35" t="str">
        <f t="shared" si="0"/>
        <v>Yes</v>
      </c>
    </row>
    <row r="36" spans="1:12" x14ac:dyDescent="0.25">
      <c r="A36" t="s">
        <v>138</v>
      </c>
      <c r="B36" t="s">
        <v>139</v>
      </c>
      <c r="C36" t="s">
        <v>140</v>
      </c>
      <c r="D36" t="s">
        <v>15</v>
      </c>
      <c r="E36" t="s">
        <v>16</v>
      </c>
      <c r="F36" t="s">
        <v>15</v>
      </c>
      <c r="G36" t="s">
        <v>16</v>
      </c>
      <c r="H36" t="s">
        <v>16</v>
      </c>
      <c r="I36" t="s">
        <v>18</v>
      </c>
      <c r="J36" t="s">
        <v>141</v>
      </c>
      <c r="K36" t="s">
        <v>16</v>
      </c>
      <c r="L36" t="str">
        <f t="shared" si="0"/>
        <v>Yes</v>
      </c>
    </row>
    <row r="37" spans="1:12" x14ac:dyDescent="0.25">
      <c r="A37" t="s">
        <v>138</v>
      </c>
      <c r="B37" t="s">
        <v>142</v>
      </c>
      <c r="C37" t="s">
        <v>143</v>
      </c>
      <c r="D37" t="s">
        <v>15</v>
      </c>
      <c r="E37" t="s">
        <v>16</v>
      </c>
      <c r="F37" t="s">
        <v>15</v>
      </c>
      <c r="G37" t="s">
        <v>16</v>
      </c>
      <c r="H37" t="s">
        <v>17</v>
      </c>
      <c r="I37" t="s">
        <v>18</v>
      </c>
      <c r="J37" t="s">
        <v>141</v>
      </c>
      <c r="K37" t="s">
        <v>16</v>
      </c>
      <c r="L37" t="str">
        <f t="shared" si="0"/>
        <v>Yes</v>
      </c>
    </row>
    <row r="38" spans="1:12" x14ac:dyDescent="0.25">
      <c r="A38" t="s">
        <v>138</v>
      </c>
      <c r="B38" t="s">
        <v>144</v>
      </c>
      <c r="C38" t="s">
        <v>145</v>
      </c>
      <c r="D38" t="s">
        <v>15</v>
      </c>
      <c r="E38" t="s">
        <v>16</v>
      </c>
      <c r="F38" t="s">
        <v>15</v>
      </c>
      <c r="G38" t="s">
        <v>16</v>
      </c>
      <c r="H38" t="s">
        <v>16</v>
      </c>
      <c r="I38" t="s">
        <v>18</v>
      </c>
      <c r="J38" t="s">
        <v>146</v>
      </c>
      <c r="K38" t="s">
        <v>16</v>
      </c>
      <c r="L38" t="str">
        <f t="shared" si="0"/>
        <v>Yes</v>
      </c>
    </row>
    <row r="39" spans="1:12" x14ac:dyDescent="0.25">
      <c r="A39" t="s">
        <v>138</v>
      </c>
      <c r="B39" t="s">
        <v>147</v>
      </c>
      <c r="C39" t="s">
        <v>148</v>
      </c>
      <c r="D39" t="s">
        <v>15</v>
      </c>
      <c r="E39" t="s">
        <v>16</v>
      </c>
      <c r="F39" t="s">
        <v>15</v>
      </c>
      <c r="G39" t="s">
        <v>16</v>
      </c>
      <c r="H39" t="s">
        <v>16</v>
      </c>
      <c r="I39" t="s">
        <v>18</v>
      </c>
      <c r="J39" t="s">
        <v>149</v>
      </c>
      <c r="K39" t="s">
        <v>16</v>
      </c>
      <c r="L39" t="str">
        <f t="shared" si="0"/>
        <v>Yes</v>
      </c>
    </row>
    <row r="40" spans="1:12" x14ac:dyDescent="0.25">
      <c r="A40" t="s">
        <v>150</v>
      </c>
      <c r="B40" t="s">
        <v>151</v>
      </c>
      <c r="C40" t="s">
        <v>152</v>
      </c>
      <c r="D40" t="s">
        <v>15</v>
      </c>
      <c r="E40" t="s">
        <v>16</v>
      </c>
      <c r="F40" t="s">
        <v>15</v>
      </c>
      <c r="G40" t="s">
        <v>16</v>
      </c>
      <c r="H40" t="s">
        <v>16</v>
      </c>
      <c r="I40" t="s">
        <v>18</v>
      </c>
      <c r="J40" t="s">
        <v>153</v>
      </c>
      <c r="K40" t="s">
        <v>16</v>
      </c>
      <c r="L40" t="str">
        <f t="shared" si="0"/>
        <v>Yes</v>
      </c>
    </row>
    <row r="41" spans="1:12" x14ac:dyDescent="0.25">
      <c r="A41" t="s">
        <v>154</v>
      </c>
      <c r="B41" t="s">
        <v>155</v>
      </c>
      <c r="C41" t="s">
        <v>156</v>
      </c>
      <c r="D41" t="s">
        <v>15</v>
      </c>
      <c r="E41" t="s">
        <v>16</v>
      </c>
      <c r="F41" t="s">
        <v>15</v>
      </c>
      <c r="G41" t="s">
        <v>17</v>
      </c>
      <c r="H41" t="s">
        <v>16</v>
      </c>
      <c r="I41" t="s">
        <v>18</v>
      </c>
      <c r="J41" t="s">
        <v>157</v>
      </c>
      <c r="K41" t="s">
        <v>16</v>
      </c>
      <c r="L41" t="str">
        <f t="shared" si="0"/>
        <v>Yes</v>
      </c>
    </row>
    <row r="42" spans="1:12" x14ac:dyDescent="0.25">
      <c r="A42" t="s">
        <v>158</v>
      </c>
      <c r="B42" t="s">
        <v>159</v>
      </c>
      <c r="C42" t="s">
        <v>160</v>
      </c>
      <c r="D42" t="s">
        <v>15</v>
      </c>
      <c r="E42" t="s">
        <v>16</v>
      </c>
      <c r="F42" t="s">
        <v>15</v>
      </c>
      <c r="G42" t="s">
        <v>17</v>
      </c>
      <c r="H42" t="s">
        <v>16</v>
      </c>
      <c r="I42" t="s">
        <v>18</v>
      </c>
      <c r="J42" t="s">
        <v>161</v>
      </c>
      <c r="K42" t="s">
        <v>16</v>
      </c>
      <c r="L42" t="str">
        <f t="shared" si="0"/>
        <v>Yes</v>
      </c>
    </row>
    <row r="43" spans="1:12" x14ac:dyDescent="0.25">
      <c r="A43" t="s">
        <v>162</v>
      </c>
      <c r="B43" t="s">
        <v>163</v>
      </c>
      <c r="C43" t="s">
        <v>164</v>
      </c>
      <c r="D43" t="s">
        <v>15</v>
      </c>
      <c r="E43" t="s">
        <v>16</v>
      </c>
      <c r="F43" t="s">
        <v>15</v>
      </c>
      <c r="G43" t="s">
        <v>17</v>
      </c>
      <c r="H43" t="s">
        <v>16</v>
      </c>
      <c r="I43" t="s">
        <v>18</v>
      </c>
      <c r="J43" t="s">
        <v>165</v>
      </c>
      <c r="K43" t="s">
        <v>16</v>
      </c>
      <c r="L43" t="str">
        <f t="shared" si="0"/>
        <v>Yes</v>
      </c>
    </row>
    <row r="44" spans="1:12" x14ac:dyDescent="0.25">
      <c r="A44" t="s">
        <v>166</v>
      </c>
      <c r="B44" t="s">
        <v>167</v>
      </c>
      <c r="C44" t="s">
        <v>168</v>
      </c>
      <c r="D44" t="s">
        <v>15</v>
      </c>
      <c r="E44" t="s">
        <v>16</v>
      </c>
      <c r="F44" t="s">
        <v>15</v>
      </c>
      <c r="G44" t="s">
        <v>17</v>
      </c>
      <c r="H44" t="s">
        <v>16</v>
      </c>
      <c r="I44" t="s">
        <v>18</v>
      </c>
      <c r="J44" t="s">
        <v>169</v>
      </c>
      <c r="K44" t="s">
        <v>16</v>
      </c>
      <c r="L44" t="str">
        <f t="shared" si="0"/>
        <v>Yes</v>
      </c>
    </row>
    <row r="45" spans="1:12" x14ac:dyDescent="0.25">
      <c r="A45" t="s">
        <v>166</v>
      </c>
      <c r="B45" t="s">
        <v>170</v>
      </c>
      <c r="C45" t="s">
        <v>171</v>
      </c>
      <c r="D45" t="s">
        <v>15</v>
      </c>
      <c r="E45" t="s">
        <v>16</v>
      </c>
      <c r="F45" t="s">
        <v>15</v>
      </c>
      <c r="G45" t="s">
        <v>17</v>
      </c>
      <c r="H45" t="s">
        <v>17</v>
      </c>
      <c r="I45" t="s">
        <v>18</v>
      </c>
      <c r="J45" t="s">
        <v>172</v>
      </c>
      <c r="K45" t="s">
        <v>16</v>
      </c>
      <c r="L45" t="str">
        <f t="shared" si="0"/>
        <v>Yes</v>
      </c>
    </row>
    <row r="46" spans="1:12" x14ac:dyDescent="0.25">
      <c r="A46" t="s">
        <v>173</v>
      </c>
      <c r="B46" t="s">
        <v>174</v>
      </c>
      <c r="C46" t="s">
        <v>175</v>
      </c>
      <c r="D46" t="s">
        <v>15</v>
      </c>
      <c r="E46" t="s">
        <v>16</v>
      </c>
      <c r="F46" t="s">
        <v>15</v>
      </c>
      <c r="G46" t="s">
        <v>17</v>
      </c>
      <c r="H46" t="s">
        <v>17</v>
      </c>
      <c r="I46" t="s">
        <v>18</v>
      </c>
      <c r="J46" t="s">
        <v>84</v>
      </c>
      <c r="K46" t="s">
        <v>16</v>
      </c>
      <c r="L46" t="str">
        <f t="shared" si="0"/>
        <v>Yes</v>
      </c>
    </row>
    <row r="47" spans="1:12" x14ac:dyDescent="0.25">
      <c r="A47" t="s">
        <v>173</v>
      </c>
      <c r="B47" t="s">
        <v>176</v>
      </c>
      <c r="C47" t="s">
        <v>177</v>
      </c>
      <c r="D47" t="s">
        <v>15</v>
      </c>
      <c r="E47" t="s">
        <v>16</v>
      </c>
      <c r="F47" t="s">
        <v>15</v>
      </c>
      <c r="G47" t="s">
        <v>17</v>
      </c>
      <c r="H47" t="s">
        <v>16</v>
      </c>
      <c r="I47" t="s">
        <v>18</v>
      </c>
      <c r="J47" t="s">
        <v>178</v>
      </c>
      <c r="K47" t="s">
        <v>16</v>
      </c>
      <c r="L47" t="str">
        <f t="shared" si="0"/>
        <v>Yes</v>
      </c>
    </row>
    <row r="48" spans="1:12" x14ac:dyDescent="0.25">
      <c r="A48" t="s">
        <v>179</v>
      </c>
      <c r="B48" t="s">
        <v>180</v>
      </c>
      <c r="C48" t="s">
        <v>181</v>
      </c>
      <c r="D48" t="s">
        <v>15</v>
      </c>
      <c r="E48" t="s">
        <v>16</v>
      </c>
      <c r="F48" t="s">
        <v>15</v>
      </c>
      <c r="G48" t="s">
        <v>17</v>
      </c>
      <c r="H48" t="s">
        <v>16</v>
      </c>
      <c r="I48" t="s">
        <v>18</v>
      </c>
      <c r="J48" t="s">
        <v>182</v>
      </c>
      <c r="K48" t="s">
        <v>16</v>
      </c>
      <c r="L48" t="str">
        <f t="shared" si="0"/>
        <v>Yes</v>
      </c>
    </row>
    <row r="49" spans="1:13" x14ac:dyDescent="0.25">
      <c r="A49" t="s">
        <v>183</v>
      </c>
      <c r="B49" t="s">
        <v>184</v>
      </c>
      <c r="C49" t="s">
        <v>185</v>
      </c>
      <c r="D49" t="s">
        <v>15</v>
      </c>
      <c r="E49" t="s">
        <v>16</v>
      </c>
      <c r="F49" t="s">
        <v>186</v>
      </c>
      <c r="G49" t="s">
        <v>17</v>
      </c>
      <c r="H49" t="s">
        <v>16</v>
      </c>
      <c r="I49" t="s">
        <v>18</v>
      </c>
      <c r="J49" t="s">
        <v>187</v>
      </c>
      <c r="K49" t="s">
        <v>16</v>
      </c>
      <c r="L49" t="str">
        <f t="shared" si="0"/>
        <v>No</v>
      </c>
      <c r="M49" t="s">
        <v>210</v>
      </c>
    </row>
    <row r="50" spans="1:13" x14ac:dyDescent="0.25">
      <c r="A50" t="s">
        <v>183</v>
      </c>
      <c r="B50" t="s">
        <v>188</v>
      </c>
      <c r="C50" t="s">
        <v>189</v>
      </c>
      <c r="D50" t="s">
        <v>15</v>
      </c>
      <c r="E50" t="s">
        <v>16</v>
      </c>
      <c r="F50" t="s">
        <v>15</v>
      </c>
      <c r="G50" t="s">
        <v>16</v>
      </c>
      <c r="H50" t="s">
        <v>16</v>
      </c>
      <c r="I50" t="s">
        <v>18</v>
      </c>
      <c r="J50" t="s">
        <v>190</v>
      </c>
      <c r="K50" t="s">
        <v>16</v>
      </c>
      <c r="L50" t="str">
        <f t="shared" si="0"/>
        <v>Yes</v>
      </c>
    </row>
    <row r="51" spans="1:13" x14ac:dyDescent="0.25">
      <c r="A51" t="s">
        <v>191</v>
      </c>
      <c r="B51" t="s">
        <v>192</v>
      </c>
      <c r="C51" t="s">
        <v>193</v>
      </c>
      <c r="D51" t="s">
        <v>15</v>
      </c>
      <c r="E51" t="s">
        <v>16</v>
      </c>
      <c r="F51" t="s">
        <v>15</v>
      </c>
      <c r="G51" t="s">
        <v>16</v>
      </c>
      <c r="H51" t="s">
        <v>16</v>
      </c>
      <c r="I51" t="s">
        <v>18</v>
      </c>
      <c r="J51" t="s">
        <v>194</v>
      </c>
      <c r="K51" t="s">
        <v>16</v>
      </c>
      <c r="L51" t="str">
        <f t="shared" si="0"/>
        <v>Yes</v>
      </c>
    </row>
    <row r="52" spans="1:13" x14ac:dyDescent="0.25">
      <c r="A52" t="s">
        <v>191</v>
      </c>
      <c r="B52" t="s">
        <v>195</v>
      </c>
      <c r="C52" t="s">
        <v>196</v>
      </c>
      <c r="D52" t="s">
        <v>15</v>
      </c>
      <c r="E52" t="s">
        <v>16</v>
      </c>
      <c r="F52" t="s">
        <v>15</v>
      </c>
      <c r="G52" t="s">
        <v>16</v>
      </c>
      <c r="H52" t="s">
        <v>16</v>
      </c>
      <c r="I52" t="s">
        <v>18</v>
      </c>
      <c r="J52" t="s">
        <v>197</v>
      </c>
      <c r="K52" t="s">
        <v>16</v>
      </c>
      <c r="L52" t="str">
        <f t="shared" si="0"/>
        <v>Yes</v>
      </c>
    </row>
    <row r="53" spans="1:13" x14ac:dyDescent="0.25">
      <c r="A53" t="s">
        <v>198</v>
      </c>
      <c r="B53" t="s">
        <v>199</v>
      </c>
      <c r="C53" t="s">
        <v>200</v>
      </c>
      <c r="D53" t="s">
        <v>15</v>
      </c>
      <c r="E53" t="s">
        <v>16</v>
      </c>
      <c r="F53" t="s">
        <v>15</v>
      </c>
      <c r="G53" t="s">
        <v>16</v>
      </c>
      <c r="H53" t="s">
        <v>16</v>
      </c>
      <c r="I53" t="s">
        <v>72</v>
      </c>
      <c r="J53" t="s">
        <v>201</v>
      </c>
      <c r="K53" t="s">
        <v>16</v>
      </c>
      <c r="L53" t="str">
        <f t="shared" si="0"/>
        <v>Yes</v>
      </c>
    </row>
    <row r="54" spans="1:13" x14ac:dyDescent="0.25">
      <c r="A54" t="s">
        <v>202</v>
      </c>
      <c r="B54" t="s">
        <v>203</v>
      </c>
      <c r="C54" t="s">
        <v>204</v>
      </c>
      <c r="D54" t="s">
        <v>15</v>
      </c>
      <c r="E54" t="s">
        <v>16</v>
      </c>
      <c r="F54" t="s">
        <v>15</v>
      </c>
      <c r="G54" t="s">
        <v>16</v>
      </c>
      <c r="H54" t="s">
        <v>16</v>
      </c>
      <c r="I54" t="s">
        <v>18</v>
      </c>
      <c r="J54" t="s">
        <v>205</v>
      </c>
      <c r="K54" t="s">
        <v>16</v>
      </c>
      <c r="L54" t="str">
        <f t="shared" si="0"/>
        <v>Yes</v>
      </c>
    </row>
    <row r="55" spans="1:13" x14ac:dyDescent="0.25">
      <c r="A55" t="s">
        <v>206</v>
      </c>
      <c r="B55">
        <v>1</v>
      </c>
      <c r="C55" t="s">
        <v>207</v>
      </c>
      <c r="D55" t="s">
        <v>15</v>
      </c>
      <c r="E55" t="s">
        <v>17</v>
      </c>
      <c r="F55" t="s">
        <v>15</v>
      </c>
      <c r="G55" t="s">
        <v>16</v>
      </c>
      <c r="H55" t="s">
        <v>16</v>
      </c>
      <c r="I55" t="s">
        <v>18</v>
      </c>
      <c r="J55" t="s">
        <v>208</v>
      </c>
      <c r="K55" t="s">
        <v>17</v>
      </c>
      <c r="L55" t="str">
        <f t="shared" si="0"/>
        <v>Yes</v>
      </c>
    </row>
  </sheetData>
  <autoFilter ref="A1:L55" xr:uid="{00000000-0001-0000-0000-000000000000}"/>
  <mergeCells count="2">
    <mergeCell ref="P3:Q3"/>
    <mergeCell ref="P17:Q17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Lim Peiyuan</cp:lastModifiedBy>
  <dcterms:created xsi:type="dcterms:W3CDTF">2024-03-24T20:08:22Z</dcterms:created>
  <dcterms:modified xsi:type="dcterms:W3CDTF">2024-03-25T08:40:28Z</dcterms:modified>
</cp:coreProperties>
</file>