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yFENG\pyfeng\data\"/>
    </mc:Choice>
  </mc:AlternateContent>
  <xr:revisionPtr revIDLastSave="0" documentId="13_ncr:1_{237ADAE5-ABC7-4429-B45C-C88CC4FF9CE5}" xr6:coauthVersionLast="47" xr6:coauthVersionMax="47" xr10:uidLastSave="{00000000-0000-0000-0000-000000000000}"/>
  <bookViews>
    <workbookView xWindow="-110" yWindow="-110" windowWidth="19420" windowHeight="11620" tabRatio="743" xr2:uid="{CFD8C97F-677E-4081-BE35-9D7DB797B3CD}"/>
  </bookViews>
  <sheets>
    <sheet name="Param" sheetId="7" r:id="rId1"/>
    <sheet name="1" sheetId="1" r:id="rId2"/>
    <sheet name="2" sheetId="32" r:id="rId3"/>
    <sheet name="3" sheetId="31" r:id="rId4"/>
    <sheet name="4" sheetId="4" r:id="rId5"/>
    <sheet name="5" sheetId="5" r:id="rId6"/>
    <sheet name="6" sheetId="6" r:id="rId7"/>
    <sheet name="7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8" i="7" l="1"/>
  <c r="K7" i="7"/>
  <c r="K6" i="7"/>
  <c r="K5" i="7"/>
  <c r="K4" i="7"/>
  <c r="K3" i="7"/>
  <c r="K2" i="7"/>
  <c r="J8" i="7"/>
  <c r="J7" i="7"/>
  <c r="J6" i="7"/>
  <c r="J5" i="7"/>
  <c r="A3" i="7" l="1"/>
  <c r="A4" i="7" s="1"/>
  <c r="A5" i="7" s="1"/>
  <c r="C3" i="7"/>
  <c r="J3" i="7" s="1"/>
  <c r="C4" i="7"/>
  <c r="J4" i="7" s="1"/>
  <c r="C2" i="7"/>
  <c r="J2" i="7" s="1"/>
  <c r="L2" i="7" a="1"/>
  <c r="L2" i="7" l="1"/>
  <c r="L4" i="7" a="1"/>
  <c r="L4" i="7" l="1"/>
  <c r="L3" i="7" a="1"/>
  <c r="L3" i="7" l="1"/>
  <c r="A6" i="7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<sst xmlns="http://schemas.openxmlformats.org/spreadsheetml/2006/main" count="38" uniqueCount="22">
  <si>
    <t>sigma</t>
  </si>
  <si>
    <t>vov</t>
  </si>
  <si>
    <t>rho</t>
  </si>
  <si>
    <t>texp</t>
  </si>
  <si>
    <t>Reference</t>
  </si>
  <si>
    <t>col_name</t>
  </si>
  <si>
    <t>spot</t>
  </si>
  <si>
    <t>Sheet</t>
  </si>
  <si>
    <t>theta</t>
  </si>
  <si>
    <t>mr</t>
  </si>
  <si>
    <t>intr</t>
  </si>
  <si>
    <t>Price</t>
  </si>
  <si>
    <t>Tables 1, 4 in Broadie &amp; Kaya (2006). Case 4 in Tse &amp; Wan (2013)</t>
  </si>
  <si>
    <t>Smith (2007), Case 6 in Tse &amp; Wan (2013)</t>
  </si>
  <si>
    <t>Tables 2, 5 in Broadie &amp; Kaya (2006), SV-I in Lord et al (2010), Case 5 in Tse &amp; Wan (2013)</t>
  </si>
  <si>
    <t>Table 2, 3  (Case I) in Van Haastrecht &amp; Pelsser (2010), SV-II in Lord et al (2010), Case 1-3 in Tse &amp; Wan (2013)</t>
  </si>
  <si>
    <t>Table 2, 4  (Case II) in Van Haastrecht &amp; Pelsser (2010).</t>
  </si>
  <si>
    <t>Table 2, 5  (Case III) in Van Haastrecht &amp; Pelsser (2010).</t>
  </si>
  <si>
    <t>Figure 6 in Kahl and Jäckel (2005, Wilmott).</t>
  </si>
  <si>
    <t>df</t>
  </si>
  <si>
    <t>nc</t>
  </si>
  <si>
    <t>Strike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</si>
</sst>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2" borderId="0" xfId="0" applyFill="1"/>
    <xf numFmtId="165" fontId="0" fillId="2" borderId="0" xfId="0" applyNumberFormat="1" applyFill="1"/>
    <xf numFmtId="0" fontId="0" fillId="0" borderId="0" xfId="0" applyNumberFormat="1"/>
    <xf numFmtId="0" fontId="0" fillId="2" borderId="0" xfId="0" applyNumberFormat="1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4B610-149E-4DFB-B94E-F604CBCB4976}">
  <dimension ref="A1:M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3" sqref="I3"/>
    </sheetView>
  </sheetViews>
  <sheetFormatPr defaultRowHeight="14.5" x14ac:dyDescent="0.35"/>
  <cols>
    <col min="6" max="6" width="6.81640625" bestFit="1" customWidth="1"/>
    <col min="7" max="8" width="4.453125" bestFit="1" customWidth="1"/>
  </cols>
  <sheetData>
    <row r="1" spans="1:13" x14ac:dyDescent="0.35">
      <c r="A1" t="s">
        <v>7</v>
      </c>
      <c r="B1" t="s">
        <v>0</v>
      </c>
      <c r="C1" t="s">
        <v>8</v>
      </c>
      <c r="D1" t="s">
        <v>1</v>
      </c>
      <c r="E1" t="s">
        <v>2</v>
      </c>
      <c r="F1" t="s">
        <v>9</v>
      </c>
      <c r="G1" t="s">
        <v>3</v>
      </c>
      <c r="H1" t="s">
        <v>6</v>
      </c>
      <c r="I1" t="s">
        <v>10</v>
      </c>
      <c r="J1" t="s">
        <v>19</v>
      </c>
      <c r="K1" t="s">
        <v>20</v>
      </c>
      <c r="L1" t="s">
        <v>5</v>
      </c>
      <c r="M1" t="s">
        <v>4</v>
      </c>
    </row>
    <row r="2" spans="1:13" s="2" customFormat="1" x14ac:dyDescent="0.35">
      <c r="A2" s="2">
        <v>1</v>
      </c>
      <c r="B2" s="5">
        <v>0.04</v>
      </c>
      <c r="C2" s="5">
        <f>B2</f>
        <v>0.04</v>
      </c>
      <c r="D2" s="5">
        <v>1</v>
      </c>
      <c r="E2" s="5">
        <v>-0.9</v>
      </c>
      <c r="F2" s="5">
        <v>0.5</v>
      </c>
      <c r="G2" s="5">
        <v>10</v>
      </c>
      <c r="H2" s="5">
        <v>100</v>
      </c>
      <c r="I2" s="5">
        <v>0</v>
      </c>
      <c r="J2" s="6">
        <f>4*C2*F2/(D2*D2)</f>
        <v>0.08</v>
      </c>
      <c r="K2" s="5">
        <f>2*B2*F2*EXP(-F2*G2)/(D2*D2)/(1-EXP(-F2*G2))</f>
        <v>2.7134619625216925E-4</v>
      </c>
      <c r="L2" s="3" t="str" cm="1">
        <f t="array" aca="1" ref="L2" ca="1">INDIRECT(A2&amp;"!$B$1")</f>
        <v>Price</v>
      </c>
      <c r="M2" s="2" t="s">
        <v>15</v>
      </c>
    </row>
    <row r="3" spans="1:13" s="2" customFormat="1" x14ac:dyDescent="0.35">
      <c r="A3" s="2">
        <f t="shared" ref="A3:A5" si="0">A2+1</f>
        <v>2</v>
      </c>
      <c r="B3" s="5">
        <v>0.09</v>
      </c>
      <c r="C3" s="5">
        <f>B3</f>
        <v>0.09</v>
      </c>
      <c r="D3" s="5">
        <v>1</v>
      </c>
      <c r="E3" s="5">
        <v>-0.3</v>
      </c>
      <c r="F3" s="5">
        <v>1</v>
      </c>
      <c r="G3" s="5">
        <v>5</v>
      </c>
      <c r="H3" s="5">
        <v>100</v>
      </c>
      <c r="I3" s="5">
        <v>0.05</v>
      </c>
      <c r="J3" s="6">
        <f t="shared" ref="J3:J8" si="1">4*C3*F3/(D3*D3)</f>
        <v>0.36</v>
      </c>
      <c r="K3" s="5">
        <f t="shared" ref="K3:K8" si="2">2*B3*F3*EXP(-F3*G3)/(D3*D3)/(1-EXP(-F3*G3))</f>
        <v>1.2210578831347615E-3</v>
      </c>
      <c r="L3" s="3" t="str" cm="1">
        <f t="array" aca="1" ref="L3" ca="1">INDIRECT(A3&amp;"!$B$1")</f>
        <v>Price</v>
      </c>
      <c r="M3" s="2" t="s">
        <v>16</v>
      </c>
    </row>
    <row r="4" spans="1:13" s="2" customFormat="1" x14ac:dyDescent="0.35">
      <c r="A4" s="2">
        <f t="shared" si="0"/>
        <v>3</v>
      </c>
      <c r="B4" s="5">
        <v>0.04</v>
      </c>
      <c r="C4" s="5">
        <f t="shared" ref="C4" si="3">B4</f>
        <v>0.04</v>
      </c>
      <c r="D4" s="5">
        <v>0.9</v>
      </c>
      <c r="E4" s="5">
        <v>-0.5</v>
      </c>
      <c r="F4" s="5">
        <v>0.3</v>
      </c>
      <c r="G4" s="5">
        <v>15</v>
      </c>
      <c r="H4" s="5">
        <v>100</v>
      </c>
      <c r="I4" s="5">
        <v>0</v>
      </c>
      <c r="J4" s="6">
        <f t="shared" si="1"/>
        <v>5.9259259259259255E-2</v>
      </c>
      <c r="K4" s="5">
        <f t="shared" si="2"/>
        <v>3.3285311711068295E-4</v>
      </c>
      <c r="L4" s="3" t="str" cm="1">
        <f t="array" aca="1" ref="L4" ca="1">INDIRECT(A4&amp;"!$B$1")</f>
        <v>Price</v>
      </c>
      <c r="M4" s="2" t="s">
        <v>17</v>
      </c>
    </row>
    <row r="5" spans="1:13" s="2" customFormat="1" x14ac:dyDescent="0.35">
      <c r="A5" s="2">
        <f t="shared" si="0"/>
        <v>4</v>
      </c>
      <c r="B5" s="5">
        <v>1.0201E-2</v>
      </c>
      <c r="C5" s="5">
        <v>1.9E-2</v>
      </c>
      <c r="D5" s="5">
        <v>0.61</v>
      </c>
      <c r="E5" s="5">
        <v>-0.7</v>
      </c>
      <c r="F5" s="5">
        <v>6.21</v>
      </c>
      <c r="G5" s="5">
        <v>1</v>
      </c>
      <c r="H5" s="5">
        <v>100</v>
      </c>
      <c r="I5" s="5">
        <v>3.1899999999999998E-2</v>
      </c>
      <c r="J5" s="6">
        <f t="shared" si="1"/>
        <v>1.268368718086536</v>
      </c>
      <c r="K5" s="5">
        <f t="shared" si="2"/>
        <v>6.8550309401436851E-4</v>
      </c>
      <c r="L5" s="3" t="s">
        <v>11</v>
      </c>
      <c r="M5" s="2" t="s">
        <v>12</v>
      </c>
    </row>
    <row r="6" spans="1:13" s="2" customFormat="1" x14ac:dyDescent="0.35">
      <c r="A6" s="2">
        <f t="shared" ref="A6" si="4">A5+1</f>
        <v>5</v>
      </c>
      <c r="B6" s="5">
        <v>0.09</v>
      </c>
      <c r="C6" s="5">
        <v>0.09</v>
      </c>
      <c r="D6" s="5">
        <v>1</v>
      </c>
      <c r="E6" s="5">
        <v>-0.3</v>
      </c>
      <c r="F6" s="5">
        <v>2</v>
      </c>
      <c r="G6" s="5">
        <v>5</v>
      </c>
      <c r="H6" s="5">
        <v>100</v>
      </c>
      <c r="I6" s="5">
        <v>0.05</v>
      </c>
      <c r="J6" s="6">
        <f t="shared" si="1"/>
        <v>0.72</v>
      </c>
      <c r="K6" s="5">
        <f t="shared" si="2"/>
        <v>1.6344716763487597E-5</v>
      </c>
      <c r="L6" s="3" t="s">
        <v>11</v>
      </c>
      <c r="M6" s="2" t="s">
        <v>14</v>
      </c>
    </row>
    <row r="7" spans="1:13" s="2" customFormat="1" x14ac:dyDescent="0.35">
      <c r="A7" s="2">
        <v>6</v>
      </c>
      <c r="B7" s="5">
        <v>0.16</v>
      </c>
      <c r="C7" s="5">
        <v>0.16</v>
      </c>
      <c r="D7" s="5">
        <v>2</v>
      </c>
      <c r="E7" s="5">
        <v>-0.8</v>
      </c>
      <c r="F7" s="5">
        <v>1</v>
      </c>
      <c r="G7" s="5">
        <v>10</v>
      </c>
      <c r="H7" s="5">
        <v>1</v>
      </c>
      <c r="I7" s="5">
        <v>0</v>
      </c>
      <c r="J7" s="6">
        <f t="shared" si="1"/>
        <v>0.16</v>
      </c>
      <c r="K7" s="5">
        <f t="shared" si="2"/>
        <v>3.6321592807750218E-6</v>
      </c>
      <c r="L7" s="3" t="s">
        <v>11</v>
      </c>
      <c r="M7" s="2" t="s">
        <v>18</v>
      </c>
    </row>
    <row r="8" spans="1:13" s="2" customFormat="1" x14ac:dyDescent="0.35">
      <c r="A8" s="2">
        <v>7</v>
      </c>
      <c r="B8" s="5">
        <v>1.9400000000000001E-2</v>
      </c>
      <c r="C8" s="5">
        <v>5.8599999999999999E-2</v>
      </c>
      <c r="D8" s="5">
        <v>0.51959999999999995</v>
      </c>
      <c r="E8" s="5">
        <v>-0.67469999999999997</v>
      </c>
      <c r="F8" s="5">
        <v>1.0407</v>
      </c>
      <c r="G8" s="5">
        <v>4</v>
      </c>
      <c r="H8" s="5">
        <v>100</v>
      </c>
      <c r="I8" s="5">
        <v>0</v>
      </c>
      <c r="J8" s="6">
        <f t="shared" si="1"/>
        <v>0.90353478515184005</v>
      </c>
      <c r="K8" s="5">
        <f t="shared" si="2"/>
        <v>2.3645603493803969E-3</v>
      </c>
      <c r="L8" s="3" t="s">
        <v>11</v>
      </c>
      <c r="M8" s="2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1A8C7-5DBE-4514-94EE-A5933B58C928}">
  <dimension ref="A1:B5"/>
  <sheetViews>
    <sheetView workbookViewId="0"/>
  </sheetViews>
  <sheetFormatPr defaultRowHeight="14.5" x14ac:dyDescent="0.35"/>
  <cols>
    <col min="2" max="2" width="11.81640625" bestFit="1" customWidth="1"/>
  </cols>
  <sheetData>
    <row r="1" spans="1:2" x14ac:dyDescent="0.35">
      <c r="A1" t="s">
        <v>21</v>
      </c>
      <c r="B1" t="s">
        <v>11</v>
      </c>
    </row>
    <row r="2" spans="1:2" x14ac:dyDescent="0.35">
      <c r="A2">
        <v>60</v>
      </c>
      <c r="B2" s="4">
        <v>44.33</v>
      </c>
    </row>
    <row r="3" spans="1:2" x14ac:dyDescent="0.35">
      <c r="A3">
        <v>70</v>
      </c>
      <c r="B3" s="4">
        <v>35.849769700000003</v>
      </c>
    </row>
    <row r="4" spans="1:2" x14ac:dyDescent="0.35">
      <c r="A4">
        <v>100</v>
      </c>
      <c r="B4" s="4">
        <v>13.08467014</v>
      </c>
    </row>
    <row r="5" spans="1:2" x14ac:dyDescent="0.35">
      <c r="A5">
        <v>140</v>
      </c>
      <c r="B5" s="4">
        <v>0.29577444000000003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CD568-C350-4F53-ADA8-3A672B89280F}">
  <dimension ref="A1:B4"/>
  <sheetViews>
    <sheetView workbookViewId="0"/>
  </sheetViews>
  <sheetFormatPr defaultRowHeight="14.5" x14ac:dyDescent="0.35"/>
  <sheetData>
    <row r="1" spans="1:2" x14ac:dyDescent="0.35">
      <c r="A1" t="s">
        <v>21</v>
      </c>
      <c r="B1" t="s">
        <v>11</v>
      </c>
    </row>
    <row r="2" spans="1:2" x14ac:dyDescent="0.35">
      <c r="A2">
        <v>60</v>
      </c>
      <c r="B2" s="1">
        <v>56.575000000000003</v>
      </c>
    </row>
    <row r="3" spans="1:2" x14ac:dyDescent="0.35">
      <c r="A3">
        <v>100</v>
      </c>
      <c r="B3" s="1">
        <v>33.597000000000001</v>
      </c>
    </row>
    <row r="4" spans="1:2" x14ac:dyDescent="0.35">
      <c r="A4">
        <v>140</v>
      </c>
      <c r="B4" s="1">
        <v>18.157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9FDE4-4755-4E32-814A-85CBF4499A47}">
  <dimension ref="A1:B4"/>
  <sheetViews>
    <sheetView workbookViewId="0"/>
  </sheetViews>
  <sheetFormatPr defaultRowHeight="14.5" x14ac:dyDescent="0.35"/>
  <sheetData>
    <row r="1" spans="1:2" x14ac:dyDescent="0.35">
      <c r="A1" t="s">
        <v>21</v>
      </c>
      <c r="B1" t="s">
        <v>11</v>
      </c>
    </row>
    <row r="2" spans="1:2" x14ac:dyDescent="0.35">
      <c r="A2">
        <v>60</v>
      </c>
      <c r="B2" s="1">
        <v>45.286999999999999</v>
      </c>
    </row>
    <row r="3" spans="1:2" x14ac:dyDescent="0.35">
      <c r="A3">
        <v>100</v>
      </c>
      <c r="B3" s="1">
        <v>16.649000000000001</v>
      </c>
    </row>
    <row r="4" spans="1:2" x14ac:dyDescent="0.35">
      <c r="A4">
        <v>140</v>
      </c>
      <c r="B4" s="1">
        <v>5.1379999999999999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16E80-6FB9-4334-AC30-EE1DE9F72C5B}">
  <dimension ref="A1:B2"/>
  <sheetViews>
    <sheetView workbookViewId="0"/>
  </sheetViews>
  <sheetFormatPr defaultRowHeight="14.5" x14ac:dyDescent="0.35"/>
  <cols>
    <col min="2" max="2" width="10.81640625" bestFit="1" customWidth="1"/>
  </cols>
  <sheetData>
    <row r="1" spans="1:2" x14ac:dyDescent="0.35">
      <c r="A1" t="s">
        <v>21</v>
      </c>
      <c r="B1" t="s">
        <v>11</v>
      </c>
    </row>
    <row r="2" spans="1:2" x14ac:dyDescent="0.35">
      <c r="A2">
        <v>100</v>
      </c>
      <c r="B2" s="4">
        <v>6.8061133099999997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6A2E3-3674-432B-9CAB-65F8F7D4F037}">
  <dimension ref="A1:B2"/>
  <sheetViews>
    <sheetView workbookViewId="0"/>
  </sheetViews>
  <sheetFormatPr defaultRowHeight="14.5" x14ac:dyDescent="0.35"/>
  <cols>
    <col min="2" max="2" width="11.81640625" bestFit="1" customWidth="1"/>
  </cols>
  <sheetData>
    <row r="1" spans="1:2" x14ac:dyDescent="0.35">
      <c r="A1" t="s">
        <v>21</v>
      </c>
      <c r="B1" t="s">
        <v>11</v>
      </c>
    </row>
    <row r="2" spans="1:2" x14ac:dyDescent="0.35">
      <c r="A2">
        <v>100</v>
      </c>
      <c r="B2" s="4">
        <v>34.99975835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134D2-54E5-4470-946C-B42F18CBD0D8}">
  <dimension ref="A1:B2"/>
  <sheetViews>
    <sheetView workbookViewId="0"/>
  </sheetViews>
  <sheetFormatPr defaultRowHeight="14.5" x14ac:dyDescent="0.35"/>
  <cols>
    <col min="2" max="2" width="9.81640625" bestFit="1" customWidth="1"/>
  </cols>
  <sheetData>
    <row r="1" spans="1:2" x14ac:dyDescent="0.35">
      <c r="A1" t="s">
        <v>21</v>
      </c>
      <c r="B1" t="s">
        <v>11</v>
      </c>
    </row>
    <row r="2" spans="1:2" x14ac:dyDescent="0.35">
      <c r="A2">
        <v>2</v>
      </c>
      <c r="B2" s="4">
        <v>4.9521200000000001E-2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8B50E-A6E0-46A0-B3CB-216FA84D35EE}">
  <dimension ref="A1:B2"/>
  <sheetViews>
    <sheetView workbookViewId="0">
      <selection activeCell="B2" sqref="B2"/>
    </sheetView>
  </sheetViews>
  <sheetFormatPr defaultRowHeight="14.5" x14ac:dyDescent="0.35"/>
  <cols>
    <col min="2" max="2" width="10.81640625" bestFit="1" customWidth="1"/>
  </cols>
  <sheetData>
    <row r="1" spans="1:2" x14ac:dyDescent="0.35">
      <c r="A1" t="s">
        <v>21</v>
      </c>
      <c r="B1" t="s">
        <v>11</v>
      </c>
    </row>
    <row r="2" spans="1:2" x14ac:dyDescent="0.35">
      <c r="A2">
        <v>100</v>
      </c>
      <c r="B2" s="4">
        <v>15.1679067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Param</vt:lpstr>
      <vt:lpstr>1</vt:lpstr>
      <vt:lpstr>2</vt:lpstr>
      <vt:lpstr>3</vt:lpstr>
      <vt:lpstr>4</vt:lpstr>
      <vt:lpstr>5</vt:lpstr>
      <vt:lpstr>6</vt:lpstr>
      <vt:lpstr>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 Choi</dc:creator>
  <cp:lastModifiedBy>Jaehyuk Choi</cp:lastModifiedBy>
  <dcterms:created xsi:type="dcterms:W3CDTF">2020-09-25T02:00:34Z</dcterms:created>
  <dcterms:modified xsi:type="dcterms:W3CDTF">2022-03-28T02:09:32Z</dcterms:modified>
</cp:coreProperties>
</file>