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Masic\OneDrive\Documents\Code\JS Bots\DiscordJME\RDC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2" i="2"/>
  <c r="F6" i="2" s="1"/>
  <c r="H7" i="2" l="1"/>
  <c r="J4" i="2"/>
  <c r="J6" i="2"/>
  <c r="F4" i="2"/>
  <c r="K2" i="2"/>
  <c r="N21" i="2"/>
  <c r="R21" i="2"/>
  <c r="P22" i="2"/>
  <c r="N23" i="2"/>
  <c r="R23" i="2"/>
  <c r="P24" i="2"/>
  <c r="N25" i="2"/>
  <c r="R25" i="2"/>
  <c r="Q20" i="2"/>
  <c r="K21" i="2"/>
  <c r="I22" i="2"/>
  <c r="K23" i="2"/>
  <c r="K25" i="2"/>
  <c r="P12" i="2"/>
  <c r="N15" i="2"/>
  <c r="O11" i="2"/>
  <c r="I12" i="2"/>
  <c r="I14" i="2"/>
  <c r="I16" i="2"/>
  <c r="N3" i="2"/>
  <c r="N5" i="2"/>
  <c r="N7" i="2"/>
  <c r="F3" i="2"/>
  <c r="J5" i="2"/>
  <c r="F7" i="2"/>
  <c r="O21" i="2"/>
  <c r="S21" i="2"/>
  <c r="Q22" i="2"/>
  <c r="O23" i="2"/>
  <c r="S23" i="2"/>
  <c r="Q24" i="2"/>
  <c r="O25" i="2"/>
  <c r="S25" i="2"/>
  <c r="R20" i="2"/>
  <c r="H21" i="2"/>
  <c r="F22" i="2"/>
  <c r="J22" i="2"/>
  <c r="H23" i="2"/>
  <c r="F24" i="2"/>
  <c r="J24" i="2"/>
  <c r="H25" i="2"/>
  <c r="G20" i="2"/>
  <c r="K20" i="2"/>
  <c r="Q12" i="2"/>
  <c r="O13" i="2"/>
  <c r="S13" i="2"/>
  <c r="Q14" i="2"/>
  <c r="O15" i="2"/>
  <c r="S15" i="2"/>
  <c r="Q16" i="2"/>
  <c r="P11" i="2"/>
  <c r="F12" i="2"/>
  <c r="J12" i="2"/>
  <c r="H13" i="2"/>
  <c r="F14" i="2"/>
  <c r="J14" i="2"/>
  <c r="H15" i="2"/>
  <c r="F16" i="2"/>
  <c r="J16" i="2"/>
  <c r="I11" i="2"/>
  <c r="N11" i="2"/>
  <c r="O3" i="2"/>
  <c r="S3" i="2"/>
  <c r="Q4" i="2"/>
  <c r="O5" i="2"/>
  <c r="S5" i="2"/>
  <c r="Q6" i="2"/>
  <c r="O7" i="2"/>
  <c r="S7" i="2"/>
  <c r="R2" i="2"/>
  <c r="G3" i="2"/>
  <c r="K3" i="2"/>
  <c r="I4" i="2"/>
  <c r="G5" i="2"/>
  <c r="K5" i="2"/>
  <c r="I6" i="2"/>
  <c r="G7" i="2"/>
  <c r="K7" i="2"/>
  <c r="J2" i="2"/>
  <c r="P21" i="2"/>
  <c r="N22" i="2"/>
  <c r="R22" i="2"/>
  <c r="P23" i="2"/>
  <c r="N24" i="2"/>
  <c r="R24" i="2"/>
  <c r="P25" i="2"/>
  <c r="O20" i="2"/>
  <c r="S20" i="2"/>
  <c r="I21" i="2"/>
  <c r="G22" i="2"/>
  <c r="K22" i="2"/>
  <c r="I23" i="2"/>
  <c r="G24" i="2"/>
  <c r="K24" i="2"/>
  <c r="I25" i="2"/>
  <c r="H20" i="2"/>
  <c r="N12" i="2"/>
  <c r="R12" i="2"/>
  <c r="P13" i="2"/>
  <c r="N14" i="2"/>
  <c r="R14" i="2"/>
  <c r="P15" i="2"/>
  <c r="N16" i="2"/>
  <c r="R16" i="2"/>
  <c r="Q11" i="2"/>
  <c r="G12" i="2"/>
  <c r="K12" i="2"/>
  <c r="I13" i="2"/>
  <c r="G14" i="2"/>
  <c r="K14" i="2"/>
  <c r="I15" i="2"/>
  <c r="G16" i="2"/>
  <c r="K16" i="2"/>
  <c r="J11" i="2"/>
  <c r="F20" i="2"/>
  <c r="P3" i="2"/>
  <c r="N4" i="2"/>
  <c r="R4" i="2"/>
  <c r="P5" i="2"/>
  <c r="N6" i="2"/>
  <c r="R6" i="2"/>
  <c r="P7" i="2"/>
  <c r="S2" i="2"/>
  <c r="Q21" i="2"/>
  <c r="O22" i="2"/>
  <c r="S22" i="2"/>
  <c r="Q23" i="2"/>
  <c r="O24" i="2"/>
  <c r="S24" i="2"/>
  <c r="Q25" i="2"/>
  <c r="P20" i="2"/>
  <c r="F21" i="2"/>
  <c r="J21" i="2"/>
  <c r="H22" i="2"/>
  <c r="F23" i="2"/>
  <c r="J23" i="2"/>
  <c r="H24" i="2"/>
  <c r="F25" i="2"/>
  <c r="J25" i="2"/>
  <c r="I20" i="2"/>
  <c r="O12" i="2"/>
  <c r="S12" i="2"/>
  <c r="Q13" i="2"/>
  <c r="O14" i="2"/>
  <c r="S14" i="2"/>
  <c r="Q15" i="2"/>
  <c r="O16" i="2"/>
  <c r="S16" i="2"/>
  <c r="R11" i="2"/>
  <c r="H12" i="2"/>
  <c r="F13" i="2"/>
  <c r="J13" i="2"/>
  <c r="H14" i="2"/>
  <c r="F15" i="2"/>
  <c r="J15" i="2"/>
  <c r="H16" i="2"/>
  <c r="G11" i="2"/>
  <c r="K11" i="2"/>
  <c r="F11" i="2"/>
  <c r="Q3" i="2"/>
  <c r="O4" i="2"/>
  <c r="S4" i="2"/>
  <c r="Q5" i="2"/>
  <c r="O6" i="2"/>
  <c r="S6" i="2"/>
  <c r="Q7" i="2"/>
  <c r="P2" i="2"/>
  <c r="N2" i="2"/>
  <c r="I3" i="2"/>
  <c r="G4" i="2"/>
  <c r="K4" i="2"/>
  <c r="I5" i="2"/>
  <c r="G6" i="2"/>
  <c r="K6" i="2"/>
  <c r="I7" i="2"/>
  <c r="H2" i="2"/>
  <c r="F2" i="2"/>
  <c r="B19" i="2" s="1"/>
  <c r="G21" i="2"/>
  <c r="G23" i="2"/>
  <c r="I24" i="2"/>
  <c r="G25" i="2"/>
  <c r="J20" i="2"/>
  <c r="N13" i="2"/>
  <c r="R13" i="2"/>
  <c r="P14" i="2"/>
  <c r="R15" i="2"/>
  <c r="P16" i="2"/>
  <c r="S11" i="2"/>
  <c r="G13" i="2"/>
  <c r="K13" i="2"/>
  <c r="G15" i="2"/>
  <c r="K15" i="2"/>
  <c r="H11" i="2"/>
  <c r="N20" i="2"/>
  <c r="R3" i="2"/>
  <c r="P4" i="2"/>
  <c r="R5" i="2"/>
  <c r="P6" i="2"/>
  <c r="R7" i="2"/>
  <c r="Q2" i="2"/>
  <c r="J3" i="2"/>
  <c r="H4" i="2"/>
  <c r="F5" i="2"/>
  <c r="H6" i="2"/>
  <c r="J7" i="2"/>
  <c r="I2" i="2"/>
  <c r="O2" i="2"/>
  <c r="H3" i="2"/>
  <c r="G2" i="2"/>
  <c r="H5" i="2"/>
  <c r="C13" i="2" l="1"/>
  <c r="C9" i="2"/>
  <c r="B9" i="2"/>
  <c r="B12" i="2"/>
  <c r="C12" i="2"/>
  <c r="C10" i="2"/>
  <c r="B10" i="2"/>
  <c r="B11" i="2"/>
  <c r="C11" i="2"/>
  <c r="B13" i="2"/>
  <c r="B21" i="2"/>
  <c r="B20" i="2"/>
</calcChain>
</file>

<file path=xl/sharedStrings.xml><?xml version="1.0" encoding="utf-8"?>
<sst xmlns="http://schemas.openxmlformats.org/spreadsheetml/2006/main" count="773" uniqueCount="286">
  <si>
    <t>Pokemon</t>
  </si>
  <si>
    <t>Attack</t>
  </si>
  <si>
    <t>Defense</t>
  </si>
  <si>
    <t>Stamina</t>
  </si>
  <si>
    <t>Abra</t>
  </si>
  <si>
    <t>Aerodactyl</t>
  </si>
  <si>
    <t>Aipom</t>
  </si>
  <si>
    <t>Alakazam</t>
  </si>
  <si>
    <t>Ampharos</t>
  </si>
  <si>
    <t>Arbok</t>
  </si>
  <si>
    <t>Arcanine</t>
  </si>
  <si>
    <t>Ariados</t>
  </si>
  <si>
    <t>Articuno</t>
  </si>
  <si>
    <t>Azumarill</t>
  </si>
  <si>
    <t>Bayleef</t>
  </si>
  <si>
    <t>Beedrill</t>
  </si>
  <si>
    <t>Bellossom</t>
  </si>
  <si>
    <t>Bellsprout</t>
  </si>
  <si>
    <t>Blastoise</t>
  </si>
  <si>
    <t>Blissey</t>
  </si>
  <si>
    <t>Bulbasaur</t>
  </si>
  <si>
    <t>Butterfree</t>
  </si>
  <si>
    <t>Caterpie</t>
  </si>
  <si>
    <t>Celebi</t>
  </si>
  <si>
    <t>Chansey</t>
  </si>
  <si>
    <t>Charizard</t>
  </si>
  <si>
    <t>Charmander</t>
  </si>
  <si>
    <t>Charmeleon</t>
  </si>
  <si>
    <t>Chikorita</t>
  </si>
  <si>
    <t>Chinchou</t>
  </si>
  <si>
    <t>Clefable</t>
  </si>
  <si>
    <t>Clefairy</t>
  </si>
  <si>
    <t>Cleffa</t>
  </si>
  <si>
    <t>Cloyster</t>
  </si>
  <si>
    <t>Corsola</t>
  </si>
  <si>
    <t>Crobat</t>
  </si>
  <si>
    <t>Croconaw</t>
  </si>
  <si>
    <t>Cubone</t>
  </si>
  <si>
    <t>Cyndaquil</t>
  </si>
  <si>
    <t>Delibird</t>
  </si>
  <si>
    <t>Dewgong</t>
  </si>
  <si>
    <t>Diglett</t>
  </si>
  <si>
    <t>Ditto</t>
  </si>
  <si>
    <t>Dodrio</t>
  </si>
  <si>
    <t>Doduo</t>
  </si>
  <si>
    <t>Donphan</t>
  </si>
  <si>
    <t>Dragonair</t>
  </si>
  <si>
    <t>Dragonite</t>
  </si>
  <si>
    <t>Dratini</t>
  </si>
  <si>
    <t>Drowzee</t>
  </si>
  <si>
    <t>Dugtrio</t>
  </si>
  <si>
    <t>Dunsparce</t>
  </si>
  <si>
    <t>Eevee</t>
  </si>
  <si>
    <t>Ekans</t>
  </si>
  <si>
    <t>Electabuzz</t>
  </si>
  <si>
    <t>Electrode</t>
  </si>
  <si>
    <t>Elekid</t>
  </si>
  <si>
    <t>Entei</t>
  </si>
  <si>
    <t>Espeon</t>
  </si>
  <si>
    <t>Exeggcute</t>
  </si>
  <si>
    <t>Exeggutor</t>
  </si>
  <si>
    <t>Farfetch'd</t>
  </si>
  <si>
    <t>Fearow</t>
  </si>
  <si>
    <t>Feraligatr</t>
  </si>
  <si>
    <t>Flaaffy</t>
  </si>
  <si>
    <t>Flareon</t>
  </si>
  <si>
    <t>Forretress</t>
  </si>
  <si>
    <t>Furret</t>
  </si>
  <si>
    <t>Gastly</t>
  </si>
  <si>
    <t>Gengar</t>
  </si>
  <si>
    <t>Geodude</t>
  </si>
  <si>
    <t>Girafarig</t>
  </si>
  <si>
    <t>Gligar</t>
  </si>
  <si>
    <t>Gloom</t>
  </si>
  <si>
    <t>Golbat</t>
  </si>
  <si>
    <t>Goldeen</t>
  </si>
  <si>
    <t>Golduck</t>
  </si>
  <si>
    <t>Golem</t>
  </si>
  <si>
    <t>Granbull</t>
  </si>
  <si>
    <t>Graveler</t>
  </si>
  <si>
    <t>Grimer</t>
  </si>
  <si>
    <t>Growlithe</t>
  </si>
  <si>
    <t>Gyarados</t>
  </si>
  <si>
    <t>Haunter</t>
  </si>
  <si>
    <t>Heracross</t>
  </si>
  <si>
    <t>Hitmonchan</t>
  </si>
  <si>
    <t>Hitmonlee</t>
  </si>
  <si>
    <t>Hitmontop</t>
  </si>
  <si>
    <t>Ho-Oh</t>
  </si>
  <si>
    <t>Hoothoot</t>
  </si>
  <si>
    <t>Hoppip</t>
  </si>
  <si>
    <t>Horsea</t>
  </si>
  <si>
    <t>Houndoom</t>
  </si>
  <si>
    <t>Houndour</t>
  </si>
  <si>
    <t>Hypno</t>
  </si>
  <si>
    <t>Igglybuff</t>
  </si>
  <si>
    <t>Ivysaur</t>
  </si>
  <si>
    <t>Jigglypuff</t>
  </si>
  <si>
    <t>Jolteon</t>
  </si>
  <si>
    <t>Jumpluff</t>
  </si>
  <si>
    <t>Jynx</t>
  </si>
  <si>
    <t>Kabuto</t>
  </si>
  <si>
    <t>Kabutops</t>
  </si>
  <si>
    <t>Kadabra</t>
  </si>
  <si>
    <t>Kakuna</t>
  </si>
  <si>
    <t>Kangaskhan</t>
  </si>
  <si>
    <t>Kingdra</t>
  </si>
  <si>
    <t>Kingler</t>
  </si>
  <si>
    <t>Koffing</t>
  </si>
  <si>
    <t>Krabby</t>
  </si>
  <si>
    <t>Lanturn</t>
  </si>
  <si>
    <t>Lapras</t>
  </si>
  <si>
    <t>Larvitar</t>
  </si>
  <si>
    <t>Ledian</t>
  </si>
  <si>
    <t>Ledyba</t>
  </si>
  <si>
    <t>Lickitung</t>
  </si>
  <si>
    <t>Lugia</t>
  </si>
  <si>
    <t>Machamp</t>
  </si>
  <si>
    <t>Machoke</t>
  </si>
  <si>
    <t>Machop</t>
  </si>
  <si>
    <t>Magby</t>
  </si>
  <si>
    <t>Magcargo</t>
  </si>
  <si>
    <t>Magikarp</t>
  </si>
  <si>
    <t>Magmar</t>
  </si>
  <si>
    <t>Magnemite</t>
  </si>
  <si>
    <t>Magneton</t>
  </si>
  <si>
    <t>Mankey</t>
  </si>
  <si>
    <t>Mantine</t>
  </si>
  <si>
    <t>Mareep</t>
  </si>
  <si>
    <t>Marill</t>
  </si>
  <si>
    <t>Marowak</t>
  </si>
  <si>
    <t>Meganium</t>
  </si>
  <si>
    <t>Meowth</t>
  </si>
  <si>
    <t>Metapod</t>
  </si>
  <si>
    <t>Mew</t>
  </si>
  <si>
    <t>Mewtwo</t>
  </si>
  <si>
    <t>Miltank</t>
  </si>
  <si>
    <t>Misdreavus</t>
  </si>
  <si>
    <t>Moltres</t>
  </si>
  <si>
    <t>Mr. Mime</t>
  </si>
  <si>
    <t>Muk</t>
  </si>
  <si>
    <t>Murkrow</t>
  </si>
  <si>
    <t>Natu</t>
  </si>
  <si>
    <t>Nidoking</t>
  </si>
  <si>
    <t>Nidoqueen</t>
  </si>
  <si>
    <t>Nidoran F</t>
  </si>
  <si>
    <t>Nidoran M</t>
  </si>
  <si>
    <t>Nidorina</t>
  </si>
  <si>
    <t>Nidorino</t>
  </si>
  <si>
    <t>Ninetales</t>
  </si>
  <si>
    <t>Noctowl</t>
  </si>
  <si>
    <t>Octillery</t>
  </si>
  <si>
    <t>Oddish</t>
  </si>
  <si>
    <t>Omanyte</t>
  </si>
  <si>
    <t>Omastar</t>
  </si>
  <si>
    <t>Onix</t>
  </si>
  <si>
    <t>Paras</t>
  </si>
  <si>
    <t>Parasect</t>
  </si>
  <si>
    <t>Persian</t>
  </si>
  <si>
    <t>Phanpy</t>
  </si>
  <si>
    <t>Pichu</t>
  </si>
  <si>
    <t>Pidgeot</t>
  </si>
  <si>
    <t>Pidgeotto</t>
  </si>
  <si>
    <t>Pidgey</t>
  </si>
  <si>
    <t>Pikachu</t>
  </si>
  <si>
    <t>Piloswine</t>
  </si>
  <si>
    <t>Pineco</t>
  </si>
  <si>
    <t>Pinsir</t>
  </si>
  <si>
    <t>Politoed</t>
  </si>
  <si>
    <t>Poliwag</t>
  </si>
  <si>
    <t>Poliwhirl</t>
  </si>
  <si>
    <t>Poliwrath</t>
  </si>
  <si>
    <t>Ponyta</t>
  </si>
  <si>
    <t>Porygon</t>
  </si>
  <si>
    <t>Porygon2</t>
  </si>
  <si>
    <t>Primeape</t>
  </si>
  <si>
    <t>Psyduck</t>
  </si>
  <si>
    <t>Pupitar</t>
  </si>
  <si>
    <t>Quagsire</t>
  </si>
  <si>
    <t>Quilava</t>
  </si>
  <si>
    <t>Qwilfish</t>
  </si>
  <si>
    <t>Raichu</t>
  </si>
  <si>
    <t>Raikou</t>
  </si>
  <si>
    <t>Rapidash</t>
  </si>
  <si>
    <t>Raticate</t>
  </si>
  <si>
    <t>Rattata</t>
  </si>
  <si>
    <t>Remoraid</t>
  </si>
  <si>
    <t>Rhydon</t>
  </si>
  <si>
    <t>Rhyhorn</t>
  </si>
  <si>
    <t>Sandshrew</t>
  </si>
  <si>
    <t>Sandslash</t>
  </si>
  <si>
    <t>Scizor</t>
  </si>
  <si>
    <t>Scyther</t>
  </si>
  <si>
    <t>Seadra</t>
  </si>
  <si>
    <t>Seaking</t>
  </si>
  <si>
    <t>Seel</t>
  </si>
  <si>
    <t>Sentret</t>
  </si>
  <si>
    <t>Shellder</t>
  </si>
  <si>
    <t>Shuckle</t>
  </si>
  <si>
    <t>Skarmory</t>
  </si>
  <si>
    <t>Skiploom</t>
  </si>
  <si>
    <t>Slowbro</t>
  </si>
  <si>
    <t>Slowking</t>
  </si>
  <si>
    <t>Slowpoke</t>
  </si>
  <si>
    <t>Slugma</t>
  </si>
  <si>
    <t>Smeargle</t>
  </si>
  <si>
    <t>Smoochum</t>
  </si>
  <si>
    <t>Sneasel</t>
  </si>
  <si>
    <t>Snorlax</t>
  </si>
  <si>
    <t>Snubbull</t>
  </si>
  <si>
    <t>Spearow</t>
  </si>
  <si>
    <t>Spinarak</t>
  </si>
  <si>
    <t>Squirtle</t>
  </si>
  <si>
    <t>Stantler</t>
  </si>
  <si>
    <t>Starmie</t>
  </si>
  <si>
    <t>Staryu</t>
  </si>
  <si>
    <t>Steelix</t>
  </si>
  <si>
    <t>Sudowoodo</t>
  </si>
  <si>
    <t>Suicune</t>
  </si>
  <si>
    <t>Sunflora</t>
  </si>
  <si>
    <t>Sunkern</t>
  </si>
  <si>
    <t>Swinub</t>
  </si>
  <si>
    <t>Tangela</t>
  </si>
  <si>
    <t>Tauros</t>
  </si>
  <si>
    <t>Teddiursa</t>
  </si>
  <si>
    <t>Tentacool</t>
  </si>
  <si>
    <t>Tentacruel</t>
  </si>
  <si>
    <t>Togepi</t>
  </si>
  <si>
    <t>Togetic</t>
  </si>
  <si>
    <t>Totodile</t>
  </si>
  <si>
    <t>Typhlosion</t>
  </si>
  <si>
    <t>Tyranitar</t>
  </si>
  <si>
    <t>Tyrogue</t>
  </si>
  <si>
    <t>Umbreon</t>
  </si>
  <si>
    <t>Unown</t>
  </si>
  <si>
    <t>Ursaring</t>
  </si>
  <si>
    <t>Vaporeon</t>
  </si>
  <si>
    <t>Venomoth</t>
  </si>
  <si>
    <t>Venonat</t>
  </si>
  <si>
    <t>Venusaur</t>
  </si>
  <si>
    <t>Victreebel</t>
  </si>
  <si>
    <t>Vileplume</t>
  </si>
  <si>
    <t>Voltorb</t>
  </si>
  <si>
    <t>Vulpix</t>
  </si>
  <si>
    <t>Wartortle</t>
  </si>
  <si>
    <t>Weedle</t>
  </si>
  <si>
    <t>Weepinbell</t>
  </si>
  <si>
    <t>Weezing</t>
  </si>
  <si>
    <t>Wigglytuff</t>
  </si>
  <si>
    <t>Wobbuffet</t>
  </si>
  <si>
    <t>Wooper</t>
  </si>
  <si>
    <t>Xatu</t>
  </si>
  <si>
    <t>Yanma</t>
  </si>
  <si>
    <t>Zapdos</t>
  </si>
  <si>
    <t>Zubat</t>
  </si>
  <si>
    <t>Psychic</t>
  </si>
  <si>
    <t>None</t>
  </si>
  <si>
    <t>Rock</t>
  </si>
  <si>
    <t>Flying</t>
  </si>
  <si>
    <t>Normal</t>
  </si>
  <si>
    <t>Electric</t>
  </si>
  <si>
    <t>Poison</t>
  </si>
  <si>
    <t>Fire</t>
  </si>
  <si>
    <t>Bug</t>
  </si>
  <si>
    <t>Ice</t>
  </si>
  <si>
    <t>Water</t>
  </si>
  <si>
    <t>Fairy</t>
  </si>
  <si>
    <t>Grass</t>
  </si>
  <si>
    <t>Ground</t>
  </si>
  <si>
    <t>Dragon</t>
  </si>
  <si>
    <t>Steel</t>
  </si>
  <si>
    <t>Ghost</t>
  </si>
  <si>
    <t>Fighting</t>
  </si>
  <si>
    <t>Dark</t>
  </si>
  <si>
    <t>Type1</t>
  </si>
  <si>
    <t>Type2</t>
  </si>
  <si>
    <t>Defence</t>
  </si>
  <si>
    <t>A15</t>
  </si>
  <si>
    <t>A14</t>
  </si>
  <si>
    <t>A13</t>
  </si>
  <si>
    <t>A12</t>
  </si>
  <si>
    <t>A11</t>
  </si>
  <si>
    <t>A10</t>
  </si>
  <si>
    <t>90 Guarantee</t>
  </si>
  <si>
    <t>90 Possible</t>
  </si>
  <si>
    <t>CpM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</si>
</sst>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54545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6" borderId="0" xfId="0" applyFont="1" applyFill="1"/>
    <xf numFmtId="0" fontId="1" fillId="10" borderId="0" xfId="0" applyFont="1" applyFill="1"/>
    <xf numFmtId="0" fontId="5" fillId="8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0" fontId="5" fillId="9" borderId="0" xfId="0" applyFont="1" applyFill="1"/>
    <xf numFmtId="0" fontId="5" fillId="7" borderId="0" xfId="0" applyFont="1" applyFill="1"/>
    <xf numFmtId="0" fontId="5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5" borderId="0" xfId="0" applyFont="1" applyFill="1"/>
    <xf numFmtId="0" fontId="1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opLeftCell="A32" workbookViewId="0">
      <selection activeCell="F3" sqref="F3"/>
    </sheetView>
  </sheetViews>
  <sheetFormatPr defaultColWidth="17.140625" defaultRowHeight="18.75" customHeight="1" x14ac:dyDescent="0.3"/>
  <cols>
    <col min="1" max="4" width="17.140625" style="1"/>
    <col min="5" max="6" width="17.140625" style="2"/>
    <col min="7" max="16384" width="17.140625" style="1"/>
  </cols>
  <sheetData>
    <row r="1" spans="1:6" s="7" customFormat="1" ht="18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274</v>
      </c>
      <c r="F1" s="6" t="s">
        <v>275</v>
      </c>
    </row>
    <row r="2" spans="1:6" ht="18.75" customHeight="1" x14ac:dyDescent="0.3">
      <c r="A2" s="3" t="s">
        <v>4</v>
      </c>
      <c r="B2" s="4">
        <v>195</v>
      </c>
      <c r="C2" s="4">
        <v>103</v>
      </c>
      <c r="D2" s="4">
        <v>50</v>
      </c>
      <c r="E2" s="2" t="s">
        <v>255</v>
      </c>
      <c r="F2" s="2" t="s">
        <v>256</v>
      </c>
    </row>
    <row r="3" spans="1:6" ht="18.75" customHeight="1" x14ac:dyDescent="0.3">
      <c r="A3" s="3" t="s">
        <v>5</v>
      </c>
      <c r="B3" s="4">
        <v>221</v>
      </c>
      <c r="C3" s="4">
        <v>164</v>
      </c>
      <c r="D3" s="4">
        <v>160</v>
      </c>
      <c r="E3" s="2" t="s">
        <v>257</v>
      </c>
      <c r="F3" s="2" t="s">
        <v>258</v>
      </c>
    </row>
    <row r="4" spans="1:6" ht="18.75" customHeight="1" x14ac:dyDescent="0.3">
      <c r="A4" s="3" t="s">
        <v>6</v>
      </c>
      <c r="B4" s="4">
        <v>136</v>
      </c>
      <c r="C4" s="4">
        <v>112</v>
      </c>
      <c r="D4" s="4">
        <v>110</v>
      </c>
      <c r="E4" s="2" t="s">
        <v>259</v>
      </c>
      <c r="F4" s="2" t="s">
        <v>256</v>
      </c>
    </row>
    <row r="5" spans="1:6" ht="18.75" customHeight="1" x14ac:dyDescent="0.3">
      <c r="A5" s="3" t="s">
        <v>7</v>
      </c>
      <c r="B5" s="4">
        <v>271</v>
      </c>
      <c r="C5" s="4">
        <v>194</v>
      </c>
      <c r="D5" s="4">
        <v>110</v>
      </c>
      <c r="E5" s="2" t="s">
        <v>255</v>
      </c>
      <c r="F5" s="2" t="s">
        <v>256</v>
      </c>
    </row>
    <row r="6" spans="1:6" ht="18.75" customHeight="1" x14ac:dyDescent="0.3">
      <c r="A6" s="3" t="s">
        <v>8</v>
      </c>
      <c r="B6" s="4">
        <v>211</v>
      </c>
      <c r="C6" s="4">
        <v>172</v>
      </c>
      <c r="D6" s="4">
        <v>180</v>
      </c>
      <c r="E6" s="2" t="s">
        <v>260</v>
      </c>
      <c r="F6" s="2" t="s">
        <v>256</v>
      </c>
    </row>
    <row r="7" spans="1:6" ht="18.75" customHeight="1" x14ac:dyDescent="0.3">
      <c r="A7" s="3" t="s">
        <v>9</v>
      </c>
      <c r="B7" s="4">
        <v>167</v>
      </c>
      <c r="C7" s="4">
        <v>158</v>
      </c>
      <c r="D7" s="4">
        <v>120</v>
      </c>
      <c r="E7" s="2" t="s">
        <v>261</v>
      </c>
      <c r="F7" s="2" t="s">
        <v>256</v>
      </c>
    </row>
    <row r="8" spans="1:6" ht="18.75" customHeight="1" x14ac:dyDescent="0.3">
      <c r="A8" s="3" t="s">
        <v>10</v>
      </c>
      <c r="B8" s="4">
        <v>227</v>
      </c>
      <c r="C8" s="4">
        <v>166</v>
      </c>
      <c r="D8" s="4">
        <v>180</v>
      </c>
      <c r="E8" s="2" t="s">
        <v>262</v>
      </c>
      <c r="F8" s="2" t="s">
        <v>256</v>
      </c>
    </row>
    <row r="9" spans="1:6" ht="18.75" customHeight="1" x14ac:dyDescent="0.3">
      <c r="A9" s="3" t="s">
        <v>11</v>
      </c>
      <c r="B9" s="4">
        <v>161</v>
      </c>
      <c r="C9" s="4">
        <v>128</v>
      </c>
      <c r="D9" s="4">
        <v>140</v>
      </c>
      <c r="E9" s="2" t="s">
        <v>263</v>
      </c>
      <c r="F9" s="2" t="s">
        <v>261</v>
      </c>
    </row>
    <row r="10" spans="1:6" ht="18.75" customHeight="1" x14ac:dyDescent="0.3">
      <c r="A10" s="3" t="s">
        <v>12</v>
      </c>
      <c r="B10" s="4">
        <v>192</v>
      </c>
      <c r="C10" s="4">
        <v>249</v>
      </c>
      <c r="D10" s="4">
        <v>180</v>
      </c>
      <c r="E10" s="2" t="s">
        <v>264</v>
      </c>
      <c r="F10" s="2" t="s">
        <v>258</v>
      </c>
    </row>
    <row r="11" spans="1:6" ht="18.75" customHeight="1" x14ac:dyDescent="0.3">
      <c r="A11" s="3" t="s">
        <v>13</v>
      </c>
      <c r="B11" s="4">
        <v>112</v>
      </c>
      <c r="C11" s="4">
        <v>152</v>
      </c>
      <c r="D11" s="4">
        <v>200</v>
      </c>
      <c r="E11" s="2" t="s">
        <v>265</v>
      </c>
      <c r="F11" s="2" t="s">
        <v>266</v>
      </c>
    </row>
    <row r="12" spans="1:6" ht="18.75" customHeight="1" x14ac:dyDescent="0.3">
      <c r="A12" s="3" t="s">
        <v>14</v>
      </c>
      <c r="B12" s="4">
        <v>122</v>
      </c>
      <c r="C12" s="4">
        <v>155</v>
      </c>
      <c r="D12" s="4">
        <v>120</v>
      </c>
      <c r="E12" s="2" t="s">
        <v>267</v>
      </c>
      <c r="F12" s="2" t="s">
        <v>256</v>
      </c>
    </row>
    <row r="13" spans="1:6" ht="18.75" customHeight="1" x14ac:dyDescent="0.3">
      <c r="A13" s="3" t="s">
        <v>15</v>
      </c>
      <c r="B13" s="4">
        <v>169</v>
      </c>
      <c r="C13" s="4">
        <v>150</v>
      </c>
      <c r="D13" s="4">
        <v>130</v>
      </c>
      <c r="E13" s="2" t="s">
        <v>263</v>
      </c>
      <c r="F13" s="2" t="s">
        <v>261</v>
      </c>
    </row>
    <row r="14" spans="1:6" ht="18.75" customHeight="1" x14ac:dyDescent="0.3">
      <c r="A14" s="3" t="s">
        <v>16</v>
      </c>
      <c r="B14" s="4">
        <v>169</v>
      </c>
      <c r="C14" s="4">
        <v>186</v>
      </c>
      <c r="D14" s="4">
        <v>150</v>
      </c>
      <c r="E14" s="2" t="s">
        <v>267</v>
      </c>
      <c r="F14" s="2" t="s">
        <v>256</v>
      </c>
    </row>
    <row r="15" spans="1:6" ht="18.75" customHeight="1" x14ac:dyDescent="0.3">
      <c r="A15" s="3" t="s">
        <v>17</v>
      </c>
      <c r="B15" s="4">
        <v>139</v>
      </c>
      <c r="C15" s="4">
        <v>64</v>
      </c>
      <c r="D15" s="4">
        <v>100</v>
      </c>
      <c r="E15" s="2" t="s">
        <v>267</v>
      </c>
      <c r="F15" s="2" t="s">
        <v>261</v>
      </c>
    </row>
    <row r="16" spans="1:6" ht="18.75" customHeight="1" x14ac:dyDescent="0.3">
      <c r="A16" s="3" t="s">
        <v>18</v>
      </c>
      <c r="B16" s="4">
        <v>171</v>
      </c>
      <c r="C16" s="4">
        <v>210</v>
      </c>
      <c r="D16" s="4">
        <v>158</v>
      </c>
      <c r="E16" s="2" t="s">
        <v>265</v>
      </c>
      <c r="F16" s="2" t="s">
        <v>256</v>
      </c>
    </row>
    <row r="17" spans="1:6" ht="18.75" customHeight="1" x14ac:dyDescent="0.3">
      <c r="A17" s="3" t="s">
        <v>19</v>
      </c>
      <c r="B17" s="4">
        <v>129</v>
      </c>
      <c r="C17" s="4">
        <v>229</v>
      </c>
      <c r="D17" s="4">
        <v>510</v>
      </c>
      <c r="E17" s="2" t="s">
        <v>259</v>
      </c>
      <c r="F17" s="2" t="s">
        <v>256</v>
      </c>
    </row>
    <row r="18" spans="1:6" ht="18.75" customHeight="1" x14ac:dyDescent="0.3">
      <c r="A18" s="3" t="s">
        <v>20</v>
      </c>
      <c r="B18" s="4">
        <v>118</v>
      </c>
      <c r="C18" s="4">
        <v>118</v>
      </c>
      <c r="D18" s="4">
        <v>90</v>
      </c>
      <c r="E18" s="2" t="s">
        <v>267</v>
      </c>
      <c r="F18" s="2" t="s">
        <v>261</v>
      </c>
    </row>
    <row r="19" spans="1:6" ht="18.75" customHeight="1" x14ac:dyDescent="0.3">
      <c r="A19" s="3" t="s">
        <v>21</v>
      </c>
      <c r="B19" s="4">
        <v>167</v>
      </c>
      <c r="C19" s="4">
        <v>151</v>
      </c>
      <c r="D19" s="4">
        <v>120</v>
      </c>
      <c r="E19" s="2" t="s">
        <v>263</v>
      </c>
      <c r="F19" s="2" t="s">
        <v>258</v>
      </c>
    </row>
    <row r="20" spans="1:6" ht="18.75" customHeight="1" x14ac:dyDescent="0.3">
      <c r="A20" s="3" t="s">
        <v>22</v>
      </c>
      <c r="B20" s="4">
        <v>55</v>
      </c>
      <c r="C20" s="4">
        <v>62</v>
      </c>
      <c r="D20" s="4">
        <v>90</v>
      </c>
      <c r="E20" s="2" t="s">
        <v>263</v>
      </c>
      <c r="F20" s="2" t="s">
        <v>256</v>
      </c>
    </row>
    <row r="21" spans="1:6" ht="18.75" customHeight="1" x14ac:dyDescent="0.3">
      <c r="A21" s="3" t="s">
        <v>23</v>
      </c>
      <c r="B21" s="4">
        <v>210</v>
      </c>
      <c r="C21" s="4">
        <v>210</v>
      </c>
      <c r="D21" s="4">
        <v>200</v>
      </c>
      <c r="E21" s="2" t="s">
        <v>267</v>
      </c>
      <c r="F21" s="2" t="s">
        <v>255</v>
      </c>
    </row>
    <row r="22" spans="1:6" ht="18.75" customHeight="1" x14ac:dyDescent="0.3">
      <c r="A22" s="3" t="s">
        <v>24</v>
      </c>
      <c r="B22" s="4">
        <v>60</v>
      </c>
      <c r="C22" s="4">
        <v>176</v>
      </c>
      <c r="D22" s="4">
        <v>500</v>
      </c>
      <c r="E22" s="2" t="s">
        <v>259</v>
      </c>
      <c r="F22" s="2" t="s">
        <v>256</v>
      </c>
    </row>
    <row r="23" spans="1:6" ht="18.75" customHeight="1" x14ac:dyDescent="0.3">
      <c r="A23" s="3" t="s">
        <v>25</v>
      </c>
      <c r="B23" s="4">
        <v>223</v>
      </c>
      <c r="C23" s="4">
        <v>176</v>
      </c>
      <c r="D23" s="4">
        <v>156</v>
      </c>
      <c r="E23" s="2" t="s">
        <v>262</v>
      </c>
      <c r="F23" s="2" t="s">
        <v>258</v>
      </c>
    </row>
    <row r="24" spans="1:6" ht="18.75" customHeight="1" x14ac:dyDescent="0.3">
      <c r="A24" s="3" t="s">
        <v>26</v>
      </c>
      <c r="B24" s="4">
        <v>116</v>
      </c>
      <c r="C24" s="4">
        <v>96</v>
      </c>
      <c r="D24" s="4">
        <v>78</v>
      </c>
      <c r="E24" s="2" t="s">
        <v>262</v>
      </c>
      <c r="F24" s="2" t="s">
        <v>256</v>
      </c>
    </row>
    <row r="25" spans="1:6" ht="18.75" customHeight="1" x14ac:dyDescent="0.3">
      <c r="A25" s="3" t="s">
        <v>27</v>
      </c>
      <c r="B25" s="4">
        <v>158</v>
      </c>
      <c r="C25" s="4">
        <v>129</v>
      </c>
      <c r="D25" s="4">
        <v>116</v>
      </c>
      <c r="E25" s="2" t="s">
        <v>262</v>
      </c>
      <c r="F25" s="2" t="s">
        <v>256</v>
      </c>
    </row>
    <row r="26" spans="1:6" ht="18.75" customHeight="1" x14ac:dyDescent="0.3">
      <c r="A26" s="3" t="s">
        <v>28</v>
      </c>
      <c r="B26" s="4">
        <v>92</v>
      </c>
      <c r="C26" s="4">
        <v>122</v>
      </c>
      <c r="D26" s="4">
        <v>90</v>
      </c>
      <c r="E26" s="2" t="s">
        <v>267</v>
      </c>
      <c r="F26" s="2" t="s">
        <v>256</v>
      </c>
    </row>
    <row r="27" spans="1:6" ht="18.75" customHeight="1" x14ac:dyDescent="0.3">
      <c r="A27" s="3" t="s">
        <v>29</v>
      </c>
      <c r="B27" s="4">
        <v>106</v>
      </c>
      <c r="C27" s="4">
        <v>106</v>
      </c>
      <c r="D27" s="4">
        <v>150</v>
      </c>
      <c r="E27" s="2" t="s">
        <v>260</v>
      </c>
      <c r="F27" s="2" t="s">
        <v>265</v>
      </c>
    </row>
    <row r="28" spans="1:6" ht="18.75" customHeight="1" x14ac:dyDescent="0.3">
      <c r="A28" s="3" t="s">
        <v>30</v>
      </c>
      <c r="B28" s="4">
        <v>178</v>
      </c>
      <c r="C28" s="4">
        <v>171</v>
      </c>
      <c r="D28" s="4">
        <v>190</v>
      </c>
      <c r="E28" s="2" t="s">
        <v>266</v>
      </c>
      <c r="F28" s="2" t="s">
        <v>256</v>
      </c>
    </row>
    <row r="29" spans="1:6" ht="18.75" customHeight="1" x14ac:dyDescent="0.3">
      <c r="A29" s="3" t="s">
        <v>31</v>
      </c>
      <c r="B29" s="4">
        <v>107</v>
      </c>
      <c r="C29" s="4">
        <v>116</v>
      </c>
      <c r="D29" s="4">
        <v>140</v>
      </c>
      <c r="E29" s="2" t="s">
        <v>266</v>
      </c>
      <c r="F29" s="2" t="s">
        <v>256</v>
      </c>
    </row>
    <row r="30" spans="1:6" ht="18.75" customHeight="1" x14ac:dyDescent="0.3">
      <c r="A30" s="3" t="s">
        <v>32</v>
      </c>
      <c r="B30" s="4">
        <v>75</v>
      </c>
      <c r="C30" s="4">
        <v>91</v>
      </c>
      <c r="D30" s="4">
        <v>100</v>
      </c>
      <c r="E30" s="2" t="s">
        <v>259</v>
      </c>
      <c r="F30" s="2" t="s">
        <v>256</v>
      </c>
    </row>
    <row r="31" spans="1:6" ht="18.75" customHeight="1" x14ac:dyDescent="0.3">
      <c r="A31" s="3" t="s">
        <v>33</v>
      </c>
      <c r="B31" s="4">
        <v>186</v>
      </c>
      <c r="C31" s="4">
        <v>323</v>
      </c>
      <c r="D31" s="4">
        <v>100</v>
      </c>
      <c r="E31" s="2" t="s">
        <v>265</v>
      </c>
      <c r="F31" s="2" t="s">
        <v>264</v>
      </c>
    </row>
    <row r="32" spans="1:6" ht="18.75" customHeight="1" x14ac:dyDescent="0.3">
      <c r="A32" s="3" t="s">
        <v>34</v>
      </c>
      <c r="B32" s="4">
        <v>118</v>
      </c>
      <c r="C32" s="4">
        <v>156</v>
      </c>
      <c r="D32" s="4">
        <v>110</v>
      </c>
      <c r="E32" s="2" t="s">
        <v>257</v>
      </c>
      <c r="F32" s="2" t="s">
        <v>265</v>
      </c>
    </row>
    <row r="33" spans="1:6" ht="18.75" customHeight="1" x14ac:dyDescent="0.3">
      <c r="A33" s="3" t="s">
        <v>35</v>
      </c>
      <c r="B33" s="4">
        <v>194</v>
      </c>
      <c r="C33" s="4">
        <v>178</v>
      </c>
      <c r="D33" s="4">
        <v>170</v>
      </c>
      <c r="E33" s="2" t="s">
        <v>261</v>
      </c>
      <c r="F33" s="2" t="s">
        <v>258</v>
      </c>
    </row>
    <row r="34" spans="1:6" ht="18.75" customHeight="1" x14ac:dyDescent="0.3">
      <c r="A34" s="3" t="s">
        <v>36</v>
      </c>
      <c r="B34" s="4">
        <v>150</v>
      </c>
      <c r="C34" s="4">
        <v>151</v>
      </c>
      <c r="D34" s="4">
        <v>130</v>
      </c>
      <c r="E34" s="2" t="s">
        <v>265</v>
      </c>
      <c r="F34" s="2" t="s">
        <v>256</v>
      </c>
    </row>
    <row r="35" spans="1:6" ht="18.75" customHeight="1" x14ac:dyDescent="0.3">
      <c r="A35" s="3" t="s">
        <v>37</v>
      </c>
      <c r="B35" s="4">
        <v>90</v>
      </c>
      <c r="C35" s="4">
        <v>165</v>
      </c>
      <c r="D35" s="4">
        <v>100</v>
      </c>
      <c r="E35" s="2" t="s">
        <v>268</v>
      </c>
      <c r="F35" s="2" t="s">
        <v>256</v>
      </c>
    </row>
    <row r="36" spans="1:6" ht="18.75" customHeight="1" x14ac:dyDescent="0.3">
      <c r="A36" s="3" t="s">
        <v>38</v>
      </c>
      <c r="B36" s="4">
        <v>116</v>
      </c>
      <c r="C36" s="4">
        <v>96</v>
      </c>
      <c r="D36" s="4">
        <v>78</v>
      </c>
      <c r="E36" s="2" t="s">
        <v>262</v>
      </c>
      <c r="F36" s="2" t="s">
        <v>256</v>
      </c>
    </row>
    <row r="37" spans="1:6" ht="18.75" customHeight="1" x14ac:dyDescent="0.3">
      <c r="A37" s="3" t="s">
        <v>39</v>
      </c>
      <c r="B37" s="4">
        <v>128</v>
      </c>
      <c r="C37" s="4">
        <v>90</v>
      </c>
      <c r="D37" s="4">
        <v>90</v>
      </c>
      <c r="E37" s="2" t="s">
        <v>264</v>
      </c>
      <c r="F37" s="2" t="s">
        <v>258</v>
      </c>
    </row>
    <row r="38" spans="1:6" ht="18.75" customHeight="1" x14ac:dyDescent="0.3">
      <c r="A38" s="3" t="s">
        <v>40</v>
      </c>
      <c r="B38" s="4">
        <v>139</v>
      </c>
      <c r="C38" s="4">
        <v>184</v>
      </c>
      <c r="D38" s="4">
        <v>180</v>
      </c>
      <c r="E38" s="2" t="s">
        <v>265</v>
      </c>
      <c r="F38" s="2" t="s">
        <v>264</v>
      </c>
    </row>
    <row r="39" spans="1:6" ht="18.75" customHeight="1" x14ac:dyDescent="0.3">
      <c r="A39" s="3" t="s">
        <v>41</v>
      </c>
      <c r="B39" s="4">
        <v>109</v>
      </c>
      <c r="C39" s="4">
        <v>88</v>
      </c>
      <c r="D39" s="4">
        <v>20</v>
      </c>
      <c r="E39" s="2" t="s">
        <v>268</v>
      </c>
      <c r="F39" s="2" t="s">
        <v>256</v>
      </c>
    </row>
    <row r="40" spans="1:6" ht="18.75" customHeight="1" x14ac:dyDescent="0.3">
      <c r="A40" s="3" t="s">
        <v>42</v>
      </c>
      <c r="B40" s="4">
        <v>91</v>
      </c>
      <c r="C40" s="4">
        <v>91</v>
      </c>
      <c r="D40" s="4">
        <v>96</v>
      </c>
      <c r="E40" s="2" t="s">
        <v>259</v>
      </c>
      <c r="F40" s="2" t="s">
        <v>256</v>
      </c>
    </row>
    <row r="41" spans="1:6" ht="18.75" customHeight="1" x14ac:dyDescent="0.3">
      <c r="A41" s="3" t="s">
        <v>43</v>
      </c>
      <c r="B41" s="4">
        <v>218</v>
      </c>
      <c r="C41" s="4">
        <v>145</v>
      </c>
      <c r="D41" s="4">
        <v>120</v>
      </c>
      <c r="E41" s="2" t="s">
        <v>259</v>
      </c>
      <c r="F41" s="2" t="s">
        <v>258</v>
      </c>
    </row>
    <row r="42" spans="1:6" ht="18.75" customHeight="1" x14ac:dyDescent="0.3">
      <c r="A42" s="3" t="s">
        <v>44</v>
      </c>
      <c r="B42" s="4">
        <v>158</v>
      </c>
      <c r="C42" s="4">
        <v>88</v>
      </c>
      <c r="D42" s="4">
        <v>70</v>
      </c>
      <c r="E42" s="2" t="s">
        <v>259</v>
      </c>
      <c r="F42" s="2" t="s">
        <v>258</v>
      </c>
    </row>
    <row r="43" spans="1:6" ht="18.75" customHeight="1" x14ac:dyDescent="0.3">
      <c r="A43" s="3" t="s">
        <v>45</v>
      </c>
      <c r="B43" s="4">
        <v>214</v>
      </c>
      <c r="C43" s="4">
        <v>214</v>
      </c>
      <c r="D43" s="4">
        <v>180</v>
      </c>
      <c r="E43" s="2" t="s">
        <v>268</v>
      </c>
      <c r="F43" s="2" t="s">
        <v>256</v>
      </c>
    </row>
    <row r="44" spans="1:6" ht="18.75" customHeight="1" x14ac:dyDescent="0.3">
      <c r="A44" s="3" t="s">
        <v>46</v>
      </c>
      <c r="B44" s="4">
        <v>163</v>
      </c>
      <c r="C44" s="4">
        <v>138</v>
      </c>
      <c r="D44" s="4">
        <v>122</v>
      </c>
      <c r="E44" s="2" t="s">
        <v>269</v>
      </c>
      <c r="F44" s="2" t="s">
        <v>256</v>
      </c>
    </row>
    <row r="45" spans="1:6" ht="18.75" customHeight="1" x14ac:dyDescent="0.3">
      <c r="A45" s="3" t="s">
        <v>47</v>
      </c>
      <c r="B45" s="4">
        <v>263</v>
      </c>
      <c r="C45" s="4">
        <v>201</v>
      </c>
      <c r="D45" s="4">
        <v>182</v>
      </c>
      <c r="E45" s="2" t="s">
        <v>269</v>
      </c>
      <c r="F45" s="2" t="s">
        <v>258</v>
      </c>
    </row>
    <row r="46" spans="1:6" ht="18.75" customHeight="1" x14ac:dyDescent="0.3">
      <c r="A46" s="3" t="s">
        <v>48</v>
      </c>
      <c r="B46" s="4">
        <v>119</v>
      </c>
      <c r="C46" s="4">
        <v>94</v>
      </c>
      <c r="D46" s="4">
        <v>82</v>
      </c>
      <c r="E46" s="2" t="s">
        <v>269</v>
      </c>
      <c r="F46" s="2" t="s">
        <v>256</v>
      </c>
    </row>
    <row r="47" spans="1:6" ht="18.75" customHeight="1" x14ac:dyDescent="0.3">
      <c r="A47" s="3" t="s">
        <v>49</v>
      </c>
      <c r="B47" s="4">
        <v>89</v>
      </c>
      <c r="C47" s="4">
        <v>158</v>
      </c>
      <c r="D47" s="4">
        <v>120</v>
      </c>
      <c r="E47" s="2" t="s">
        <v>255</v>
      </c>
      <c r="F47" s="2" t="s">
        <v>256</v>
      </c>
    </row>
    <row r="48" spans="1:6" ht="18.75" customHeight="1" x14ac:dyDescent="0.3">
      <c r="A48" s="3" t="s">
        <v>50</v>
      </c>
      <c r="B48" s="4">
        <v>167</v>
      </c>
      <c r="C48" s="4">
        <v>147</v>
      </c>
      <c r="D48" s="4">
        <v>70</v>
      </c>
      <c r="E48" s="2" t="s">
        <v>268</v>
      </c>
      <c r="F48" s="2" t="s">
        <v>256</v>
      </c>
    </row>
    <row r="49" spans="1:6" ht="18.75" customHeight="1" x14ac:dyDescent="0.3">
      <c r="A49" s="3" t="s">
        <v>51</v>
      </c>
      <c r="B49" s="4">
        <v>131</v>
      </c>
      <c r="C49" s="4">
        <v>131</v>
      </c>
      <c r="D49" s="4">
        <v>200</v>
      </c>
      <c r="E49" s="2" t="s">
        <v>259</v>
      </c>
      <c r="F49" s="2" t="s">
        <v>256</v>
      </c>
    </row>
    <row r="50" spans="1:6" ht="18.75" customHeight="1" x14ac:dyDescent="0.3">
      <c r="A50" s="3" t="s">
        <v>52</v>
      </c>
      <c r="B50" s="4">
        <v>104</v>
      </c>
      <c r="C50" s="4">
        <v>121</v>
      </c>
      <c r="D50" s="4">
        <v>110</v>
      </c>
      <c r="E50" s="2" t="s">
        <v>259</v>
      </c>
      <c r="F50" s="2" t="s">
        <v>256</v>
      </c>
    </row>
    <row r="51" spans="1:6" ht="18.75" customHeight="1" x14ac:dyDescent="0.3">
      <c r="A51" s="3" t="s">
        <v>53</v>
      </c>
      <c r="B51" s="4">
        <v>110</v>
      </c>
      <c r="C51" s="4">
        <v>102</v>
      </c>
      <c r="D51" s="4">
        <v>70</v>
      </c>
      <c r="E51" s="2" t="s">
        <v>261</v>
      </c>
      <c r="F51" s="2" t="s">
        <v>256</v>
      </c>
    </row>
    <row r="52" spans="1:6" ht="18.75" customHeight="1" x14ac:dyDescent="0.3">
      <c r="A52" s="3" t="s">
        <v>54</v>
      </c>
      <c r="B52" s="4">
        <v>198</v>
      </c>
      <c r="C52" s="4">
        <v>173</v>
      </c>
      <c r="D52" s="4">
        <v>130</v>
      </c>
      <c r="E52" s="2" t="s">
        <v>260</v>
      </c>
      <c r="F52" s="2" t="s">
        <v>256</v>
      </c>
    </row>
    <row r="53" spans="1:6" ht="18.75" customHeight="1" x14ac:dyDescent="0.3">
      <c r="A53" s="3" t="s">
        <v>55</v>
      </c>
      <c r="B53" s="4">
        <v>173</v>
      </c>
      <c r="C53" s="4">
        <v>179</v>
      </c>
      <c r="D53" s="4">
        <v>120</v>
      </c>
      <c r="E53" s="2" t="s">
        <v>260</v>
      </c>
      <c r="F53" s="2" t="s">
        <v>256</v>
      </c>
    </row>
    <row r="54" spans="1:6" ht="18.75" customHeight="1" x14ac:dyDescent="0.3">
      <c r="A54" s="3" t="s">
        <v>56</v>
      </c>
      <c r="B54" s="4">
        <v>135</v>
      </c>
      <c r="C54" s="4">
        <v>110</v>
      </c>
      <c r="D54" s="4">
        <v>90</v>
      </c>
      <c r="E54" s="2" t="s">
        <v>260</v>
      </c>
      <c r="F54" s="2" t="s">
        <v>256</v>
      </c>
    </row>
    <row r="55" spans="1:6" ht="18.75" customHeight="1" x14ac:dyDescent="0.3">
      <c r="A55" s="3" t="s">
        <v>57</v>
      </c>
      <c r="B55" s="4">
        <v>235</v>
      </c>
      <c r="C55" s="4">
        <v>176</v>
      </c>
      <c r="D55" s="4">
        <v>230</v>
      </c>
      <c r="E55" s="2" t="s">
        <v>262</v>
      </c>
      <c r="F55" s="2" t="s">
        <v>256</v>
      </c>
    </row>
    <row r="56" spans="1:6" ht="18.75" customHeight="1" x14ac:dyDescent="0.3">
      <c r="A56" s="3" t="s">
        <v>58</v>
      </c>
      <c r="B56" s="4">
        <v>261</v>
      </c>
      <c r="C56" s="4">
        <v>194</v>
      </c>
      <c r="D56" s="4">
        <v>130</v>
      </c>
      <c r="E56" s="2" t="s">
        <v>255</v>
      </c>
      <c r="F56" s="2" t="s">
        <v>256</v>
      </c>
    </row>
    <row r="57" spans="1:6" ht="18.75" customHeight="1" x14ac:dyDescent="0.3">
      <c r="A57" s="3" t="s">
        <v>59</v>
      </c>
      <c r="B57" s="4">
        <v>107</v>
      </c>
      <c r="C57" s="4">
        <v>140</v>
      </c>
      <c r="D57" s="4">
        <v>120</v>
      </c>
      <c r="E57" s="2" t="s">
        <v>267</v>
      </c>
      <c r="F57" s="2" t="s">
        <v>255</v>
      </c>
    </row>
    <row r="58" spans="1:6" ht="18.75" customHeight="1" x14ac:dyDescent="0.3">
      <c r="A58" s="3" t="s">
        <v>60</v>
      </c>
      <c r="B58" s="4">
        <v>233</v>
      </c>
      <c r="C58" s="4">
        <v>158</v>
      </c>
      <c r="D58" s="4">
        <v>190</v>
      </c>
      <c r="E58" s="2" t="s">
        <v>267</v>
      </c>
      <c r="F58" s="2" t="s">
        <v>255</v>
      </c>
    </row>
    <row r="59" spans="1:6" ht="18.75" customHeight="1" x14ac:dyDescent="0.3">
      <c r="A59" s="3" t="s">
        <v>61</v>
      </c>
      <c r="B59" s="4">
        <v>124</v>
      </c>
      <c r="C59" s="4">
        <v>118</v>
      </c>
      <c r="D59" s="4">
        <v>104</v>
      </c>
      <c r="E59" s="2" t="s">
        <v>259</v>
      </c>
      <c r="F59" s="2" t="s">
        <v>258</v>
      </c>
    </row>
    <row r="60" spans="1:6" ht="18.75" customHeight="1" x14ac:dyDescent="0.3">
      <c r="A60" s="3" t="s">
        <v>62</v>
      </c>
      <c r="B60" s="4">
        <v>182</v>
      </c>
      <c r="C60" s="4">
        <v>135</v>
      </c>
      <c r="D60" s="4">
        <v>130</v>
      </c>
      <c r="E60" s="2" t="s">
        <v>259</v>
      </c>
      <c r="F60" s="2" t="s">
        <v>258</v>
      </c>
    </row>
    <row r="61" spans="1:6" ht="18.75" customHeight="1" x14ac:dyDescent="0.3">
      <c r="A61" s="3" t="s">
        <v>63</v>
      </c>
      <c r="B61" s="4">
        <v>205</v>
      </c>
      <c r="C61" s="4">
        <v>197</v>
      </c>
      <c r="D61" s="4">
        <v>170</v>
      </c>
      <c r="E61" s="2" t="s">
        <v>265</v>
      </c>
      <c r="F61" s="2" t="s">
        <v>256</v>
      </c>
    </row>
    <row r="62" spans="1:6" ht="18.75" customHeight="1" x14ac:dyDescent="0.3">
      <c r="A62" s="3" t="s">
        <v>64</v>
      </c>
      <c r="B62" s="4">
        <v>145</v>
      </c>
      <c r="C62" s="4">
        <v>112</v>
      </c>
      <c r="D62" s="4">
        <v>140</v>
      </c>
      <c r="E62" s="2" t="s">
        <v>260</v>
      </c>
      <c r="F62" s="2" t="s">
        <v>256</v>
      </c>
    </row>
    <row r="63" spans="1:6" ht="18.75" customHeight="1" x14ac:dyDescent="0.3">
      <c r="A63" s="3" t="s">
        <v>65</v>
      </c>
      <c r="B63" s="4">
        <v>246</v>
      </c>
      <c r="C63" s="4">
        <v>204</v>
      </c>
      <c r="D63" s="4">
        <v>130</v>
      </c>
      <c r="E63" s="2" t="s">
        <v>262</v>
      </c>
      <c r="F63" s="2" t="s">
        <v>256</v>
      </c>
    </row>
    <row r="64" spans="1:6" ht="18.75" customHeight="1" x14ac:dyDescent="0.3">
      <c r="A64" s="3" t="s">
        <v>66</v>
      </c>
      <c r="B64" s="4">
        <v>161</v>
      </c>
      <c r="C64" s="4">
        <v>242</v>
      </c>
      <c r="D64" s="4">
        <v>150</v>
      </c>
      <c r="E64" s="2" t="s">
        <v>263</v>
      </c>
      <c r="F64" s="2" t="s">
        <v>270</v>
      </c>
    </row>
    <row r="65" spans="1:6" ht="18.75" customHeight="1" x14ac:dyDescent="0.3">
      <c r="A65" s="3" t="s">
        <v>67</v>
      </c>
      <c r="B65" s="4">
        <v>148</v>
      </c>
      <c r="C65" s="4">
        <v>130</v>
      </c>
      <c r="D65" s="4">
        <v>170</v>
      </c>
      <c r="E65" s="2" t="s">
        <v>259</v>
      </c>
      <c r="F65" s="2" t="s">
        <v>256</v>
      </c>
    </row>
    <row r="66" spans="1:6" ht="18.75" customHeight="1" x14ac:dyDescent="0.3">
      <c r="A66" s="3" t="s">
        <v>68</v>
      </c>
      <c r="B66" s="4">
        <v>186</v>
      </c>
      <c r="C66" s="4">
        <v>70</v>
      </c>
      <c r="D66" s="4">
        <v>60</v>
      </c>
      <c r="E66" s="2" t="s">
        <v>271</v>
      </c>
      <c r="F66" s="2" t="s">
        <v>261</v>
      </c>
    </row>
    <row r="67" spans="1:6" ht="18.75" customHeight="1" x14ac:dyDescent="0.3">
      <c r="A67" s="3" t="s">
        <v>69</v>
      </c>
      <c r="B67" s="4">
        <v>261</v>
      </c>
      <c r="C67" s="4">
        <v>156</v>
      </c>
      <c r="D67" s="4">
        <v>120</v>
      </c>
      <c r="E67" s="2" t="s">
        <v>271</v>
      </c>
      <c r="F67" s="2" t="s">
        <v>261</v>
      </c>
    </row>
    <row r="68" spans="1:6" ht="18.75" customHeight="1" x14ac:dyDescent="0.3">
      <c r="A68" s="3" t="s">
        <v>70</v>
      </c>
      <c r="B68" s="4">
        <v>132</v>
      </c>
      <c r="C68" s="4">
        <v>163</v>
      </c>
      <c r="D68" s="4">
        <v>80</v>
      </c>
      <c r="E68" s="2" t="s">
        <v>257</v>
      </c>
      <c r="F68" s="2" t="s">
        <v>268</v>
      </c>
    </row>
    <row r="69" spans="1:6" ht="18.75" customHeight="1" x14ac:dyDescent="0.3">
      <c r="A69" s="3" t="s">
        <v>71</v>
      </c>
      <c r="B69" s="4">
        <v>182</v>
      </c>
      <c r="C69" s="4">
        <v>133</v>
      </c>
      <c r="D69" s="4">
        <v>140</v>
      </c>
      <c r="E69" s="2" t="s">
        <v>255</v>
      </c>
      <c r="F69" s="2" t="s">
        <v>259</v>
      </c>
    </row>
    <row r="70" spans="1:6" ht="18.75" customHeight="1" x14ac:dyDescent="0.3">
      <c r="A70" s="3" t="s">
        <v>72</v>
      </c>
      <c r="B70" s="4">
        <v>143</v>
      </c>
      <c r="C70" s="4">
        <v>204</v>
      </c>
      <c r="D70" s="4">
        <v>130</v>
      </c>
      <c r="E70" s="2" t="s">
        <v>268</v>
      </c>
      <c r="F70" s="2" t="s">
        <v>258</v>
      </c>
    </row>
    <row r="71" spans="1:6" ht="18.75" customHeight="1" x14ac:dyDescent="0.3">
      <c r="A71" s="3" t="s">
        <v>73</v>
      </c>
      <c r="B71" s="4">
        <v>153</v>
      </c>
      <c r="C71" s="4">
        <v>139</v>
      </c>
      <c r="D71" s="4">
        <v>120</v>
      </c>
      <c r="E71" s="2" t="s">
        <v>267</v>
      </c>
      <c r="F71" s="2" t="s">
        <v>261</v>
      </c>
    </row>
    <row r="72" spans="1:6" ht="18.75" customHeight="1" x14ac:dyDescent="0.3">
      <c r="A72" s="3" t="s">
        <v>74</v>
      </c>
      <c r="B72" s="4">
        <v>161</v>
      </c>
      <c r="C72" s="4">
        <v>153</v>
      </c>
      <c r="D72" s="4">
        <v>150</v>
      </c>
      <c r="E72" s="2" t="s">
        <v>261</v>
      </c>
      <c r="F72" s="2" t="s">
        <v>258</v>
      </c>
    </row>
    <row r="73" spans="1:6" ht="18.75" customHeight="1" x14ac:dyDescent="0.3">
      <c r="A73" s="3" t="s">
        <v>75</v>
      </c>
      <c r="B73" s="4">
        <v>123</v>
      </c>
      <c r="C73" s="4">
        <v>115</v>
      </c>
      <c r="D73" s="4">
        <v>90</v>
      </c>
      <c r="E73" s="2" t="s">
        <v>265</v>
      </c>
      <c r="F73" s="2" t="s">
        <v>256</v>
      </c>
    </row>
    <row r="74" spans="1:6" ht="18.75" customHeight="1" x14ac:dyDescent="0.3">
      <c r="A74" s="3" t="s">
        <v>76</v>
      </c>
      <c r="B74" s="4">
        <v>191</v>
      </c>
      <c r="C74" s="4">
        <v>163</v>
      </c>
      <c r="D74" s="4">
        <v>160</v>
      </c>
      <c r="E74" s="2" t="s">
        <v>265</v>
      </c>
      <c r="F74" s="2" t="s">
        <v>256</v>
      </c>
    </row>
    <row r="75" spans="1:6" ht="18.75" customHeight="1" x14ac:dyDescent="0.3">
      <c r="A75" s="3" t="s">
        <v>77</v>
      </c>
      <c r="B75" s="4">
        <v>211</v>
      </c>
      <c r="C75" s="4">
        <v>229</v>
      </c>
      <c r="D75" s="4">
        <v>160</v>
      </c>
      <c r="E75" s="2" t="s">
        <v>257</v>
      </c>
      <c r="F75" s="2" t="s">
        <v>268</v>
      </c>
    </row>
    <row r="76" spans="1:6" ht="18.75" customHeight="1" x14ac:dyDescent="0.3">
      <c r="A76" s="3" t="s">
        <v>78</v>
      </c>
      <c r="B76" s="4">
        <v>137</v>
      </c>
      <c r="C76" s="4">
        <v>212</v>
      </c>
      <c r="D76" s="4">
        <v>180</v>
      </c>
      <c r="E76" s="2" t="s">
        <v>266</v>
      </c>
      <c r="F76" s="2" t="s">
        <v>256</v>
      </c>
    </row>
    <row r="77" spans="1:6" ht="18.75" customHeight="1" x14ac:dyDescent="0.3">
      <c r="A77" s="3" t="s">
        <v>79</v>
      </c>
      <c r="B77" s="4">
        <v>164</v>
      </c>
      <c r="C77" s="4">
        <v>196</v>
      </c>
      <c r="D77" s="4">
        <v>110</v>
      </c>
      <c r="E77" s="2" t="s">
        <v>257</v>
      </c>
      <c r="F77" s="2" t="s">
        <v>268</v>
      </c>
    </row>
    <row r="78" spans="1:6" ht="18.75" customHeight="1" x14ac:dyDescent="0.3">
      <c r="A78" s="3" t="s">
        <v>80</v>
      </c>
      <c r="B78" s="4">
        <v>135</v>
      </c>
      <c r="C78" s="4">
        <v>90</v>
      </c>
      <c r="D78" s="4">
        <v>160</v>
      </c>
      <c r="E78" s="2" t="s">
        <v>261</v>
      </c>
      <c r="F78" s="2" t="s">
        <v>256</v>
      </c>
    </row>
    <row r="79" spans="1:6" ht="18.75" customHeight="1" x14ac:dyDescent="0.3">
      <c r="A79" s="3" t="s">
        <v>81</v>
      </c>
      <c r="B79" s="4">
        <v>136</v>
      </c>
      <c r="C79" s="4">
        <v>96</v>
      </c>
      <c r="D79" s="4">
        <v>110</v>
      </c>
      <c r="E79" s="2" t="s">
        <v>262</v>
      </c>
      <c r="F79" s="2" t="s">
        <v>256</v>
      </c>
    </row>
    <row r="80" spans="1:6" ht="18.75" customHeight="1" x14ac:dyDescent="0.3">
      <c r="A80" s="3" t="s">
        <v>82</v>
      </c>
      <c r="B80" s="4">
        <v>237</v>
      </c>
      <c r="C80" s="4">
        <v>197</v>
      </c>
      <c r="D80" s="4">
        <v>190</v>
      </c>
      <c r="E80" s="2" t="s">
        <v>265</v>
      </c>
      <c r="F80" s="2" t="s">
        <v>258</v>
      </c>
    </row>
    <row r="81" spans="1:6" ht="18.75" customHeight="1" x14ac:dyDescent="0.3">
      <c r="A81" s="3" t="s">
        <v>83</v>
      </c>
      <c r="B81" s="4">
        <v>223</v>
      </c>
      <c r="C81" s="4">
        <v>112</v>
      </c>
      <c r="D81" s="4">
        <v>90</v>
      </c>
      <c r="E81" s="2" t="s">
        <v>271</v>
      </c>
      <c r="F81" s="2" t="s">
        <v>261</v>
      </c>
    </row>
    <row r="82" spans="1:6" ht="18.75" customHeight="1" x14ac:dyDescent="0.3">
      <c r="A82" s="3" t="s">
        <v>84</v>
      </c>
      <c r="B82" s="4">
        <v>234</v>
      </c>
      <c r="C82" s="4">
        <v>189</v>
      </c>
      <c r="D82" s="4">
        <v>160</v>
      </c>
      <c r="E82" s="2" t="s">
        <v>272</v>
      </c>
      <c r="F82" s="2" t="s">
        <v>263</v>
      </c>
    </row>
    <row r="83" spans="1:6" ht="18.75" customHeight="1" x14ac:dyDescent="0.3">
      <c r="A83" s="3" t="s">
        <v>85</v>
      </c>
      <c r="B83" s="4">
        <v>193</v>
      </c>
      <c r="C83" s="4">
        <v>212</v>
      </c>
      <c r="D83" s="4">
        <v>100</v>
      </c>
      <c r="E83" s="2" t="s">
        <v>272</v>
      </c>
      <c r="F83" s="2" t="s">
        <v>256</v>
      </c>
    </row>
    <row r="84" spans="1:6" ht="18.75" customHeight="1" x14ac:dyDescent="0.3">
      <c r="A84" s="3" t="s">
        <v>86</v>
      </c>
      <c r="B84" s="4">
        <v>224</v>
      </c>
      <c r="C84" s="4">
        <v>211</v>
      </c>
      <c r="D84" s="4">
        <v>100</v>
      </c>
      <c r="E84" s="2" t="s">
        <v>272</v>
      </c>
      <c r="F84" s="2" t="s">
        <v>256</v>
      </c>
    </row>
    <row r="85" spans="1:6" ht="18.75" customHeight="1" x14ac:dyDescent="0.3">
      <c r="A85" s="3" t="s">
        <v>87</v>
      </c>
      <c r="B85" s="4">
        <v>173</v>
      </c>
      <c r="C85" s="4">
        <v>214</v>
      </c>
      <c r="D85" s="4">
        <v>100</v>
      </c>
      <c r="E85" s="2" t="s">
        <v>272</v>
      </c>
      <c r="F85" s="2" t="s">
        <v>256</v>
      </c>
    </row>
    <row r="86" spans="1:6" ht="18.75" customHeight="1" x14ac:dyDescent="0.3">
      <c r="A86" s="3" t="s">
        <v>88</v>
      </c>
      <c r="B86" s="4">
        <v>263</v>
      </c>
      <c r="C86" s="4">
        <v>301</v>
      </c>
      <c r="D86" s="4">
        <v>212</v>
      </c>
      <c r="E86" s="2" t="s">
        <v>262</v>
      </c>
      <c r="F86" s="2" t="s">
        <v>258</v>
      </c>
    </row>
    <row r="87" spans="1:6" ht="18.75" customHeight="1" x14ac:dyDescent="0.3">
      <c r="A87" s="3" t="s">
        <v>89</v>
      </c>
      <c r="B87" s="4">
        <v>67</v>
      </c>
      <c r="C87" s="4">
        <v>101</v>
      </c>
      <c r="D87" s="4">
        <v>120</v>
      </c>
      <c r="E87" s="2" t="s">
        <v>259</v>
      </c>
      <c r="F87" s="2" t="s">
        <v>258</v>
      </c>
    </row>
    <row r="88" spans="1:6" ht="18.75" customHeight="1" x14ac:dyDescent="0.3">
      <c r="A88" s="3" t="s">
        <v>90</v>
      </c>
      <c r="B88" s="4">
        <v>67</v>
      </c>
      <c r="C88" s="4">
        <v>101</v>
      </c>
      <c r="D88" s="4">
        <v>70</v>
      </c>
      <c r="E88" s="2" t="s">
        <v>267</v>
      </c>
      <c r="F88" s="2" t="s">
        <v>258</v>
      </c>
    </row>
    <row r="89" spans="1:6" ht="18.75" customHeight="1" x14ac:dyDescent="0.3">
      <c r="A89" s="3" t="s">
        <v>91</v>
      </c>
      <c r="B89" s="4">
        <v>129</v>
      </c>
      <c r="C89" s="4">
        <v>125</v>
      </c>
      <c r="D89" s="4">
        <v>60</v>
      </c>
      <c r="E89" s="2" t="s">
        <v>265</v>
      </c>
      <c r="F89" s="2" t="s">
        <v>256</v>
      </c>
    </row>
    <row r="90" spans="1:6" ht="18.75" customHeight="1" x14ac:dyDescent="0.3">
      <c r="A90" s="3" t="s">
        <v>92</v>
      </c>
      <c r="B90" s="4">
        <v>224</v>
      </c>
      <c r="C90" s="4">
        <v>159</v>
      </c>
      <c r="D90" s="4">
        <v>150</v>
      </c>
      <c r="E90" s="2" t="s">
        <v>262</v>
      </c>
      <c r="F90" s="2" t="s">
        <v>273</v>
      </c>
    </row>
    <row r="91" spans="1:6" ht="18.75" customHeight="1" x14ac:dyDescent="0.3">
      <c r="A91" s="3" t="s">
        <v>93</v>
      </c>
      <c r="B91" s="4">
        <v>152</v>
      </c>
      <c r="C91" s="4">
        <v>93</v>
      </c>
      <c r="D91" s="4">
        <v>90</v>
      </c>
      <c r="E91" s="2" t="s">
        <v>262</v>
      </c>
      <c r="F91" s="2" t="s">
        <v>273</v>
      </c>
    </row>
    <row r="92" spans="1:6" ht="18.75" customHeight="1" x14ac:dyDescent="0.3">
      <c r="A92" s="3" t="s">
        <v>94</v>
      </c>
      <c r="B92" s="4">
        <v>144</v>
      </c>
      <c r="C92" s="4">
        <v>215</v>
      </c>
      <c r="D92" s="4">
        <v>170</v>
      </c>
      <c r="E92" s="2" t="s">
        <v>255</v>
      </c>
      <c r="F92" s="2" t="s">
        <v>256</v>
      </c>
    </row>
    <row r="93" spans="1:6" ht="18.75" customHeight="1" x14ac:dyDescent="0.3">
      <c r="A93" s="3" t="s">
        <v>95</v>
      </c>
      <c r="B93" s="4">
        <v>69</v>
      </c>
      <c r="C93" s="4">
        <v>34</v>
      </c>
      <c r="D93" s="4">
        <v>180</v>
      </c>
      <c r="E93" s="2" t="s">
        <v>259</v>
      </c>
      <c r="F93" s="2" t="s">
        <v>256</v>
      </c>
    </row>
    <row r="94" spans="1:6" ht="18.75" customHeight="1" x14ac:dyDescent="0.3">
      <c r="A94" s="3" t="s">
        <v>96</v>
      </c>
      <c r="B94" s="4">
        <v>151</v>
      </c>
      <c r="C94" s="4">
        <v>151</v>
      </c>
      <c r="D94" s="4">
        <v>120</v>
      </c>
      <c r="E94" s="2" t="s">
        <v>267</v>
      </c>
      <c r="F94" s="2" t="s">
        <v>261</v>
      </c>
    </row>
    <row r="95" spans="1:6" ht="18.75" customHeight="1" x14ac:dyDescent="0.3">
      <c r="A95" s="3" t="s">
        <v>97</v>
      </c>
      <c r="B95" s="4">
        <v>80</v>
      </c>
      <c r="C95" s="4">
        <v>44</v>
      </c>
      <c r="D95" s="4">
        <v>230</v>
      </c>
      <c r="E95" s="2" t="s">
        <v>259</v>
      </c>
      <c r="F95" s="2" t="s">
        <v>266</v>
      </c>
    </row>
    <row r="96" spans="1:6" ht="18.75" customHeight="1" x14ac:dyDescent="0.3">
      <c r="A96" s="3" t="s">
        <v>98</v>
      </c>
      <c r="B96" s="4">
        <v>232</v>
      </c>
      <c r="C96" s="4">
        <v>201</v>
      </c>
      <c r="D96" s="4">
        <v>130</v>
      </c>
      <c r="E96" s="2" t="s">
        <v>260</v>
      </c>
      <c r="F96" s="2" t="s">
        <v>256</v>
      </c>
    </row>
    <row r="97" spans="1:6" ht="18.75" customHeight="1" x14ac:dyDescent="0.3">
      <c r="A97" s="3" t="s">
        <v>99</v>
      </c>
      <c r="B97" s="4">
        <v>118</v>
      </c>
      <c r="C97" s="4">
        <v>197</v>
      </c>
      <c r="D97" s="4">
        <v>150</v>
      </c>
      <c r="E97" s="2" t="s">
        <v>267</v>
      </c>
      <c r="F97" s="2" t="s">
        <v>258</v>
      </c>
    </row>
    <row r="98" spans="1:6" ht="18.75" customHeight="1" x14ac:dyDescent="0.3">
      <c r="A98" s="3" t="s">
        <v>100</v>
      </c>
      <c r="B98" s="4">
        <v>223</v>
      </c>
      <c r="C98" s="4">
        <v>182</v>
      </c>
      <c r="D98" s="4">
        <v>130</v>
      </c>
      <c r="E98" s="2" t="s">
        <v>264</v>
      </c>
      <c r="F98" s="2" t="s">
        <v>255</v>
      </c>
    </row>
    <row r="99" spans="1:6" ht="18.75" customHeight="1" x14ac:dyDescent="0.3">
      <c r="A99" s="3" t="s">
        <v>101</v>
      </c>
      <c r="B99" s="4">
        <v>148</v>
      </c>
      <c r="C99" s="4">
        <v>162</v>
      </c>
      <c r="D99" s="4">
        <v>60</v>
      </c>
      <c r="E99" s="2" t="s">
        <v>257</v>
      </c>
      <c r="F99" s="2" t="s">
        <v>265</v>
      </c>
    </row>
    <row r="100" spans="1:6" ht="18.75" customHeight="1" x14ac:dyDescent="0.3">
      <c r="A100" s="3" t="s">
        <v>102</v>
      </c>
      <c r="B100" s="4">
        <v>220</v>
      </c>
      <c r="C100" s="4">
        <v>203</v>
      </c>
      <c r="D100" s="4">
        <v>120</v>
      </c>
      <c r="E100" s="2" t="s">
        <v>257</v>
      </c>
      <c r="F100" s="2" t="s">
        <v>265</v>
      </c>
    </row>
    <row r="101" spans="1:6" ht="18.75" customHeight="1" x14ac:dyDescent="0.3">
      <c r="A101" s="3" t="s">
        <v>103</v>
      </c>
      <c r="B101" s="4">
        <v>232</v>
      </c>
      <c r="C101" s="4">
        <v>138</v>
      </c>
      <c r="D101" s="4">
        <v>80</v>
      </c>
      <c r="E101" s="2" t="s">
        <v>255</v>
      </c>
      <c r="F101" s="2" t="s">
        <v>256</v>
      </c>
    </row>
    <row r="102" spans="1:6" ht="18.75" customHeight="1" x14ac:dyDescent="0.3">
      <c r="A102" s="3" t="s">
        <v>104</v>
      </c>
      <c r="B102" s="4">
        <v>46</v>
      </c>
      <c r="C102" s="4">
        <v>86</v>
      </c>
      <c r="D102" s="4">
        <v>90</v>
      </c>
      <c r="E102" s="2" t="s">
        <v>263</v>
      </c>
      <c r="F102" s="2" t="s">
        <v>261</v>
      </c>
    </row>
    <row r="103" spans="1:6" ht="18.75" customHeight="1" x14ac:dyDescent="0.3">
      <c r="A103" s="3" t="s">
        <v>105</v>
      </c>
      <c r="B103" s="4">
        <v>181</v>
      </c>
      <c r="C103" s="4">
        <v>165</v>
      </c>
      <c r="D103" s="4">
        <v>210</v>
      </c>
      <c r="E103" s="2" t="s">
        <v>259</v>
      </c>
      <c r="F103" s="2" t="s">
        <v>256</v>
      </c>
    </row>
    <row r="104" spans="1:6" ht="18.75" customHeight="1" x14ac:dyDescent="0.3">
      <c r="A104" s="3" t="s">
        <v>106</v>
      </c>
      <c r="B104" s="4">
        <v>194</v>
      </c>
      <c r="C104" s="4">
        <v>194</v>
      </c>
      <c r="D104" s="4">
        <v>150</v>
      </c>
      <c r="E104" s="2" t="s">
        <v>265</v>
      </c>
      <c r="F104" s="2" t="s">
        <v>269</v>
      </c>
    </row>
    <row r="105" spans="1:6" ht="18.75" customHeight="1" x14ac:dyDescent="0.3">
      <c r="A105" s="3" t="s">
        <v>107</v>
      </c>
      <c r="B105" s="4">
        <v>240</v>
      </c>
      <c r="C105" s="4">
        <v>214</v>
      </c>
      <c r="D105" s="4">
        <v>110</v>
      </c>
      <c r="E105" s="2" t="s">
        <v>265</v>
      </c>
      <c r="F105" s="2" t="s">
        <v>256</v>
      </c>
    </row>
    <row r="106" spans="1:6" ht="18.75" customHeight="1" x14ac:dyDescent="0.3">
      <c r="A106" s="3" t="s">
        <v>108</v>
      </c>
      <c r="B106" s="4">
        <v>119</v>
      </c>
      <c r="C106" s="4">
        <v>164</v>
      </c>
      <c r="D106" s="4">
        <v>80</v>
      </c>
      <c r="E106" s="2" t="s">
        <v>261</v>
      </c>
      <c r="F106" s="2" t="s">
        <v>256</v>
      </c>
    </row>
    <row r="107" spans="1:6" ht="18.75" customHeight="1" x14ac:dyDescent="0.3">
      <c r="A107" s="3" t="s">
        <v>109</v>
      </c>
      <c r="B107" s="4">
        <v>181</v>
      </c>
      <c r="C107" s="4">
        <v>156</v>
      </c>
      <c r="D107" s="4">
        <v>60</v>
      </c>
      <c r="E107" s="2" t="s">
        <v>265</v>
      </c>
      <c r="F107" s="2" t="s">
        <v>256</v>
      </c>
    </row>
    <row r="108" spans="1:6" ht="18.75" customHeight="1" x14ac:dyDescent="0.3">
      <c r="A108" s="3" t="s">
        <v>110</v>
      </c>
      <c r="B108" s="4">
        <v>146</v>
      </c>
      <c r="C108" s="4">
        <v>146</v>
      </c>
      <c r="D108" s="4">
        <v>250</v>
      </c>
      <c r="E108" s="2" t="s">
        <v>260</v>
      </c>
      <c r="F108" s="2" t="s">
        <v>265</v>
      </c>
    </row>
    <row r="109" spans="1:6" ht="18.75" customHeight="1" x14ac:dyDescent="0.3">
      <c r="A109" s="3" t="s">
        <v>111</v>
      </c>
      <c r="B109" s="4">
        <v>165</v>
      </c>
      <c r="C109" s="4">
        <v>180</v>
      </c>
      <c r="D109" s="4">
        <v>260</v>
      </c>
      <c r="E109" s="2" t="s">
        <v>265</v>
      </c>
      <c r="F109" s="2" t="s">
        <v>264</v>
      </c>
    </row>
    <row r="110" spans="1:6" ht="18.75" customHeight="1" x14ac:dyDescent="0.3">
      <c r="A110" s="3" t="s">
        <v>112</v>
      </c>
      <c r="B110" s="4">
        <v>115</v>
      </c>
      <c r="C110" s="4">
        <v>93</v>
      </c>
      <c r="D110" s="4">
        <v>100</v>
      </c>
      <c r="E110" s="2" t="s">
        <v>257</v>
      </c>
      <c r="F110" s="2" t="s">
        <v>268</v>
      </c>
    </row>
    <row r="111" spans="1:6" ht="18.75" customHeight="1" x14ac:dyDescent="0.3">
      <c r="A111" s="3" t="s">
        <v>113</v>
      </c>
      <c r="B111" s="4">
        <v>107</v>
      </c>
      <c r="C111" s="4">
        <v>209</v>
      </c>
      <c r="D111" s="4">
        <v>110</v>
      </c>
      <c r="E111" s="2" t="s">
        <v>263</v>
      </c>
      <c r="F111" s="2" t="s">
        <v>258</v>
      </c>
    </row>
    <row r="112" spans="1:6" ht="18.75" customHeight="1" x14ac:dyDescent="0.3">
      <c r="A112" s="3" t="s">
        <v>114</v>
      </c>
      <c r="B112" s="4">
        <v>72</v>
      </c>
      <c r="C112" s="4">
        <v>142</v>
      </c>
      <c r="D112" s="4">
        <v>80</v>
      </c>
      <c r="E112" s="2" t="s">
        <v>263</v>
      </c>
      <c r="F112" s="2" t="s">
        <v>258</v>
      </c>
    </row>
    <row r="113" spans="1:6" ht="18.75" customHeight="1" x14ac:dyDescent="0.3">
      <c r="A113" s="3" t="s">
        <v>115</v>
      </c>
      <c r="B113" s="4">
        <v>108</v>
      </c>
      <c r="C113" s="4">
        <v>137</v>
      </c>
      <c r="D113" s="4">
        <v>180</v>
      </c>
      <c r="E113" s="2" t="s">
        <v>259</v>
      </c>
      <c r="F113" s="2" t="s">
        <v>256</v>
      </c>
    </row>
    <row r="114" spans="1:6" ht="18.75" customHeight="1" x14ac:dyDescent="0.3">
      <c r="A114" s="3" t="s">
        <v>116</v>
      </c>
      <c r="B114" s="4">
        <v>193</v>
      </c>
      <c r="C114" s="4">
        <v>323</v>
      </c>
      <c r="D114" s="4">
        <v>212</v>
      </c>
      <c r="E114" s="2" t="s">
        <v>255</v>
      </c>
      <c r="F114" s="2" t="s">
        <v>258</v>
      </c>
    </row>
    <row r="115" spans="1:6" ht="18.75" customHeight="1" x14ac:dyDescent="0.3">
      <c r="A115" s="3" t="s">
        <v>117</v>
      </c>
      <c r="B115" s="4">
        <v>234</v>
      </c>
      <c r="C115" s="4">
        <v>162</v>
      </c>
      <c r="D115" s="4">
        <v>180</v>
      </c>
      <c r="E115" s="2" t="s">
        <v>272</v>
      </c>
      <c r="F115" s="2" t="s">
        <v>256</v>
      </c>
    </row>
    <row r="116" spans="1:6" ht="18.75" customHeight="1" x14ac:dyDescent="0.3">
      <c r="A116" s="3" t="s">
        <v>118</v>
      </c>
      <c r="B116" s="4">
        <v>177</v>
      </c>
      <c r="C116" s="4">
        <v>130</v>
      </c>
      <c r="D116" s="4">
        <v>160</v>
      </c>
      <c r="E116" s="2" t="s">
        <v>272</v>
      </c>
      <c r="F116" s="2" t="s">
        <v>256</v>
      </c>
    </row>
    <row r="117" spans="1:6" ht="18.75" customHeight="1" x14ac:dyDescent="0.3">
      <c r="A117" s="3" t="s">
        <v>119</v>
      </c>
      <c r="B117" s="4">
        <v>137</v>
      </c>
      <c r="C117" s="4">
        <v>88</v>
      </c>
      <c r="D117" s="4">
        <v>140</v>
      </c>
      <c r="E117" s="2" t="s">
        <v>272</v>
      </c>
      <c r="F117" s="2" t="s">
        <v>256</v>
      </c>
    </row>
    <row r="118" spans="1:6" ht="18.75" customHeight="1" x14ac:dyDescent="0.3">
      <c r="A118" s="3" t="s">
        <v>120</v>
      </c>
      <c r="B118" s="4">
        <v>151</v>
      </c>
      <c r="C118" s="4">
        <v>108</v>
      </c>
      <c r="D118" s="4">
        <v>90</v>
      </c>
      <c r="E118" s="2" t="s">
        <v>262</v>
      </c>
      <c r="F118" s="2" t="s">
        <v>256</v>
      </c>
    </row>
    <row r="119" spans="1:6" ht="18.75" customHeight="1" x14ac:dyDescent="0.3">
      <c r="A119" s="3" t="s">
        <v>121</v>
      </c>
      <c r="B119" s="4">
        <v>139</v>
      </c>
      <c r="C119" s="4">
        <v>209</v>
      </c>
      <c r="D119" s="4">
        <v>100</v>
      </c>
      <c r="E119" s="2" t="s">
        <v>262</v>
      </c>
      <c r="F119" s="2" t="s">
        <v>257</v>
      </c>
    </row>
    <row r="120" spans="1:6" ht="18.75" customHeight="1" x14ac:dyDescent="0.3">
      <c r="A120" s="3" t="s">
        <v>122</v>
      </c>
      <c r="B120" s="4">
        <v>29</v>
      </c>
      <c r="C120" s="4">
        <v>102</v>
      </c>
      <c r="D120" s="4">
        <v>40</v>
      </c>
      <c r="E120" s="2" t="s">
        <v>265</v>
      </c>
      <c r="F120" s="2" t="s">
        <v>256</v>
      </c>
    </row>
    <row r="121" spans="1:6" ht="18.75" customHeight="1" x14ac:dyDescent="0.3">
      <c r="A121" s="3" t="s">
        <v>123</v>
      </c>
      <c r="B121" s="4">
        <v>206</v>
      </c>
      <c r="C121" s="4">
        <v>169</v>
      </c>
      <c r="D121" s="4">
        <v>130</v>
      </c>
      <c r="E121" s="2" t="s">
        <v>262</v>
      </c>
      <c r="F121" s="2" t="s">
        <v>256</v>
      </c>
    </row>
    <row r="122" spans="1:6" ht="18.75" customHeight="1" x14ac:dyDescent="0.3">
      <c r="A122" s="3" t="s">
        <v>124</v>
      </c>
      <c r="B122" s="4">
        <v>165</v>
      </c>
      <c r="C122" s="4">
        <v>128</v>
      </c>
      <c r="D122" s="4">
        <v>50</v>
      </c>
      <c r="E122" s="2" t="s">
        <v>260</v>
      </c>
      <c r="F122" s="2" t="s">
        <v>270</v>
      </c>
    </row>
    <row r="123" spans="1:6" ht="18.75" customHeight="1" x14ac:dyDescent="0.3">
      <c r="A123" s="3" t="s">
        <v>125</v>
      </c>
      <c r="B123" s="4">
        <v>223</v>
      </c>
      <c r="C123" s="4">
        <v>182</v>
      </c>
      <c r="D123" s="4">
        <v>100</v>
      </c>
      <c r="E123" s="2" t="s">
        <v>260</v>
      </c>
      <c r="F123" s="2" t="s">
        <v>270</v>
      </c>
    </row>
    <row r="124" spans="1:6" ht="18.75" customHeight="1" x14ac:dyDescent="0.3">
      <c r="A124" s="3" t="s">
        <v>126</v>
      </c>
      <c r="B124" s="4">
        <v>148</v>
      </c>
      <c r="C124" s="4">
        <v>87</v>
      </c>
      <c r="D124" s="4">
        <v>80</v>
      </c>
      <c r="E124" s="2" t="s">
        <v>272</v>
      </c>
      <c r="F124" s="2" t="s">
        <v>256</v>
      </c>
    </row>
    <row r="125" spans="1:6" ht="18.75" customHeight="1" x14ac:dyDescent="0.3">
      <c r="A125" s="3" t="s">
        <v>127</v>
      </c>
      <c r="B125" s="4">
        <v>148</v>
      </c>
      <c r="C125" s="4">
        <v>260</v>
      </c>
      <c r="D125" s="4">
        <v>130</v>
      </c>
      <c r="E125" s="2" t="s">
        <v>265</v>
      </c>
      <c r="F125" s="2" t="s">
        <v>258</v>
      </c>
    </row>
    <row r="126" spans="1:6" ht="18.75" customHeight="1" x14ac:dyDescent="0.3">
      <c r="A126" s="3" t="s">
        <v>128</v>
      </c>
      <c r="B126" s="4">
        <v>114</v>
      </c>
      <c r="C126" s="4">
        <v>82</v>
      </c>
      <c r="D126" s="4">
        <v>110</v>
      </c>
      <c r="E126" s="2" t="s">
        <v>260</v>
      </c>
      <c r="F126" s="2" t="s">
        <v>256</v>
      </c>
    </row>
    <row r="127" spans="1:6" ht="18.75" customHeight="1" x14ac:dyDescent="0.3">
      <c r="A127" s="3" t="s">
        <v>129</v>
      </c>
      <c r="B127" s="4">
        <v>37</v>
      </c>
      <c r="C127" s="4">
        <v>93</v>
      </c>
      <c r="D127" s="4">
        <v>140</v>
      </c>
      <c r="E127" s="2" t="s">
        <v>265</v>
      </c>
      <c r="F127" s="2" t="s">
        <v>266</v>
      </c>
    </row>
    <row r="128" spans="1:6" ht="18.75" customHeight="1" x14ac:dyDescent="0.3">
      <c r="A128" s="3" t="s">
        <v>130</v>
      </c>
      <c r="B128" s="4">
        <v>144</v>
      </c>
      <c r="C128" s="4">
        <v>200</v>
      </c>
      <c r="D128" s="4">
        <v>120</v>
      </c>
      <c r="E128" s="2" t="s">
        <v>268</v>
      </c>
      <c r="F128" s="2" t="s">
        <v>256</v>
      </c>
    </row>
    <row r="129" spans="1:6" ht="18.75" customHeight="1" x14ac:dyDescent="0.3">
      <c r="A129" s="3" t="s">
        <v>131</v>
      </c>
      <c r="B129" s="4">
        <v>168</v>
      </c>
      <c r="C129" s="4">
        <v>202</v>
      </c>
      <c r="D129" s="4">
        <v>160</v>
      </c>
      <c r="E129" s="2" t="s">
        <v>267</v>
      </c>
      <c r="F129" s="2" t="s">
        <v>256</v>
      </c>
    </row>
    <row r="130" spans="1:6" ht="18.75" customHeight="1" x14ac:dyDescent="0.3">
      <c r="A130" s="3" t="s">
        <v>132</v>
      </c>
      <c r="B130" s="4">
        <v>92</v>
      </c>
      <c r="C130" s="4">
        <v>81</v>
      </c>
      <c r="D130" s="4">
        <v>80</v>
      </c>
      <c r="E130" s="2" t="s">
        <v>259</v>
      </c>
      <c r="F130" s="2" t="s">
        <v>256</v>
      </c>
    </row>
    <row r="131" spans="1:6" ht="18.75" customHeight="1" x14ac:dyDescent="0.3">
      <c r="A131" s="3" t="s">
        <v>133</v>
      </c>
      <c r="B131" s="4">
        <v>45</v>
      </c>
      <c r="C131" s="4">
        <v>94</v>
      </c>
      <c r="D131" s="4">
        <v>100</v>
      </c>
      <c r="E131" s="2" t="s">
        <v>263</v>
      </c>
      <c r="F131" s="2" t="s">
        <v>256</v>
      </c>
    </row>
    <row r="132" spans="1:6" ht="18.75" customHeight="1" x14ac:dyDescent="0.3">
      <c r="A132" s="3" t="s">
        <v>134</v>
      </c>
      <c r="B132" s="4">
        <v>210</v>
      </c>
      <c r="C132" s="4">
        <v>210</v>
      </c>
      <c r="D132" s="4">
        <v>200</v>
      </c>
      <c r="E132" s="2" t="s">
        <v>255</v>
      </c>
      <c r="F132" s="2" t="s">
        <v>256</v>
      </c>
    </row>
    <row r="133" spans="1:6" ht="18.75" customHeight="1" x14ac:dyDescent="0.3">
      <c r="A133" s="3" t="s">
        <v>135</v>
      </c>
      <c r="B133" s="4">
        <v>300</v>
      </c>
      <c r="C133" s="4">
        <v>182</v>
      </c>
      <c r="D133" s="4">
        <v>193</v>
      </c>
      <c r="E133" s="2" t="s">
        <v>255</v>
      </c>
      <c r="F133" s="2" t="s">
        <v>256</v>
      </c>
    </row>
    <row r="134" spans="1:6" ht="18.75" customHeight="1" x14ac:dyDescent="0.3">
      <c r="A134" s="3" t="s">
        <v>136</v>
      </c>
      <c r="B134" s="4">
        <v>157</v>
      </c>
      <c r="C134" s="4">
        <v>211</v>
      </c>
      <c r="D134" s="4">
        <v>190</v>
      </c>
      <c r="E134" s="2" t="s">
        <v>259</v>
      </c>
      <c r="F134" s="2" t="s">
        <v>256</v>
      </c>
    </row>
    <row r="135" spans="1:6" ht="18.75" customHeight="1" x14ac:dyDescent="0.3">
      <c r="A135" s="3" t="s">
        <v>137</v>
      </c>
      <c r="B135" s="4">
        <v>167</v>
      </c>
      <c r="C135" s="4">
        <v>167</v>
      </c>
      <c r="D135" s="4">
        <v>120</v>
      </c>
      <c r="E135" s="2" t="s">
        <v>271</v>
      </c>
      <c r="F135" s="2" t="s">
        <v>256</v>
      </c>
    </row>
    <row r="136" spans="1:6" ht="18.75" customHeight="1" x14ac:dyDescent="0.3">
      <c r="A136" s="3" t="s">
        <v>138</v>
      </c>
      <c r="B136" s="4">
        <v>251</v>
      </c>
      <c r="C136" s="4">
        <v>184</v>
      </c>
      <c r="D136" s="4">
        <v>180</v>
      </c>
      <c r="E136" s="2" t="s">
        <v>262</v>
      </c>
      <c r="F136" s="2" t="s">
        <v>258</v>
      </c>
    </row>
    <row r="137" spans="1:6" ht="18.75" customHeight="1" x14ac:dyDescent="0.3">
      <c r="A137" s="3" t="s">
        <v>139</v>
      </c>
      <c r="B137" s="4">
        <v>192</v>
      </c>
      <c r="C137" s="4">
        <v>233</v>
      </c>
      <c r="D137" s="4">
        <v>80</v>
      </c>
      <c r="E137" s="2" t="s">
        <v>255</v>
      </c>
      <c r="F137" s="2" t="s">
        <v>266</v>
      </c>
    </row>
    <row r="138" spans="1:6" ht="18.75" customHeight="1" x14ac:dyDescent="0.3">
      <c r="A138" s="3" t="s">
        <v>140</v>
      </c>
      <c r="B138" s="4">
        <v>190</v>
      </c>
      <c r="C138" s="4">
        <v>184</v>
      </c>
      <c r="D138" s="4">
        <v>210</v>
      </c>
      <c r="E138" s="2" t="s">
        <v>261</v>
      </c>
      <c r="F138" s="2" t="s">
        <v>256</v>
      </c>
    </row>
    <row r="139" spans="1:6" ht="18.75" customHeight="1" x14ac:dyDescent="0.3">
      <c r="A139" s="3" t="s">
        <v>141</v>
      </c>
      <c r="B139" s="4">
        <v>175</v>
      </c>
      <c r="C139" s="4">
        <v>87</v>
      </c>
      <c r="D139" s="4">
        <v>120</v>
      </c>
      <c r="E139" s="2" t="s">
        <v>273</v>
      </c>
      <c r="F139" s="2" t="s">
        <v>258</v>
      </c>
    </row>
    <row r="140" spans="1:6" ht="18.75" customHeight="1" x14ac:dyDescent="0.3">
      <c r="A140" s="3" t="s">
        <v>142</v>
      </c>
      <c r="B140" s="4">
        <v>134</v>
      </c>
      <c r="C140" s="4">
        <v>89</v>
      </c>
      <c r="D140" s="4">
        <v>80</v>
      </c>
      <c r="E140" s="2" t="s">
        <v>255</v>
      </c>
      <c r="F140" s="2" t="s">
        <v>258</v>
      </c>
    </row>
    <row r="141" spans="1:6" ht="18.75" customHeight="1" x14ac:dyDescent="0.3">
      <c r="A141" s="3" t="s">
        <v>143</v>
      </c>
      <c r="B141" s="4">
        <v>204</v>
      </c>
      <c r="C141" s="4">
        <v>157</v>
      </c>
      <c r="D141" s="4">
        <v>162</v>
      </c>
      <c r="E141" s="2" t="s">
        <v>261</v>
      </c>
      <c r="F141" s="2" t="s">
        <v>268</v>
      </c>
    </row>
    <row r="142" spans="1:6" ht="18.75" customHeight="1" x14ac:dyDescent="0.3">
      <c r="A142" s="3" t="s">
        <v>144</v>
      </c>
      <c r="B142" s="4">
        <v>180</v>
      </c>
      <c r="C142" s="4">
        <v>174</v>
      </c>
      <c r="D142" s="4">
        <v>180</v>
      </c>
      <c r="E142" s="2" t="s">
        <v>261</v>
      </c>
      <c r="F142" s="2" t="s">
        <v>268</v>
      </c>
    </row>
    <row r="143" spans="1:6" ht="18.75" customHeight="1" x14ac:dyDescent="0.3">
      <c r="A143" s="3" t="s">
        <v>145</v>
      </c>
      <c r="B143" s="4">
        <v>86</v>
      </c>
      <c r="C143" s="4">
        <v>94</v>
      </c>
      <c r="D143" s="4">
        <v>110</v>
      </c>
      <c r="E143" s="2" t="s">
        <v>261</v>
      </c>
      <c r="F143" s="2" t="s">
        <v>256</v>
      </c>
    </row>
    <row r="144" spans="1:6" ht="18.75" customHeight="1" x14ac:dyDescent="0.3">
      <c r="A144" s="3" t="s">
        <v>146</v>
      </c>
      <c r="B144" s="4">
        <v>105</v>
      </c>
      <c r="C144" s="4">
        <v>76</v>
      </c>
      <c r="D144" s="4">
        <v>92</v>
      </c>
      <c r="E144" s="2" t="s">
        <v>261</v>
      </c>
      <c r="F144" s="2" t="s">
        <v>256</v>
      </c>
    </row>
    <row r="145" spans="1:6" ht="18.75" customHeight="1" x14ac:dyDescent="0.3">
      <c r="A145" s="3" t="s">
        <v>147</v>
      </c>
      <c r="B145" s="4">
        <v>117</v>
      </c>
      <c r="C145" s="4">
        <v>126</v>
      </c>
      <c r="D145" s="4">
        <v>140</v>
      </c>
      <c r="E145" s="2" t="s">
        <v>261</v>
      </c>
      <c r="F145" s="2" t="s">
        <v>256</v>
      </c>
    </row>
    <row r="146" spans="1:6" ht="18.75" customHeight="1" x14ac:dyDescent="0.3">
      <c r="A146" s="3" t="s">
        <v>148</v>
      </c>
      <c r="B146" s="4">
        <v>137</v>
      </c>
      <c r="C146" s="4">
        <v>112</v>
      </c>
      <c r="D146" s="4">
        <v>122</v>
      </c>
      <c r="E146" s="2" t="s">
        <v>261</v>
      </c>
      <c r="F146" s="2" t="s">
        <v>256</v>
      </c>
    </row>
    <row r="147" spans="1:6" ht="18.75" customHeight="1" x14ac:dyDescent="0.3">
      <c r="A147" s="3" t="s">
        <v>149</v>
      </c>
      <c r="B147" s="4">
        <v>169</v>
      </c>
      <c r="C147" s="4">
        <v>204</v>
      </c>
      <c r="D147" s="4">
        <v>146</v>
      </c>
      <c r="E147" s="2" t="s">
        <v>262</v>
      </c>
      <c r="F147" s="2" t="s">
        <v>256</v>
      </c>
    </row>
    <row r="148" spans="1:6" ht="18.75" customHeight="1" x14ac:dyDescent="0.3">
      <c r="A148" s="3" t="s">
        <v>150</v>
      </c>
      <c r="B148" s="4">
        <v>145</v>
      </c>
      <c r="C148" s="4">
        <v>179</v>
      </c>
      <c r="D148" s="4">
        <v>200</v>
      </c>
      <c r="E148" s="2" t="s">
        <v>259</v>
      </c>
      <c r="F148" s="2" t="s">
        <v>258</v>
      </c>
    </row>
    <row r="149" spans="1:6" ht="18.75" customHeight="1" x14ac:dyDescent="0.3">
      <c r="A149" s="3" t="s">
        <v>151</v>
      </c>
      <c r="B149" s="4">
        <v>197</v>
      </c>
      <c r="C149" s="4">
        <v>141</v>
      </c>
      <c r="D149" s="4">
        <v>150</v>
      </c>
      <c r="E149" s="2" t="s">
        <v>265</v>
      </c>
      <c r="F149" s="2" t="s">
        <v>256</v>
      </c>
    </row>
    <row r="150" spans="1:6" ht="18.75" customHeight="1" x14ac:dyDescent="0.3">
      <c r="A150" s="3" t="s">
        <v>152</v>
      </c>
      <c r="B150" s="4">
        <v>131</v>
      </c>
      <c r="C150" s="4">
        <v>116</v>
      </c>
      <c r="D150" s="4">
        <v>90</v>
      </c>
      <c r="E150" s="2" t="s">
        <v>267</v>
      </c>
      <c r="F150" s="2" t="s">
        <v>261</v>
      </c>
    </row>
    <row r="151" spans="1:6" ht="18.75" customHeight="1" x14ac:dyDescent="0.3">
      <c r="A151" s="3" t="s">
        <v>153</v>
      </c>
      <c r="B151" s="4">
        <v>155</v>
      </c>
      <c r="C151" s="4">
        <v>174</v>
      </c>
      <c r="D151" s="4">
        <v>70</v>
      </c>
      <c r="E151" s="2" t="s">
        <v>257</v>
      </c>
      <c r="F151" s="2" t="s">
        <v>265</v>
      </c>
    </row>
    <row r="152" spans="1:6" ht="18.75" customHeight="1" x14ac:dyDescent="0.3">
      <c r="A152" s="3" t="s">
        <v>154</v>
      </c>
      <c r="B152" s="4">
        <v>207</v>
      </c>
      <c r="C152" s="4">
        <v>227</v>
      </c>
      <c r="D152" s="4">
        <v>140</v>
      </c>
      <c r="E152" s="2" t="s">
        <v>257</v>
      </c>
      <c r="F152" s="2" t="s">
        <v>265</v>
      </c>
    </row>
    <row r="153" spans="1:6" ht="18.75" customHeight="1" x14ac:dyDescent="0.3">
      <c r="A153" s="3" t="s">
        <v>155</v>
      </c>
      <c r="B153" s="4">
        <v>85</v>
      </c>
      <c r="C153" s="4">
        <v>288</v>
      </c>
      <c r="D153" s="4">
        <v>70</v>
      </c>
      <c r="E153" s="2" t="s">
        <v>257</v>
      </c>
      <c r="F153" s="2" t="s">
        <v>268</v>
      </c>
    </row>
    <row r="154" spans="1:6" ht="18.75" customHeight="1" x14ac:dyDescent="0.3">
      <c r="A154" s="3" t="s">
        <v>156</v>
      </c>
      <c r="B154" s="4">
        <v>121</v>
      </c>
      <c r="C154" s="4">
        <v>99</v>
      </c>
      <c r="D154" s="4">
        <v>70</v>
      </c>
      <c r="E154" s="2" t="s">
        <v>263</v>
      </c>
      <c r="F154" s="2" t="s">
        <v>267</v>
      </c>
    </row>
    <row r="155" spans="1:6" ht="18.75" customHeight="1" x14ac:dyDescent="0.3">
      <c r="A155" s="3" t="s">
        <v>157</v>
      </c>
      <c r="B155" s="4">
        <v>165</v>
      </c>
      <c r="C155" s="4">
        <v>146</v>
      </c>
      <c r="D155" s="4">
        <v>120</v>
      </c>
      <c r="E155" s="2" t="s">
        <v>263</v>
      </c>
      <c r="F155" s="2" t="s">
        <v>267</v>
      </c>
    </row>
    <row r="156" spans="1:6" ht="18.75" customHeight="1" x14ac:dyDescent="0.3">
      <c r="A156" s="3" t="s">
        <v>158</v>
      </c>
      <c r="B156" s="4">
        <v>150</v>
      </c>
      <c r="C156" s="4">
        <v>139</v>
      </c>
      <c r="D156" s="4">
        <v>130</v>
      </c>
      <c r="E156" s="2" t="s">
        <v>259</v>
      </c>
      <c r="F156" s="2" t="s">
        <v>256</v>
      </c>
    </row>
    <row r="157" spans="1:6" ht="18.75" customHeight="1" x14ac:dyDescent="0.3">
      <c r="A157" s="3" t="s">
        <v>159</v>
      </c>
      <c r="B157" s="4">
        <v>107</v>
      </c>
      <c r="C157" s="4">
        <v>107</v>
      </c>
      <c r="D157" s="4">
        <v>180</v>
      </c>
      <c r="E157" s="2" t="s">
        <v>268</v>
      </c>
      <c r="F157" s="2" t="s">
        <v>256</v>
      </c>
    </row>
    <row r="158" spans="1:6" ht="18.75" customHeight="1" x14ac:dyDescent="0.3">
      <c r="A158" s="3" t="s">
        <v>160</v>
      </c>
      <c r="B158" s="4">
        <v>77</v>
      </c>
      <c r="C158" s="4">
        <v>63</v>
      </c>
      <c r="D158" s="4">
        <v>40</v>
      </c>
      <c r="E158" s="2" t="s">
        <v>260</v>
      </c>
      <c r="F158" s="2" t="s">
        <v>256</v>
      </c>
    </row>
    <row r="159" spans="1:6" ht="18.75" customHeight="1" x14ac:dyDescent="0.3">
      <c r="A159" s="3" t="s">
        <v>161</v>
      </c>
      <c r="B159" s="4">
        <v>166</v>
      </c>
      <c r="C159" s="4">
        <v>157</v>
      </c>
      <c r="D159" s="4">
        <v>166</v>
      </c>
      <c r="E159" s="2" t="s">
        <v>259</v>
      </c>
      <c r="F159" s="2" t="s">
        <v>258</v>
      </c>
    </row>
    <row r="160" spans="1:6" ht="18.75" customHeight="1" x14ac:dyDescent="0.3">
      <c r="A160" s="3" t="s">
        <v>162</v>
      </c>
      <c r="B160" s="4">
        <v>117</v>
      </c>
      <c r="C160" s="4">
        <v>108</v>
      </c>
      <c r="D160" s="4">
        <v>126</v>
      </c>
      <c r="E160" s="2" t="s">
        <v>259</v>
      </c>
      <c r="F160" s="2" t="s">
        <v>258</v>
      </c>
    </row>
    <row r="161" spans="1:6" ht="18.75" customHeight="1" x14ac:dyDescent="0.3">
      <c r="A161" s="3" t="s">
        <v>163</v>
      </c>
      <c r="B161" s="4">
        <v>85</v>
      </c>
      <c r="C161" s="4">
        <v>76</v>
      </c>
      <c r="D161" s="4">
        <v>80</v>
      </c>
      <c r="E161" s="2" t="s">
        <v>259</v>
      </c>
      <c r="F161" s="2" t="s">
        <v>258</v>
      </c>
    </row>
    <row r="162" spans="1:6" ht="18.75" customHeight="1" x14ac:dyDescent="0.3">
      <c r="A162" s="3" t="s">
        <v>164</v>
      </c>
      <c r="B162" s="4">
        <v>112</v>
      </c>
      <c r="C162" s="4">
        <v>101</v>
      </c>
      <c r="D162" s="4">
        <v>70</v>
      </c>
      <c r="E162" s="2" t="s">
        <v>260</v>
      </c>
      <c r="F162" s="2" t="s">
        <v>256</v>
      </c>
    </row>
    <row r="163" spans="1:6" ht="18.75" customHeight="1" x14ac:dyDescent="0.3">
      <c r="A163" s="3" t="s">
        <v>165</v>
      </c>
      <c r="B163" s="4">
        <v>181</v>
      </c>
      <c r="C163" s="4">
        <v>147</v>
      </c>
      <c r="D163" s="4">
        <v>200</v>
      </c>
      <c r="E163" s="2" t="s">
        <v>264</v>
      </c>
      <c r="F163" s="2" t="s">
        <v>268</v>
      </c>
    </row>
    <row r="164" spans="1:6" ht="18.75" customHeight="1" x14ac:dyDescent="0.3">
      <c r="A164" s="3" t="s">
        <v>166</v>
      </c>
      <c r="B164" s="4">
        <v>108</v>
      </c>
      <c r="C164" s="4">
        <v>146</v>
      </c>
      <c r="D164" s="4">
        <v>100</v>
      </c>
      <c r="E164" s="2" t="s">
        <v>263</v>
      </c>
      <c r="F164" s="2" t="s">
        <v>256</v>
      </c>
    </row>
    <row r="165" spans="1:6" ht="18.75" customHeight="1" x14ac:dyDescent="0.3">
      <c r="A165" s="3" t="s">
        <v>167</v>
      </c>
      <c r="B165" s="4">
        <v>238</v>
      </c>
      <c r="C165" s="4">
        <v>197</v>
      </c>
      <c r="D165" s="4">
        <v>130</v>
      </c>
      <c r="E165" s="2" t="s">
        <v>263</v>
      </c>
      <c r="F165" s="2" t="s">
        <v>256</v>
      </c>
    </row>
    <row r="166" spans="1:6" ht="18.75" customHeight="1" x14ac:dyDescent="0.3">
      <c r="A166" s="3" t="s">
        <v>168</v>
      </c>
      <c r="B166" s="4">
        <v>174</v>
      </c>
      <c r="C166" s="4">
        <v>192</v>
      </c>
      <c r="D166" s="4">
        <v>180</v>
      </c>
      <c r="E166" s="2" t="s">
        <v>265</v>
      </c>
      <c r="F166" s="2" t="s">
        <v>256</v>
      </c>
    </row>
    <row r="167" spans="1:6" ht="18.75" customHeight="1" x14ac:dyDescent="0.3">
      <c r="A167" s="3" t="s">
        <v>169</v>
      </c>
      <c r="B167" s="4">
        <v>101</v>
      </c>
      <c r="C167" s="4">
        <v>82</v>
      </c>
      <c r="D167" s="4">
        <v>80</v>
      </c>
      <c r="E167" s="2" t="s">
        <v>265</v>
      </c>
      <c r="F167" s="2" t="s">
        <v>256</v>
      </c>
    </row>
    <row r="168" spans="1:6" ht="18.75" customHeight="1" x14ac:dyDescent="0.3">
      <c r="A168" s="3" t="s">
        <v>170</v>
      </c>
      <c r="B168" s="4">
        <v>130</v>
      </c>
      <c r="C168" s="4">
        <v>130</v>
      </c>
      <c r="D168" s="4">
        <v>130</v>
      </c>
      <c r="E168" s="2" t="s">
        <v>265</v>
      </c>
      <c r="F168" s="2" t="s">
        <v>256</v>
      </c>
    </row>
    <row r="169" spans="1:6" ht="18.75" customHeight="1" x14ac:dyDescent="0.3">
      <c r="A169" s="3" t="s">
        <v>171</v>
      </c>
      <c r="B169" s="4">
        <v>182</v>
      </c>
      <c r="C169" s="4">
        <v>187</v>
      </c>
      <c r="D169" s="4">
        <v>180</v>
      </c>
      <c r="E169" s="2" t="s">
        <v>265</v>
      </c>
      <c r="F169" s="2" t="s">
        <v>272</v>
      </c>
    </row>
    <row r="170" spans="1:6" ht="18.75" customHeight="1" x14ac:dyDescent="0.3">
      <c r="A170" s="3" t="s">
        <v>172</v>
      </c>
      <c r="B170" s="4">
        <v>170</v>
      </c>
      <c r="C170" s="4">
        <v>132</v>
      </c>
      <c r="D170" s="4">
        <v>100</v>
      </c>
      <c r="E170" s="2" t="s">
        <v>262</v>
      </c>
      <c r="F170" s="2" t="s">
        <v>256</v>
      </c>
    </row>
    <row r="171" spans="1:6" ht="18.75" customHeight="1" x14ac:dyDescent="0.3">
      <c r="A171" s="3" t="s">
        <v>173</v>
      </c>
      <c r="B171" s="4">
        <v>153</v>
      </c>
      <c r="C171" s="4">
        <v>139</v>
      </c>
      <c r="D171" s="4">
        <v>130</v>
      </c>
      <c r="E171" s="2" t="s">
        <v>259</v>
      </c>
      <c r="F171" s="2" t="s">
        <v>256</v>
      </c>
    </row>
    <row r="172" spans="1:6" ht="18.75" customHeight="1" x14ac:dyDescent="0.3">
      <c r="A172" s="3" t="s">
        <v>174</v>
      </c>
      <c r="B172" s="4">
        <v>198</v>
      </c>
      <c r="C172" s="4">
        <v>183</v>
      </c>
      <c r="D172" s="4">
        <v>170</v>
      </c>
      <c r="E172" s="2" t="s">
        <v>259</v>
      </c>
      <c r="F172" s="2" t="s">
        <v>256</v>
      </c>
    </row>
    <row r="173" spans="1:6" ht="18.75" customHeight="1" x14ac:dyDescent="0.3">
      <c r="A173" s="3" t="s">
        <v>175</v>
      </c>
      <c r="B173" s="4">
        <v>207</v>
      </c>
      <c r="C173" s="4">
        <v>144</v>
      </c>
      <c r="D173" s="4">
        <v>130</v>
      </c>
      <c r="E173" s="2" t="s">
        <v>272</v>
      </c>
      <c r="F173" s="2" t="s">
        <v>256</v>
      </c>
    </row>
    <row r="174" spans="1:6" ht="18.75" customHeight="1" x14ac:dyDescent="0.3">
      <c r="A174" s="3" t="s">
        <v>176</v>
      </c>
      <c r="B174" s="4">
        <v>122</v>
      </c>
      <c r="C174" s="4">
        <v>96</v>
      </c>
      <c r="D174" s="4">
        <v>100</v>
      </c>
      <c r="E174" s="2" t="s">
        <v>265</v>
      </c>
      <c r="F174" s="2" t="s">
        <v>256</v>
      </c>
    </row>
    <row r="175" spans="1:6" ht="18.75" customHeight="1" x14ac:dyDescent="0.3">
      <c r="A175" s="3" t="s">
        <v>177</v>
      </c>
      <c r="B175" s="4">
        <v>155</v>
      </c>
      <c r="C175" s="4">
        <v>133</v>
      </c>
      <c r="D175" s="4">
        <v>140</v>
      </c>
      <c r="E175" s="2" t="s">
        <v>257</v>
      </c>
      <c r="F175" s="2" t="s">
        <v>268</v>
      </c>
    </row>
    <row r="176" spans="1:6" ht="18.75" customHeight="1" x14ac:dyDescent="0.3">
      <c r="A176" s="3" t="s">
        <v>178</v>
      </c>
      <c r="B176" s="4">
        <v>152</v>
      </c>
      <c r="C176" s="4">
        <v>152</v>
      </c>
      <c r="D176" s="4">
        <v>190</v>
      </c>
      <c r="E176" s="2" t="s">
        <v>265</v>
      </c>
      <c r="F176" s="2" t="s">
        <v>268</v>
      </c>
    </row>
    <row r="177" spans="1:6" ht="18.75" customHeight="1" x14ac:dyDescent="0.3">
      <c r="A177" s="3" t="s">
        <v>179</v>
      </c>
      <c r="B177" s="4">
        <v>158</v>
      </c>
      <c r="C177" s="4">
        <v>129</v>
      </c>
      <c r="D177" s="4">
        <v>116</v>
      </c>
      <c r="E177" s="2" t="s">
        <v>262</v>
      </c>
      <c r="F177" s="2" t="s">
        <v>256</v>
      </c>
    </row>
    <row r="178" spans="1:6" ht="18.75" customHeight="1" x14ac:dyDescent="0.3">
      <c r="A178" s="3" t="s">
        <v>180</v>
      </c>
      <c r="B178" s="4">
        <v>184</v>
      </c>
      <c r="C178" s="4">
        <v>148</v>
      </c>
      <c r="D178" s="4">
        <v>130</v>
      </c>
      <c r="E178" s="2" t="s">
        <v>265</v>
      </c>
      <c r="F178" s="2" t="s">
        <v>261</v>
      </c>
    </row>
    <row r="179" spans="1:6" ht="18.75" customHeight="1" x14ac:dyDescent="0.3">
      <c r="A179" s="3" t="s">
        <v>181</v>
      </c>
      <c r="B179" s="4">
        <v>193</v>
      </c>
      <c r="C179" s="4">
        <v>165</v>
      </c>
      <c r="D179" s="4">
        <v>120</v>
      </c>
      <c r="E179" s="2" t="s">
        <v>260</v>
      </c>
      <c r="F179" s="2" t="s">
        <v>256</v>
      </c>
    </row>
    <row r="180" spans="1:6" ht="18.75" customHeight="1" x14ac:dyDescent="0.3">
      <c r="A180" s="3" t="s">
        <v>182</v>
      </c>
      <c r="B180" s="4">
        <v>241</v>
      </c>
      <c r="C180" s="4">
        <v>210</v>
      </c>
      <c r="D180" s="4">
        <v>180</v>
      </c>
      <c r="E180" s="2" t="s">
        <v>260</v>
      </c>
      <c r="F180" s="2" t="s">
        <v>256</v>
      </c>
    </row>
    <row r="181" spans="1:6" ht="18.75" customHeight="1" x14ac:dyDescent="0.3">
      <c r="A181" s="3" t="s">
        <v>183</v>
      </c>
      <c r="B181" s="4">
        <v>207</v>
      </c>
      <c r="C181" s="4">
        <v>167</v>
      </c>
      <c r="D181" s="4">
        <v>130</v>
      </c>
      <c r="E181" s="2" t="s">
        <v>262</v>
      </c>
      <c r="F181" s="2" t="s">
        <v>256</v>
      </c>
    </row>
    <row r="182" spans="1:6" ht="18.75" customHeight="1" x14ac:dyDescent="0.3">
      <c r="A182" s="3" t="s">
        <v>184</v>
      </c>
      <c r="B182" s="4">
        <v>161</v>
      </c>
      <c r="C182" s="4">
        <v>144</v>
      </c>
      <c r="D182" s="4">
        <v>110</v>
      </c>
      <c r="E182" s="2" t="s">
        <v>259</v>
      </c>
      <c r="F182" s="2" t="s">
        <v>256</v>
      </c>
    </row>
    <row r="183" spans="1:6" ht="18.75" customHeight="1" x14ac:dyDescent="0.3">
      <c r="A183" s="3" t="s">
        <v>185</v>
      </c>
      <c r="B183" s="4">
        <v>103</v>
      </c>
      <c r="C183" s="4">
        <v>70</v>
      </c>
      <c r="D183" s="4">
        <v>60</v>
      </c>
      <c r="E183" s="2" t="s">
        <v>259</v>
      </c>
      <c r="F183" s="2" t="s">
        <v>256</v>
      </c>
    </row>
    <row r="184" spans="1:6" ht="18.75" customHeight="1" x14ac:dyDescent="0.3">
      <c r="A184" s="3" t="s">
        <v>186</v>
      </c>
      <c r="B184" s="4">
        <v>127</v>
      </c>
      <c r="C184" s="4">
        <v>69</v>
      </c>
      <c r="D184" s="4">
        <v>70</v>
      </c>
      <c r="E184" s="2" t="s">
        <v>265</v>
      </c>
      <c r="F184" s="2" t="s">
        <v>256</v>
      </c>
    </row>
    <row r="185" spans="1:6" ht="18.75" customHeight="1" x14ac:dyDescent="0.3">
      <c r="A185" s="3" t="s">
        <v>187</v>
      </c>
      <c r="B185" s="4">
        <v>222</v>
      </c>
      <c r="C185" s="4">
        <v>206</v>
      </c>
      <c r="D185" s="4">
        <v>210</v>
      </c>
      <c r="E185" s="2" t="s">
        <v>268</v>
      </c>
      <c r="F185" s="2" t="s">
        <v>257</v>
      </c>
    </row>
    <row r="186" spans="1:6" ht="18.75" customHeight="1" x14ac:dyDescent="0.3">
      <c r="A186" s="3" t="s">
        <v>188</v>
      </c>
      <c r="B186" s="4">
        <v>140</v>
      </c>
      <c r="C186" s="4">
        <v>157</v>
      </c>
      <c r="D186" s="4">
        <v>160</v>
      </c>
      <c r="E186" s="2" t="s">
        <v>268</v>
      </c>
      <c r="F186" s="2" t="s">
        <v>257</v>
      </c>
    </row>
    <row r="187" spans="1:6" ht="18.75" customHeight="1" x14ac:dyDescent="0.3">
      <c r="A187" s="3" t="s">
        <v>189</v>
      </c>
      <c r="B187" s="4">
        <v>126</v>
      </c>
      <c r="C187" s="4">
        <v>145</v>
      </c>
      <c r="D187" s="4">
        <v>100</v>
      </c>
      <c r="E187" s="2" t="s">
        <v>268</v>
      </c>
      <c r="F187" s="2" t="s">
        <v>256</v>
      </c>
    </row>
    <row r="188" spans="1:6" ht="18.75" customHeight="1" x14ac:dyDescent="0.3">
      <c r="A188" s="3" t="s">
        <v>190</v>
      </c>
      <c r="B188" s="4">
        <v>182</v>
      </c>
      <c r="C188" s="4">
        <v>202</v>
      </c>
      <c r="D188" s="4">
        <v>150</v>
      </c>
      <c r="E188" s="2" t="s">
        <v>268</v>
      </c>
      <c r="F188" s="2" t="s">
        <v>256</v>
      </c>
    </row>
    <row r="189" spans="1:6" ht="18.75" customHeight="1" x14ac:dyDescent="0.3">
      <c r="A189" s="3" t="s">
        <v>191</v>
      </c>
      <c r="B189" s="4">
        <v>236</v>
      </c>
      <c r="C189" s="4">
        <v>191</v>
      </c>
      <c r="D189" s="4">
        <v>140</v>
      </c>
      <c r="E189" s="2" t="s">
        <v>270</v>
      </c>
      <c r="F189" s="2" t="s">
        <v>263</v>
      </c>
    </row>
    <row r="190" spans="1:6" ht="18.75" customHeight="1" x14ac:dyDescent="0.3">
      <c r="A190" s="3" t="s">
        <v>192</v>
      </c>
      <c r="B190" s="4">
        <v>218</v>
      </c>
      <c r="C190" s="4">
        <v>170</v>
      </c>
      <c r="D190" s="4">
        <v>140</v>
      </c>
      <c r="E190" s="2" t="s">
        <v>263</v>
      </c>
      <c r="F190" s="2" t="s">
        <v>258</v>
      </c>
    </row>
    <row r="191" spans="1:6" ht="18.75" customHeight="1" x14ac:dyDescent="0.3">
      <c r="A191" s="3" t="s">
        <v>193</v>
      </c>
      <c r="B191" s="4">
        <v>187</v>
      </c>
      <c r="C191" s="4">
        <v>182</v>
      </c>
      <c r="D191" s="4">
        <v>110</v>
      </c>
      <c r="E191" s="2" t="s">
        <v>265</v>
      </c>
      <c r="F191" s="2" t="s">
        <v>256</v>
      </c>
    </row>
    <row r="192" spans="1:6" ht="18.75" customHeight="1" x14ac:dyDescent="0.3">
      <c r="A192" s="3" t="s">
        <v>194</v>
      </c>
      <c r="B192" s="4">
        <v>175</v>
      </c>
      <c r="C192" s="4">
        <v>154</v>
      </c>
      <c r="D192" s="4">
        <v>160</v>
      </c>
      <c r="E192" s="2" t="s">
        <v>265</v>
      </c>
      <c r="F192" s="2" t="s">
        <v>256</v>
      </c>
    </row>
    <row r="193" spans="1:6" ht="18.75" customHeight="1" x14ac:dyDescent="0.3">
      <c r="A193" s="3" t="s">
        <v>195</v>
      </c>
      <c r="B193" s="4">
        <v>85</v>
      </c>
      <c r="C193" s="4">
        <v>128</v>
      </c>
      <c r="D193" s="4">
        <v>130</v>
      </c>
      <c r="E193" s="2" t="s">
        <v>265</v>
      </c>
      <c r="F193" s="2" t="s">
        <v>256</v>
      </c>
    </row>
    <row r="194" spans="1:6" ht="18.75" customHeight="1" x14ac:dyDescent="0.3">
      <c r="A194" s="3" t="s">
        <v>196</v>
      </c>
      <c r="B194" s="4">
        <v>79</v>
      </c>
      <c r="C194" s="4">
        <v>77</v>
      </c>
      <c r="D194" s="4">
        <v>70</v>
      </c>
      <c r="E194" s="2" t="s">
        <v>259</v>
      </c>
      <c r="F194" s="2" t="s">
        <v>256</v>
      </c>
    </row>
    <row r="195" spans="1:6" ht="18.75" customHeight="1" x14ac:dyDescent="0.3">
      <c r="A195" s="3" t="s">
        <v>197</v>
      </c>
      <c r="B195" s="4">
        <v>116</v>
      </c>
      <c r="C195" s="4">
        <v>168</v>
      </c>
      <c r="D195" s="4">
        <v>60</v>
      </c>
      <c r="E195" s="2" t="s">
        <v>265</v>
      </c>
      <c r="F195" s="2" t="s">
        <v>256</v>
      </c>
    </row>
    <row r="196" spans="1:6" ht="18.75" customHeight="1" x14ac:dyDescent="0.3">
      <c r="A196" s="3" t="s">
        <v>198</v>
      </c>
      <c r="B196" s="4">
        <v>17</v>
      </c>
      <c r="C196" s="4">
        <v>396</v>
      </c>
      <c r="D196" s="4">
        <v>40</v>
      </c>
      <c r="E196" s="2" t="s">
        <v>257</v>
      </c>
      <c r="F196" s="2" t="s">
        <v>263</v>
      </c>
    </row>
    <row r="197" spans="1:6" ht="18.75" customHeight="1" x14ac:dyDescent="0.3">
      <c r="A197" s="3" t="s">
        <v>199</v>
      </c>
      <c r="B197" s="4">
        <v>148</v>
      </c>
      <c r="C197" s="4">
        <v>260</v>
      </c>
      <c r="D197" s="4">
        <v>130</v>
      </c>
      <c r="E197" s="2" t="s">
        <v>270</v>
      </c>
      <c r="F197" s="2" t="s">
        <v>258</v>
      </c>
    </row>
    <row r="198" spans="1:6" ht="18.75" customHeight="1" x14ac:dyDescent="0.3">
      <c r="A198" s="3" t="s">
        <v>200</v>
      </c>
      <c r="B198" s="4">
        <v>91</v>
      </c>
      <c r="C198" s="4">
        <v>127</v>
      </c>
      <c r="D198" s="4">
        <v>110</v>
      </c>
      <c r="E198" s="2" t="s">
        <v>267</v>
      </c>
      <c r="F198" s="2" t="s">
        <v>258</v>
      </c>
    </row>
    <row r="199" spans="1:6" ht="18.75" customHeight="1" x14ac:dyDescent="0.3">
      <c r="A199" s="3" t="s">
        <v>201</v>
      </c>
      <c r="B199" s="4">
        <v>177</v>
      </c>
      <c r="C199" s="4">
        <v>194</v>
      </c>
      <c r="D199" s="4">
        <v>190</v>
      </c>
      <c r="E199" s="2" t="s">
        <v>265</v>
      </c>
      <c r="F199" s="2" t="s">
        <v>255</v>
      </c>
    </row>
    <row r="200" spans="1:6" ht="18.75" customHeight="1" x14ac:dyDescent="0.3">
      <c r="A200" s="3" t="s">
        <v>202</v>
      </c>
      <c r="B200" s="4">
        <v>177</v>
      </c>
      <c r="C200" s="4">
        <v>194</v>
      </c>
      <c r="D200" s="4">
        <v>190</v>
      </c>
      <c r="E200" s="2" t="s">
        <v>265</v>
      </c>
      <c r="F200" s="2" t="s">
        <v>255</v>
      </c>
    </row>
    <row r="201" spans="1:6" ht="18.75" customHeight="1" x14ac:dyDescent="0.3">
      <c r="A201" s="3" t="s">
        <v>203</v>
      </c>
      <c r="B201" s="4">
        <v>109</v>
      </c>
      <c r="C201" s="4">
        <v>109</v>
      </c>
      <c r="D201" s="4">
        <v>180</v>
      </c>
      <c r="E201" s="2" t="s">
        <v>265</v>
      </c>
      <c r="F201" s="2" t="s">
        <v>255</v>
      </c>
    </row>
    <row r="202" spans="1:6" ht="18.75" customHeight="1" x14ac:dyDescent="0.3">
      <c r="A202" s="3" t="s">
        <v>204</v>
      </c>
      <c r="B202" s="4">
        <v>118</v>
      </c>
      <c r="C202" s="4">
        <v>71</v>
      </c>
      <c r="D202" s="4">
        <v>80</v>
      </c>
      <c r="E202" s="2" t="s">
        <v>262</v>
      </c>
      <c r="F202" s="2" t="s">
        <v>256</v>
      </c>
    </row>
    <row r="203" spans="1:6" ht="18.75" customHeight="1" x14ac:dyDescent="0.3">
      <c r="A203" s="3" t="s">
        <v>205</v>
      </c>
      <c r="B203" s="4">
        <v>40</v>
      </c>
      <c r="C203" s="4">
        <v>88</v>
      </c>
      <c r="D203" s="4">
        <v>110</v>
      </c>
      <c r="E203" s="2" t="s">
        <v>259</v>
      </c>
      <c r="F203" s="2" t="s">
        <v>256</v>
      </c>
    </row>
    <row r="204" spans="1:6" ht="18.75" customHeight="1" x14ac:dyDescent="0.3">
      <c r="A204" s="3" t="s">
        <v>206</v>
      </c>
      <c r="B204" s="4">
        <v>153</v>
      </c>
      <c r="C204" s="4">
        <v>116</v>
      </c>
      <c r="D204" s="4">
        <v>90</v>
      </c>
      <c r="E204" s="2" t="s">
        <v>264</v>
      </c>
      <c r="F204" s="2" t="s">
        <v>255</v>
      </c>
    </row>
    <row r="205" spans="1:6" ht="18.75" customHeight="1" x14ac:dyDescent="0.3">
      <c r="A205" s="3" t="s">
        <v>207</v>
      </c>
      <c r="B205" s="4">
        <v>189</v>
      </c>
      <c r="C205" s="4">
        <v>157</v>
      </c>
      <c r="D205" s="4">
        <v>110</v>
      </c>
      <c r="E205" s="2" t="s">
        <v>273</v>
      </c>
      <c r="F205" s="2" t="s">
        <v>264</v>
      </c>
    </row>
    <row r="206" spans="1:6" ht="18.75" customHeight="1" x14ac:dyDescent="0.3">
      <c r="A206" s="3" t="s">
        <v>208</v>
      </c>
      <c r="B206" s="4">
        <v>190</v>
      </c>
      <c r="C206" s="4">
        <v>190</v>
      </c>
      <c r="D206" s="4">
        <v>320</v>
      </c>
      <c r="E206" s="2" t="s">
        <v>259</v>
      </c>
      <c r="F206" s="2" t="s">
        <v>256</v>
      </c>
    </row>
    <row r="207" spans="1:6" ht="18.75" customHeight="1" x14ac:dyDescent="0.3">
      <c r="A207" s="3" t="s">
        <v>209</v>
      </c>
      <c r="B207" s="4">
        <v>137</v>
      </c>
      <c r="C207" s="4">
        <v>89</v>
      </c>
      <c r="D207" s="4">
        <v>120</v>
      </c>
      <c r="E207" s="2" t="s">
        <v>266</v>
      </c>
      <c r="F207" s="2" t="s">
        <v>256</v>
      </c>
    </row>
    <row r="208" spans="1:6" ht="18.75" customHeight="1" x14ac:dyDescent="0.3">
      <c r="A208" s="3" t="s">
        <v>210</v>
      </c>
      <c r="B208" s="4">
        <v>112</v>
      </c>
      <c r="C208" s="4">
        <v>61</v>
      </c>
      <c r="D208" s="4">
        <v>80</v>
      </c>
      <c r="E208" s="2" t="s">
        <v>259</v>
      </c>
      <c r="F208" s="2" t="s">
        <v>258</v>
      </c>
    </row>
    <row r="209" spans="1:6" ht="18.75" customHeight="1" x14ac:dyDescent="0.3">
      <c r="A209" s="3" t="s">
        <v>211</v>
      </c>
      <c r="B209" s="4">
        <v>105</v>
      </c>
      <c r="C209" s="4">
        <v>73</v>
      </c>
      <c r="D209" s="4">
        <v>80</v>
      </c>
      <c r="E209" s="2" t="s">
        <v>263</v>
      </c>
      <c r="F209" s="2" t="s">
        <v>261</v>
      </c>
    </row>
    <row r="210" spans="1:6" ht="18.75" customHeight="1" x14ac:dyDescent="0.3">
      <c r="A210" s="3" t="s">
        <v>212</v>
      </c>
      <c r="B210" s="4">
        <v>94</v>
      </c>
      <c r="C210" s="4">
        <v>122</v>
      </c>
      <c r="D210" s="4">
        <v>88</v>
      </c>
      <c r="E210" s="2" t="s">
        <v>265</v>
      </c>
      <c r="F210" s="2" t="s">
        <v>256</v>
      </c>
    </row>
    <row r="211" spans="1:6" ht="18.75" customHeight="1" x14ac:dyDescent="0.3">
      <c r="A211" s="3" t="s">
        <v>213</v>
      </c>
      <c r="B211" s="4">
        <v>192</v>
      </c>
      <c r="C211" s="4">
        <v>132</v>
      </c>
      <c r="D211" s="4">
        <v>146</v>
      </c>
      <c r="E211" s="2" t="s">
        <v>259</v>
      </c>
      <c r="F211" s="2" t="s">
        <v>256</v>
      </c>
    </row>
    <row r="212" spans="1:6" ht="18.75" customHeight="1" x14ac:dyDescent="0.3">
      <c r="A212" s="3" t="s">
        <v>214</v>
      </c>
      <c r="B212" s="4">
        <v>210</v>
      </c>
      <c r="C212" s="4">
        <v>184</v>
      </c>
      <c r="D212" s="4">
        <v>120</v>
      </c>
      <c r="E212" s="2" t="s">
        <v>265</v>
      </c>
      <c r="F212" s="2" t="s">
        <v>255</v>
      </c>
    </row>
    <row r="213" spans="1:6" ht="18.75" customHeight="1" x14ac:dyDescent="0.3">
      <c r="A213" s="3" t="s">
        <v>215</v>
      </c>
      <c r="B213" s="4">
        <v>137</v>
      </c>
      <c r="C213" s="4">
        <v>112</v>
      </c>
      <c r="D213" s="4">
        <v>60</v>
      </c>
      <c r="E213" s="2" t="s">
        <v>265</v>
      </c>
      <c r="F213" s="2" t="s">
        <v>256</v>
      </c>
    </row>
    <row r="214" spans="1:6" ht="18.75" customHeight="1" x14ac:dyDescent="0.3">
      <c r="A214" s="3" t="s">
        <v>216</v>
      </c>
      <c r="B214" s="4">
        <v>148</v>
      </c>
      <c r="C214" s="4">
        <v>333</v>
      </c>
      <c r="D214" s="4">
        <v>150</v>
      </c>
      <c r="E214" s="2" t="s">
        <v>268</v>
      </c>
      <c r="F214" s="2" t="s">
        <v>270</v>
      </c>
    </row>
    <row r="215" spans="1:6" ht="18.75" customHeight="1" x14ac:dyDescent="0.3">
      <c r="A215" s="3" t="s">
        <v>217</v>
      </c>
      <c r="B215" s="4">
        <v>167</v>
      </c>
      <c r="C215" s="4">
        <v>198</v>
      </c>
      <c r="D215" s="4">
        <v>140</v>
      </c>
      <c r="E215" s="2" t="s">
        <v>257</v>
      </c>
      <c r="F215" s="2" t="s">
        <v>256</v>
      </c>
    </row>
    <row r="216" spans="1:6" ht="18.75" customHeight="1" x14ac:dyDescent="0.3">
      <c r="A216" s="3" t="s">
        <v>218</v>
      </c>
      <c r="B216" s="4">
        <v>180</v>
      </c>
      <c r="C216" s="4">
        <v>235</v>
      </c>
      <c r="D216" s="4">
        <v>200</v>
      </c>
      <c r="E216" s="2" t="s">
        <v>265</v>
      </c>
      <c r="F216" s="2" t="s">
        <v>256</v>
      </c>
    </row>
    <row r="217" spans="1:6" ht="18.75" customHeight="1" x14ac:dyDescent="0.3">
      <c r="A217" s="3" t="s">
        <v>219</v>
      </c>
      <c r="B217" s="4">
        <v>185</v>
      </c>
      <c r="C217" s="4">
        <v>148</v>
      </c>
      <c r="D217" s="4">
        <v>150</v>
      </c>
      <c r="E217" s="2" t="s">
        <v>267</v>
      </c>
      <c r="F217" s="2" t="s">
        <v>256</v>
      </c>
    </row>
    <row r="218" spans="1:6" ht="18.75" customHeight="1" x14ac:dyDescent="0.3">
      <c r="A218" s="3" t="s">
        <v>220</v>
      </c>
      <c r="B218" s="4">
        <v>55</v>
      </c>
      <c r="C218" s="4">
        <v>55</v>
      </c>
      <c r="D218" s="4">
        <v>60</v>
      </c>
      <c r="E218" s="2" t="s">
        <v>267</v>
      </c>
      <c r="F218" s="2" t="s">
        <v>256</v>
      </c>
    </row>
    <row r="219" spans="1:6" ht="18.75" customHeight="1" x14ac:dyDescent="0.3">
      <c r="A219" s="3" t="s">
        <v>221</v>
      </c>
      <c r="B219" s="4">
        <v>90</v>
      </c>
      <c r="C219" s="4">
        <v>74</v>
      </c>
      <c r="D219" s="4">
        <v>100</v>
      </c>
      <c r="E219" s="2" t="s">
        <v>264</v>
      </c>
      <c r="F219" s="2" t="s">
        <v>268</v>
      </c>
    </row>
    <row r="220" spans="1:6" ht="18.75" customHeight="1" x14ac:dyDescent="0.3">
      <c r="A220" s="3" t="s">
        <v>222</v>
      </c>
      <c r="B220" s="4">
        <v>183</v>
      </c>
      <c r="C220" s="4">
        <v>205</v>
      </c>
      <c r="D220" s="4">
        <v>130</v>
      </c>
      <c r="E220" s="2" t="s">
        <v>267</v>
      </c>
      <c r="F220" s="2" t="s">
        <v>256</v>
      </c>
    </row>
    <row r="221" spans="1:6" ht="18.75" customHeight="1" x14ac:dyDescent="0.3">
      <c r="A221" s="3" t="s">
        <v>223</v>
      </c>
      <c r="B221" s="4">
        <v>198</v>
      </c>
      <c r="C221" s="4">
        <v>197</v>
      </c>
      <c r="D221" s="4">
        <v>150</v>
      </c>
      <c r="E221" s="2" t="s">
        <v>259</v>
      </c>
      <c r="F221" s="2" t="s">
        <v>256</v>
      </c>
    </row>
    <row r="222" spans="1:6" ht="18.75" customHeight="1" x14ac:dyDescent="0.3">
      <c r="A222" s="3" t="s">
        <v>224</v>
      </c>
      <c r="B222" s="4">
        <v>142</v>
      </c>
      <c r="C222" s="4">
        <v>93</v>
      </c>
      <c r="D222" s="4">
        <v>120</v>
      </c>
      <c r="E222" s="2" t="s">
        <v>259</v>
      </c>
      <c r="F222" s="2" t="s">
        <v>256</v>
      </c>
    </row>
    <row r="223" spans="1:6" ht="18.75" customHeight="1" x14ac:dyDescent="0.3">
      <c r="A223" s="3" t="s">
        <v>225</v>
      </c>
      <c r="B223" s="4">
        <v>97</v>
      </c>
      <c r="C223" s="4">
        <v>182</v>
      </c>
      <c r="D223" s="4">
        <v>80</v>
      </c>
      <c r="E223" s="2" t="s">
        <v>265</v>
      </c>
      <c r="F223" s="2" t="s">
        <v>261</v>
      </c>
    </row>
    <row r="224" spans="1:6" ht="18.75" customHeight="1" x14ac:dyDescent="0.3">
      <c r="A224" s="3" t="s">
        <v>226</v>
      </c>
      <c r="B224" s="4">
        <v>166</v>
      </c>
      <c r="C224" s="4">
        <v>237</v>
      </c>
      <c r="D224" s="4">
        <v>160</v>
      </c>
      <c r="E224" s="2" t="s">
        <v>265</v>
      </c>
      <c r="F224" s="2" t="s">
        <v>261</v>
      </c>
    </row>
    <row r="225" spans="1:6" ht="18.75" customHeight="1" x14ac:dyDescent="0.3">
      <c r="A225" s="3" t="s">
        <v>227</v>
      </c>
      <c r="B225" s="4">
        <v>67</v>
      </c>
      <c r="C225" s="4">
        <v>116</v>
      </c>
      <c r="D225" s="4">
        <v>70</v>
      </c>
      <c r="E225" s="2" t="s">
        <v>259</v>
      </c>
      <c r="F225" s="2" t="s">
        <v>256</v>
      </c>
    </row>
    <row r="226" spans="1:6" ht="18.75" customHeight="1" x14ac:dyDescent="0.3">
      <c r="A226" s="3" t="s">
        <v>228</v>
      </c>
      <c r="B226" s="4">
        <v>139</v>
      </c>
      <c r="C226" s="4">
        <v>191</v>
      </c>
      <c r="D226" s="4">
        <v>110</v>
      </c>
      <c r="E226" s="2" t="s">
        <v>266</v>
      </c>
      <c r="F226" s="2" t="s">
        <v>258</v>
      </c>
    </row>
    <row r="227" spans="1:6" ht="18.75" customHeight="1" x14ac:dyDescent="0.3">
      <c r="A227" s="3" t="s">
        <v>229</v>
      </c>
      <c r="B227" s="4">
        <v>117</v>
      </c>
      <c r="C227" s="4">
        <v>116</v>
      </c>
      <c r="D227" s="4">
        <v>100</v>
      </c>
      <c r="E227" s="2" t="s">
        <v>265</v>
      </c>
      <c r="F227" s="2" t="s">
        <v>256</v>
      </c>
    </row>
    <row r="228" spans="1:6" ht="18.75" customHeight="1" x14ac:dyDescent="0.3">
      <c r="A228" s="3" t="s">
        <v>230</v>
      </c>
      <c r="B228" s="4">
        <v>223</v>
      </c>
      <c r="C228" s="4">
        <v>176</v>
      </c>
      <c r="D228" s="4">
        <v>156</v>
      </c>
      <c r="E228" s="2" t="s">
        <v>262</v>
      </c>
      <c r="F228" s="2" t="s">
        <v>256</v>
      </c>
    </row>
    <row r="229" spans="1:6" ht="18.75" customHeight="1" x14ac:dyDescent="0.3">
      <c r="A229" s="3" t="s">
        <v>231</v>
      </c>
      <c r="B229" s="4">
        <v>251</v>
      </c>
      <c r="C229" s="4">
        <v>212</v>
      </c>
      <c r="D229" s="4">
        <v>200</v>
      </c>
      <c r="E229" s="2" t="s">
        <v>257</v>
      </c>
      <c r="F229" s="2" t="s">
        <v>273</v>
      </c>
    </row>
    <row r="230" spans="1:6" ht="18.75" customHeight="1" x14ac:dyDescent="0.3">
      <c r="A230" s="3" t="s">
        <v>232</v>
      </c>
      <c r="B230" s="4">
        <v>64</v>
      </c>
      <c r="C230" s="4">
        <v>64</v>
      </c>
      <c r="D230" s="4">
        <v>70</v>
      </c>
      <c r="E230" s="2" t="s">
        <v>272</v>
      </c>
      <c r="F230" s="2" t="s">
        <v>256</v>
      </c>
    </row>
    <row r="231" spans="1:6" ht="18.75" customHeight="1" x14ac:dyDescent="0.3">
      <c r="A231" s="3" t="s">
        <v>233</v>
      </c>
      <c r="B231" s="4">
        <v>126</v>
      </c>
      <c r="C231" s="4">
        <v>250</v>
      </c>
      <c r="D231" s="4">
        <v>190</v>
      </c>
      <c r="E231" s="2" t="s">
        <v>273</v>
      </c>
      <c r="F231" s="2" t="s">
        <v>256</v>
      </c>
    </row>
    <row r="232" spans="1:6" ht="18.75" customHeight="1" x14ac:dyDescent="0.3">
      <c r="A232" s="3" t="s">
        <v>234</v>
      </c>
      <c r="B232" s="4">
        <v>136</v>
      </c>
      <c r="C232" s="4">
        <v>91</v>
      </c>
      <c r="D232" s="4">
        <v>96</v>
      </c>
      <c r="E232" s="2" t="s">
        <v>255</v>
      </c>
      <c r="F232" s="2" t="s">
        <v>256</v>
      </c>
    </row>
    <row r="233" spans="1:6" ht="18.75" customHeight="1" x14ac:dyDescent="0.3">
      <c r="A233" s="3" t="s">
        <v>235</v>
      </c>
      <c r="B233" s="4">
        <v>236</v>
      </c>
      <c r="C233" s="4">
        <v>144</v>
      </c>
      <c r="D233" s="4">
        <v>180</v>
      </c>
      <c r="E233" s="2" t="s">
        <v>259</v>
      </c>
      <c r="F233" s="2" t="s">
        <v>256</v>
      </c>
    </row>
    <row r="234" spans="1:6" ht="18.75" customHeight="1" x14ac:dyDescent="0.3">
      <c r="A234" s="3" t="s">
        <v>236</v>
      </c>
      <c r="B234" s="4">
        <v>205</v>
      </c>
      <c r="C234" s="4">
        <v>177</v>
      </c>
      <c r="D234" s="4">
        <v>260</v>
      </c>
      <c r="E234" s="2" t="s">
        <v>265</v>
      </c>
      <c r="F234" s="2" t="s">
        <v>256</v>
      </c>
    </row>
    <row r="235" spans="1:6" ht="18.75" customHeight="1" x14ac:dyDescent="0.3">
      <c r="A235" s="3" t="s">
        <v>237</v>
      </c>
      <c r="B235" s="4">
        <v>179</v>
      </c>
      <c r="C235" s="4">
        <v>150</v>
      </c>
      <c r="D235" s="4">
        <v>140</v>
      </c>
      <c r="E235" s="2" t="s">
        <v>263</v>
      </c>
      <c r="F235" s="2" t="s">
        <v>261</v>
      </c>
    </row>
    <row r="236" spans="1:6" ht="18.75" customHeight="1" x14ac:dyDescent="0.3">
      <c r="A236" s="3" t="s">
        <v>238</v>
      </c>
      <c r="B236" s="4">
        <v>100</v>
      </c>
      <c r="C236" s="4">
        <v>102</v>
      </c>
      <c r="D236" s="4">
        <v>120</v>
      </c>
      <c r="E236" s="2" t="s">
        <v>263</v>
      </c>
      <c r="F236" s="2" t="s">
        <v>261</v>
      </c>
    </row>
    <row r="237" spans="1:6" ht="18.75" customHeight="1" x14ac:dyDescent="0.3">
      <c r="A237" s="3" t="s">
        <v>239</v>
      </c>
      <c r="B237" s="4">
        <v>198</v>
      </c>
      <c r="C237" s="4">
        <v>198</v>
      </c>
      <c r="D237" s="4">
        <v>160</v>
      </c>
      <c r="E237" s="2" t="s">
        <v>267</v>
      </c>
      <c r="F237" s="2" t="s">
        <v>261</v>
      </c>
    </row>
    <row r="238" spans="1:6" ht="18.75" customHeight="1" x14ac:dyDescent="0.3">
      <c r="A238" s="3" t="s">
        <v>240</v>
      </c>
      <c r="B238" s="4">
        <v>207</v>
      </c>
      <c r="C238" s="4">
        <v>138</v>
      </c>
      <c r="D238" s="4">
        <v>160</v>
      </c>
      <c r="E238" s="2" t="s">
        <v>267</v>
      </c>
      <c r="F238" s="2" t="s">
        <v>261</v>
      </c>
    </row>
    <row r="239" spans="1:6" ht="18.75" customHeight="1" x14ac:dyDescent="0.3">
      <c r="A239" s="3" t="s">
        <v>241</v>
      </c>
      <c r="B239" s="4">
        <v>202</v>
      </c>
      <c r="C239" s="4">
        <v>170</v>
      </c>
      <c r="D239" s="4">
        <v>150</v>
      </c>
      <c r="E239" s="2" t="s">
        <v>267</v>
      </c>
      <c r="F239" s="2" t="s">
        <v>261</v>
      </c>
    </row>
    <row r="240" spans="1:6" ht="18.75" customHeight="1" x14ac:dyDescent="0.3">
      <c r="A240" s="3" t="s">
        <v>242</v>
      </c>
      <c r="B240" s="4">
        <v>109</v>
      </c>
      <c r="C240" s="4">
        <v>114</v>
      </c>
      <c r="D240" s="4">
        <v>80</v>
      </c>
      <c r="E240" s="2" t="s">
        <v>260</v>
      </c>
      <c r="F240" s="2" t="s">
        <v>256</v>
      </c>
    </row>
    <row r="241" spans="1:6" ht="18.75" customHeight="1" x14ac:dyDescent="0.3">
      <c r="A241" s="3" t="s">
        <v>243</v>
      </c>
      <c r="B241" s="4">
        <v>96</v>
      </c>
      <c r="C241" s="4">
        <v>122</v>
      </c>
      <c r="D241" s="4">
        <v>76</v>
      </c>
      <c r="E241" s="2" t="s">
        <v>262</v>
      </c>
      <c r="F241" s="2" t="s">
        <v>256</v>
      </c>
    </row>
    <row r="242" spans="1:6" ht="18.75" customHeight="1" x14ac:dyDescent="0.3">
      <c r="A242" s="3" t="s">
        <v>244</v>
      </c>
      <c r="B242" s="4">
        <v>126</v>
      </c>
      <c r="C242" s="4">
        <v>155</v>
      </c>
      <c r="D242" s="4">
        <v>118</v>
      </c>
      <c r="E242" s="2" t="s">
        <v>265</v>
      </c>
      <c r="F242" s="2" t="s">
        <v>256</v>
      </c>
    </row>
    <row r="243" spans="1:6" ht="18.75" customHeight="1" x14ac:dyDescent="0.3">
      <c r="A243" s="3" t="s">
        <v>245</v>
      </c>
      <c r="B243" s="4">
        <v>63</v>
      </c>
      <c r="C243" s="4">
        <v>55</v>
      </c>
      <c r="D243" s="4">
        <v>80</v>
      </c>
      <c r="E243" s="2" t="s">
        <v>263</v>
      </c>
      <c r="F243" s="2" t="s">
        <v>261</v>
      </c>
    </row>
    <row r="244" spans="1:6" ht="18.75" customHeight="1" x14ac:dyDescent="0.3">
      <c r="A244" s="3" t="s">
        <v>246</v>
      </c>
      <c r="B244" s="4">
        <v>172</v>
      </c>
      <c r="C244" s="4">
        <v>95</v>
      </c>
      <c r="D244" s="4">
        <v>130</v>
      </c>
      <c r="E244" s="2" t="s">
        <v>267</v>
      </c>
      <c r="F244" s="2" t="s">
        <v>261</v>
      </c>
    </row>
    <row r="245" spans="1:6" ht="18.75" customHeight="1" x14ac:dyDescent="0.3">
      <c r="A245" s="3" t="s">
        <v>247</v>
      </c>
      <c r="B245" s="4">
        <v>174</v>
      </c>
      <c r="C245" s="4">
        <v>221</v>
      </c>
      <c r="D245" s="4">
        <v>130</v>
      </c>
      <c r="E245" s="2" t="s">
        <v>261</v>
      </c>
      <c r="F245" s="2" t="s">
        <v>256</v>
      </c>
    </row>
    <row r="246" spans="1:6" ht="18.75" customHeight="1" x14ac:dyDescent="0.3">
      <c r="A246" s="3" t="s">
        <v>248</v>
      </c>
      <c r="B246" s="4">
        <v>156</v>
      </c>
      <c r="C246" s="4">
        <v>93</v>
      </c>
      <c r="D246" s="4">
        <v>280</v>
      </c>
      <c r="E246" s="2" t="s">
        <v>259</v>
      </c>
      <c r="F246" s="2" t="s">
        <v>266</v>
      </c>
    </row>
    <row r="247" spans="1:6" ht="18.75" customHeight="1" x14ac:dyDescent="0.3">
      <c r="A247" s="3" t="s">
        <v>249</v>
      </c>
      <c r="B247" s="4">
        <v>60</v>
      </c>
      <c r="C247" s="4">
        <v>106</v>
      </c>
      <c r="D247" s="4">
        <v>380</v>
      </c>
      <c r="E247" s="2" t="s">
        <v>255</v>
      </c>
      <c r="F247" s="2" t="s">
        <v>256</v>
      </c>
    </row>
    <row r="248" spans="1:6" ht="18.75" customHeight="1" x14ac:dyDescent="0.3">
      <c r="A248" s="3" t="s">
        <v>250</v>
      </c>
      <c r="B248" s="4">
        <v>75</v>
      </c>
      <c r="C248" s="4">
        <v>75</v>
      </c>
      <c r="D248" s="4">
        <v>110</v>
      </c>
      <c r="E248" s="2" t="s">
        <v>265</v>
      </c>
      <c r="F248" s="2" t="s">
        <v>268</v>
      </c>
    </row>
    <row r="249" spans="1:6" ht="18.75" customHeight="1" x14ac:dyDescent="0.3">
      <c r="A249" s="3" t="s">
        <v>251</v>
      </c>
      <c r="B249" s="4">
        <v>192</v>
      </c>
      <c r="C249" s="4">
        <v>146</v>
      </c>
      <c r="D249" s="4">
        <v>130</v>
      </c>
      <c r="E249" s="2" t="s">
        <v>255</v>
      </c>
      <c r="F249" s="2" t="s">
        <v>258</v>
      </c>
    </row>
    <row r="250" spans="1:6" ht="18.75" customHeight="1" x14ac:dyDescent="0.3">
      <c r="A250" s="3" t="s">
        <v>252</v>
      </c>
      <c r="B250" s="4">
        <v>154</v>
      </c>
      <c r="C250" s="4">
        <v>94</v>
      </c>
      <c r="D250" s="4">
        <v>130</v>
      </c>
      <c r="E250" s="2" t="s">
        <v>263</v>
      </c>
      <c r="F250" s="2" t="s">
        <v>258</v>
      </c>
    </row>
    <row r="251" spans="1:6" ht="18.75" customHeight="1" x14ac:dyDescent="0.3">
      <c r="A251" s="3" t="s">
        <v>253</v>
      </c>
      <c r="B251" s="4">
        <v>253</v>
      </c>
      <c r="C251" s="4">
        <v>188</v>
      </c>
      <c r="D251" s="4">
        <v>180</v>
      </c>
      <c r="E251" s="2" t="s">
        <v>260</v>
      </c>
      <c r="F251" s="2" t="s">
        <v>258</v>
      </c>
    </row>
    <row r="252" spans="1:6" ht="18.75" customHeight="1" x14ac:dyDescent="0.3">
      <c r="A252" s="3" t="s">
        <v>254</v>
      </c>
      <c r="B252" s="4">
        <v>83</v>
      </c>
      <c r="C252" s="4">
        <v>76</v>
      </c>
      <c r="D252" s="4">
        <v>80</v>
      </c>
      <c r="E252" s="2" t="s">
        <v>261</v>
      </c>
      <c r="F252" s="2" t="s">
        <v>258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C8" sqref="C8"/>
    </sheetView>
  </sheetViews>
  <sheetFormatPr defaultColWidth="17.140625" defaultRowHeight="18.75" x14ac:dyDescent="0.3"/>
  <cols>
    <col min="1" max="4" width="17.140625" style="2"/>
    <col min="5" max="51" width="8.5703125" style="2" customWidth="1"/>
    <col min="52" max="63" width="7.140625" style="2" customWidth="1"/>
    <col min="64" max="16384" width="17.140625" style="2"/>
  </cols>
  <sheetData>
    <row r="1" spans="1:19" x14ac:dyDescent="0.3">
      <c r="A1" s="2" t="s">
        <v>0</v>
      </c>
      <c r="B1" s="2" t="s">
        <v>231</v>
      </c>
      <c r="E1" s="8" t="s">
        <v>277</v>
      </c>
      <c r="F1" s="8">
        <v>15</v>
      </c>
      <c r="G1" s="8">
        <v>14</v>
      </c>
      <c r="H1" s="8">
        <v>13</v>
      </c>
      <c r="I1" s="8">
        <v>12</v>
      </c>
      <c r="J1" s="8">
        <v>11</v>
      </c>
      <c r="K1" s="8">
        <v>10</v>
      </c>
      <c r="M1" s="8" t="s">
        <v>278</v>
      </c>
      <c r="N1" s="8">
        <v>15</v>
      </c>
      <c r="O1" s="8">
        <v>14</v>
      </c>
      <c r="P1" s="8">
        <v>13</v>
      </c>
      <c r="Q1" s="8">
        <v>12</v>
      </c>
      <c r="R1" s="8">
        <v>11</v>
      </c>
      <c r="S1" s="8">
        <v>10</v>
      </c>
    </row>
    <row r="2" spans="1:19" x14ac:dyDescent="0.3">
      <c r="A2" s="2" t="s">
        <v>1</v>
      </c>
      <c r="B2" s="2">
        <f>VLOOKUP(B$1,Sheet1!A$1:F$252,ROW(),FALSE)</f>
        <v>251</v>
      </c>
      <c r="E2" s="8">
        <v>15</v>
      </c>
      <c r="F2" s="11">
        <f>MAX(10,_xlfn.FLOOR.MATH(0.1*(($B$2+RIGHT($E$1,2)))*SQRT($B$3+$E2)*SQRT($B$4+F$1)*$B$6^2))</f>
        <v>2097</v>
      </c>
      <c r="G2" s="12">
        <f>MAX(10,_xlfn.FLOOR.MATH(0.1*(($B$2+RIGHT($E$1,2)))*SQRT($B$3+$E2)*SQRT($B$4+G$1)*$B$6^2))</f>
        <v>2092</v>
      </c>
      <c r="H2" s="13">
        <f>MAX(10,_xlfn.FLOOR.MATH(0.1*(($B$2+RIGHT($E$1,2)))*SQRT($B$3+$E2)*SQRT($B$4+H$1)*$B$6^2))</f>
        <v>2087</v>
      </c>
      <c r="I2" s="14">
        <f>MAX(10,_xlfn.FLOOR.MATH(0.1*(($B$2+RIGHT($E$1,2)))*SQRT($B$3+$E2)*SQRT($B$4+I$1)*$B$6^2))</f>
        <v>2082</v>
      </c>
      <c r="J2" s="15">
        <f>MAX(10,_xlfn.FLOOR.MATH(0.1*(($B$2+RIGHT($E$1,2)))*SQRT($B$3+$E2)*SQRT($B$4+J$1)*$B$6^2))</f>
        <v>2077</v>
      </c>
      <c r="K2" s="16">
        <f>MAX(10,_xlfn.FLOOR.MATH(0.1*(($B$2+RIGHT($E$1,2)))*SQRT($B$3+$E2)*SQRT($B$4+K$1)*$B$6^2))</f>
        <v>2072</v>
      </c>
      <c r="M2" s="8">
        <v>15</v>
      </c>
      <c r="N2" s="12">
        <f>MAX(10,_xlfn.FLOOR.MATH(0.1*(($B$2+RIGHT($M$1,2)))*SQRT($B$3+$E2)*SQRT($B$4+N$1)*$B$6^2))</f>
        <v>2089</v>
      </c>
      <c r="O2" s="13">
        <f>MAX(10,_xlfn.FLOOR.MATH(0.1*(($B$2+RIGHT($M$1,2)))*SQRT($B$3+$E2)*SQRT($B$4+O$1)*$B$6^2))</f>
        <v>2084</v>
      </c>
      <c r="P2" s="14">
        <f>MAX(10,_xlfn.FLOOR.MATH(0.1*(($B$2+RIGHT($M$1,2)))*SQRT($B$3+$E2)*SQRT($B$4+P$1)*$B$6^2))</f>
        <v>2079</v>
      </c>
      <c r="Q2" s="15">
        <f>MAX(10,_xlfn.FLOOR.MATH(0.1*(($B$2+RIGHT($M$1,2)))*SQRT($B$3+$E2)*SQRT($B$4+Q$1)*$B$6^2))</f>
        <v>2074</v>
      </c>
      <c r="R2" s="16">
        <f>MAX(10,_xlfn.FLOOR.MATH(0.1*(($B$2+RIGHT($M$1,2)))*SQRT($B$3+$E2)*SQRT($B$4+R$1)*$B$6^2))</f>
        <v>2069</v>
      </c>
      <c r="S2" s="9">
        <f>MAX(10,_xlfn.FLOOR.MATH(0.1*(($B$2+RIGHT($M$1,2)))*SQRT($B$3+$E2)*SQRT($B$4+S$1)*$B$6^2))</f>
        <v>2064</v>
      </c>
    </row>
    <row r="3" spans="1:19" x14ac:dyDescent="0.3">
      <c r="A3" s="2" t="s">
        <v>276</v>
      </c>
      <c r="B3" s="2">
        <f>VLOOKUP(B$1,Sheet1!A$1:F$252,ROW(),FALSE)</f>
        <v>212</v>
      </c>
      <c r="E3" s="8">
        <v>14</v>
      </c>
      <c r="F3" s="12">
        <f>MAX(10,_xlfn.FLOOR.MATH(0.1*(($B$2+RIGHT($E$1,2)))*SQRT($B$3+$E3)*SQRT($B$4+F$1)*$B$6^2))</f>
        <v>2092</v>
      </c>
      <c r="G3" s="13">
        <f>MAX(10,_xlfn.FLOOR.MATH(0.1*(($B$2+RIGHT($E$1,2)))*SQRT($B$3+$E3)*SQRT($B$4+G$1)*$B$6^2))</f>
        <v>2087</v>
      </c>
      <c r="H3" s="14">
        <f>MAX(10,_xlfn.FLOOR.MATH(0.1*(($B$2+RIGHT($E$1,2)))*SQRT($B$3+$E3)*SQRT($B$4+H$1)*$B$6^2))</f>
        <v>2082</v>
      </c>
      <c r="I3" s="15">
        <f>MAX(10,_xlfn.FLOOR.MATH(0.1*(($B$2+RIGHT($E$1,2)))*SQRT($B$3+$E3)*SQRT($B$4+I$1)*$B$6^2))</f>
        <v>2077</v>
      </c>
      <c r="J3" s="16">
        <f>MAX(10,_xlfn.FLOOR.MATH(0.1*(($B$2+RIGHT($E$1,2)))*SQRT($B$3+$E3)*SQRT($B$4+J$1)*$B$6^2))</f>
        <v>2073</v>
      </c>
      <c r="K3" s="9">
        <f>MAX(10,_xlfn.FLOOR.MATH(0.1*(($B$2+RIGHT($E$1,2)))*SQRT($B$3+$E3)*SQRT($B$4+K$1)*$B$6^2))</f>
        <v>2068</v>
      </c>
      <c r="M3" s="8">
        <v>14</v>
      </c>
      <c r="N3" s="13">
        <f>MAX(10,_xlfn.FLOOR.MATH(0.1*(($B$2+RIGHT($M$1,2)))*SQRT($B$3+$E3)*SQRT($B$4+N$1)*$B$6^2))</f>
        <v>2084</v>
      </c>
      <c r="O3" s="14">
        <f>MAX(10,_xlfn.FLOOR.MATH(0.1*(($B$2+RIGHT($M$1,2)))*SQRT($B$3+$E3)*SQRT($B$4+O$1)*$B$6^2))</f>
        <v>2079</v>
      </c>
      <c r="P3" s="15">
        <f>MAX(10,_xlfn.FLOOR.MATH(0.1*(($B$2+RIGHT($M$1,2)))*SQRT($B$3+$E3)*SQRT($B$4+P$1)*$B$6^2))</f>
        <v>2075</v>
      </c>
      <c r="Q3" s="16">
        <f>MAX(10,_xlfn.FLOOR.MATH(0.1*(($B$2+RIGHT($M$1,2)))*SQRT($B$3+$E3)*SQRT($B$4+Q$1)*$B$6^2))</f>
        <v>2070</v>
      </c>
      <c r="R3" s="9">
        <f>MAX(10,_xlfn.FLOOR.MATH(0.1*(($B$2+RIGHT($M$1,2)))*SQRT($B$3+$E3)*SQRT($B$4+R$1)*$B$6^2))</f>
        <v>2065</v>
      </c>
      <c r="S3" s="10">
        <f>MAX(10,_xlfn.FLOOR.MATH(0.1*(($B$2+RIGHT($M$1,2)))*SQRT($B$3+$E3)*SQRT($B$4+S$1)*$B$6^2))</f>
        <v>2060</v>
      </c>
    </row>
    <row r="4" spans="1:19" x14ac:dyDescent="0.3">
      <c r="A4" s="2" t="s">
        <v>3</v>
      </c>
      <c r="B4" s="2">
        <f>VLOOKUP(B$1,Sheet1!A$1:F$252,ROW(),FALSE)</f>
        <v>200</v>
      </c>
      <c r="E4" s="8">
        <v>13</v>
      </c>
      <c r="F4" s="13">
        <f>MAX(10,_xlfn.FLOOR.MATH(0.1*(($B$2+RIGHT($E$1,2)))*SQRT($B$3+$E4)*SQRT($B$4+F$1)*$B$6^2))</f>
        <v>2087</v>
      </c>
      <c r="G4" s="14">
        <f>MAX(10,_xlfn.FLOOR.MATH(0.1*(($B$2+RIGHT($E$1,2)))*SQRT($B$3+$E4)*SQRT($B$4+G$1)*$B$6^2))</f>
        <v>2083</v>
      </c>
      <c r="H4" s="15">
        <f>MAX(10,_xlfn.FLOOR.MATH(0.1*(($B$2+RIGHT($E$1,2)))*SQRT($B$3+$E4)*SQRT($B$4+H$1)*$B$6^2))</f>
        <v>2078</v>
      </c>
      <c r="I4" s="16">
        <f>MAX(10,_xlfn.FLOOR.MATH(0.1*(($B$2+RIGHT($E$1,2)))*SQRT($B$3+$E4)*SQRT($B$4+I$1)*$B$6^2))</f>
        <v>2073</v>
      </c>
      <c r="J4" s="9">
        <f>MAX(10,_xlfn.FLOOR.MATH(0.1*(($B$2+RIGHT($E$1,2)))*SQRT($B$3+$E4)*SQRT($B$4+J$1)*$B$6^2))</f>
        <v>2068</v>
      </c>
      <c r="K4" s="10">
        <f>MAX(10,_xlfn.FLOOR.MATH(0.1*(($B$2+RIGHT($E$1,2)))*SQRT($B$3+$E4)*SQRT($B$4+K$1)*$B$6^2))</f>
        <v>2063</v>
      </c>
      <c r="M4" s="8">
        <v>13</v>
      </c>
      <c r="N4" s="14">
        <f>MAX(10,_xlfn.FLOOR.MATH(0.1*(($B$2+RIGHT($M$1,2)))*SQRT($B$3+$E4)*SQRT($B$4+N$1)*$B$6^2))</f>
        <v>2080</v>
      </c>
      <c r="O4" s="15">
        <f>MAX(10,_xlfn.FLOOR.MATH(0.1*(($B$2+RIGHT($M$1,2)))*SQRT($B$3+$E4)*SQRT($B$4+O$1)*$B$6^2))</f>
        <v>2075</v>
      </c>
      <c r="P4" s="16">
        <f>MAX(10,_xlfn.FLOOR.MATH(0.1*(($B$2+RIGHT($M$1,2)))*SQRT($B$3+$E4)*SQRT($B$4+P$1)*$B$6^2))</f>
        <v>2070</v>
      </c>
      <c r="Q4" s="9">
        <f>MAX(10,_xlfn.FLOOR.MATH(0.1*(($B$2+RIGHT($M$1,2)))*SQRT($B$3+$E4)*SQRT($B$4+Q$1)*$B$6^2))</f>
        <v>2065</v>
      </c>
      <c r="R4" s="10">
        <f>MAX(10,_xlfn.FLOOR.MATH(0.1*(($B$2+RIGHT($M$1,2)))*SQRT($B$3+$E4)*SQRT($B$4+R$1)*$B$6^2))</f>
        <v>2060</v>
      </c>
      <c r="S4" s="26">
        <f>MAX(10,_xlfn.FLOOR.MATH(0.1*(($B$2+RIGHT($M$1,2)))*SQRT($B$3+$E4)*SQRT($B$4+S$1)*$B$6^2))</f>
        <v>2055</v>
      </c>
    </row>
    <row r="5" spans="1:19" x14ac:dyDescent="0.3">
      <c r="E5" s="8">
        <v>12</v>
      </c>
      <c r="F5" s="14">
        <f>MAX(10,_xlfn.FLOOR.MATH(0.1*(($B$2+RIGHT($E$1,2)))*SQRT($B$3+$E5)*SQRT($B$4+F$1)*$B$6^2))</f>
        <v>2083</v>
      </c>
      <c r="G5" s="15">
        <f>MAX(10,_xlfn.FLOOR.MATH(0.1*(($B$2+RIGHT($E$1,2)))*SQRT($B$3+$E5)*SQRT($B$4+G$1)*$B$6^2))</f>
        <v>2078</v>
      </c>
      <c r="H5" s="16">
        <f>MAX(10,_xlfn.FLOOR.MATH(0.1*(($B$2+RIGHT($E$1,2)))*SQRT($B$3+$E5)*SQRT($B$4+H$1)*$B$6^2))</f>
        <v>2073</v>
      </c>
      <c r="I5" s="9">
        <f>MAX(10,_xlfn.FLOOR.MATH(0.1*(($B$2+RIGHT($E$1,2)))*SQRT($B$3+$E5)*SQRT($B$4+I$1)*$B$6^2))</f>
        <v>2068</v>
      </c>
      <c r="J5" s="10">
        <f>MAX(10,_xlfn.FLOOR.MATH(0.1*(($B$2+RIGHT($E$1,2)))*SQRT($B$3+$E5)*SQRT($B$4+J$1)*$B$6^2))</f>
        <v>2063</v>
      </c>
      <c r="K5" s="26">
        <f>MAX(10,_xlfn.FLOOR.MATH(0.1*(($B$2+RIGHT($E$1,2)))*SQRT($B$3+$E5)*SQRT($B$4+K$1)*$B$6^2))</f>
        <v>2058</v>
      </c>
      <c r="M5" s="8">
        <v>12</v>
      </c>
      <c r="N5" s="15">
        <f>MAX(10,_xlfn.FLOOR.MATH(0.1*(($B$2+RIGHT($M$1,2)))*SQRT($B$3+$E5)*SQRT($B$4+N$1)*$B$6^2))</f>
        <v>2075</v>
      </c>
      <c r="O5" s="16">
        <f>MAX(10,_xlfn.FLOOR.MATH(0.1*(($B$2+RIGHT($M$1,2)))*SQRT($B$3+$E5)*SQRT($B$4+O$1)*$B$6^2))</f>
        <v>2070</v>
      </c>
      <c r="P5" s="9">
        <f>MAX(10,_xlfn.FLOOR.MATH(0.1*(($B$2+RIGHT($M$1,2)))*SQRT($B$3+$E5)*SQRT($B$4+P$1)*$B$6^2))</f>
        <v>2065</v>
      </c>
      <c r="Q5" s="10">
        <f>MAX(10,_xlfn.FLOOR.MATH(0.1*(($B$2+RIGHT($M$1,2)))*SQRT($B$3+$E5)*SQRT($B$4+Q$1)*$B$6^2))</f>
        <v>2060</v>
      </c>
      <c r="R5" s="26">
        <f>MAX(10,_xlfn.FLOOR.MATH(0.1*(($B$2+RIGHT($M$1,2)))*SQRT($B$3+$E5)*SQRT($B$4+R$1)*$B$6^2))</f>
        <v>2056</v>
      </c>
      <c r="S5" s="2">
        <f>MAX(10,_xlfn.FLOOR.MATH(0.1*(($B$2+RIGHT($M$1,2)))*SQRT($B$3+$E5)*SQRT($B$4+S$1)*$B$6^2))</f>
        <v>2051</v>
      </c>
    </row>
    <row r="6" spans="1:19" x14ac:dyDescent="0.3">
      <c r="A6" s="2" t="s">
        <v>285</v>
      </c>
      <c r="B6" s="28">
        <v>0.59740000999999998</v>
      </c>
      <c r="E6" s="8">
        <v>11</v>
      </c>
      <c r="F6" s="15">
        <f>MAX(10,_xlfn.FLOOR.MATH(0.1*(($B$2+RIGHT($E$1,2)))*SQRT($B$3+$E6)*SQRT($B$4+F$1)*$B$6^2))</f>
        <v>2078</v>
      </c>
      <c r="G6" s="16">
        <f>MAX(10,_xlfn.FLOOR.MATH(0.1*(($B$2+RIGHT($E$1,2)))*SQRT($B$3+$E6)*SQRT($B$4+G$1)*$B$6^2))</f>
        <v>2073</v>
      </c>
      <c r="H6" s="9">
        <f>MAX(10,_xlfn.FLOOR.MATH(0.1*(($B$2+RIGHT($E$1,2)))*SQRT($B$3+$E6)*SQRT($B$4+H$1)*$B$6^2))</f>
        <v>2068</v>
      </c>
      <c r="I6" s="10">
        <f>MAX(10,_xlfn.FLOOR.MATH(0.1*(($B$2+RIGHT($E$1,2)))*SQRT($B$3+$E6)*SQRT($B$4+I$1)*$B$6^2))</f>
        <v>2064</v>
      </c>
      <c r="J6" s="26">
        <f>MAX(10,_xlfn.FLOOR.MATH(0.1*(($B$2+RIGHT($E$1,2)))*SQRT($B$3+$E6)*SQRT($B$4+J$1)*$B$6^2))</f>
        <v>2059</v>
      </c>
      <c r="K6" s="2">
        <f>MAX(10,_xlfn.FLOOR.MATH(0.1*(($B$2+RIGHT($E$1,2)))*SQRT($B$3+$E6)*SQRT($B$4+K$1)*$B$6^2))</f>
        <v>2054</v>
      </c>
      <c r="M6" s="8">
        <v>11</v>
      </c>
      <c r="N6" s="16">
        <f>MAX(10,_xlfn.FLOOR.MATH(0.1*(($B$2+RIGHT($M$1,2)))*SQRT($B$3+$E6)*SQRT($B$4+N$1)*$B$6^2))</f>
        <v>2070</v>
      </c>
      <c r="O6" s="9">
        <f>MAX(10,_xlfn.FLOOR.MATH(0.1*(($B$2+RIGHT($M$1,2)))*SQRT($B$3+$E6)*SQRT($B$4+O$1)*$B$6^2))</f>
        <v>2066</v>
      </c>
      <c r="P6" s="10">
        <f>MAX(10,_xlfn.FLOOR.MATH(0.1*(($B$2+RIGHT($M$1,2)))*SQRT($B$3+$E6)*SQRT($B$4+P$1)*$B$6^2))</f>
        <v>2061</v>
      </c>
      <c r="Q6" s="26">
        <f>MAX(10,_xlfn.FLOOR.MATH(0.1*(($B$2+RIGHT($M$1,2)))*SQRT($B$3+$E6)*SQRT($B$4+Q$1)*$B$6^2))</f>
        <v>2056</v>
      </c>
      <c r="R6" s="2">
        <f>MAX(10,_xlfn.FLOOR.MATH(0.1*(($B$2+RIGHT($M$1,2)))*SQRT($B$3+$E6)*SQRT($B$4+R$1)*$B$6^2))</f>
        <v>2051</v>
      </c>
      <c r="S6" s="2">
        <f>MAX(10,_xlfn.FLOOR.MATH(0.1*(($B$2+RIGHT($M$1,2)))*SQRT($B$3+$E6)*SQRT($B$4+S$1)*$B$6^2))</f>
        <v>2046</v>
      </c>
    </row>
    <row r="7" spans="1:19" x14ac:dyDescent="0.3">
      <c r="E7" s="8">
        <v>10</v>
      </c>
      <c r="F7" s="16">
        <f>MAX(10,_xlfn.FLOOR.MATH(0.1*(($B$2+RIGHT($E$1,2)))*SQRT($B$3+$E7)*SQRT($B$4+F$1)*$B$6^2))</f>
        <v>2073</v>
      </c>
      <c r="G7" s="9">
        <f>MAX(10,_xlfn.FLOOR.MATH(0.1*(($B$2+RIGHT($E$1,2)))*SQRT($B$3+$E7)*SQRT($B$4+G$1)*$B$6^2))</f>
        <v>2069</v>
      </c>
      <c r="H7" s="10">
        <f>MAX(10,_xlfn.FLOOR.MATH(0.1*(($B$2+RIGHT($E$1,2)))*SQRT($B$3+$E7)*SQRT($B$4+H$1)*$B$6^2))</f>
        <v>2064</v>
      </c>
      <c r="I7" s="26">
        <f>MAX(10,_xlfn.FLOOR.MATH(0.1*(($B$2+RIGHT($E$1,2)))*SQRT($B$3+$E7)*SQRT($B$4+I$1)*$B$6^2))</f>
        <v>2059</v>
      </c>
      <c r="J7" s="2">
        <f>MAX(10,_xlfn.FLOOR.MATH(0.1*(($B$2+RIGHT($E$1,2)))*SQRT($B$3+$E7)*SQRT($B$4+J$1)*$B$6^2))</f>
        <v>2054</v>
      </c>
      <c r="K7" s="2">
        <f>MAX(10,_xlfn.FLOOR.MATH(0.1*(($B$2+RIGHT($E$1,2)))*SQRT($B$3+$E7)*SQRT($B$4+K$1)*$B$6^2))</f>
        <v>2049</v>
      </c>
      <c r="M7" s="8">
        <v>10</v>
      </c>
      <c r="N7" s="9">
        <f>MAX(10,_xlfn.FLOOR.MATH(0.1*(($B$2+RIGHT($M$1,2)))*SQRT($B$3+$E7)*SQRT($B$4+N$1)*$B$6^2))</f>
        <v>2066</v>
      </c>
      <c r="O7" s="10">
        <f>MAX(10,_xlfn.FLOOR.MATH(0.1*(($B$2+RIGHT($M$1,2)))*SQRT($B$3+$E7)*SQRT($B$4+O$1)*$B$6^2))</f>
        <v>2061</v>
      </c>
      <c r="P7" s="26">
        <f>MAX(10,_xlfn.FLOOR.MATH(0.1*(($B$2+RIGHT($M$1,2)))*SQRT($B$3+$E7)*SQRT($B$4+P$1)*$B$6^2))</f>
        <v>2056</v>
      </c>
      <c r="Q7" s="2">
        <f>MAX(10,_xlfn.FLOOR.MATH(0.1*(($B$2+RIGHT($M$1,2)))*SQRT($B$3+$E7)*SQRT($B$4+Q$1)*$B$6^2))</f>
        <v>2051</v>
      </c>
      <c r="R7" s="2">
        <f>MAX(10,_xlfn.FLOOR.MATH(0.1*(($B$2+RIGHT($M$1,2)))*SQRT($B$3+$E7)*SQRT($B$4+R$1)*$B$6^2))</f>
        <v>2046</v>
      </c>
      <c r="S7" s="2">
        <f>MAX(10,_xlfn.FLOOR.MATH(0.1*(($B$2+RIGHT($M$1,2)))*SQRT($B$3+$E7)*SQRT($B$4+S$1)*$B$6^2))</f>
        <v>2042</v>
      </c>
    </row>
    <row r="9" spans="1:19" x14ac:dyDescent="0.3">
      <c r="A9" s="17">
        <v>0</v>
      </c>
      <c r="B9" s="2">
        <f>F2</f>
        <v>2097</v>
      </c>
      <c r="C9" s="2">
        <f>F2</f>
        <v>2097</v>
      </c>
    </row>
    <row r="10" spans="1:19" x14ac:dyDescent="0.3">
      <c r="A10" s="18">
        <v>-1</v>
      </c>
      <c r="B10" s="2">
        <f>MIN(F3,G2,N2)</f>
        <v>2089</v>
      </c>
      <c r="C10" s="2">
        <f>MAX(F3,G2,N2)</f>
        <v>2092</v>
      </c>
      <c r="E10" s="8" t="s">
        <v>279</v>
      </c>
      <c r="F10" s="8">
        <v>15</v>
      </c>
      <c r="G10" s="8">
        <v>14</v>
      </c>
      <c r="H10" s="8">
        <v>13</v>
      </c>
      <c r="I10" s="8">
        <v>12</v>
      </c>
      <c r="J10" s="8">
        <v>11</v>
      </c>
      <c r="K10" s="8">
        <v>10</v>
      </c>
      <c r="M10" s="8" t="s">
        <v>280</v>
      </c>
      <c r="N10" s="8">
        <v>15</v>
      </c>
      <c r="O10" s="8">
        <v>14</v>
      </c>
      <c r="P10" s="8">
        <v>13</v>
      </c>
      <c r="Q10" s="8">
        <v>12</v>
      </c>
      <c r="R10" s="8">
        <v>11</v>
      </c>
      <c r="S10" s="8">
        <v>10</v>
      </c>
    </row>
    <row r="11" spans="1:19" x14ac:dyDescent="0.3">
      <c r="A11" s="19">
        <v>-2</v>
      </c>
      <c r="B11" s="2">
        <f>MIN(F4,G3,H2,N3,O2,F11)</f>
        <v>2081</v>
      </c>
      <c r="C11" s="2">
        <f>MAX(F4,G3,H2,N3,O2,F11)</f>
        <v>2087</v>
      </c>
      <c r="E11" s="8">
        <v>15</v>
      </c>
      <c r="F11" s="13">
        <f>MAX(10,_xlfn.FLOOR.MATH(0.1*(($B$2+RIGHT($E$10,2)))*SQRT($B$3+$E11)*SQRT($B$4+F$1)*$B$6^2))</f>
        <v>2081</v>
      </c>
      <c r="G11" s="14">
        <f>MAX(10,_xlfn.FLOOR.MATH(0.1*(($B$2+RIGHT($E$10,2)))*SQRT($B$3+$E11)*SQRT($B$4+G$1)*$B$6^2))</f>
        <v>2076</v>
      </c>
      <c r="H11" s="15">
        <f>MAX(10,_xlfn.FLOOR.MATH(0.1*(($B$2+RIGHT($E$10,2)))*SQRT($B$3+$E11)*SQRT($B$4+H$1)*$B$6^2))</f>
        <v>2071</v>
      </c>
      <c r="I11" s="16">
        <f>MAX(10,_xlfn.FLOOR.MATH(0.1*(($B$2+RIGHT($E$10,2)))*SQRT($B$3+$E11)*SQRT($B$4+I$1)*$B$6^2))</f>
        <v>2066</v>
      </c>
      <c r="J11" s="9">
        <f>MAX(10,_xlfn.FLOOR.MATH(0.1*(($B$2+RIGHT($E$10,2)))*SQRT($B$3+$E11)*SQRT($B$4+J$1)*$B$6^2))</f>
        <v>2061</v>
      </c>
      <c r="K11" s="10">
        <f>MAX(10,_xlfn.FLOOR.MATH(0.1*(($B$2+RIGHT($E$10,2)))*SQRT($B$3+$E11)*SQRT($B$4+K$1)*$B$6^2))</f>
        <v>2057</v>
      </c>
      <c r="M11" s="8">
        <v>15</v>
      </c>
      <c r="N11" s="14">
        <f>MAX(10,_xlfn.FLOOR.MATH(0.1*(($B$2+RIGHT($M$10,2)))*SQRT($B$3+$E11)*SQRT($B$4+N$1)*$B$6^2))</f>
        <v>2073</v>
      </c>
      <c r="O11" s="15">
        <f>MAX(10,_xlfn.FLOOR.MATH(0.1*(($B$2+RIGHT($M$10,2)))*SQRT($B$3+$E11)*SQRT($B$4+O$1)*$B$6^2))</f>
        <v>2068</v>
      </c>
      <c r="P11" s="16">
        <f>MAX(10,_xlfn.FLOOR.MATH(0.1*(($B$2+RIGHT($M$10,2)))*SQRT($B$3+$E11)*SQRT($B$4+P$1)*$B$6^2))</f>
        <v>2063</v>
      </c>
      <c r="Q11" s="9">
        <f>MAX(10,_xlfn.FLOOR.MATH(0.1*(($B$2+RIGHT($M$10,2)))*SQRT($B$3+$E11)*SQRT($B$4+Q$1)*$B$6^2))</f>
        <v>2059</v>
      </c>
      <c r="R11" s="10">
        <f>MAX(10,_xlfn.FLOOR.MATH(0.1*(($B$2+RIGHT($M$10,2)))*SQRT($B$3+$E11)*SQRT($B$4+R$1)*$B$6^2))</f>
        <v>2054</v>
      </c>
      <c r="S11" s="26">
        <f>MAX(10,_xlfn.FLOOR.MATH(0.1*(($B$2+RIGHT($M$10,2)))*SQRT($B$3+$E11)*SQRT($B$4+S$1)*$B$6^2))</f>
        <v>2049</v>
      </c>
    </row>
    <row r="12" spans="1:19" x14ac:dyDescent="0.3">
      <c r="A12" s="20">
        <v>-3</v>
      </c>
      <c r="B12" s="2">
        <f>MIN(F5,G4,H3,I2,N4,O3,P2,F12,G11,N11)</f>
        <v>2073</v>
      </c>
      <c r="C12" s="2">
        <f>MAX(F5,G4,H3,I2,N4,O3,P2,F12,G11,N11)</f>
        <v>2083</v>
      </c>
      <c r="E12" s="8">
        <v>14</v>
      </c>
      <c r="F12" s="14">
        <f>MAX(10,_xlfn.FLOOR.MATH(0.1*(($B$2+RIGHT($E$10,2)))*SQRT($B$3+$E12)*SQRT($B$4+F$1)*$B$6^2))</f>
        <v>2076</v>
      </c>
      <c r="G12" s="15">
        <f>MAX(10,_xlfn.FLOOR.MATH(0.1*(($B$2+RIGHT($E$10,2)))*SQRT($B$3+$E12)*SQRT($B$4+G$1)*$B$6^2))</f>
        <v>2072</v>
      </c>
      <c r="H12" s="16">
        <f>MAX(10,_xlfn.FLOOR.MATH(0.1*(($B$2+RIGHT($E$10,2)))*SQRT($B$3+$E12)*SQRT($B$4+H$1)*$B$6^2))</f>
        <v>2067</v>
      </c>
      <c r="I12" s="9">
        <f>MAX(10,_xlfn.FLOOR.MATH(0.1*(($B$2+RIGHT($E$10,2)))*SQRT($B$3+$E12)*SQRT($B$4+I$1)*$B$6^2))</f>
        <v>2062</v>
      </c>
      <c r="J12" s="10">
        <f>MAX(10,_xlfn.FLOOR.MATH(0.1*(($B$2+RIGHT($E$10,2)))*SQRT($B$3+$E12)*SQRT($B$4+J$1)*$B$6^2))</f>
        <v>2057</v>
      </c>
      <c r="K12" s="26">
        <f>MAX(10,_xlfn.FLOOR.MATH(0.1*(($B$2+RIGHT($E$10,2)))*SQRT($B$3+$E12)*SQRT($B$4+K$1)*$B$6^2))</f>
        <v>2052</v>
      </c>
      <c r="M12" s="8">
        <v>14</v>
      </c>
      <c r="N12" s="15">
        <f>MAX(10,_xlfn.FLOOR.MATH(0.1*(($B$2+RIGHT($M$10,2)))*SQRT($B$3+$E12)*SQRT($B$4+N$1)*$B$6^2))</f>
        <v>2068</v>
      </c>
      <c r="O12" s="16">
        <f>MAX(10,_xlfn.FLOOR.MATH(0.1*(($B$2+RIGHT($M$10,2)))*SQRT($B$3+$E12)*SQRT($B$4+O$1)*$B$6^2))</f>
        <v>2064</v>
      </c>
      <c r="P12" s="9">
        <f>MAX(10,_xlfn.FLOOR.MATH(0.1*(($B$2+RIGHT($M$10,2)))*SQRT($B$3+$E12)*SQRT($B$4+P$1)*$B$6^2))</f>
        <v>2059</v>
      </c>
      <c r="Q12" s="10">
        <f>MAX(10,_xlfn.FLOOR.MATH(0.1*(($B$2+RIGHT($M$10,2)))*SQRT($B$3+$E12)*SQRT($B$4+Q$1)*$B$6^2))</f>
        <v>2054</v>
      </c>
      <c r="R12" s="26">
        <f>MAX(10,_xlfn.FLOOR.MATH(0.1*(($B$2+RIGHT($M$10,2)))*SQRT($B$3+$E12)*SQRT($B$4+R$1)*$B$6^2))</f>
        <v>2049</v>
      </c>
      <c r="S12" s="2">
        <f>MAX(10,_xlfn.FLOOR.MATH(0.1*(($B$2+RIGHT($M$10,2)))*SQRT($B$3+$E12)*SQRT($B$4+S$1)*$B$6^2))</f>
        <v>2044</v>
      </c>
    </row>
    <row r="13" spans="1:19" x14ac:dyDescent="0.3">
      <c r="A13" s="21">
        <v>-4</v>
      </c>
      <c r="B13" s="2">
        <f>MIN(F6,G5,H4,I3,J2,N5,O4,P3,Q2,F13,G12,H11,N12,O11,F20)</f>
        <v>2065</v>
      </c>
      <c r="C13" s="2">
        <f>MAX(F6,G5,H4,I3,J2,N5,O4,P3,Q2,F13,G12,H11,N12,O11,F20)</f>
        <v>2078</v>
      </c>
      <c r="E13" s="8">
        <v>13</v>
      </c>
      <c r="F13" s="15">
        <f>MAX(10,_xlfn.FLOOR.MATH(0.1*(($B$2+RIGHT($E$10,2)))*SQRT($B$3+$E13)*SQRT($B$4+F$1)*$B$6^2))</f>
        <v>2072</v>
      </c>
      <c r="G13" s="16">
        <f>MAX(10,_xlfn.FLOOR.MATH(0.1*(($B$2+RIGHT($E$10,2)))*SQRT($B$3+$E13)*SQRT($B$4+G$1)*$B$6^2))</f>
        <v>2067</v>
      </c>
      <c r="H13" s="9">
        <f>MAX(10,_xlfn.FLOOR.MATH(0.1*(($B$2+RIGHT($E$10,2)))*SQRT($B$3+$E13)*SQRT($B$4+H$1)*$B$6^2))</f>
        <v>2062</v>
      </c>
      <c r="I13" s="10">
        <f>MAX(10,_xlfn.FLOOR.MATH(0.1*(($B$2+RIGHT($E$10,2)))*SQRT($B$3+$E13)*SQRT($B$4+I$1)*$B$6^2))</f>
        <v>2057</v>
      </c>
      <c r="J13" s="26">
        <f>MAX(10,_xlfn.FLOOR.MATH(0.1*(($B$2+RIGHT($E$10,2)))*SQRT($B$3+$E13)*SQRT($B$4+J$1)*$B$6^2))</f>
        <v>2052</v>
      </c>
      <c r="K13" s="2">
        <f>MAX(10,_xlfn.FLOOR.MATH(0.1*(($B$2+RIGHT($E$10,2)))*SQRT($B$3+$E13)*SQRT($B$4+K$1)*$B$6^2))</f>
        <v>2048</v>
      </c>
      <c r="M13" s="8">
        <v>13</v>
      </c>
      <c r="N13" s="16">
        <f>MAX(10,_xlfn.FLOOR.MATH(0.1*(($B$2+RIGHT($M$10,2)))*SQRT($B$3+$E13)*SQRT($B$4+N$1)*$B$6^2))</f>
        <v>2064</v>
      </c>
      <c r="O13" s="9">
        <f>MAX(10,_xlfn.FLOOR.MATH(0.1*(($B$2+RIGHT($M$10,2)))*SQRT($B$3+$E13)*SQRT($B$4+O$1)*$B$6^2))</f>
        <v>2059</v>
      </c>
      <c r="P13" s="10">
        <f>MAX(10,_xlfn.FLOOR.MATH(0.1*(($B$2+RIGHT($M$10,2)))*SQRT($B$3+$E13)*SQRT($B$4+P$1)*$B$6^2))</f>
        <v>2054</v>
      </c>
      <c r="Q13" s="26">
        <f>MAX(10,_xlfn.FLOOR.MATH(0.1*(($B$2+RIGHT($M$10,2)))*SQRT($B$3+$E13)*SQRT($B$4+Q$1)*$B$6^2))</f>
        <v>2049</v>
      </c>
      <c r="R13" s="2">
        <f>MAX(10,_xlfn.FLOOR.MATH(0.1*(($B$2+RIGHT($M$10,2)))*SQRT($B$3+$E13)*SQRT($B$4+R$1)*$B$6^2))</f>
        <v>2045</v>
      </c>
      <c r="S13" s="2">
        <f>MAX(10,_xlfn.FLOOR.MATH(0.1*(($B$2+RIGHT($M$10,2)))*SQRT($B$3+$E13)*SQRT($B$4+S$1)*$B$6^2))</f>
        <v>2040</v>
      </c>
    </row>
    <row r="14" spans="1:19" x14ac:dyDescent="0.3">
      <c r="A14" s="22">
        <v>-5</v>
      </c>
      <c r="E14" s="8">
        <v>12</v>
      </c>
      <c r="F14" s="16">
        <f>MAX(10,_xlfn.FLOOR.MATH(0.1*(($B$2+RIGHT($E$10,2)))*SQRT($B$3+$E14)*SQRT($B$4+F$1)*$B$6^2))</f>
        <v>2067</v>
      </c>
      <c r="G14" s="9">
        <f>MAX(10,_xlfn.FLOOR.MATH(0.1*(($B$2+RIGHT($E$10,2)))*SQRT($B$3+$E14)*SQRT($B$4+G$1)*$B$6^2))</f>
        <v>2062</v>
      </c>
      <c r="H14" s="10">
        <f>MAX(10,_xlfn.FLOOR.MATH(0.1*(($B$2+RIGHT($E$10,2)))*SQRT($B$3+$E14)*SQRT($B$4+H$1)*$B$6^2))</f>
        <v>2058</v>
      </c>
      <c r="I14" s="26">
        <f>MAX(10,_xlfn.FLOOR.MATH(0.1*(($B$2+RIGHT($E$10,2)))*SQRT($B$3+$E14)*SQRT($B$4+I$1)*$B$6^2))</f>
        <v>2053</v>
      </c>
      <c r="J14" s="2">
        <f>MAX(10,_xlfn.FLOOR.MATH(0.1*(($B$2+RIGHT($E$10,2)))*SQRT($B$3+$E14)*SQRT($B$4+J$1)*$B$6^2))</f>
        <v>2048</v>
      </c>
      <c r="K14" s="2">
        <f>MAX(10,_xlfn.FLOOR.MATH(0.1*(($B$2+RIGHT($E$10,2)))*SQRT($B$3+$E14)*SQRT($B$4+K$1)*$B$6^2))</f>
        <v>2043</v>
      </c>
      <c r="M14" s="8">
        <v>12</v>
      </c>
      <c r="N14" s="9">
        <f>MAX(10,_xlfn.FLOOR.MATH(0.1*(($B$2+RIGHT($M$10,2)))*SQRT($B$3+$E14)*SQRT($B$4+N$1)*$B$6^2))</f>
        <v>2059</v>
      </c>
      <c r="O14" s="10">
        <f>MAX(10,_xlfn.FLOOR.MATH(0.1*(($B$2+RIGHT($M$10,2)))*SQRT($B$3+$E14)*SQRT($B$4+O$1)*$B$6^2))</f>
        <v>2055</v>
      </c>
      <c r="P14" s="26">
        <f>MAX(10,_xlfn.FLOOR.MATH(0.1*(($B$2+RIGHT($M$10,2)))*SQRT($B$3+$E14)*SQRT($B$4+P$1)*$B$6^2))</f>
        <v>2050</v>
      </c>
      <c r="Q14" s="2">
        <f>MAX(10,_xlfn.FLOOR.MATH(0.1*(($B$2+RIGHT($M$10,2)))*SQRT($B$3+$E14)*SQRT($B$4+Q$1)*$B$6^2))</f>
        <v>2045</v>
      </c>
      <c r="R14" s="2">
        <f>MAX(10,_xlfn.FLOOR.MATH(0.1*(($B$2+RIGHT($M$10,2)))*SQRT($B$3+$E14)*SQRT($B$4+R$1)*$B$6^2))</f>
        <v>2040</v>
      </c>
      <c r="S14" s="2">
        <f>MAX(10,_xlfn.FLOOR.MATH(0.1*(($B$2+RIGHT($M$10,2)))*SQRT($B$3+$E14)*SQRT($B$4+S$1)*$B$6^2))</f>
        <v>2035</v>
      </c>
    </row>
    <row r="15" spans="1:19" x14ac:dyDescent="0.3">
      <c r="A15" s="24">
        <v>-6</v>
      </c>
      <c r="E15" s="8">
        <v>11</v>
      </c>
      <c r="F15" s="9">
        <f>MAX(10,_xlfn.FLOOR.MATH(0.1*(($B$2+RIGHT($E$10,2)))*SQRT($B$3+$E15)*SQRT($B$4+F$1)*$B$6^2))</f>
        <v>2063</v>
      </c>
      <c r="G15" s="10">
        <f>MAX(10,_xlfn.FLOOR.MATH(0.1*(($B$2+RIGHT($E$10,2)))*SQRT($B$3+$E15)*SQRT($B$4+G$1)*$B$6^2))</f>
        <v>2058</v>
      </c>
      <c r="H15" s="26">
        <f>MAX(10,_xlfn.FLOOR.MATH(0.1*(($B$2+RIGHT($E$10,2)))*SQRT($B$3+$E15)*SQRT($B$4+H$1)*$B$6^2))</f>
        <v>2053</v>
      </c>
      <c r="I15" s="2">
        <f>MAX(10,_xlfn.FLOOR.MATH(0.1*(($B$2+RIGHT($E$10,2)))*SQRT($B$3+$E15)*SQRT($B$4+I$1)*$B$6^2))</f>
        <v>2048</v>
      </c>
      <c r="J15" s="2">
        <f>MAX(10,_xlfn.FLOOR.MATH(0.1*(($B$2+RIGHT($E$10,2)))*SQRT($B$3+$E15)*SQRT($B$4+J$1)*$B$6^2))</f>
        <v>2043</v>
      </c>
      <c r="K15" s="2">
        <f>MAX(10,_xlfn.FLOOR.MATH(0.1*(($B$2+RIGHT($E$10,2)))*SQRT($B$3+$E15)*SQRT($B$4+K$1)*$B$6^2))</f>
        <v>2038</v>
      </c>
      <c r="M15" s="8">
        <v>11</v>
      </c>
      <c r="N15" s="10">
        <f>MAX(10,_xlfn.FLOOR.MATH(0.1*(($B$2+RIGHT($M$10,2)))*SQRT($B$3+$E15)*SQRT($B$4+N$1)*$B$6^2))</f>
        <v>2055</v>
      </c>
      <c r="O15" s="26">
        <f>MAX(10,_xlfn.FLOOR.MATH(0.1*(($B$2+RIGHT($M$10,2)))*SQRT($B$3+$E15)*SQRT($B$4+O$1)*$B$6^2))</f>
        <v>2050</v>
      </c>
      <c r="P15" s="2">
        <f>MAX(10,_xlfn.FLOOR.MATH(0.1*(($B$2+RIGHT($M$10,2)))*SQRT($B$3+$E15)*SQRT($B$4+P$1)*$B$6^2))</f>
        <v>2045</v>
      </c>
      <c r="Q15" s="2">
        <f>MAX(10,_xlfn.FLOOR.MATH(0.1*(($B$2+RIGHT($M$10,2)))*SQRT($B$3+$E15)*SQRT($B$4+Q$1)*$B$6^2))</f>
        <v>2040</v>
      </c>
      <c r="R15" s="2">
        <f>MAX(10,_xlfn.FLOOR.MATH(0.1*(($B$2+RIGHT($M$10,2)))*SQRT($B$3+$E15)*SQRT($B$4+R$1)*$B$6^2))</f>
        <v>2036</v>
      </c>
      <c r="S15" s="2">
        <f>MAX(10,_xlfn.FLOOR.MATH(0.1*(($B$2+RIGHT($M$10,2)))*SQRT($B$3+$E15)*SQRT($B$4+S$1)*$B$6^2))</f>
        <v>2031</v>
      </c>
    </row>
    <row r="16" spans="1:19" x14ac:dyDescent="0.3">
      <c r="A16" s="25">
        <v>-7</v>
      </c>
      <c r="E16" s="8">
        <v>10</v>
      </c>
      <c r="F16" s="10">
        <f>MAX(10,_xlfn.FLOOR.MATH(0.1*(($B$2+RIGHT($E$10,2)))*SQRT($B$3+$E16)*SQRT($B$4+F$1)*$B$6^2))</f>
        <v>2058</v>
      </c>
      <c r="G16" s="26">
        <f>MAX(10,_xlfn.FLOOR.MATH(0.1*(($B$2+RIGHT($E$10,2)))*SQRT($B$3+$E16)*SQRT($B$4+G$1)*$B$6^2))</f>
        <v>2053</v>
      </c>
      <c r="H16" s="2">
        <f>MAX(10,_xlfn.FLOOR.MATH(0.1*(($B$2+RIGHT($E$10,2)))*SQRT($B$3+$E16)*SQRT($B$4+H$1)*$B$6^2))</f>
        <v>2048</v>
      </c>
      <c r="I16" s="2">
        <f>MAX(10,_xlfn.FLOOR.MATH(0.1*(($B$2+RIGHT($E$10,2)))*SQRT($B$3+$E16)*SQRT($B$4+I$1)*$B$6^2))</f>
        <v>2043</v>
      </c>
      <c r="J16" s="2">
        <f>MAX(10,_xlfn.FLOOR.MATH(0.1*(($B$2+RIGHT($E$10,2)))*SQRT($B$3+$E16)*SQRT($B$4+J$1)*$B$6^2))</f>
        <v>2039</v>
      </c>
      <c r="K16" s="2">
        <f>MAX(10,_xlfn.FLOOR.MATH(0.1*(($B$2+RIGHT($E$10,2)))*SQRT($B$3+$E16)*SQRT($B$4+K$1)*$B$6^2))</f>
        <v>2034</v>
      </c>
      <c r="M16" s="8">
        <v>10</v>
      </c>
      <c r="N16" s="26">
        <f>MAX(10,_xlfn.FLOOR.MATH(0.1*(($B$2+RIGHT($M$10,2)))*SQRT($B$3+$E16)*SQRT($B$4+N$1)*$B$6^2))</f>
        <v>2050</v>
      </c>
      <c r="O16" s="2">
        <f>MAX(10,_xlfn.FLOOR.MATH(0.1*(($B$2+RIGHT($M$10,2)))*SQRT($B$3+$E16)*SQRT($B$4+O$1)*$B$6^2))</f>
        <v>2045</v>
      </c>
      <c r="P16" s="2">
        <f>MAX(10,_xlfn.FLOOR.MATH(0.1*(($B$2+RIGHT($M$10,2)))*SQRT($B$3+$E16)*SQRT($B$4+P$1)*$B$6^2))</f>
        <v>2041</v>
      </c>
      <c r="Q16" s="2">
        <f>MAX(10,_xlfn.FLOOR.MATH(0.1*(($B$2+RIGHT($M$10,2)))*SQRT($B$3+$E16)*SQRT($B$4+Q$1)*$B$6^2))</f>
        <v>2036</v>
      </c>
      <c r="R16" s="2">
        <f>MAX(10,_xlfn.FLOOR.MATH(0.1*(($B$2+RIGHT($M$10,2)))*SQRT($B$3+$E16)*SQRT($B$4+R$1)*$B$6^2))</f>
        <v>2031</v>
      </c>
      <c r="S16" s="2">
        <f>MAX(10,_xlfn.FLOOR.MATH(0.1*(($B$2+RIGHT($M$10,2)))*SQRT($B$3+$E16)*SQRT($B$4+S$1)*$B$6^2))</f>
        <v>2026</v>
      </c>
    </row>
    <row r="17" spans="1:19" x14ac:dyDescent="0.3">
      <c r="A17" s="23">
        <v>-8</v>
      </c>
    </row>
    <row r="19" spans="1:19" x14ac:dyDescent="0.3">
      <c r="A19" s="27">
        <v>100</v>
      </c>
      <c r="B19" s="2">
        <f>F2</f>
        <v>2097</v>
      </c>
      <c r="E19" s="8" t="s">
        <v>281</v>
      </c>
      <c r="F19" s="8">
        <v>15</v>
      </c>
      <c r="G19" s="8">
        <v>14</v>
      </c>
      <c r="H19" s="8">
        <v>13</v>
      </c>
      <c r="I19" s="8">
        <v>12</v>
      </c>
      <c r="J19" s="8">
        <v>11</v>
      </c>
      <c r="K19" s="8">
        <v>10</v>
      </c>
      <c r="M19" s="8" t="s">
        <v>282</v>
      </c>
      <c r="N19" s="8">
        <v>15</v>
      </c>
      <c r="O19" s="8">
        <v>14</v>
      </c>
      <c r="P19" s="8">
        <v>13</v>
      </c>
      <c r="Q19" s="8">
        <v>12</v>
      </c>
      <c r="R19" s="8">
        <v>11</v>
      </c>
      <c r="S19" s="8">
        <v>10</v>
      </c>
    </row>
    <row r="20" spans="1:19" x14ac:dyDescent="0.3">
      <c r="A20" s="2" t="s">
        <v>283</v>
      </c>
      <c r="B20" s="2">
        <f>MAX(F7:K7,G6:K6,H5:K5,I4:K4,J3:K3,K2,R2:S2,Q3:S3,P4:S4,O5:S5,N6:S6,N7:S7,I11:K11,H12:K12,G13:K13,F14:K16,P11:S11,O12:S12,N13:S16,G19,G20:K20,F21:K25,N20:S25)+1</f>
        <v>2074</v>
      </c>
      <c r="E20" s="8">
        <v>15</v>
      </c>
      <c r="F20" s="15">
        <f>MAX(10,_xlfn.FLOOR.MATH(0.1*(($B$2+RIGHT($E$19,2)))*SQRT($B$3+$E20)*SQRT($B$4+F$1)*$B$6^2))</f>
        <v>2065</v>
      </c>
      <c r="G20" s="16">
        <f>MAX(10,_xlfn.FLOOR.MATH(0.1*(($B$2+RIGHT($E$19,2)))*SQRT($B$3+$E20)*SQRT($B$4+G$1)*$B$6^2))</f>
        <v>2060</v>
      </c>
      <c r="H20" s="9">
        <f>MAX(10,_xlfn.FLOOR.MATH(0.1*(($B$2+RIGHT($E$19,2)))*SQRT($B$3+$E20)*SQRT($B$4+H$1)*$B$6^2))</f>
        <v>2056</v>
      </c>
      <c r="I20" s="10">
        <f>MAX(10,_xlfn.FLOOR.MATH(0.1*(($B$2+RIGHT($E$19,2)))*SQRT($B$3+$E20)*SQRT($B$4+I$1)*$B$6^2))</f>
        <v>2051</v>
      </c>
      <c r="J20" s="26">
        <f>MAX(10,_xlfn.FLOOR.MATH(0.1*(($B$2+RIGHT($E$19,2)))*SQRT($B$3+$E20)*SQRT($B$4+J$1)*$B$6^2))</f>
        <v>2046</v>
      </c>
      <c r="K20" s="2">
        <f>MAX(10,_xlfn.FLOOR.MATH(0.1*(($B$2+RIGHT($E$19,2)))*SQRT($B$3+$E20)*SQRT($B$4+K$1)*$B$6^2))</f>
        <v>2041</v>
      </c>
      <c r="M20" s="8">
        <v>15</v>
      </c>
      <c r="N20" s="16">
        <f>MAX(10,_xlfn.FLOOR.MATH(0.1*(($B$2+RIGHT($M$19,2)))*SQRT($B$3+$E20)*SQRT($B$4+N$1)*$B$6^2))</f>
        <v>2057</v>
      </c>
      <c r="O20" s="9">
        <f>MAX(10,_xlfn.FLOOR.MATH(0.1*(($B$2+RIGHT($M$19,2)))*SQRT($B$3+$E20)*SQRT($B$4+O$1)*$B$6^2))</f>
        <v>2053</v>
      </c>
      <c r="P20" s="10">
        <f>MAX(10,_xlfn.FLOOR.MATH(0.1*(($B$2+RIGHT($M$19,2)))*SQRT($B$3+$E20)*SQRT($B$4+P$1)*$B$6^2))</f>
        <v>2048</v>
      </c>
      <c r="Q20" s="26">
        <f>MAX(10,_xlfn.FLOOR.MATH(0.1*(($B$2+RIGHT($M$19,2)))*SQRT($B$3+$E20)*SQRT($B$4+Q$1)*$B$6^2))</f>
        <v>2043</v>
      </c>
      <c r="R20" s="2">
        <f>MAX(10,_xlfn.FLOOR.MATH(0.1*(($B$2+RIGHT($M$19,2)))*SQRT($B$3+$E20)*SQRT($B$4+R$1)*$B$6^2))</f>
        <v>2038</v>
      </c>
      <c r="S20" s="2">
        <f>MAX(10,_xlfn.FLOOR.MATH(0.1*(($B$2+RIGHT($M$19,2)))*SQRT($B$3+$E20)*SQRT($B$4+S$1)*$B$6^2))</f>
        <v>2033</v>
      </c>
    </row>
    <row r="21" spans="1:19" x14ac:dyDescent="0.3">
      <c r="A21" s="2" t="s">
        <v>284</v>
      </c>
      <c r="B21" s="2">
        <f>MIN(F2:J2,F3:I3,F4:H4,F5:G5,F6,N2:Q2,N3:P3,N4:O4,N5,F11:H11,F12:G12,F13,N11:O11,N12,F20)</f>
        <v>2065</v>
      </c>
      <c r="E21" s="8">
        <v>14</v>
      </c>
      <c r="F21" s="16">
        <f>MAX(10,_xlfn.FLOOR.MATH(0.1*(($B$2+RIGHT($E$19,2)))*SQRT($B$3+$E21)*SQRT($B$4+F$1)*$B$6^2))</f>
        <v>2061</v>
      </c>
      <c r="G21" s="9">
        <f>MAX(10,_xlfn.FLOOR.MATH(0.1*(($B$2+RIGHT($E$19,2)))*SQRT($B$3+$E21)*SQRT($B$4+G$1)*$B$6^2))</f>
        <v>2056</v>
      </c>
      <c r="H21" s="10">
        <f>MAX(10,_xlfn.FLOOR.MATH(0.1*(($B$2+RIGHT($E$19,2)))*SQRT($B$3+$E21)*SQRT($B$4+H$1)*$B$6^2))</f>
        <v>2051</v>
      </c>
      <c r="I21" s="26">
        <f>MAX(10,_xlfn.FLOOR.MATH(0.1*(($B$2+RIGHT($E$19,2)))*SQRT($B$3+$E21)*SQRT($B$4+I$1)*$B$6^2))</f>
        <v>2046</v>
      </c>
      <c r="J21" s="2">
        <f>MAX(10,_xlfn.FLOOR.MATH(0.1*(($B$2+RIGHT($E$19,2)))*SQRT($B$3+$E21)*SQRT($B$4+J$1)*$B$6^2))</f>
        <v>2041</v>
      </c>
      <c r="K21" s="2">
        <f>MAX(10,_xlfn.FLOOR.MATH(0.1*(($B$2+RIGHT($E$19,2)))*SQRT($B$3+$E21)*SQRT($B$4+K$1)*$B$6^2))</f>
        <v>2037</v>
      </c>
      <c r="M21" s="8">
        <v>14</v>
      </c>
      <c r="N21" s="9">
        <f>MAX(10,_xlfn.FLOOR.MATH(0.1*(($B$2+RIGHT($M$19,2)))*SQRT($B$3+$E21)*SQRT($B$4+N$1)*$B$6^2))</f>
        <v>2053</v>
      </c>
      <c r="O21" s="10">
        <f>MAX(10,_xlfn.FLOOR.MATH(0.1*(($B$2+RIGHT($M$19,2)))*SQRT($B$3+$E21)*SQRT($B$4+O$1)*$B$6^2))</f>
        <v>2048</v>
      </c>
      <c r="P21" s="26">
        <f>MAX(10,_xlfn.FLOOR.MATH(0.1*(($B$2+RIGHT($M$19,2)))*SQRT($B$3+$E21)*SQRT($B$4+P$1)*$B$6^2))</f>
        <v>2043</v>
      </c>
      <c r="Q21" s="2">
        <f>MAX(10,_xlfn.FLOOR.MATH(0.1*(($B$2+RIGHT($M$19,2)))*SQRT($B$3+$E21)*SQRT($B$4+Q$1)*$B$6^2))</f>
        <v>2038</v>
      </c>
      <c r="R21" s="2">
        <f>MAX(10,_xlfn.FLOOR.MATH(0.1*(($B$2+RIGHT($M$19,2)))*SQRT($B$3+$E21)*SQRT($B$4+R$1)*$B$6^2))</f>
        <v>2034</v>
      </c>
      <c r="S21" s="2">
        <f>MAX(10,_xlfn.FLOOR.MATH(0.1*(($B$2+RIGHT($M$19,2)))*SQRT($B$3+$E21)*SQRT($B$4+S$1)*$B$6^2))</f>
        <v>2029</v>
      </c>
    </row>
    <row r="22" spans="1:19" x14ac:dyDescent="0.3">
      <c r="E22" s="8">
        <v>13</v>
      </c>
      <c r="F22" s="9">
        <f>MAX(10,_xlfn.FLOOR.MATH(0.1*(($B$2+RIGHT($E$19,2)))*SQRT($B$3+$E22)*SQRT($B$4+F$1)*$B$6^2))</f>
        <v>2056</v>
      </c>
      <c r="G22" s="10">
        <f>MAX(10,_xlfn.FLOOR.MATH(0.1*(($B$2+RIGHT($E$19,2)))*SQRT($B$3+$E22)*SQRT($B$4+G$1)*$B$6^2))</f>
        <v>2051</v>
      </c>
      <c r="H22" s="26">
        <f>MAX(10,_xlfn.FLOOR.MATH(0.1*(($B$2+RIGHT($E$19,2)))*SQRT($B$3+$E22)*SQRT($B$4+H$1)*$B$6^2))</f>
        <v>2046</v>
      </c>
      <c r="I22" s="2">
        <f>MAX(10,_xlfn.FLOOR.MATH(0.1*(($B$2+RIGHT($E$19,2)))*SQRT($B$3+$E22)*SQRT($B$4+I$1)*$B$6^2))</f>
        <v>2042</v>
      </c>
      <c r="J22" s="2">
        <f>MAX(10,_xlfn.FLOOR.MATH(0.1*(($B$2+RIGHT($E$19,2)))*SQRT($B$3+$E22)*SQRT($B$4+J$1)*$B$6^2))</f>
        <v>2037</v>
      </c>
      <c r="K22" s="2">
        <f>MAX(10,_xlfn.FLOOR.MATH(0.1*(($B$2+RIGHT($E$19,2)))*SQRT($B$3+$E22)*SQRT($B$4+K$1)*$B$6^2))</f>
        <v>2032</v>
      </c>
      <c r="M22" s="8">
        <v>13</v>
      </c>
      <c r="N22" s="10">
        <f>MAX(10,_xlfn.FLOOR.MATH(0.1*(($B$2+RIGHT($M$19,2)))*SQRT($B$3+$E22)*SQRT($B$4+N$1)*$B$6^2))</f>
        <v>2048</v>
      </c>
      <c r="O22" s="26">
        <f>MAX(10,_xlfn.FLOOR.MATH(0.1*(($B$2+RIGHT($M$19,2)))*SQRT($B$3+$E22)*SQRT($B$4+O$1)*$B$6^2))</f>
        <v>2043</v>
      </c>
      <c r="P22" s="2">
        <f>MAX(10,_xlfn.FLOOR.MATH(0.1*(($B$2+RIGHT($M$19,2)))*SQRT($B$3+$E22)*SQRT($B$4+P$1)*$B$6^2))</f>
        <v>2039</v>
      </c>
      <c r="Q22" s="2">
        <f>MAX(10,_xlfn.FLOOR.MATH(0.1*(($B$2+RIGHT($M$19,2)))*SQRT($B$3+$E22)*SQRT($B$4+Q$1)*$B$6^2))</f>
        <v>2034</v>
      </c>
      <c r="R22" s="2">
        <f>MAX(10,_xlfn.FLOOR.MATH(0.1*(($B$2+RIGHT($M$19,2)))*SQRT($B$3+$E22)*SQRT($B$4+R$1)*$B$6^2))</f>
        <v>2029</v>
      </c>
      <c r="S22" s="2">
        <f>MAX(10,_xlfn.FLOOR.MATH(0.1*(($B$2+RIGHT($M$19,2)))*SQRT($B$3+$E22)*SQRT($B$4+S$1)*$B$6^2))</f>
        <v>2024</v>
      </c>
    </row>
    <row r="23" spans="1:19" x14ac:dyDescent="0.3">
      <c r="E23" s="8">
        <v>12</v>
      </c>
      <c r="F23" s="10">
        <f>MAX(10,_xlfn.FLOOR.MATH(0.1*(($B$2+RIGHT($E$19,2)))*SQRT($B$3+$E23)*SQRT($B$4+F$1)*$B$6^2))</f>
        <v>2051</v>
      </c>
      <c r="G23" s="26">
        <f>MAX(10,_xlfn.FLOOR.MATH(0.1*(($B$2+RIGHT($E$19,2)))*SQRT($B$3+$E23)*SQRT($B$4+G$1)*$B$6^2))</f>
        <v>2047</v>
      </c>
      <c r="H23" s="2">
        <f>MAX(10,_xlfn.FLOOR.MATH(0.1*(($B$2+RIGHT($E$19,2)))*SQRT($B$3+$E23)*SQRT($B$4+H$1)*$B$6^2))</f>
        <v>2042</v>
      </c>
      <c r="I23" s="2">
        <f>MAX(10,_xlfn.FLOOR.MATH(0.1*(($B$2+RIGHT($E$19,2)))*SQRT($B$3+$E23)*SQRT($B$4+I$1)*$B$6^2))</f>
        <v>2037</v>
      </c>
      <c r="J23" s="2">
        <f>MAX(10,_xlfn.FLOOR.MATH(0.1*(($B$2+RIGHT($E$19,2)))*SQRT($B$3+$E23)*SQRT($B$4+J$1)*$B$6^2))</f>
        <v>2032</v>
      </c>
      <c r="K23" s="2">
        <f>MAX(10,_xlfn.FLOOR.MATH(0.1*(($B$2+RIGHT($E$19,2)))*SQRT($B$3+$E23)*SQRT($B$4+K$1)*$B$6^2))</f>
        <v>2027</v>
      </c>
      <c r="M23" s="8">
        <v>12</v>
      </c>
      <c r="N23" s="26">
        <f>MAX(10,_xlfn.FLOOR.MATH(0.1*(($B$2+RIGHT($M$19,2)))*SQRT($B$3+$E23)*SQRT($B$4+N$1)*$B$6^2))</f>
        <v>2044</v>
      </c>
      <c r="O23" s="2">
        <f>MAX(10,_xlfn.FLOOR.MATH(0.1*(($B$2+RIGHT($M$19,2)))*SQRT($B$3+$E23)*SQRT($B$4+O$1)*$B$6^2))</f>
        <v>2039</v>
      </c>
      <c r="P23" s="2">
        <f>MAX(10,_xlfn.FLOOR.MATH(0.1*(($B$2+RIGHT($M$19,2)))*SQRT($B$3+$E23)*SQRT($B$4+P$1)*$B$6^2))</f>
        <v>2034</v>
      </c>
      <c r="Q23" s="2">
        <f>MAX(10,_xlfn.FLOOR.MATH(0.1*(($B$2+RIGHT($M$19,2)))*SQRT($B$3+$E23)*SQRT($B$4+Q$1)*$B$6^2))</f>
        <v>2029</v>
      </c>
      <c r="R23" s="2">
        <f>MAX(10,_xlfn.FLOOR.MATH(0.1*(($B$2+RIGHT($M$19,2)))*SQRT($B$3+$E23)*SQRT($B$4+R$1)*$B$6^2))</f>
        <v>2025</v>
      </c>
      <c r="S23" s="2">
        <f>MAX(10,_xlfn.FLOOR.MATH(0.1*(($B$2+RIGHT($M$19,2)))*SQRT($B$3+$E23)*SQRT($B$4+S$1)*$B$6^2))</f>
        <v>2020</v>
      </c>
    </row>
    <row r="24" spans="1:19" x14ac:dyDescent="0.3">
      <c r="E24" s="8">
        <v>11</v>
      </c>
      <c r="F24" s="26">
        <f>MAX(10,_xlfn.FLOOR.MATH(0.1*(($B$2+RIGHT($E$19,2)))*SQRT($B$3+$E24)*SQRT($B$4+F$1)*$B$6^2))</f>
        <v>2047</v>
      </c>
      <c r="G24" s="2">
        <f>MAX(10,_xlfn.FLOOR.MATH(0.1*(($B$2+RIGHT($E$19,2)))*SQRT($B$3+$E24)*SQRT($B$4+G$1)*$B$6^2))</f>
        <v>2042</v>
      </c>
      <c r="H24" s="2">
        <f>MAX(10,_xlfn.FLOOR.MATH(0.1*(($B$2+RIGHT($E$19,2)))*SQRT($B$3+$E24)*SQRT($B$4+H$1)*$B$6^2))</f>
        <v>2037</v>
      </c>
      <c r="I24" s="2">
        <f>MAX(10,_xlfn.FLOOR.MATH(0.1*(($B$2+RIGHT($E$19,2)))*SQRT($B$3+$E24)*SQRT($B$4+I$1)*$B$6^2))</f>
        <v>2033</v>
      </c>
      <c r="J24" s="2">
        <f>MAX(10,_xlfn.FLOOR.MATH(0.1*(($B$2+RIGHT($E$19,2)))*SQRT($B$3+$E24)*SQRT($B$4+J$1)*$B$6^2))</f>
        <v>2028</v>
      </c>
      <c r="K24" s="2">
        <f>MAX(10,_xlfn.FLOOR.MATH(0.1*(($B$2+RIGHT($E$19,2)))*SQRT($B$3+$E24)*SQRT($B$4+K$1)*$B$6^2))</f>
        <v>2023</v>
      </c>
      <c r="M24" s="8">
        <v>11</v>
      </c>
      <c r="N24" s="2">
        <f>MAX(10,_xlfn.FLOOR.MATH(0.1*(($B$2+RIGHT($M$19,2)))*SQRT($B$3+$E24)*SQRT($B$4+N$1)*$B$6^2))</f>
        <v>2039</v>
      </c>
      <c r="O24" s="2">
        <f>MAX(10,_xlfn.FLOOR.MATH(0.1*(($B$2+RIGHT($M$19,2)))*SQRT($B$3+$E24)*SQRT($B$4+O$1)*$B$6^2))</f>
        <v>2034</v>
      </c>
      <c r="P24" s="2">
        <f>MAX(10,_xlfn.FLOOR.MATH(0.1*(($B$2+RIGHT($M$19,2)))*SQRT($B$3+$E24)*SQRT($B$4+P$1)*$B$6^2))</f>
        <v>2030</v>
      </c>
      <c r="Q24" s="2">
        <f>MAX(10,_xlfn.FLOOR.MATH(0.1*(($B$2+RIGHT($M$19,2)))*SQRT($B$3+$E24)*SQRT($B$4+Q$1)*$B$6^2))</f>
        <v>2025</v>
      </c>
      <c r="R24" s="2">
        <f>MAX(10,_xlfn.FLOOR.MATH(0.1*(($B$2+RIGHT($M$19,2)))*SQRT($B$3+$E24)*SQRT($B$4+R$1)*$B$6^2))</f>
        <v>2020</v>
      </c>
      <c r="S24" s="2">
        <f>MAX(10,_xlfn.FLOOR.MATH(0.1*(($B$2+RIGHT($M$19,2)))*SQRT($B$3+$E24)*SQRT($B$4+S$1)*$B$6^2))</f>
        <v>2015</v>
      </c>
    </row>
    <row r="25" spans="1:19" x14ac:dyDescent="0.3">
      <c r="E25" s="8">
        <v>10</v>
      </c>
      <c r="F25" s="2">
        <f>MAX(10,_xlfn.FLOOR.MATH(0.1*(($B$2+RIGHT($E$19,2)))*SQRT($B$3+$E25)*SQRT($B$4+F$1)*$B$6^2))</f>
        <v>2042</v>
      </c>
      <c r="G25" s="2">
        <f>MAX(10,_xlfn.FLOOR.MATH(0.1*(($B$2+RIGHT($E$19,2)))*SQRT($B$3+$E25)*SQRT($B$4+G$1)*$B$6^2))</f>
        <v>2038</v>
      </c>
      <c r="H25" s="2">
        <f>MAX(10,_xlfn.FLOOR.MATH(0.1*(($B$2+RIGHT($E$19,2)))*SQRT($B$3+$E25)*SQRT($B$4+H$1)*$B$6^2))</f>
        <v>2033</v>
      </c>
      <c r="I25" s="2">
        <f>MAX(10,_xlfn.FLOOR.MATH(0.1*(($B$2+RIGHT($E$19,2)))*SQRT($B$3+$E25)*SQRT($B$4+I$1)*$B$6^2))</f>
        <v>2028</v>
      </c>
      <c r="J25" s="2">
        <f>MAX(10,_xlfn.FLOOR.MATH(0.1*(($B$2+RIGHT($E$19,2)))*SQRT($B$3+$E25)*SQRT($B$4+J$1)*$B$6^2))</f>
        <v>2023</v>
      </c>
      <c r="K25" s="2">
        <f>MAX(10,_xlfn.FLOOR.MATH(0.1*(($B$2+RIGHT($E$19,2)))*SQRT($B$3+$E25)*SQRT($B$4+K$1)*$B$6^2))</f>
        <v>2018</v>
      </c>
      <c r="M25" s="8">
        <v>10</v>
      </c>
      <c r="N25" s="2">
        <f>MAX(10,_xlfn.FLOOR.MATH(0.1*(($B$2+RIGHT($M$19,2)))*SQRT($B$3+$E25)*SQRT($B$4+N$1)*$B$6^2))</f>
        <v>2035</v>
      </c>
      <c r="O25" s="2">
        <f>MAX(10,_xlfn.FLOOR.MATH(0.1*(($B$2+RIGHT($M$19,2)))*SQRT($B$3+$E25)*SQRT($B$4+O$1)*$B$6^2))</f>
        <v>2030</v>
      </c>
      <c r="P25" s="2">
        <f>MAX(10,_xlfn.FLOOR.MATH(0.1*(($B$2+RIGHT($M$19,2)))*SQRT($B$3+$E25)*SQRT($B$4+P$1)*$B$6^2))</f>
        <v>2025</v>
      </c>
      <c r="Q25" s="2">
        <f>MAX(10,_xlfn.FLOOR.MATH(0.1*(($B$2+RIGHT($M$19,2)))*SQRT($B$3+$E25)*SQRT($B$4+Q$1)*$B$6^2))</f>
        <v>2020</v>
      </c>
      <c r="R25" s="2">
        <f>MAX(10,_xlfn.FLOOR.MATH(0.1*(($B$2+RIGHT($M$19,2)))*SQRT($B$3+$E25)*SQRT($B$4+R$1)*$B$6^2))</f>
        <v>2015</v>
      </c>
      <c r="S25" s="2">
        <f>MAX(10,_xlfn.FLOOR.MATH(0.1*(($B$2+RIGHT($M$19,2)))*SQRT($B$3+$E25)*SQRT($B$4+S$1)*$B$6^2))</f>
        <v>2011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Mašić</dc:creator>
  <cp:lastModifiedBy>Filip Mašić</cp:lastModifiedBy>
  <dcterms:created xsi:type="dcterms:W3CDTF">2017-08-30T00:27:14Z</dcterms:created>
  <dcterms:modified xsi:type="dcterms:W3CDTF">2017-09-01T16:55:18Z</dcterms:modified>
</cp:coreProperties>
</file>