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Masic\OneDrive\Documents\SS\pc\docs\"/>
    </mc:Choice>
  </mc:AlternateContent>
  <xr:revisionPtr revIDLastSave="30" documentId="13_ncr:1_{964B0EBE-2987-44A5-9D12-5CBADF8DE754}" xr6:coauthVersionLast="36" xr6:coauthVersionMax="36" xr10:uidLastSave="{ECF938B6-97E2-4484-AAB5-5AC1C11B09CD}"/>
  <bookViews>
    <workbookView xWindow="0" yWindow="0" windowWidth="19200" windowHeight="6930" xr2:uid="{269437B3-ABDE-4334-9623-C4ACCA5BEF99}"/>
  </bookViews>
  <sheets>
    <sheet name="About" sheetId="3" r:id="rId1"/>
    <sheet name="CS Skips" sheetId="2" r:id="rId2"/>
    <sheet name="MSBF" sheetId="1" r:id="rId3"/>
  </sheets>
  <definedNames>
    <definedName name="_xlnm._FilterDatabase" localSheetId="1" hidden="1">'CS Skips'!$A$1:$M$62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2" l="1"/>
  <c r="L60" i="2"/>
  <c r="M59" i="2"/>
  <c r="L59" i="2"/>
  <c r="M58" i="2"/>
  <c r="L58" i="2"/>
  <c r="K62" i="2"/>
  <c r="J62" i="2"/>
  <c r="K61" i="2"/>
  <c r="J61" i="2"/>
  <c r="K60" i="2"/>
  <c r="J60" i="2"/>
  <c r="K59" i="2"/>
  <c r="J59" i="2"/>
  <c r="K58" i="2"/>
  <c r="J58" i="2"/>
  <c r="K56" i="2"/>
  <c r="J56" i="2"/>
  <c r="K55" i="2"/>
  <c r="J55" i="2"/>
  <c r="K54" i="2"/>
  <c r="J54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19" i="2"/>
  <c r="J19" i="2"/>
  <c r="K17" i="2"/>
  <c r="J17" i="2"/>
  <c r="K16" i="2"/>
  <c r="J16" i="2"/>
  <c r="K15" i="2"/>
  <c r="J15" i="2"/>
  <c r="K14" i="2"/>
  <c r="J14" i="2"/>
  <c r="K13" i="2"/>
  <c r="J13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9" i="2"/>
  <c r="K9" i="2"/>
  <c r="J10" i="2"/>
  <c r="K10" i="2"/>
  <c r="J11" i="2"/>
  <c r="K11" i="2"/>
  <c r="J12" i="2"/>
  <c r="K12" i="2"/>
  <c r="J18" i="2"/>
  <c r="K18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50" i="2"/>
  <c r="K50" i="2"/>
  <c r="J51" i="2"/>
  <c r="K51" i="2"/>
  <c r="J52" i="2"/>
  <c r="K52" i="2"/>
  <c r="J53" i="2"/>
  <c r="K53" i="2"/>
  <c r="J57" i="2"/>
  <c r="K57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61" i="2"/>
  <c r="M61" i="2"/>
  <c r="L62" i="2"/>
  <c r="M62" i="2"/>
  <c r="M2" i="2"/>
  <c r="L2" i="2"/>
</calcChain>
</file>

<file path=xl/sharedStrings.xml><?xml version="1.0" encoding="utf-8"?>
<sst xmlns="http://schemas.openxmlformats.org/spreadsheetml/2006/main" count="455" uniqueCount="356">
  <si>
    <t>90270020</t>
  </si>
  <si>
    <t>90297840</t>
  </si>
  <si>
    <t>90310560</t>
  </si>
  <si>
    <t>90312020</t>
  </si>
  <si>
    <t>90316860</t>
  </si>
  <si>
    <t>90328580</t>
  </si>
  <si>
    <t>90346500</t>
  </si>
  <si>
    <t>90353980</t>
  </si>
  <si>
    <t>90358740</t>
  </si>
  <si>
    <t>90359880</t>
  </si>
  <si>
    <t>90366360</t>
  </si>
  <si>
    <t>90377520</t>
  </si>
  <si>
    <t>90388560</t>
  </si>
  <si>
    <t>90392540</t>
  </si>
  <si>
    <t>90397780</t>
  </si>
  <si>
    <t>initial</t>
  </si>
  <si>
    <t>MSBF ID</t>
  </si>
  <si>
    <t>Node</t>
  </si>
  <si>
    <t>Next (O)</t>
  </si>
  <si>
    <t>Next (X)</t>
  </si>
  <si>
    <t>Horwell Climb</t>
  </si>
  <si>
    <t>CS</t>
  </si>
  <si>
    <t>Section</t>
  </si>
  <si>
    <t>after Z-target</t>
  </si>
  <si>
    <t>after dash</t>
  </si>
  <si>
    <t>Skip ID</t>
  </si>
  <si>
    <t>1.2.a</t>
  </si>
  <si>
    <t>1.2.b</t>
  </si>
  <si>
    <t>1.2.c</t>
  </si>
  <si>
    <t>1.2.d</t>
  </si>
  <si>
    <t>1.4.a</t>
  </si>
  <si>
    <t>1.4.b</t>
  </si>
  <si>
    <t>Eagus Exit</t>
  </si>
  <si>
    <t>1.5.a</t>
  </si>
  <si>
    <t>1.5.b</t>
  </si>
  <si>
    <t>Sheikah Stone</t>
  </si>
  <si>
    <t>1.6.a</t>
  </si>
  <si>
    <t>1.6.b</t>
  </si>
  <si>
    <t>1.7.a</t>
  </si>
  <si>
    <t>1.7.b</t>
  </si>
  <si>
    <t>1.7.c</t>
  </si>
  <si>
    <t>Fledge Pouch</t>
  </si>
  <si>
    <t>Fi: Leaving</t>
  </si>
  <si>
    <t>2.1.a</t>
  </si>
  <si>
    <t>2.1.b</t>
  </si>
  <si>
    <t>Fi: Whirlpool 0</t>
  </si>
  <si>
    <t>2.2.a</t>
  </si>
  <si>
    <t>2.2.b</t>
  </si>
  <si>
    <t>2.2.c</t>
  </si>
  <si>
    <t>Impa 0</t>
  </si>
  <si>
    <t>2.3.a</t>
  </si>
  <si>
    <t>2.3.b</t>
  </si>
  <si>
    <t>2.3.c</t>
  </si>
  <si>
    <t>2.3.d</t>
  </si>
  <si>
    <t>Gorko Statue</t>
  </si>
  <si>
    <t>2.4.a</t>
  </si>
  <si>
    <t>2.4.b</t>
  </si>
  <si>
    <t>Machi Meet</t>
  </si>
  <si>
    <t>2.5.a</t>
  </si>
  <si>
    <t>2.5.b</t>
  </si>
  <si>
    <t>2.5.c</t>
  </si>
  <si>
    <t>Machi Chase</t>
  </si>
  <si>
    <t>2.6.a</t>
  </si>
  <si>
    <t>2.6.b</t>
  </si>
  <si>
    <t>2.7</t>
  </si>
  <si>
    <t>Lopsa</t>
  </si>
  <si>
    <t>Oolo</t>
  </si>
  <si>
    <t>2.8.a</t>
  </si>
  <si>
    <t>2.8.b</t>
  </si>
  <si>
    <t>2.8.c</t>
  </si>
  <si>
    <t>Bucha</t>
  </si>
  <si>
    <t>2.9</t>
  </si>
  <si>
    <t>Fi: Viewing Platform</t>
  </si>
  <si>
    <t>2.10</t>
  </si>
  <si>
    <t>Gorko Cubes</t>
  </si>
  <si>
    <t>2.11</t>
  </si>
  <si>
    <t>Fi: Skyview End</t>
  </si>
  <si>
    <t>3.1</t>
  </si>
  <si>
    <t>Plats Start</t>
  </si>
  <si>
    <t>Zelda Loftwing Start</t>
  </si>
  <si>
    <t>3.3</t>
  </si>
  <si>
    <t>Plats End</t>
  </si>
  <si>
    <t>Mogma Impa Bridge</t>
  </si>
  <si>
    <t>3.5</t>
  </si>
  <si>
    <t>3.2.a</t>
  </si>
  <si>
    <t>3.2.b</t>
  </si>
  <si>
    <t>Fi: Lizalfos</t>
  </si>
  <si>
    <t>3.6.a</t>
  </si>
  <si>
    <t>Ledd: Start</t>
  </si>
  <si>
    <t>3.6.b</t>
  </si>
  <si>
    <t>Ledd: Bomb Bag</t>
  </si>
  <si>
    <t>3.6.c</t>
  </si>
  <si>
    <t>3.6.d</t>
  </si>
  <si>
    <t>Ledd: Bombs</t>
  </si>
  <si>
    <t>3.7</t>
  </si>
  <si>
    <t>Fi: Chains</t>
  </si>
  <si>
    <t>3.8</t>
  </si>
  <si>
    <t>Ghirahim: Scaldera</t>
  </si>
  <si>
    <t>3.9</t>
  </si>
  <si>
    <t>Fi: ET End</t>
  </si>
  <si>
    <t>Impa/Groose</t>
  </si>
  <si>
    <t>Impa Past</t>
  </si>
  <si>
    <t>Fi: Goddess Chests</t>
  </si>
  <si>
    <t>4.1</t>
  </si>
  <si>
    <t>4.3.a</t>
  </si>
  <si>
    <t>4.3.b</t>
  </si>
  <si>
    <t>4.3.c</t>
  </si>
  <si>
    <t>4.4</t>
  </si>
  <si>
    <t>1.1</t>
  </si>
  <si>
    <t>Fledge 0</t>
  </si>
  <si>
    <t>1.3.b</t>
  </si>
  <si>
    <t>1.3.a</t>
  </si>
  <si>
    <t>Horwell Remlit</t>
  </si>
  <si>
    <t>box</t>
  </si>
  <si>
    <t>return</t>
  </si>
  <si>
    <t>1.9</t>
  </si>
  <si>
    <t>Fi: Pillar</t>
  </si>
  <si>
    <t>4.2</t>
  </si>
  <si>
    <t>Fi: Farore Trial</t>
  </si>
  <si>
    <t>Just Sayin'</t>
  </si>
  <si>
    <t>3.4.a</t>
  </si>
  <si>
    <t>3.4.b</t>
  </si>
  <si>
    <t>Fi</t>
  </si>
  <si>
    <t>001</t>
  </si>
  <si>
    <t>002</t>
  </si>
  <si>
    <t>003</t>
  </si>
  <si>
    <t>004</t>
  </si>
  <si>
    <t>005</t>
  </si>
  <si>
    <t>008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</si>
  <si>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</si>
  <si>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</si>
  <si>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</si>
  <si>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</si>
  <si>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</si>
  <si>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</si>
  <si>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</si>
  <si>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</si>
  <si>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</si>
  <si>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</si>
  <si>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</si>
  <si>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</si>
  <si>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</si>
  <si>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</si>
  <si>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</si>
  <si>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</si>
  <si>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</si>
  <si>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</si>
  <si>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</si>
  <si>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</si>
  <si>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</si>
  <si>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</si>
  <si>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</si>
  <si>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</si>
  <si>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</si>
  <si>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</si>
  <si>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150</t>
  </si>
  <si>
    <t>199</t>
  </si>
  <si>
    <t>200</t>
  </si>
  <si>
    <t>201</t>
  </si>
  <si>
    <t>202</t>
  </si>
  <si>
    <t>203</t>
  </si>
  <si>
    <t>204</t>
  </si>
  <si>
    <t>250</t>
  </si>
  <si>
    <t>251</t>
  </si>
  <si>
    <t>299</t>
  </si>
  <si>
    <t>300</t>
  </si>
  <si>
    <t>301</t>
  </si>
  <si>
    <t>302</t>
  </si>
  <si>
    <t>303</t>
  </si>
  <si>
    <t>304</t>
  </si>
  <si>
    <t>305</t>
  </si>
  <si>
    <t>350</t>
  </si>
  <si>
    <t>351</t>
  </si>
  <si>
    <t>399</t>
  </si>
  <si>
    <t>400</t>
  </si>
  <si>
    <t>401</t>
  </si>
  <si>
    <t>402</t>
  </si>
  <si>
    <t>403</t>
  </si>
  <si>
    <t>404</t>
  </si>
  <si>
    <t>405</t>
  </si>
  <si>
    <t>406</t>
  </si>
  <si>
    <t>450</t>
  </si>
  <si>
    <t>451</t>
  </si>
  <si>
    <t>460</t>
  </si>
  <si>
    <t>499</t>
  </si>
  <si>
    <t>500</t>
  </si>
  <si>
    <t>501</t>
  </si>
  <si>
    <t>502</t>
  </si>
  <si>
    <t>503</t>
  </si>
  <si>
    <t>510</t>
  </si>
  <si>
    <t>599</t>
  </si>
  <si>
    <t>Action</t>
  </si>
  <si>
    <t>System</t>
  </si>
  <si>
    <t>ItemGet</t>
  </si>
  <si>
    <t>Object</t>
  </si>
  <si>
    <t>Tutorial</t>
  </si>
  <si>
    <t>1KenseiNormal</t>
  </si>
  <si>
    <t>2KenseiNormal</t>
  </si>
  <si>
    <t>3KenseiNormal</t>
  </si>
  <si>
    <t>4KenseiNormal</t>
  </si>
  <si>
    <t>5KenseiNormal</t>
  </si>
  <si>
    <t>6KenseiNormal</t>
  </si>
  <si>
    <t>7KenseiNormal</t>
  </si>
  <si>
    <t>8KenseiNormal</t>
  </si>
  <si>
    <t>9KenseiNormal</t>
  </si>
  <si>
    <t>KenseiNormal</t>
  </si>
  <si>
    <t>Hint</t>
  </si>
  <si>
    <t>Town</t>
  </si>
  <si>
    <t>Shop</t>
  </si>
  <si>
    <t>Zelda</t>
  </si>
  <si>
    <t>DaiShinkan</t>
  </si>
  <si>
    <t>Rival</t>
  </si>
  <si>
    <t>Terry</t>
  </si>
  <si>
    <t>DrugStore</t>
  </si>
  <si>
    <t>Kanban</t>
  </si>
  <si>
    <t>ShinkanA</t>
  </si>
  <si>
    <t>TakeGoron</t>
  </si>
  <si>
    <t>DivingGame</t>
  </si>
  <si>
    <t>FortuneTeller</t>
  </si>
  <si>
    <t>Trustee</t>
  </si>
  <si>
    <t>RemodelStore</t>
  </si>
  <si>
    <t>Friend</t>
  </si>
  <si>
    <t>Town2</t>
  </si>
  <si>
    <t>InsectGame</t>
  </si>
  <si>
    <t>Pumpkin</t>
  </si>
  <si>
    <t>Town3</t>
  </si>
  <si>
    <t>Captain</t>
  </si>
  <si>
    <t>Nushi</t>
  </si>
  <si>
    <t>AkumaKun</t>
  </si>
  <si>
    <t>Town4</t>
  </si>
  <si>
    <t>Town5</t>
  </si>
  <si>
    <t>Town6</t>
  </si>
  <si>
    <t>D3</t>
  </si>
  <si>
    <t>Siren</t>
  </si>
  <si>
    <t>Demo</t>
  </si>
  <si>
    <t>Forest</t>
  </si>
  <si>
    <t>ForestD1</t>
  </si>
  <si>
    <t>ForestD2</t>
  </si>
  <si>
    <t>ForestF2</t>
  </si>
  <si>
    <t>ForestF3</t>
  </si>
  <si>
    <t>ForestSiren</t>
  </si>
  <si>
    <t>Salvage</t>
  </si>
  <si>
    <t>Mountain</t>
  </si>
  <si>
    <t>MountainD1</t>
  </si>
  <si>
    <t>Anahori</t>
  </si>
  <si>
    <t>MountainF2</t>
  </si>
  <si>
    <t>MountainD2</t>
  </si>
  <si>
    <t>MountainF3</t>
  </si>
  <si>
    <t>MountainSiren</t>
  </si>
  <si>
    <t>Desert</t>
  </si>
  <si>
    <t>DesertD2</t>
  </si>
  <si>
    <t>DesertF2</t>
  </si>
  <si>
    <t>DesertD1</t>
  </si>
  <si>
    <t>DesertF3</t>
  </si>
  <si>
    <t>DesertD2Clear</t>
  </si>
  <si>
    <t>TrolleyRace</t>
  </si>
  <si>
    <t>DesertSiren</t>
  </si>
  <si>
    <t>RairyuMinigame</t>
  </si>
  <si>
    <t>CenterField</t>
  </si>
  <si>
    <t>Inpa</t>
  </si>
  <si>
    <t>CenterFieldBack</t>
  </si>
  <si>
    <t>Goron</t>
  </si>
  <si>
    <t>Mogmas or (250, 91, 258)</t>
  </si>
  <si>
    <t>Raw Code (O)</t>
  </si>
  <si>
    <t>Raw Code (X)</t>
  </si>
  <si>
    <t>Code (O)</t>
  </si>
  <si>
    <t>Code (X)</t>
  </si>
  <si>
    <t>Filename</t>
  </si>
  <si>
    <t>Address</t>
  </si>
  <si>
    <t>I</t>
  </si>
  <si>
    <t>E</t>
  </si>
  <si>
    <t>b-1318</t>
  </si>
  <si>
    <t>b-131c</t>
  </si>
  <si>
    <t>b-1296</t>
  </si>
  <si>
    <t>b-07a2</t>
  </si>
  <si>
    <t>b-2b5a</t>
  </si>
  <si>
    <t>+</t>
  </si>
  <si>
    <t>901f25c0</t>
  </si>
  <si>
    <t>901f4760</t>
  </si>
  <si>
    <t>901f95c0</t>
  </si>
  <si>
    <t>902166e0</t>
  </si>
  <si>
    <t>90218f00</t>
  </si>
  <si>
    <t>902205a0</t>
  </si>
  <si>
    <t>90231d00</t>
  </si>
  <si>
    <t>9023dae0</t>
  </si>
  <si>
    <t>9024f000</t>
  </si>
  <si>
    <t>9024fd00</t>
  </si>
  <si>
    <t>9025bd40</t>
  </si>
  <si>
    <t>902733c0</t>
  </si>
  <si>
    <t>90273b20</t>
  </si>
  <si>
    <t>9027c360</t>
  </si>
  <si>
    <t>90286ce0</t>
  </si>
  <si>
    <t>9028b5c0</t>
  </si>
  <si>
    <t>90293b80</t>
  </si>
  <si>
    <t>9029b5e0</t>
  </si>
  <si>
    <t>9029f4c0</t>
  </si>
  <si>
    <t>902a07e0</t>
  </si>
  <si>
    <t>902a5fe0</t>
  </si>
  <si>
    <t>902ac0a0</t>
  </si>
  <si>
    <t>902b1060</t>
  </si>
  <si>
    <t>902bbc80</t>
  </si>
  <si>
    <t>902c0de0</t>
  </si>
  <si>
    <t>902c4e60</t>
  </si>
  <si>
    <t>902cc9c0</t>
  </si>
  <si>
    <t>902cef60</t>
  </si>
  <si>
    <t>902d5ec0</t>
  </si>
  <si>
    <t>902d97c0</t>
  </si>
  <si>
    <t>902ebd00</t>
  </si>
  <si>
    <t>902efc60</t>
  </si>
  <si>
    <t>902fec80</t>
  </si>
  <si>
    <t>9030b680</t>
  </si>
  <si>
    <t>9031ca20</t>
  </si>
  <si>
    <t>903257a0</t>
  </si>
  <si>
    <t>90326c00</t>
  </si>
  <si>
    <t>9032ab60</t>
  </si>
  <si>
    <t>9036a0a0</t>
  </si>
  <si>
    <t>9036cf20</t>
  </si>
  <si>
    <t>9036e440</t>
  </si>
  <si>
    <t>90381d20</t>
  </si>
  <si>
    <t>90384de0</t>
  </si>
  <si>
    <t>9039a2c0</t>
  </si>
  <si>
    <t>9039c8c0</t>
  </si>
  <si>
    <t>9039ddc0</t>
  </si>
  <si>
    <t>903a5d40</t>
  </si>
  <si>
    <t>903adc80</t>
  </si>
  <si>
    <t>903b1d40</t>
  </si>
  <si>
    <t>903b94a0</t>
  </si>
  <si>
    <t>903b9920</t>
  </si>
  <si>
    <t>903bf160</t>
  </si>
  <si>
    <t>903c04c0</t>
  </si>
  <si>
    <t>903c26c0</t>
  </si>
  <si>
    <t>903c4e60</t>
  </si>
  <si>
    <t>903c5b60</t>
  </si>
  <si>
    <t>903cfec0</t>
  </si>
  <si>
    <t>903d5920</t>
  </si>
  <si>
    <t>903e0080</t>
  </si>
  <si>
    <t>903eac40</t>
  </si>
  <si>
    <t>903ed800</t>
  </si>
  <si>
    <t>903f64a0</t>
  </si>
  <si>
    <t>903f6e00</t>
  </si>
  <si>
    <t>Machi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</si>
  <si>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</si>
  <si>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</si>
  <si>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</si>
  <si>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</si>
  <si>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</si>
  <si>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</si>
  <si>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</si>
  <si>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</si>
  <si>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</si>
  <si>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6_0</t>
  </si>
  <si>
    <t>Index of CS splices of MSBF files, for the cutscene Gecko code.</t>
  </si>
  <si>
    <r>
      <t xml:space="preserve">First two columns represent inclusion in </t>
    </r>
    <r>
      <rPr>
        <sz val="14"/>
        <color theme="7"/>
        <rFont val="Calibri"/>
        <family val="2"/>
        <scheme val="minor"/>
      </rPr>
      <t>itemless</t>
    </r>
    <r>
      <rPr>
        <sz val="14"/>
        <rFont val="Calibri"/>
        <family val="2"/>
        <scheme val="minor"/>
      </rPr>
      <t xml:space="preserve"> and </t>
    </r>
    <r>
      <rPr>
        <sz val="14"/>
        <color theme="8"/>
        <rFont val="Calibri"/>
        <family val="2"/>
        <scheme val="minor"/>
      </rPr>
      <t>eldin rbw</t>
    </r>
    <r>
      <rPr>
        <sz val="14"/>
        <rFont val="Calibri"/>
        <family val="2"/>
        <scheme val="minor"/>
      </rPr>
      <t xml:space="preserve"> routes (current cutscene code is precisely the </t>
    </r>
    <r>
      <rPr>
        <sz val="14"/>
        <color theme="7"/>
        <rFont val="Calibri"/>
        <family val="2"/>
        <scheme val="minor"/>
      </rPr>
      <t>itemless</t>
    </r>
    <r>
      <rPr>
        <sz val="14"/>
        <rFont val="Calibri"/>
        <family val="2"/>
        <scheme val="minor"/>
      </rPr>
      <t xml:space="preserve"> selection).</t>
    </r>
  </si>
  <si>
    <t>MSBF column gives the ID in the corresponding MSBF filename; the mem addresses of these files are resolved from the MSBF tab.</t>
  </si>
  <si>
    <t>Node, Next (O), Next (X) are (in decimal) the index of the spliced node, its next index with the code active (O) or default/code disabled (X).</t>
  </si>
  <si>
    <t>The enabler and disabler code are encoded in gecko-compiler syntax, as well as vanilla Gecko.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</si>
</sst>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sz val="12"/>
      <color theme="1"/>
      <name val="Consolas"/>
      <family val="3"/>
    </font>
    <font>
      <b/>
      <sz val="14"/>
      <color theme="8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4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2CF5-6054-4DED-8D61-B4B25E72178B}">
  <dimension ref="A1:A5"/>
  <sheetViews>
    <sheetView tabSelected="1" workbookViewId="0"/>
  </sheetViews>
  <sheetFormatPr defaultColWidth="27.26953125" defaultRowHeight="18.5" x14ac:dyDescent="0.45"/>
  <cols>
    <col min="1" max="16384" width="27.26953125" style="1"/>
  </cols>
  <sheetData>
    <row r="1" spans="1:1" x14ac:dyDescent="0.45">
      <c r="A1" s="20" t="s">
        <v>351</v>
      </c>
    </row>
    <row r="2" spans="1:1" x14ac:dyDescent="0.45">
      <c r="A2" s="1" t="s">
        <v>352</v>
      </c>
    </row>
    <row r="3" spans="1:1" x14ac:dyDescent="0.45">
      <c r="A3" s="1" t="s">
        <v>353</v>
      </c>
    </row>
    <row r="4" spans="1:1" x14ac:dyDescent="0.45">
      <c r="A4" s="1" t="s">
        <v>354</v>
      </c>
    </row>
    <row r="5" spans="1:1" x14ac:dyDescent="0.45">
      <c r="A5" s="1" t="s">
        <v>355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E247-921B-4F2E-9EB6-6481B76ABE59}">
  <dimension ref="A1:M62"/>
  <sheetViews>
    <sheetView workbookViewId="0"/>
  </sheetViews>
  <sheetFormatPr defaultColWidth="10.90625" defaultRowHeight="18.5" x14ac:dyDescent="0.45"/>
  <cols>
    <col min="1" max="2" width="5.453125" style="11" customWidth="1"/>
    <col min="3" max="3" width="10.90625" style="3"/>
    <col min="4" max="4" width="10.90625" style="9"/>
    <col min="5" max="5" width="10.90625" style="2"/>
    <col min="6" max="7" width="10.90625" style="1"/>
    <col min="8" max="9" width="22.7265625" style="1" customWidth="1"/>
    <col min="10" max="11" width="55.453125" style="12" customWidth="1"/>
    <col min="12" max="13" width="22.7265625" style="12" customWidth="1"/>
    <col min="14" max="16384" width="10.90625" style="1"/>
  </cols>
  <sheetData>
    <row r="1" spans="1:13" s="10" customFormat="1" x14ac:dyDescent="0.45">
      <c r="A1" s="17" t="s">
        <v>269</v>
      </c>
      <c r="B1" s="16" t="s">
        <v>270</v>
      </c>
      <c r="C1" s="7" t="s">
        <v>25</v>
      </c>
      <c r="D1" s="7" t="s">
        <v>16</v>
      </c>
      <c r="E1" s="10" t="s">
        <v>17</v>
      </c>
      <c r="F1" s="10" t="s">
        <v>18</v>
      </c>
      <c r="G1" s="10" t="s">
        <v>19</v>
      </c>
      <c r="H1" s="10" t="s">
        <v>21</v>
      </c>
      <c r="I1" s="10" t="s">
        <v>22</v>
      </c>
      <c r="J1" s="13" t="s">
        <v>265</v>
      </c>
      <c r="K1" s="13" t="s">
        <v>266</v>
      </c>
      <c r="L1" s="13" t="s">
        <v>263</v>
      </c>
      <c r="M1" s="13" t="s">
        <v>264</v>
      </c>
    </row>
    <row r="2" spans="1:13" x14ac:dyDescent="0.45">
      <c r="A2" s="4"/>
      <c r="B2" s="5"/>
      <c r="C2" s="3" t="s">
        <v>108</v>
      </c>
      <c r="D2" s="8" t="s">
        <v>143</v>
      </c>
      <c r="E2" s="2" t="s">
        <v>274</v>
      </c>
      <c r="F2" s="1">
        <v>26</v>
      </c>
      <c r="G2" s="1">
        <v>3</v>
      </c>
      <c r="H2" s="1" t="s">
        <v>109</v>
      </c>
      <c r="J2" s="12" t="str">
        <f t="shared" ref="J2:K8" si="0">_xlfn.CONCAT("[po|&lt;msbf",$D2,"&gt; + ", IF(LEFT($E2,1)="b", _xlfn.CONCAT(RIGHT($E2,4), "     "), _xlfn.CONCAT("48 + ",REPT("0", 3-LEN(DEC2HEX($E2))),DEC2HEX($E2),"0")),"] := h ", REPT(" ", 4-LEN(RIGHT(DEC2HEX(F2),4))), RIGHT(DEC2HEX(F2),4), "   # ", $C2)</f>
        <v>[po|&lt;msbf114&gt; + 07a2     ] := h   1A   # 1.1</v>
      </c>
      <c r="K2" s="12" t="str">
        <f t="shared" si="0"/>
        <v>[po|&lt;msbf114&gt; + 07a2     ] := h    3   # 1.1</v>
      </c>
      <c r="L2" s="12" t="str">
        <f>LOWER(_xlfn.CONCAT("12",DEC2HEX(HEX2DEC(RIGHT(VLOOKUP($D2,MSBF!$A:$C,3,FALSE),6))+IF(LEFT($E2,1)="b",HEX2DEC(RIGHT($E2,4)),16*(4.5+$E2)))," ",REPT("0",8-LEN(RIGHT(DEC2HEX(F2),4))),RIGHT(DEC2HEX(F2),4)))</f>
        <v>122d6662 0000001a</v>
      </c>
      <c r="M2" s="12" t="str">
        <f>LOWER(_xlfn.CONCAT("12",DEC2HEX(HEX2DEC(RIGHT(VLOOKUP($D2,MSBF!$A:$C,3,FALSE),6))+IF(LEFT($E2,1)="b",HEX2DEC(RIGHT($E2,4)),16*(4.5+$E2)))," ",REPT("0",8-LEN(RIGHT(DEC2HEX(G2),4))),RIGHT(DEC2HEX(G2),4)))</f>
        <v>122d6662 00000003</v>
      </c>
    </row>
    <row r="3" spans="1:13" x14ac:dyDescent="0.45">
      <c r="A3" s="4"/>
      <c r="B3" s="5"/>
      <c r="C3" s="3" t="s">
        <v>26</v>
      </c>
      <c r="D3" s="8" t="s">
        <v>137</v>
      </c>
      <c r="E3" s="2">
        <v>152</v>
      </c>
      <c r="F3" s="1">
        <v>57</v>
      </c>
      <c r="G3" s="1">
        <v>35</v>
      </c>
      <c r="H3" s="1" t="s">
        <v>20</v>
      </c>
      <c r="I3" s="1" t="s">
        <v>15</v>
      </c>
      <c r="J3" s="12" t="str">
        <f t="shared" si="0"/>
        <v>[po|&lt;msbf108&gt; + 48 + 0980] := h   39   # 1.2.a</v>
      </c>
      <c r="K3" s="12" t="str">
        <f t="shared" si="0"/>
        <v>[po|&lt;msbf108&gt; + 48 + 0980] := h   23   # 1.2.a</v>
      </c>
      <c r="L3" s="12" t="str">
        <f>LOWER(_xlfn.CONCAT("12",DEC2HEX(HEX2DEC(RIGHT(VLOOKUP($D3,MSBF!$A:$C,3,FALSE),6))+IF(LEFT($E3,1)="b",HEX2DEC(RIGHT($E3,4)),16*(4.5+$E3)))," ",REPT("0",8-LEN(RIGHT(DEC2HEX(F3),4))),RIGHT(DEC2HEX(F3),4)))</f>
        <v>122b1a28 00000039</v>
      </c>
      <c r="M3" s="12" t="str">
        <f>LOWER(_xlfn.CONCAT("12",DEC2HEX(HEX2DEC(RIGHT(VLOOKUP($D3,MSBF!$A:$C,3,FALSE),6))+IF(LEFT($E3,1)="b",HEX2DEC(RIGHT($E3,4)),16*(4.5+$E3)))," ",REPT("0",8-LEN(RIGHT(DEC2HEX(G3),4))),RIGHT(DEC2HEX(G3),4)))</f>
        <v>122b1a28 00000023</v>
      </c>
    </row>
    <row r="4" spans="1:13" x14ac:dyDescent="0.45">
      <c r="A4" s="4"/>
      <c r="B4" s="5"/>
      <c r="C4" s="3" t="s">
        <v>27</v>
      </c>
      <c r="D4" s="8" t="s">
        <v>137</v>
      </c>
      <c r="E4" s="2">
        <v>213</v>
      </c>
      <c r="F4" s="1">
        <v>64</v>
      </c>
      <c r="G4" s="1">
        <v>261</v>
      </c>
      <c r="H4" s="1" t="s">
        <v>20</v>
      </c>
      <c r="I4" s="1" t="s">
        <v>15</v>
      </c>
      <c r="J4" s="12" t="str">
        <f t="shared" si="0"/>
        <v>[po|&lt;msbf108&gt; + 48 + 0D50] := h   40   # 1.2.b</v>
      </c>
      <c r="K4" s="12" t="str">
        <f t="shared" si="0"/>
        <v>[po|&lt;msbf108&gt; + 48 + 0D50] := h  105   # 1.2.b</v>
      </c>
      <c r="L4" s="12" t="str">
        <f>LOWER(_xlfn.CONCAT("12",DEC2HEX(HEX2DEC(RIGHT(VLOOKUP($D4,MSBF!$A:$C,3,FALSE),6))+IF(LEFT($E4,1)="b",HEX2DEC(RIGHT($E4,4)),16*(4.5+$E4)))," ",REPT("0",8-LEN(RIGHT(DEC2HEX(F4),4))),RIGHT(DEC2HEX(F4),4)))</f>
        <v>122b1df8 00000040</v>
      </c>
      <c r="M4" s="12" t="str">
        <f>LOWER(_xlfn.CONCAT("12",DEC2HEX(HEX2DEC(RIGHT(VLOOKUP($D4,MSBF!$A:$C,3,FALSE),6))+IF(LEFT($E4,1)="b",HEX2DEC(RIGHT($E4,4)),16*(4.5+$E4)))," ",REPT("0",8-LEN(RIGHT(DEC2HEX(G4),4))),RIGHT(DEC2HEX(G4),4)))</f>
        <v>122b1df8 00000105</v>
      </c>
    </row>
    <row r="5" spans="1:13" x14ac:dyDescent="0.45">
      <c r="A5" s="4"/>
      <c r="B5" s="5"/>
      <c r="C5" s="3" t="s">
        <v>28</v>
      </c>
      <c r="D5" s="8" t="s">
        <v>137</v>
      </c>
      <c r="E5" s="2" t="s">
        <v>271</v>
      </c>
      <c r="F5" s="1">
        <v>66</v>
      </c>
      <c r="G5" s="1">
        <v>265</v>
      </c>
      <c r="H5" s="1" t="s">
        <v>20</v>
      </c>
      <c r="I5" s="1" t="s">
        <v>23</v>
      </c>
      <c r="J5" s="12" t="str">
        <f t="shared" si="0"/>
        <v>[po|&lt;msbf108&gt; + 1318     ] := h   42   # 1.2.c</v>
      </c>
      <c r="K5" s="12" t="str">
        <f t="shared" si="0"/>
        <v>[po|&lt;msbf108&gt; + 1318     ] := h  109   # 1.2.c</v>
      </c>
      <c r="L5" s="12" t="str">
        <f>LOWER(_xlfn.CONCAT("12",DEC2HEX(HEX2DEC(RIGHT(VLOOKUP($D5,MSBF!$A:$C,3,FALSE),6))+IF(LEFT($E5,1)="b",HEX2DEC(RIGHT($E5,4)),16*(4.5+$E5)))," ",REPT("0",8-LEN(RIGHT(DEC2HEX(F5),4))),RIGHT(DEC2HEX(F5),4)))</f>
        <v>122b2378 00000042</v>
      </c>
      <c r="M5" s="12" t="str">
        <f>LOWER(_xlfn.CONCAT("12",DEC2HEX(HEX2DEC(RIGHT(VLOOKUP($D5,MSBF!$A:$C,3,FALSE),6))+IF(LEFT($E5,1)="b",HEX2DEC(RIGHT($E5,4)),16*(4.5+$E5)))," ",REPT("0",8-LEN(RIGHT(DEC2HEX(G5),4))),RIGHT(DEC2HEX(G5),4)))</f>
        <v>122b2378 00000109</v>
      </c>
    </row>
    <row r="6" spans="1:13" x14ac:dyDescent="0.45">
      <c r="A6" s="4"/>
      <c r="B6" s="5"/>
      <c r="C6" s="3" t="s">
        <v>29</v>
      </c>
      <c r="D6" s="8" t="s">
        <v>137</v>
      </c>
      <c r="E6" s="2" t="s">
        <v>272</v>
      </c>
      <c r="F6" s="1">
        <v>-1</v>
      </c>
      <c r="G6" s="1">
        <v>268</v>
      </c>
      <c r="H6" s="1" t="s">
        <v>20</v>
      </c>
      <c r="I6" s="1" t="s">
        <v>24</v>
      </c>
      <c r="J6" s="12" t="str">
        <f t="shared" si="0"/>
        <v>[po|&lt;msbf108&gt; + 131c     ] := h FFFF   # 1.2.d</v>
      </c>
      <c r="K6" s="12" t="str">
        <f t="shared" si="0"/>
        <v>[po|&lt;msbf108&gt; + 131c     ] := h  10C   # 1.2.d</v>
      </c>
      <c r="L6" s="12" t="str">
        <f>LOWER(_xlfn.CONCAT("12",DEC2HEX(HEX2DEC(RIGHT(VLOOKUP($D6,MSBF!$A:$C,3,FALSE),6))+IF(LEFT($E6,1)="b",HEX2DEC(RIGHT($E6,4)),16*(4.5+$E6)))," ",REPT("0",8-LEN(RIGHT(DEC2HEX(F6),4))),RIGHT(DEC2HEX(F6),4)))</f>
        <v>122b237c 0000ffff</v>
      </c>
      <c r="M6" s="12" t="str">
        <f>LOWER(_xlfn.CONCAT("12",DEC2HEX(HEX2DEC(RIGHT(VLOOKUP($D6,MSBF!$A:$C,3,FALSE),6))+IF(LEFT($E6,1)="b",HEX2DEC(RIGHT($E6,4)),16*(4.5+$E6)))," ",REPT("0",8-LEN(RIGHT(DEC2HEX(G6),4))),RIGHT(DEC2HEX(G6),4)))</f>
        <v>122b237c 0000010c</v>
      </c>
    </row>
    <row r="7" spans="1:13" x14ac:dyDescent="0.45">
      <c r="A7" s="4"/>
      <c r="B7" s="1"/>
      <c r="C7" s="3" t="s">
        <v>111</v>
      </c>
      <c r="D7" s="8" t="s">
        <v>137</v>
      </c>
      <c r="E7" s="2">
        <v>190</v>
      </c>
      <c r="F7" s="1">
        <v>191</v>
      </c>
      <c r="G7" s="1">
        <v>187</v>
      </c>
      <c r="H7" s="1" t="s">
        <v>112</v>
      </c>
      <c r="I7" s="1" t="s">
        <v>113</v>
      </c>
      <c r="J7" s="12" t="str">
        <f t="shared" si="0"/>
        <v>[po|&lt;msbf108&gt; + 48 + 0BE0] := h   BF   # 1.3.a</v>
      </c>
      <c r="K7" s="12" t="str">
        <f t="shared" si="0"/>
        <v>[po|&lt;msbf108&gt; + 48 + 0BE0] := h   BB   # 1.3.a</v>
      </c>
      <c r="L7" s="12" t="str">
        <f>LOWER(_xlfn.CONCAT("12",DEC2HEX(HEX2DEC(RIGHT(VLOOKUP($D7,MSBF!$A:$C,3,FALSE),6))+IF(LEFT($E7,1)="b",HEX2DEC(RIGHT($E7,4)),16*(4.5+$E7)))," ",REPT("0",8-LEN(RIGHT(DEC2HEX(F7),4))),RIGHT(DEC2HEX(F7),4)))</f>
        <v>122b1c88 000000bf</v>
      </c>
      <c r="M7" s="12" t="str">
        <f>LOWER(_xlfn.CONCAT("12",DEC2HEX(HEX2DEC(RIGHT(VLOOKUP($D7,MSBF!$A:$C,3,FALSE),6))+IF(LEFT($E7,1)="b",HEX2DEC(RIGHT($E7,4)),16*(4.5+$E7)))," ",REPT("0",8-LEN(RIGHT(DEC2HEX(G7),4))),RIGHT(DEC2HEX(G7),4)))</f>
        <v>122b1c88 000000bb</v>
      </c>
    </row>
    <row r="8" spans="1:13" x14ac:dyDescent="0.45">
      <c r="A8" s="4"/>
      <c r="B8" s="1"/>
      <c r="C8" s="3" t="s">
        <v>110</v>
      </c>
      <c r="D8" s="8" t="s">
        <v>137</v>
      </c>
      <c r="E8" s="2" t="s">
        <v>273</v>
      </c>
      <c r="F8" s="1">
        <v>241</v>
      </c>
      <c r="G8" s="1">
        <v>93</v>
      </c>
      <c r="H8" s="1" t="s">
        <v>112</v>
      </c>
      <c r="I8" s="1" t="s">
        <v>114</v>
      </c>
      <c r="J8" s="12" t="str">
        <f t="shared" si="0"/>
        <v>[po|&lt;msbf108&gt; + 1296     ] := h   F1   # 1.3.b</v>
      </c>
      <c r="K8" s="12" t="str">
        <f t="shared" si="0"/>
        <v>[po|&lt;msbf108&gt; + 1296     ] := h   5D   # 1.3.b</v>
      </c>
      <c r="L8" s="12" t="str">
        <f>LOWER(_xlfn.CONCAT("12",DEC2HEX(HEX2DEC(RIGHT(VLOOKUP($D8,MSBF!$A:$C,3,FALSE),6))+IF(LEFT($E8,1)="b",HEX2DEC(RIGHT($E8,4)),16*(4.5+$E8)))," ",REPT("0",8-LEN(RIGHT(DEC2HEX(F8),4))),RIGHT(DEC2HEX(F8),4)))</f>
        <v>122b22f6 000000f1</v>
      </c>
      <c r="M8" s="12" t="str">
        <f>LOWER(_xlfn.CONCAT("12",DEC2HEX(HEX2DEC(RIGHT(VLOOKUP($D8,MSBF!$A:$C,3,FALSE),6))+IF(LEFT($E8,1)="b",HEX2DEC(RIGHT($E8,4)),16*(4.5+$E8)))," ",REPT("0",8-LEN(RIGHT(DEC2HEX(G8),4))),RIGHT(DEC2HEX(G8),4)))</f>
        <v>122b22f6 0000005d</v>
      </c>
    </row>
    <row r="9" spans="1:13" x14ac:dyDescent="0.45">
      <c r="A9" s="1"/>
      <c r="B9" s="5"/>
      <c r="C9" s="3" t="s">
        <v>30</v>
      </c>
      <c r="D9" s="8" t="s">
        <v>148</v>
      </c>
      <c r="E9" s="2">
        <v>30</v>
      </c>
      <c r="F9" s="1">
        <v>73</v>
      </c>
      <c r="G9" s="1">
        <v>25</v>
      </c>
      <c r="H9" s="1" t="s">
        <v>32</v>
      </c>
      <c r="J9" s="12" t="str">
        <f t="shared" ref="J9:K12" si="1">_xlfn.CONCAT("[po|&lt;Msbf",$D9,"&gt; + ", IF(LEFT($E9,1)="b", _xlfn.CONCAT(RIGHT($E9,4), "     "), _xlfn.CONCAT("48 + ",REPT("0", 3-LEN(DEC2HEX($E9))),DEC2HEX($E9),"0")),"] := h ", REPT(" ", 4-LEN(RIGHT(DEC2HEX(F9),4))), RIGHT(DEC2HEX(F9),4), "   # ", $C9)</f>
        <v>[po|&lt;Msbf119&gt; + 48 + 01E0] := h   49   # 1.4.a</v>
      </c>
      <c r="K9" s="12" t="str">
        <f t="shared" si="1"/>
        <v>[po|&lt;Msbf119&gt; + 48 + 01E0] := h   19   # 1.4.a</v>
      </c>
      <c r="L9" s="12" t="str">
        <f>LOWER(_xlfn.CONCAT("12",DEC2HEX(HEX2DEC(RIGHT(VLOOKUP($D9,MSBF!$A:$C,3,FALSE),6))+IF(LEFT($E9,1)="b",HEX2DEC(RIGHT($E9,4)),16*(4.5+$E9)))," ",REPT("0",8-LEN(RIGHT(DEC2HEX(F9),4))),RIGHT(DEC2HEX(F9),4)))</f>
        <v>1230b8a8 00000049</v>
      </c>
      <c r="M9" s="12" t="str">
        <f>LOWER(_xlfn.CONCAT("12",DEC2HEX(HEX2DEC(RIGHT(VLOOKUP($D9,MSBF!$A:$C,3,FALSE),6))+IF(LEFT($E9,1)="b",HEX2DEC(RIGHT($E9,4)),16*(4.5+$E9)))," ",REPT("0",8-LEN(RIGHT(DEC2HEX(G9),4))),RIGHT(DEC2HEX(G9),4)))</f>
        <v>1230b8a8 00000019</v>
      </c>
    </row>
    <row r="10" spans="1:13" x14ac:dyDescent="0.45">
      <c r="A10" s="1"/>
      <c r="B10" s="5"/>
      <c r="C10" s="3" t="s">
        <v>31</v>
      </c>
      <c r="D10" s="8" t="s">
        <v>148</v>
      </c>
      <c r="E10" s="2">
        <v>32</v>
      </c>
      <c r="F10" s="1">
        <v>74</v>
      </c>
      <c r="G10" s="1">
        <v>26</v>
      </c>
      <c r="H10" s="1" t="s">
        <v>32</v>
      </c>
      <c r="J10" s="12" t="str">
        <f t="shared" si="1"/>
        <v>[po|&lt;Msbf119&gt; + 48 + 0200] := h   4A   # 1.4.b</v>
      </c>
      <c r="K10" s="12" t="str">
        <f t="shared" si="1"/>
        <v>[po|&lt;Msbf119&gt; + 48 + 0200] := h   1A   # 1.4.b</v>
      </c>
      <c r="L10" s="12" t="str">
        <f>LOWER(_xlfn.CONCAT("12",DEC2HEX(HEX2DEC(RIGHT(VLOOKUP($D10,MSBF!$A:$C,3,FALSE),6))+IF(LEFT($E10,1)="b",HEX2DEC(RIGHT($E10,4)),16*(4.5+$E10)))," ",REPT("0",8-LEN(RIGHT(DEC2HEX(F10),4))),RIGHT(DEC2HEX(F10),4)))</f>
        <v>1230b8c8 0000004a</v>
      </c>
      <c r="M10" s="12" t="str">
        <f>LOWER(_xlfn.CONCAT("12",DEC2HEX(HEX2DEC(RIGHT(VLOOKUP($D10,MSBF!$A:$C,3,FALSE),6))+IF(LEFT($E10,1)="b",HEX2DEC(RIGHT($E10,4)),16*(4.5+$E10)))," ",REPT("0",8-LEN(RIGHT(DEC2HEX(G10),4))),RIGHT(DEC2HEX(G10),4)))</f>
        <v>1230b8c8 0000001a</v>
      </c>
    </row>
    <row r="11" spans="1:13" x14ac:dyDescent="0.45">
      <c r="A11" s="1"/>
      <c r="B11" s="5"/>
      <c r="C11" s="3" t="s">
        <v>33</v>
      </c>
      <c r="D11" s="8" t="s">
        <v>128</v>
      </c>
      <c r="E11" s="2">
        <v>5</v>
      </c>
      <c r="F11" s="1">
        <v>-1</v>
      </c>
      <c r="G11" s="1">
        <v>7</v>
      </c>
      <c r="H11" s="1" t="s">
        <v>35</v>
      </c>
      <c r="J11" s="12" t="str">
        <f t="shared" si="1"/>
        <v>[po|&lt;Msbf008&gt; + 48 + 0050] := h FFFF   # 1.5.a</v>
      </c>
      <c r="K11" s="12" t="str">
        <f t="shared" si="1"/>
        <v>[po|&lt;Msbf008&gt; + 48 + 0050] := h    7   # 1.5.a</v>
      </c>
      <c r="L11" s="12" t="str">
        <f>LOWER(_xlfn.CONCAT("12",DEC2HEX(HEX2DEC(RIGHT(VLOOKUP($D11,MSBF!$A:$C,3,FALSE),6))+IF(LEFT($E11,1)="b",HEX2DEC(RIGHT($E11,4)),16*(4.5+$E11)))," ",REPT("0",8-LEN(RIGHT(DEC2HEX(F11),4))),RIGHT(DEC2HEX(F11),4)))</f>
        <v>12286d78 0000ffff</v>
      </c>
      <c r="M11" s="12" t="str">
        <f>LOWER(_xlfn.CONCAT("12",DEC2HEX(HEX2DEC(RIGHT(VLOOKUP($D11,MSBF!$A:$C,3,FALSE),6))+IF(LEFT($E11,1)="b",HEX2DEC(RIGHT($E11,4)),16*(4.5+$E11)))," ",REPT("0",8-LEN(RIGHT(DEC2HEX(G11),4))),RIGHT(DEC2HEX(G11),4)))</f>
        <v>12286d78 00000007</v>
      </c>
    </row>
    <row r="12" spans="1:13" x14ac:dyDescent="0.45">
      <c r="A12" s="1"/>
      <c r="B12" s="5"/>
      <c r="C12" s="3" t="s">
        <v>34</v>
      </c>
      <c r="D12" s="8" t="s">
        <v>128</v>
      </c>
      <c r="E12" s="2">
        <v>6</v>
      </c>
      <c r="F12" s="1">
        <v>-1</v>
      </c>
      <c r="G12" s="1">
        <v>17</v>
      </c>
      <c r="H12" s="1" t="s">
        <v>35</v>
      </c>
      <c r="J12" s="12" t="str">
        <f t="shared" si="1"/>
        <v>[po|&lt;Msbf008&gt; + 48 + 0060] := h FFFF   # 1.5.b</v>
      </c>
      <c r="K12" s="12" t="str">
        <f t="shared" si="1"/>
        <v>[po|&lt;Msbf008&gt; + 48 + 0060] := h   11   # 1.5.b</v>
      </c>
      <c r="L12" s="12" t="str">
        <f>LOWER(_xlfn.CONCAT("12",DEC2HEX(HEX2DEC(RIGHT(VLOOKUP($D12,MSBF!$A:$C,3,FALSE),6))+IF(LEFT($E12,1)="b",HEX2DEC(RIGHT($E12,4)),16*(4.5+$E12)))," ",REPT("0",8-LEN(RIGHT(DEC2HEX(F12),4))),RIGHT(DEC2HEX(F12),4)))</f>
        <v>12286d88 0000ffff</v>
      </c>
      <c r="M12" s="12" t="str">
        <f>LOWER(_xlfn.CONCAT("12",DEC2HEX(HEX2DEC(RIGHT(VLOOKUP($D12,MSBF!$A:$C,3,FALSE),6))+IF(LEFT($E12,1)="b",HEX2DEC(RIGHT($E12,4)),16*(4.5+$E12)))," ",REPT("0",8-LEN(RIGHT(DEC2HEX(G12),4))),RIGHT(DEC2HEX(G12),4)))</f>
        <v>12286d88 00000011</v>
      </c>
    </row>
    <row r="13" spans="1:13" x14ac:dyDescent="0.45">
      <c r="A13" s="4"/>
      <c r="B13" s="5"/>
      <c r="C13" s="3" t="s">
        <v>36</v>
      </c>
      <c r="D13" s="8" t="s">
        <v>131</v>
      </c>
      <c r="E13" s="2">
        <v>78</v>
      </c>
      <c r="F13" s="1">
        <v>139</v>
      </c>
      <c r="G13" s="1">
        <v>3</v>
      </c>
      <c r="H13" s="1" t="s">
        <v>79</v>
      </c>
      <c r="J13" s="12" t="str">
        <f t="shared" ref="J13:K17" si="2">_xlfn.CONCAT("[po|&lt;msbf",$D13,"&gt; + ", IF(LEFT($E13,1)="b", _xlfn.CONCAT(RIGHT($E13,4), "     "), _xlfn.CONCAT("48 + ",REPT("0", 3-LEN(DEC2HEX($E13))),DEC2HEX($E13),"0")),"] := h ", REPT(" ", 4-LEN(RIGHT(DEC2HEX(F13),4))), RIGHT(DEC2HEX(F13),4), "   # ", $C13)</f>
        <v>[po|&lt;msbf102&gt; + 48 + 04E0] := h   8B   # 1.6.a</v>
      </c>
      <c r="K13" s="12" t="str">
        <f t="shared" si="2"/>
        <v>[po|&lt;msbf102&gt; + 48 + 04E0] := h    3   # 1.6.a</v>
      </c>
      <c r="L13" s="12" t="str">
        <f>LOWER(_xlfn.CONCAT("12",DEC2HEX(HEX2DEC(RIGHT(VLOOKUP($D13,MSBF!$A:$C,3,FALSE),6))+IF(LEFT($E13,1)="b",HEX2DEC(RIGHT($E13,4)),16*(4.5+$E13)))," ",REPT("0",8-LEN(RIGHT(DEC2HEX(F13),4))),RIGHT(DEC2HEX(F13),4)))</f>
        <v>12297d68 0000008b</v>
      </c>
      <c r="M13" s="12" t="str">
        <f>LOWER(_xlfn.CONCAT("12",DEC2HEX(HEX2DEC(RIGHT(VLOOKUP($D13,MSBF!$A:$C,3,FALSE),6))+IF(LEFT($E13,1)="b",HEX2DEC(RIGHT($E13,4)),16*(4.5+$E13)))," ",REPT("0",8-LEN(RIGHT(DEC2HEX(G13),4))),RIGHT(DEC2HEX(G13),4)))</f>
        <v>12297d68 00000003</v>
      </c>
    </row>
    <row r="14" spans="1:13" x14ac:dyDescent="0.45">
      <c r="A14" s="4"/>
      <c r="B14" s="5"/>
      <c r="C14" s="3" t="s">
        <v>37</v>
      </c>
      <c r="D14" s="8" t="s">
        <v>131</v>
      </c>
      <c r="E14" s="2">
        <v>141</v>
      </c>
      <c r="F14" s="1">
        <v>140</v>
      </c>
      <c r="G14" s="1">
        <v>136</v>
      </c>
      <c r="H14" s="1" t="s">
        <v>79</v>
      </c>
      <c r="J14" s="12" t="str">
        <f t="shared" si="2"/>
        <v>[po|&lt;msbf102&gt; + 48 + 08D0] := h   8C   # 1.6.b</v>
      </c>
      <c r="K14" s="12" t="str">
        <f t="shared" si="2"/>
        <v>[po|&lt;msbf102&gt; + 48 + 08D0] := h   88   # 1.6.b</v>
      </c>
      <c r="L14" s="12" t="str">
        <f>LOWER(_xlfn.CONCAT("12",DEC2HEX(HEX2DEC(RIGHT(VLOOKUP($D14,MSBF!$A:$C,3,FALSE),6))+IF(LEFT($E14,1)="b",HEX2DEC(RIGHT($E14,4)),16*(4.5+$E14)))," ",REPT("0",8-LEN(RIGHT(DEC2HEX(F14),4))),RIGHT(DEC2HEX(F14),4)))</f>
        <v>12298158 0000008c</v>
      </c>
      <c r="M14" s="12" t="str">
        <f>LOWER(_xlfn.CONCAT("12",DEC2HEX(HEX2DEC(RIGHT(VLOOKUP($D14,MSBF!$A:$C,3,FALSE),6))+IF(LEFT($E14,1)="b",HEX2DEC(RIGHT($E14,4)),16*(4.5+$E14)))," ",REPT("0",8-LEN(RIGHT(DEC2HEX(G14),4))),RIGHT(DEC2HEX(G14),4)))</f>
        <v>12298158 00000088</v>
      </c>
    </row>
    <row r="15" spans="1:13" x14ac:dyDescent="0.45">
      <c r="A15" s="18" t="s">
        <v>276</v>
      </c>
      <c r="B15" s="19"/>
      <c r="C15" s="3" t="s">
        <v>38</v>
      </c>
      <c r="D15" s="8" t="s">
        <v>143</v>
      </c>
      <c r="E15" s="2">
        <v>14</v>
      </c>
      <c r="F15" s="1">
        <v>18</v>
      </c>
      <c r="G15" s="1">
        <v>15</v>
      </c>
      <c r="H15" s="1" t="s">
        <v>41</v>
      </c>
      <c r="J15" s="12" t="str">
        <f t="shared" si="2"/>
        <v>[po|&lt;msbf114&gt; + 48 + 00E0] := h   12   # 1.7.a</v>
      </c>
      <c r="K15" s="12" t="str">
        <f t="shared" si="2"/>
        <v>[po|&lt;msbf114&gt; + 48 + 00E0] := h    F   # 1.7.a</v>
      </c>
      <c r="L15" s="12" t="str">
        <f>LOWER(_xlfn.CONCAT("12",DEC2HEX(HEX2DEC(RIGHT(VLOOKUP($D15,MSBF!$A:$C,3,FALSE),6))+IF(LEFT($E15,1)="b",HEX2DEC(RIGHT($E15,4)),16*(4.5+$E15)))," ",REPT("0",8-LEN(RIGHT(DEC2HEX(F15),4))),RIGHT(DEC2HEX(F15),4)))</f>
        <v>122d5fe8 00000012</v>
      </c>
      <c r="M15" s="12" t="str">
        <f>LOWER(_xlfn.CONCAT("12",DEC2HEX(HEX2DEC(RIGHT(VLOOKUP($D15,MSBF!$A:$C,3,FALSE),6))+IF(LEFT($E15,1)="b",HEX2DEC(RIGHT($E15,4)),16*(4.5+$E15)))," ",REPT("0",8-LEN(RIGHT(DEC2HEX(G15),4))),RIGHT(DEC2HEX(G15),4)))</f>
        <v>122d5fe8 0000000f</v>
      </c>
    </row>
    <row r="16" spans="1:13" x14ac:dyDescent="0.45">
      <c r="A16" s="18" t="s">
        <v>276</v>
      </c>
      <c r="B16" s="19"/>
      <c r="C16" s="3" t="s">
        <v>39</v>
      </c>
      <c r="D16" s="8" t="s">
        <v>143</v>
      </c>
      <c r="E16" s="2">
        <v>17</v>
      </c>
      <c r="F16" s="1">
        <v>51</v>
      </c>
      <c r="G16" s="1">
        <v>22</v>
      </c>
      <c r="H16" s="1" t="s">
        <v>41</v>
      </c>
      <c r="J16" s="12" t="str">
        <f t="shared" si="2"/>
        <v>[po|&lt;msbf114&gt; + 48 + 0110] := h   33   # 1.7.b</v>
      </c>
      <c r="K16" s="12" t="str">
        <f t="shared" si="2"/>
        <v>[po|&lt;msbf114&gt; + 48 + 0110] := h   16   # 1.7.b</v>
      </c>
      <c r="L16" s="12" t="str">
        <f>LOWER(_xlfn.CONCAT("12",DEC2HEX(HEX2DEC(RIGHT(VLOOKUP($D16,MSBF!$A:$C,3,FALSE),6))+IF(LEFT($E16,1)="b",HEX2DEC(RIGHT($E16,4)),16*(4.5+$E16)))," ",REPT("0",8-LEN(RIGHT(DEC2HEX(F16),4))),RIGHT(DEC2HEX(F16),4)))</f>
        <v>122d6018 00000033</v>
      </c>
      <c r="M16" s="12" t="str">
        <f>LOWER(_xlfn.CONCAT("12",DEC2HEX(HEX2DEC(RIGHT(VLOOKUP($D16,MSBF!$A:$C,3,FALSE),6))+IF(LEFT($E16,1)="b",HEX2DEC(RIGHT($E16,4)),16*(4.5+$E16)))," ",REPT("0",8-LEN(RIGHT(DEC2HEX(G16),4))),RIGHT(DEC2HEX(G16),4)))</f>
        <v>122d6018 00000016</v>
      </c>
    </row>
    <row r="17" spans="1:13" x14ac:dyDescent="0.45">
      <c r="A17" s="18" t="s">
        <v>276</v>
      </c>
      <c r="B17" s="19"/>
      <c r="C17" s="3" t="s">
        <v>40</v>
      </c>
      <c r="D17" s="8" t="s">
        <v>143</v>
      </c>
      <c r="E17" s="2">
        <v>16</v>
      </c>
      <c r="F17" s="1">
        <v>100</v>
      </c>
      <c r="G17" s="1">
        <v>19</v>
      </c>
      <c r="H17" s="1" t="s">
        <v>41</v>
      </c>
      <c r="J17" s="12" t="str">
        <f t="shared" si="2"/>
        <v>[po|&lt;msbf114&gt; + 48 + 0100] := h   64   # 1.7.c</v>
      </c>
      <c r="K17" s="12" t="str">
        <f t="shared" si="2"/>
        <v>[po|&lt;msbf114&gt; + 48 + 0100] := h   13   # 1.7.c</v>
      </c>
      <c r="L17" s="12" t="str">
        <f>LOWER(_xlfn.CONCAT("12",DEC2HEX(HEX2DEC(RIGHT(VLOOKUP($D17,MSBF!$A:$C,3,FALSE),6))+IF(LEFT($E17,1)="b",HEX2DEC(RIGHT($E17,4)),16*(4.5+$E17)))," ",REPT("0",8-LEN(RIGHT(DEC2HEX(F17),4))),RIGHT(DEC2HEX(F17),4)))</f>
        <v>122d6008 00000064</v>
      </c>
      <c r="M17" s="12" t="str">
        <f>LOWER(_xlfn.CONCAT("12",DEC2HEX(HEX2DEC(RIGHT(VLOOKUP($D17,MSBF!$A:$C,3,FALSE),6))+IF(LEFT($E17,1)="b",HEX2DEC(RIGHT($E17,4)),16*(4.5+$E17)))," ",REPT("0",8-LEN(RIGHT(DEC2HEX(G17),4))),RIGHT(DEC2HEX(G17),4)))</f>
        <v>122d6008 00000013</v>
      </c>
    </row>
    <row r="18" spans="1:13" x14ac:dyDescent="0.45">
      <c r="A18" s="1"/>
      <c r="B18" s="5"/>
      <c r="C18" s="3">
        <v>1.8</v>
      </c>
      <c r="D18" s="8" t="s">
        <v>136</v>
      </c>
      <c r="E18" s="2">
        <v>15</v>
      </c>
      <c r="F18" s="1">
        <v>53</v>
      </c>
      <c r="G18" s="1">
        <v>17</v>
      </c>
      <c r="H18" s="1" t="s">
        <v>42</v>
      </c>
      <c r="J18" s="12" t="str">
        <f>_xlfn.CONCAT("[po|&lt;Msbf",$D18,"&gt; + ", IF(LEFT($E18,1)="b", _xlfn.CONCAT(RIGHT($E18,4), "     "), _xlfn.CONCAT("48 + ",REPT("0", 3-LEN(DEC2HEX($E18))),DEC2HEX($E18),"0")),"] := h ", REPT(" ", 4-LEN(RIGHT(DEC2HEX(F18),4))), RIGHT(DEC2HEX(F18),4), "   # ", $C18)</f>
        <v>[po|&lt;Msbf107&gt; + 48 + 00F0] := h   35   # 1.8</v>
      </c>
      <c r="K18" s="12" t="str">
        <f>_xlfn.CONCAT("[po|&lt;Msbf",$D18,"&gt; + ", IF(LEFT($E18,1)="b", _xlfn.CONCAT(RIGHT($E18,4), "     "), _xlfn.CONCAT("48 + ",REPT("0", 3-LEN(DEC2HEX($E18))),DEC2HEX($E18),"0")),"] := h ", REPT(" ", 4-LEN(RIGHT(DEC2HEX(G18),4))), RIGHT(DEC2HEX(G18),4), "   # ", $C18)</f>
        <v>[po|&lt;Msbf107&gt; + 48 + 00F0] := h   11   # 1.8</v>
      </c>
      <c r="L18" s="12" t="str">
        <f>LOWER(_xlfn.CONCAT("12",DEC2HEX(HEX2DEC(RIGHT(VLOOKUP($D18,MSBF!$A:$C,3,FALSE),6))+IF(LEFT($E18,1)="b",HEX2DEC(RIGHT($E18,4)),16*(4.5+$E18)))," ",REPT("0",8-LEN(RIGHT(DEC2HEX(F18),4))),RIGHT(DEC2HEX(F18),4)))</f>
        <v>122ac1d8 00000035</v>
      </c>
      <c r="M18" s="12" t="str">
        <f>LOWER(_xlfn.CONCAT("12",DEC2HEX(HEX2DEC(RIGHT(VLOOKUP($D18,MSBF!$A:$C,3,FALSE),6))+IF(LEFT($E18,1)="b",HEX2DEC(RIGHT($E18,4)),16*(4.5+$E18)))," ",REPT("0",8-LEN(RIGHT(DEC2HEX(G18),4))),RIGHT(DEC2HEX(G18),4)))</f>
        <v>122ac1d8 00000011</v>
      </c>
    </row>
    <row r="19" spans="1:13" x14ac:dyDescent="0.45">
      <c r="A19" s="4"/>
      <c r="B19" s="1"/>
      <c r="C19" s="3" t="s">
        <v>115</v>
      </c>
      <c r="D19" s="8" t="s">
        <v>136</v>
      </c>
      <c r="E19" s="2">
        <v>12</v>
      </c>
      <c r="F19" s="1">
        <v>14</v>
      </c>
      <c r="G19" s="1">
        <v>13</v>
      </c>
      <c r="H19" s="1" t="s">
        <v>116</v>
      </c>
      <c r="J19" s="12" t="str">
        <f>_xlfn.CONCAT("[po|&lt;msbf",$D19,"&gt; + ", IF(LEFT($E19,1)="b", _xlfn.CONCAT(RIGHT($E19,4), "     "), _xlfn.CONCAT("48 + ",REPT("0", 3-LEN(DEC2HEX($E19))),DEC2HEX($E19),"0")),"] := h ", REPT(" ", 4-LEN(RIGHT(DEC2HEX(F19),4))), RIGHT(DEC2HEX(F19),4), "   # ", $C19)</f>
        <v>[po|&lt;msbf107&gt; + 48 + 00C0] := h    E   # 1.9</v>
      </c>
      <c r="K19" s="12" t="str">
        <f>_xlfn.CONCAT("[po|&lt;msbf",$D19,"&gt; + ", IF(LEFT($E19,1)="b", _xlfn.CONCAT(RIGHT($E19,4), "     "), _xlfn.CONCAT("48 + ",REPT("0", 3-LEN(DEC2HEX($E19))),DEC2HEX($E19),"0")),"] := h ", REPT(" ", 4-LEN(RIGHT(DEC2HEX(G19),4))), RIGHT(DEC2HEX(G19),4), "   # ", $C19)</f>
        <v>[po|&lt;msbf107&gt; + 48 + 00C0] := h    D   # 1.9</v>
      </c>
      <c r="L19" s="12" t="str">
        <f>LOWER(_xlfn.CONCAT("12",DEC2HEX(HEX2DEC(RIGHT(VLOOKUP($D19,MSBF!$A:$C,3,FALSE),6))+IF(LEFT($E19,1)="b",HEX2DEC(RIGHT($E19,4)),16*(4.5+$E19)))," ",REPT("0",8-LEN(RIGHT(DEC2HEX(F19),4))),RIGHT(DEC2HEX(F19),4)))</f>
        <v>122ac1a8 0000000e</v>
      </c>
      <c r="M19" s="12" t="str">
        <f>LOWER(_xlfn.CONCAT("12",DEC2HEX(HEX2DEC(RIGHT(VLOOKUP($D19,MSBF!$A:$C,3,FALSE),6))+IF(LEFT($E19,1)="b",HEX2DEC(RIGHT($E19,4)),16*(4.5+$E19)))," ",REPT("0",8-LEN(RIGHT(DEC2HEX(G19),4))),RIGHT(DEC2HEX(G19),4)))</f>
        <v>122ac1a8 0000000d</v>
      </c>
    </row>
    <row r="20" spans="1:13" x14ac:dyDescent="0.45">
      <c r="A20" s="1"/>
      <c r="B20" s="5"/>
      <c r="C20" s="3" t="s">
        <v>43</v>
      </c>
      <c r="D20" s="8" t="s">
        <v>185</v>
      </c>
      <c r="E20" s="2">
        <v>476</v>
      </c>
      <c r="F20" s="1">
        <v>569</v>
      </c>
      <c r="G20" s="1">
        <v>491</v>
      </c>
      <c r="H20" s="1" t="s">
        <v>45</v>
      </c>
      <c r="J20" s="12" t="str">
        <f t="shared" ref="J20:J41" si="3">_xlfn.CONCAT("[po|&lt;Msbf",$D20,"&gt; + ", IF(LEFT($E20,1)="b", _xlfn.CONCAT(RIGHT($E20,4), "     "), _xlfn.CONCAT("48 + ",REPT("0", 3-LEN(DEC2HEX($E20))),DEC2HEX($E20),"0")),"] := h ", REPT(" ", 4-LEN(RIGHT(DEC2HEX(F20),4))), RIGHT(DEC2HEX(F20),4), "   # ", $C20)</f>
        <v>[po|&lt;Msbf500&gt; + 48 + 1DC0] := h  239   # 2.1.a</v>
      </c>
      <c r="K20" s="12" t="str">
        <f t="shared" ref="K20:K41" si="4">_xlfn.CONCAT("[po|&lt;Msbf",$D20,"&gt; + ", IF(LEFT($E20,1)="b", _xlfn.CONCAT(RIGHT($E20,4), "     "), _xlfn.CONCAT("48 + ",REPT("0", 3-LEN(DEC2HEX($E20))),DEC2HEX($E20),"0")),"] := h ", REPT(" ", 4-LEN(RIGHT(DEC2HEX(G20),4))), RIGHT(DEC2HEX(G20),4), "   # ", $C20)</f>
        <v>[po|&lt;Msbf500&gt; + 48 + 1DC0] := h  1EB   # 2.1.a</v>
      </c>
      <c r="L20" s="12" t="str">
        <f>LOWER(_xlfn.CONCAT("12",DEC2HEX(HEX2DEC(RIGHT(VLOOKUP($D20,MSBF!$A:$C,3,FALSE),6))+IF(LEFT($E20,1)="b",HEX2DEC(RIGHT($E20,4)),16*(4.5+$E20)))," ",REPT("0",8-LEN(RIGHT(DEC2HEX(F20),4))),RIGHT(DEC2HEX(F20),4)))</f>
        <v>123d7728 00000239</v>
      </c>
      <c r="M20" s="12" t="str">
        <f>LOWER(_xlfn.CONCAT("12",DEC2HEX(HEX2DEC(RIGHT(VLOOKUP($D20,MSBF!$A:$C,3,FALSE),6))+IF(LEFT($E20,1)="b",HEX2DEC(RIGHT($E20,4)),16*(4.5+$E20)))," ",REPT("0",8-LEN(RIGHT(DEC2HEX(G20),4))),RIGHT(DEC2HEX(G20),4)))</f>
        <v>123d7728 000001eb</v>
      </c>
    </row>
    <row r="21" spans="1:13" x14ac:dyDescent="0.45">
      <c r="A21" s="1"/>
      <c r="B21" s="5"/>
      <c r="C21" s="3" t="s">
        <v>44</v>
      </c>
      <c r="D21" s="8" t="s">
        <v>185</v>
      </c>
      <c r="E21" s="2">
        <v>569</v>
      </c>
      <c r="F21" s="1">
        <v>565</v>
      </c>
      <c r="G21" s="1">
        <v>492</v>
      </c>
      <c r="H21" s="1" t="s">
        <v>45</v>
      </c>
      <c r="J21" s="12" t="str">
        <f t="shared" si="3"/>
        <v>[po|&lt;Msbf500&gt; + 48 + 2390] := h  235   # 2.1.b</v>
      </c>
      <c r="K21" s="12" t="str">
        <f t="shared" si="4"/>
        <v>[po|&lt;Msbf500&gt; + 48 + 2390] := h  1EC   # 2.1.b</v>
      </c>
      <c r="L21" s="12" t="str">
        <f>LOWER(_xlfn.CONCAT("12",DEC2HEX(HEX2DEC(RIGHT(VLOOKUP($D21,MSBF!$A:$C,3,FALSE),6))+IF(LEFT($E21,1)="b",HEX2DEC(RIGHT($E21,4)),16*(4.5+$E21)))," ",REPT("0",8-LEN(RIGHT(DEC2HEX(F21),4))),RIGHT(DEC2HEX(F21),4)))</f>
        <v>123d7cf8 00000235</v>
      </c>
      <c r="M21" s="12" t="str">
        <f>LOWER(_xlfn.CONCAT("12",DEC2HEX(HEX2DEC(RIGHT(VLOOKUP($D21,MSBF!$A:$C,3,FALSE),6))+IF(LEFT($E21,1)="b",HEX2DEC(RIGHT($E21,4)),16*(4.5+$E21)))," ",REPT("0",8-LEN(RIGHT(DEC2HEX(G21),4))),RIGHT(DEC2HEX(G21),4)))</f>
        <v>123d7cf8 000001ec</v>
      </c>
    </row>
    <row r="22" spans="1:13" x14ac:dyDescent="0.45">
      <c r="A22" s="1"/>
      <c r="B22" s="5"/>
      <c r="C22" s="3" t="s">
        <v>46</v>
      </c>
      <c r="D22" s="8" t="s">
        <v>186</v>
      </c>
      <c r="E22" s="2">
        <v>327</v>
      </c>
      <c r="F22" s="1">
        <v>186</v>
      </c>
      <c r="G22" s="1">
        <v>328</v>
      </c>
      <c r="H22" s="1" t="s">
        <v>49</v>
      </c>
      <c r="J22" s="12" t="str">
        <f t="shared" si="3"/>
        <v>[po|&lt;Msbf501&gt; + 48 + 1470] := h   BA   # 2.2.a</v>
      </c>
      <c r="K22" s="12" t="str">
        <f t="shared" si="4"/>
        <v>[po|&lt;Msbf501&gt; + 48 + 1470] := h  148   # 2.2.a</v>
      </c>
      <c r="L22" s="12" t="str">
        <f>LOWER(_xlfn.CONCAT("12",DEC2HEX(HEX2DEC(RIGHT(VLOOKUP($D22,MSBF!$A:$C,3,FALSE),6))+IF(LEFT($E22,1)="b",HEX2DEC(RIGHT($E22,4)),16*(4.5+$E22)))," ",REPT("0",8-LEN(RIGHT(DEC2HEX(F22),4))),RIGHT(DEC2HEX(F22),4)))</f>
        <v>123e1538 000000ba</v>
      </c>
      <c r="M22" s="12" t="str">
        <f>LOWER(_xlfn.CONCAT("12",DEC2HEX(HEX2DEC(RIGHT(VLOOKUP($D22,MSBF!$A:$C,3,FALSE),6))+IF(LEFT($E22,1)="b",HEX2DEC(RIGHT($E22,4)),16*(4.5+$E22)))," ",REPT("0",8-LEN(RIGHT(DEC2HEX(G22),4))),RIGHT(DEC2HEX(G22),4)))</f>
        <v>123e1538 00000148</v>
      </c>
    </row>
    <row r="23" spans="1:13" x14ac:dyDescent="0.45">
      <c r="A23" s="1"/>
      <c r="B23" s="5"/>
      <c r="C23" s="3" t="s">
        <v>47</v>
      </c>
      <c r="D23" s="8" t="s">
        <v>186</v>
      </c>
      <c r="E23" s="2">
        <v>186</v>
      </c>
      <c r="F23" s="1">
        <v>195</v>
      </c>
      <c r="G23" s="1">
        <v>190</v>
      </c>
      <c r="H23" s="1" t="s">
        <v>49</v>
      </c>
      <c r="J23" s="12" t="str">
        <f t="shared" si="3"/>
        <v>[po|&lt;Msbf501&gt; + 48 + 0BA0] := h   C3   # 2.2.b</v>
      </c>
      <c r="K23" s="12" t="str">
        <f t="shared" si="4"/>
        <v>[po|&lt;Msbf501&gt; + 48 + 0BA0] := h   BE   # 2.2.b</v>
      </c>
      <c r="L23" s="12" t="str">
        <f>LOWER(_xlfn.CONCAT("12",DEC2HEX(HEX2DEC(RIGHT(VLOOKUP($D23,MSBF!$A:$C,3,FALSE),6))+IF(LEFT($E23,1)="b",HEX2DEC(RIGHT($E23,4)),16*(4.5+$E23)))," ",REPT("0",8-LEN(RIGHT(DEC2HEX(F23),4))),RIGHT(DEC2HEX(F23),4)))</f>
        <v>123e0c68 000000c3</v>
      </c>
      <c r="M23" s="12" t="str">
        <f>LOWER(_xlfn.CONCAT("12",DEC2HEX(HEX2DEC(RIGHT(VLOOKUP($D23,MSBF!$A:$C,3,FALSE),6))+IF(LEFT($E23,1)="b",HEX2DEC(RIGHT($E23,4)),16*(4.5+$E23)))," ",REPT("0",8-LEN(RIGHT(DEC2HEX(G23),4))),RIGHT(DEC2HEX(G23),4)))</f>
        <v>123e0c68 000000be</v>
      </c>
    </row>
    <row r="24" spans="1:13" x14ac:dyDescent="0.45">
      <c r="A24" s="1"/>
      <c r="B24" s="5"/>
      <c r="C24" s="3" t="s">
        <v>48</v>
      </c>
      <c r="D24" s="8" t="s">
        <v>186</v>
      </c>
      <c r="E24" s="2">
        <v>279</v>
      </c>
      <c r="F24" s="1">
        <v>207</v>
      </c>
      <c r="G24" s="1">
        <v>200</v>
      </c>
      <c r="H24" s="1" t="s">
        <v>49</v>
      </c>
      <c r="J24" s="12" t="str">
        <f t="shared" si="3"/>
        <v>[po|&lt;Msbf501&gt; + 48 + 1170] := h   CF   # 2.2.c</v>
      </c>
      <c r="K24" s="12" t="str">
        <f t="shared" si="4"/>
        <v>[po|&lt;Msbf501&gt; + 48 + 1170] := h   C8   # 2.2.c</v>
      </c>
      <c r="L24" s="12" t="str">
        <f>LOWER(_xlfn.CONCAT("12",DEC2HEX(HEX2DEC(RIGHT(VLOOKUP($D24,MSBF!$A:$C,3,FALSE),6))+IF(LEFT($E24,1)="b",HEX2DEC(RIGHT($E24,4)),16*(4.5+$E24)))," ",REPT("0",8-LEN(RIGHT(DEC2HEX(F24),4))),RIGHT(DEC2HEX(F24),4)))</f>
        <v>123e1238 000000cf</v>
      </c>
      <c r="M24" s="12" t="str">
        <f>LOWER(_xlfn.CONCAT("12",DEC2HEX(HEX2DEC(RIGHT(VLOOKUP($D24,MSBF!$A:$C,3,FALSE),6))+IF(LEFT($E24,1)="b",HEX2DEC(RIGHT($E24,4)),16*(4.5+$E24)))," ",REPT("0",8-LEN(RIGHT(DEC2HEX(G24),4))),RIGHT(DEC2HEX(G24),4)))</f>
        <v>123e1238 000000c8</v>
      </c>
    </row>
    <row r="25" spans="1:13" x14ac:dyDescent="0.45">
      <c r="A25" s="1"/>
      <c r="B25" s="5"/>
      <c r="C25" s="3" t="s">
        <v>50</v>
      </c>
      <c r="D25" s="8" t="s">
        <v>185</v>
      </c>
      <c r="E25" s="2">
        <v>335</v>
      </c>
      <c r="F25" s="1">
        <v>57</v>
      </c>
      <c r="G25" s="1">
        <v>58</v>
      </c>
      <c r="H25" s="1" t="s">
        <v>54</v>
      </c>
      <c r="J25" s="12" t="str">
        <f t="shared" si="3"/>
        <v>[po|&lt;Msbf500&gt; + 48 + 14F0] := h   39   # 2.3.a</v>
      </c>
      <c r="K25" s="12" t="str">
        <f t="shared" si="4"/>
        <v>[po|&lt;Msbf500&gt; + 48 + 14F0] := h   3A   # 2.3.a</v>
      </c>
      <c r="L25" s="12" t="str">
        <f>LOWER(_xlfn.CONCAT("12",DEC2HEX(HEX2DEC(RIGHT(VLOOKUP($D25,MSBF!$A:$C,3,FALSE),6))+IF(LEFT($E25,1)="b",HEX2DEC(RIGHT($E25,4)),16*(4.5+$E25)))," ",REPT("0",8-LEN(RIGHT(DEC2HEX(F25),4))),RIGHT(DEC2HEX(F25),4)))</f>
        <v>123d6e58 00000039</v>
      </c>
      <c r="M25" s="12" t="str">
        <f>LOWER(_xlfn.CONCAT("12",DEC2HEX(HEX2DEC(RIGHT(VLOOKUP($D25,MSBF!$A:$C,3,FALSE),6))+IF(LEFT($E25,1)="b",HEX2DEC(RIGHT($E25,4)),16*(4.5+$E25)))," ",REPT("0",8-LEN(RIGHT(DEC2HEX(G25),4))),RIGHT(DEC2HEX(G25),4)))</f>
        <v>123d6e58 0000003a</v>
      </c>
    </row>
    <row r="26" spans="1:13" x14ac:dyDescent="0.45">
      <c r="A26" s="1"/>
      <c r="B26" s="5"/>
      <c r="C26" s="3" t="s">
        <v>51</v>
      </c>
      <c r="D26" s="8" t="s">
        <v>185</v>
      </c>
      <c r="E26" s="2">
        <v>365</v>
      </c>
      <c r="F26" s="1">
        <v>433</v>
      </c>
      <c r="G26" s="1">
        <v>59</v>
      </c>
      <c r="H26" s="1" t="s">
        <v>54</v>
      </c>
      <c r="J26" s="12" t="str">
        <f t="shared" si="3"/>
        <v>[po|&lt;Msbf500&gt; + 48 + 16D0] := h  1B1   # 2.3.b</v>
      </c>
      <c r="K26" s="12" t="str">
        <f t="shared" si="4"/>
        <v>[po|&lt;Msbf500&gt; + 48 + 16D0] := h   3B   # 2.3.b</v>
      </c>
      <c r="L26" s="12" t="str">
        <f>LOWER(_xlfn.CONCAT("12",DEC2HEX(HEX2DEC(RIGHT(VLOOKUP($D26,MSBF!$A:$C,3,FALSE),6))+IF(LEFT($E26,1)="b",HEX2DEC(RIGHT($E26,4)),16*(4.5+$E26)))," ",REPT("0",8-LEN(RIGHT(DEC2HEX(F26),4))),RIGHT(DEC2HEX(F26),4)))</f>
        <v>123d7038 000001b1</v>
      </c>
      <c r="M26" s="12" t="str">
        <f>LOWER(_xlfn.CONCAT("12",DEC2HEX(HEX2DEC(RIGHT(VLOOKUP($D26,MSBF!$A:$C,3,FALSE),6))+IF(LEFT($E26,1)="b",HEX2DEC(RIGHT($E26,4)),16*(4.5+$E26)))," ",REPT("0",8-LEN(RIGHT(DEC2HEX(G26),4))),RIGHT(DEC2HEX(G26),4)))</f>
        <v>123d7038 0000003b</v>
      </c>
    </row>
    <row r="27" spans="1:13" x14ac:dyDescent="0.45">
      <c r="A27" s="1"/>
      <c r="B27" s="5"/>
      <c r="C27" s="3" t="s">
        <v>52</v>
      </c>
      <c r="D27" s="8" t="s">
        <v>185</v>
      </c>
      <c r="E27" s="2">
        <v>438</v>
      </c>
      <c r="F27" s="1">
        <v>-1</v>
      </c>
      <c r="G27" s="1">
        <v>439</v>
      </c>
      <c r="H27" s="1" t="s">
        <v>54</v>
      </c>
      <c r="J27" s="12" t="str">
        <f t="shared" si="3"/>
        <v>[po|&lt;Msbf500&gt; + 48 + 1B60] := h FFFF   # 2.3.c</v>
      </c>
      <c r="K27" s="12" t="str">
        <f t="shared" si="4"/>
        <v>[po|&lt;Msbf500&gt; + 48 + 1B60] := h  1B7   # 2.3.c</v>
      </c>
      <c r="L27" s="12" t="str">
        <f>LOWER(_xlfn.CONCAT("12",DEC2HEX(HEX2DEC(RIGHT(VLOOKUP($D27,MSBF!$A:$C,3,FALSE),6))+IF(LEFT($E27,1)="b",HEX2DEC(RIGHT($E27,4)),16*(4.5+$E27)))," ",REPT("0",8-LEN(RIGHT(DEC2HEX(F27),4))),RIGHT(DEC2HEX(F27),4)))</f>
        <v>123d74c8 0000ffff</v>
      </c>
      <c r="M27" s="12" t="str">
        <f>LOWER(_xlfn.CONCAT("12",DEC2HEX(HEX2DEC(RIGHT(VLOOKUP($D27,MSBF!$A:$C,3,FALSE),6))+IF(LEFT($E27,1)="b",HEX2DEC(RIGHT($E27,4)),16*(4.5+$E27)))," ",REPT("0",8-LEN(RIGHT(DEC2HEX(G27),4))),RIGHT(DEC2HEX(G27),4)))</f>
        <v>123d74c8 000001b7</v>
      </c>
    </row>
    <row r="28" spans="1:13" x14ac:dyDescent="0.45">
      <c r="A28" s="1"/>
      <c r="B28" s="5"/>
      <c r="C28" s="3" t="s">
        <v>53</v>
      </c>
      <c r="D28" s="8" t="s">
        <v>185</v>
      </c>
      <c r="E28" s="2">
        <v>506</v>
      </c>
      <c r="F28" s="1">
        <v>-1</v>
      </c>
      <c r="G28" s="1">
        <v>466</v>
      </c>
      <c r="H28" s="1" t="s">
        <v>54</v>
      </c>
      <c r="J28" s="12" t="str">
        <f t="shared" si="3"/>
        <v>[po|&lt;Msbf500&gt; + 48 + 1FA0] := h FFFF   # 2.3.d</v>
      </c>
      <c r="K28" s="12" t="str">
        <f t="shared" si="4"/>
        <v>[po|&lt;Msbf500&gt; + 48 + 1FA0] := h  1D2   # 2.3.d</v>
      </c>
      <c r="L28" s="12" t="str">
        <f>LOWER(_xlfn.CONCAT("12",DEC2HEX(HEX2DEC(RIGHT(VLOOKUP($D28,MSBF!$A:$C,3,FALSE),6))+IF(LEFT($E28,1)="b",HEX2DEC(RIGHT($E28,4)),16*(4.5+$E28)))," ",REPT("0",8-LEN(RIGHT(DEC2HEX(F28),4))),RIGHT(DEC2HEX(F28),4)))</f>
        <v>123d7908 0000ffff</v>
      </c>
      <c r="M28" s="12" t="str">
        <f>LOWER(_xlfn.CONCAT("12",DEC2HEX(HEX2DEC(RIGHT(VLOOKUP($D28,MSBF!$A:$C,3,FALSE),6))+IF(LEFT($E28,1)="b",HEX2DEC(RIGHT($E28,4)),16*(4.5+$E28)))," ",REPT("0",8-LEN(RIGHT(DEC2HEX(G28),4))),RIGHT(DEC2HEX(G28),4)))</f>
        <v>123d7908 000001d2</v>
      </c>
    </row>
    <row r="29" spans="1:13" x14ac:dyDescent="0.45">
      <c r="A29" s="1"/>
      <c r="B29" s="5"/>
      <c r="C29" s="3" t="s">
        <v>55</v>
      </c>
      <c r="D29" s="8" t="s">
        <v>157</v>
      </c>
      <c r="E29" s="2">
        <v>81</v>
      </c>
      <c r="F29" s="1">
        <v>124</v>
      </c>
      <c r="G29" s="1">
        <v>77</v>
      </c>
      <c r="H29" s="1" t="s">
        <v>61</v>
      </c>
      <c r="I29" s="1" t="s">
        <v>340</v>
      </c>
      <c r="J29" s="12" t="str">
        <f t="shared" si="3"/>
        <v>[po|&lt;Msbf200&gt; + 48 + 0510] := h   7C   # 2.4.a</v>
      </c>
      <c r="K29" s="12" t="str">
        <f t="shared" si="4"/>
        <v>[po|&lt;Msbf200&gt; + 48 + 0510] := h   4D   # 2.4.a</v>
      </c>
      <c r="L29" s="12" t="str">
        <f>LOWER(_xlfn.CONCAT("12",DEC2HEX(HEX2DEC(RIGHT(VLOOKUP($D29,MSBF!$A:$C,3,FALSE),6))+IF(LEFT($E29,1)="b",HEX2DEC(RIGHT($E29,4)),16*(4.5+$E29)))," ",REPT("0",8-LEN(RIGHT(DEC2HEX(F29),4))),RIGHT(DEC2HEX(F29),4)))</f>
        <v>12346a58 0000007c</v>
      </c>
      <c r="M29" s="12" t="str">
        <f>LOWER(_xlfn.CONCAT("12",DEC2HEX(HEX2DEC(RIGHT(VLOOKUP($D29,MSBF!$A:$C,3,FALSE),6))+IF(LEFT($E29,1)="b",HEX2DEC(RIGHT($E29,4)),16*(4.5+$E29)))," ",REPT("0",8-LEN(RIGHT(DEC2HEX(G29),4))),RIGHT(DEC2HEX(G29),4)))</f>
        <v>12346a58 0000004d</v>
      </c>
    </row>
    <row r="30" spans="1:13" x14ac:dyDescent="0.45">
      <c r="A30" s="1"/>
      <c r="B30" s="5"/>
      <c r="C30" s="3" t="s">
        <v>56</v>
      </c>
      <c r="D30" s="8" t="s">
        <v>157</v>
      </c>
      <c r="E30" s="2">
        <v>13</v>
      </c>
      <c r="F30" s="1">
        <v>134</v>
      </c>
      <c r="G30" s="1">
        <v>14</v>
      </c>
      <c r="H30" s="1" t="s">
        <v>61</v>
      </c>
      <c r="I30" s="1" t="s">
        <v>122</v>
      </c>
      <c r="J30" s="12" t="str">
        <f t="shared" si="3"/>
        <v>[po|&lt;Msbf200&gt; + 48 + 00D0] := h   86   # 2.4.b</v>
      </c>
      <c r="K30" s="12" t="str">
        <f t="shared" si="4"/>
        <v>[po|&lt;Msbf200&gt; + 48 + 00D0] := h    E   # 2.4.b</v>
      </c>
      <c r="L30" s="12" t="str">
        <f>LOWER(_xlfn.CONCAT("12",DEC2HEX(HEX2DEC(RIGHT(VLOOKUP($D30,MSBF!$A:$C,3,FALSE),6))+IF(LEFT($E30,1)="b",HEX2DEC(RIGHT($E30,4)),16*(4.5+$E30)))," ",REPT("0",8-LEN(RIGHT(DEC2HEX(F30),4))),RIGHT(DEC2HEX(F30),4)))</f>
        <v>12346618 00000086</v>
      </c>
      <c r="M30" s="12" t="str">
        <f>LOWER(_xlfn.CONCAT("12",DEC2HEX(HEX2DEC(RIGHT(VLOOKUP($D30,MSBF!$A:$C,3,FALSE),6))+IF(LEFT($E30,1)="b",HEX2DEC(RIGHT($E30,4)),16*(4.5+$E30)))," ",REPT("0",8-LEN(RIGHT(DEC2HEX(G30),4))),RIGHT(DEC2HEX(G30),4)))</f>
        <v>12346618 0000000e</v>
      </c>
    </row>
    <row r="31" spans="1:13" x14ac:dyDescent="0.45">
      <c r="A31" s="1"/>
      <c r="B31" s="5"/>
      <c r="C31" s="3" t="s">
        <v>58</v>
      </c>
      <c r="D31" s="8" t="s">
        <v>157</v>
      </c>
      <c r="E31" s="2">
        <v>346</v>
      </c>
      <c r="F31" s="1">
        <v>360</v>
      </c>
      <c r="G31" s="1">
        <v>65</v>
      </c>
      <c r="H31" s="1" t="s">
        <v>57</v>
      </c>
      <c r="J31" s="12" t="str">
        <f t="shared" si="3"/>
        <v>[po|&lt;Msbf200&gt; + 48 + 15A0] := h  168   # 2.5.a</v>
      </c>
      <c r="K31" s="12" t="str">
        <f t="shared" si="4"/>
        <v>[po|&lt;Msbf200&gt; + 48 + 15A0] := h   41   # 2.5.a</v>
      </c>
      <c r="L31" s="12" t="str">
        <f>LOWER(_xlfn.CONCAT("12",DEC2HEX(HEX2DEC(RIGHT(VLOOKUP($D31,MSBF!$A:$C,3,FALSE),6))+IF(LEFT($E31,1)="b",HEX2DEC(RIGHT($E31,4)),16*(4.5+$E31)))," ",REPT("0",8-LEN(RIGHT(DEC2HEX(F31),4))),RIGHT(DEC2HEX(F31),4)))</f>
        <v>12347ae8 00000168</v>
      </c>
      <c r="M31" s="12" t="str">
        <f>LOWER(_xlfn.CONCAT("12",DEC2HEX(HEX2DEC(RIGHT(VLOOKUP($D31,MSBF!$A:$C,3,FALSE),6))+IF(LEFT($E31,1)="b",HEX2DEC(RIGHT($E31,4)),16*(4.5+$E31)))," ",REPT("0",8-LEN(RIGHT(DEC2HEX(G31),4))),RIGHT(DEC2HEX(G31),4)))</f>
        <v>12347ae8 00000041</v>
      </c>
    </row>
    <row r="32" spans="1:13" x14ac:dyDescent="0.45">
      <c r="A32" s="1"/>
      <c r="B32" s="5"/>
      <c r="C32" s="3" t="s">
        <v>59</v>
      </c>
      <c r="D32" s="8" t="s">
        <v>157</v>
      </c>
      <c r="E32" s="2">
        <v>25</v>
      </c>
      <c r="F32" s="1">
        <v>335</v>
      </c>
      <c r="G32" s="1">
        <v>57</v>
      </c>
      <c r="H32" s="1" t="s">
        <v>57</v>
      </c>
      <c r="J32" s="12" t="str">
        <f t="shared" si="3"/>
        <v>[po|&lt;Msbf200&gt; + 48 + 0190] := h  14F   # 2.5.b</v>
      </c>
      <c r="K32" s="12" t="str">
        <f t="shared" si="4"/>
        <v>[po|&lt;Msbf200&gt; + 48 + 0190] := h   39   # 2.5.b</v>
      </c>
      <c r="L32" s="12" t="str">
        <f>LOWER(_xlfn.CONCAT("12",DEC2HEX(HEX2DEC(RIGHT(VLOOKUP($D32,MSBF!$A:$C,3,FALSE),6))+IF(LEFT($E32,1)="b",HEX2DEC(RIGHT($E32,4)),16*(4.5+$E32)))," ",REPT("0",8-LEN(RIGHT(DEC2HEX(F32),4))),RIGHT(DEC2HEX(F32),4)))</f>
        <v>123466d8 0000014f</v>
      </c>
      <c r="M32" s="12" t="str">
        <f>LOWER(_xlfn.CONCAT("12",DEC2HEX(HEX2DEC(RIGHT(VLOOKUP($D32,MSBF!$A:$C,3,FALSE),6))+IF(LEFT($E32,1)="b",HEX2DEC(RIGHT($E32,4)),16*(4.5+$E32)))," ",REPT("0",8-LEN(RIGHT(DEC2HEX(G32),4))),RIGHT(DEC2HEX(G32),4)))</f>
        <v>123466d8 00000039</v>
      </c>
    </row>
    <row r="33" spans="1:13" x14ac:dyDescent="0.45">
      <c r="A33" s="1"/>
      <c r="B33" s="5"/>
      <c r="C33" s="3" t="s">
        <v>60</v>
      </c>
      <c r="D33" s="8" t="s">
        <v>157</v>
      </c>
      <c r="E33" s="2">
        <v>335</v>
      </c>
      <c r="F33" s="1">
        <v>618</v>
      </c>
      <c r="G33" s="1">
        <v>155</v>
      </c>
      <c r="H33" s="1" t="s">
        <v>57</v>
      </c>
      <c r="J33" s="12" t="str">
        <f t="shared" si="3"/>
        <v>[po|&lt;Msbf200&gt; + 48 + 14F0] := h  26A   # 2.5.c</v>
      </c>
      <c r="K33" s="12" t="str">
        <f t="shared" si="4"/>
        <v>[po|&lt;Msbf200&gt; + 48 + 14F0] := h   9B   # 2.5.c</v>
      </c>
      <c r="L33" s="12" t="str">
        <f>LOWER(_xlfn.CONCAT("12",DEC2HEX(HEX2DEC(RIGHT(VLOOKUP($D33,MSBF!$A:$C,3,FALSE),6))+IF(LEFT($E33,1)="b",HEX2DEC(RIGHT($E33,4)),16*(4.5+$E33)))," ",REPT("0",8-LEN(RIGHT(DEC2HEX(F33),4))),RIGHT(DEC2HEX(F33),4)))</f>
        <v>12347a38 0000026a</v>
      </c>
      <c r="M33" s="12" t="str">
        <f>LOWER(_xlfn.CONCAT("12",DEC2HEX(HEX2DEC(RIGHT(VLOOKUP($D33,MSBF!$A:$C,3,FALSE),6))+IF(LEFT($E33,1)="b",HEX2DEC(RIGHT($E33,4)),16*(4.5+$E33)))," ",REPT("0",8-LEN(RIGHT(DEC2HEX(G33),4))),RIGHT(DEC2HEX(G33),4)))</f>
        <v>12347a38 0000009b</v>
      </c>
    </row>
    <row r="34" spans="1:13" x14ac:dyDescent="0.45">
      <c r="A34" s="1"/>
      <c r="B34" s="5"/>
      <c r="C34" s="3" t="s">
        <v>62</v>
      </c>
      <c r="D34" s="8" t="s">
        <v>157</v>
      </c>
      <c r="E34" s="2">
        <v>130</v>
      </c>
      <c r="F34" s="1">
        <v>119</v>
      </c>
      <c r="G34" s="1">
        <v>204</v>
      </c>
      <c r="H34" s="1" t="s">
        <v>65</v>
      </c>
      <c r="J34" s="12" t="str">
        <f t="shared" si="3"/>
        <v>[po|&lt;Msbf200&gt; + 48 + 0820] := h   77   # 2.6.a</v>
      </c>
      <c r="K34" s="12" t="str">
        <f t="shared" si="4"/>
        <v>[po|&lt;Msbf200&gt; + 48 + 0820] := h   CC   # 2.6.a</v>
      </c>
      <c r="L34" s="12" t="str">
        <f>LOWER(_xlfn.CONCAT("12",DEC2HEX(HEX2DEC(RIGHT(VLOOKUP($D34,MSBF!$A:$C,3,FALSE),6))+IF(LEFT($E34,1)="b",HEX2DEC(RIGHT($E34,4)),16*(4.5+$E34)))," ",REPT("0",8-LEN(RIGHT(DEC2HEX(F34),4))),RIGHT(DEC2HEX(F34),4)))</f>
        <v>12346d68 00000077</v>
      </c>
      <c r="M34" s="12" t="str">
        <f>LOWER(_xlfn.CONCAT("12",DEC2HEX(HEX2DEC(RIGHT(VLOOKUP($D34,MSBF!$A:$C,3,FALSE),6))+IF(LEFT($E34,1)="b",HEX2DEC(RIGHT($E34,4)),16*(4.5+$E34)))," ",REPT("0",8-LEN(RIGHT(DEC2HEX(G34),4))),RIGHT(DEC2HEX(G34),4)))</f>
        <v>12346d68 000000cc</v>
      </c>
    </row>
    <row r="35" spans="1:13" x14ac:dyDescent="0.45">
      <c r="A35" s="1"/>
      <c r="B35" s="5"/>
      <c r="C35" s="3" t="s">
        <v>63</v>
      </c>
      <c r="D35" s="8" t="s">
        <v>157</v>
      </c>
      <c r="E35" s="2">
        <v>113</v>
      </c>
      <c r="F35" s="1">
        <v>165</v>
      </c>
      <c r="G35" s="1">
        <v>207</v>
      </c>
      <c r="H35" s="1" t="s">
        <v>65</v>
      </c>
      <c r="J35" s="12" t="str">
        <f t="shared" si="3"/>
        <v>[po|&lt;Msbf200&gt; + 48 + 0710] := h   A5   # 2.6.b</v>
      </c>
      <c r="K35" s="12" t="str">
        <f t="shared" si="4"/>
        <v>[po|&lt;Msbf200&gt; + 48 + 0710] := h   CF   # 2.6.b</v>
      </c>
      <c r="L35" s="12" t="str">
        <f>LOWER(_xlfn.CONCAT("12",DEC2HEX(HEX2DEC(RIGHT(VLOOKUP($D35,MSBF!$A:$C,3,FALSE),6))+IF(LEFT($E35,1)="b",HEX2DEC(RIGHT($E35,4)),16*(4.5+$E35)))," ",REPT("0",8-LEN(RIGHT(DEC2HEX(F35),4))),RIGHT(DEC2HEX(F35),4)))</f>
        <v>12346c58 000000a5</v>
      </c>
      <c r="M35" s="12" t="str">
        <f>LOWER(_xlfn.CONCAT("12",DEC2HEX(HEX2DEC(RIGHT(VLOOKUP($D35,MSBF!$A:$C,3,FALSE),6))+IF(LEFT($E35,1)="b",HEX2DEC(RIGHT($E35,4)),16*(4.5+$E35)))," ",REPT("0",8-LEN(RIGHT(DEC2HEX(G35),4))),RIGHT(DEC2HEX(G35),4)))</f>
        <v>12346c58 000000cf</v>
      </c>
    </row>
    <row r="36" spans="1:13" x14ac:dyDescent="0.45">
      <c r="A36" s="1"/>
      <c r="B36" s="5"/>
      <c r="C36" s="3" t="s">
        <v>64</v>
      </c>
      <c r="D36" s="8" t="s">
        <v>157</v>
      </c>
      <c r="E36" s="2">
        <v>92</v>
      </c>
      <c r="F36" s="1">
        <v>32</v>
      </c>
      <c r="G36" s="1">
        <v>30</v>
      </c>
      <c r="H36" s="1" t="s">
        <v>66</v>
      </c>
      <c r="J36" s="12" t="str">
        <f t="shared" si="3"/>
        <v>[po|&lt;Msbf200&gt; + 48 + 05C0] := h   20   # 2.7</v>
      </c>
      <c r="K36" s="12" t="str">
        <f t="shared" si="4"/>
        <v>[po|&lt;Msbf200&gt; + 48 + 05C0] := h   1E   # 2.7</v>
      </c>
      <c r="L36" s="12" t="str">
        <f>LOWER(_xlfn.CONCAT("12",DEC2HEX(HEX2DEC(RIGHT(VLOOKUP($D36,MSBF!$A:$C,3,FALSE),6))+IF(LEFT($E36,1)="b",HEX2DEC(RIGHT($E36,4)),16*(4.5+$E36)))," ",REPT("0",8-LEN(RIGHT(DEC2HEX(F36),4))),RIGHT(DEC2HEX(F36),4)))</f>
        <v>12346b08 00000020</v>
      </c>
      <c r="M36" s="12" t="str">
        <f>LOWER(_xlfn.CONCAT("12",DEC2HEX(HEX2DEC(RIGHT(VLOOKUP($D36,MSBF!$A:$C,3,FALSE),6))+IF(LEFT($E36,1)="b",HEX2DEC(RIGHT($E36,4)),16*(4.5+$E36)))," ",REPT("0",8-LEN(RIGHT(DEC2HEX(G36),4))),RIGHT(DEC2HEX(G36),4)))</f>
        <v>12346b08 0000001e</v>
      </c>
    </row>
    <row r="37" spans="1:13" x14ac:dyDescent="0.45">
      <c r="A37" s="1"/>
      <c r="B37" s="5"/>
      <c r="C37" s="3" t="s">
        <v>67</v>
      </c>
      <c r="D37" s="8" t="s">
        <v>157</v>
      </c>
      <c r="E37" s="2" t="s">
        <v>275</v>
      </c>
      <c r="F37" s="1">
        <v>152</v>
      </c>
      <c r="G37" s="1">
        <v>151</v>
      </c>
      <c r="H37" s="1" t="s">
        <v>70</v>
      </c>
      <c r="J37" s="12" t="str">
        <f t="shared" si="3"/>
        <v>[po|&lt;Msbf200&gt; + 2b5a     ] := h   98   # 2.8.a</v>
      </c>
      <c r="K37" s="12" t="str">
        <f t="shared" si="4"/>
        <v>[po|&lt;Msbf200&gt; + 2b5a     ] := h   97   # 2.8.a</v>
      </c>
      <c r="L37" s="12" t="str">
        <f>LOWER(_xlfn.CONCAT("12",DEC2HEX(HEX2DEC(RIGHT(VLOOKUP($D37,MSBF!$A:$C,3,FALSE),6))+IF(LEFT($E37,1)="b",HEX2DEC(RIGHT($E37,4)),16*(4.5+$E37)))," ",REPT("0",8-LEN(RIGHT(DEC2HEX(F37),4))),RIGHT(DEC2HEX(F37),4)))</f>
        <v>1234905a 00000098</v>
      </c>
      <c r="M37" s="12" t="str">
        <f>LOWER(_xlfn.CONCAT("12",DEC2HEX(HEX2DEC(RIGHT(VLOOKUP($D37,MSBF!$A:$C,3,FALSE),6))+IF(LEFT($E37,1)="b",HEX2DEC(RIGHT($E37,4)),16*(4.5+$E37)))," ",REPT("0",8-LEN(RIGHT(DEC2HEX(G37),4))),RIGHT(DEC2HEX(G37),4)))</f>
        <v>1234905a 00000097</v>
      </c>
    </row>
    <row r="38" spans="1:13" x14ac:dyDescent="0.45">
      <c r="A38" s="1"/>
      <c r="B38" s="5"/>
      <c r="C38" s="3" t="s">
        <v>68</v>
      </c>
      <c r="D38" s="8" t="s">
        <v>157</v>
      </c>
      <c r="E38" s="2">
        <v>128</v>
      </c>
      <c r="F38" s="1">
        <v>108</v>
      </c>
      <c r="G38" s="1">
        <v>44</v>
      </c>
      <c r="H38" s="1" t="s">
        <v>70</v>
      </c>
      <c r="J38" s="12" t="str">
        <f t="shared" si="3"/>
        <v>[po|&lt;Msbf200&gt; + 48 + 0800] := h   6C   # 2.8.b</v>
      </c>
      <c r="K38" s="12" t="str">
        <f t="shared" si="4"/>
        <v>[po|&lt;Msbf200&gt; + 48 + 0800] := h   2C   # 2.8.b</v>
      </c>
      <c r="L38" s="12" t="str">
        <f>LOWER(_xlfn.CONCAT("12",DEC2HEX(HEX2DEC(RIGHT(VLOOKUP($D38,MSBF!$A:$C,3,FALSE),6))+IF(LEFT($E38,1)="b",HEX2DEC(RIGHT($E38,4)),16*(4.5+$E38)))," ",REPT("0",8-LEN(RIGHT(DEC2HEX(F38),4))),RIGHT(DEC2HEX(F38),4)))</f>
        <v>12346d48 0000006c</v>
      </c>
      <c r="M38" s="12" t="str">
        <f>LOWER(_xlfn.CONCAT("12",DEC2HEX(HEX2DEC(RIGHT(VLOOKUP($D38,MSBF!$A:$C,3,FALSE),6))+IF(LEFT($E38,1)="b",HEX2DEC(RIGHT($E38,4)),16*(4.5+$E38)))," ",REPT("0",8-LEN(RIGHT(DEC2HEX(G38),4))),RIGHT(DEC2HEX(G38),4)))</f>
        <v>12346d48 0000002c</v>
      </c>
    </row>
    <row r="39" spans="1:13" x14ac:dyDescent="0.45">
      <c r="A39" s="1"/>
      <c r="B39" s="5"/>
      <c r="C39" s="3" t="s">
        <v>69</v>
      </c>
      <c r="D39" s="8" t="s">
        <v>157</v>
      </c>
      <c r="E39" s="2">
        <v>381</v>
      </c>
      <c r="F39" s="1">
        <v>386</v>
      </c>
      <c r="G39" s="1">
        <v>382</v>
      </c>
      <c r="H39" s="1" t="s">
        <v>70</v>
      </c>
      <c r="J39" s="12" t="str">
        <f t="shared" si="3"/>
        <v>[po|&lt;Msbf200&gt; + 48 + 17D0] := h  182   # 2.8.c</v>
      </c>
      <c r="K39" s="12" t="str">
        <f t="shared" si="4"/>
        <v>[po|&lt;Msbf200&gt; + 48 + 17D0] := h  17E   # 2.8.c</v>
      </c>
      <c r="L39" s="12" t="str">
        <f>LOWER(_xlfn.CONCAT("12",DEC2HEX(HEX2DEC(RIGHT(VLOOKUP($D39,MSBF!$A:$C,3,FALSE),6))+IF(LEFT($E39,1)="b",HEX2DEC(RIGHT($E39,4)),16*(4.5+$E39)))," ",REPT("0",8-LEN(RIGHT(DEC2HEX(F39),4))),RIGHT(DEC2HEX(F39),4)))</f>
        <v>12347d18 00000182</v>
      </c>
      <c r="M39" s="12" t="str">
        <f>LOWER(_xlfn.CONCAT("12",DEC2HEX(HEX2DEC(RIGHT(VLOOKUP($D39,MSBF!$A:$C,3,FALSE),6))+IF(LEFT($E39,1)="b",HEX2DEC(RIGHT($E39,4)),16*(4.5+$E39)))," ",REPT("0",8-LEN(RIGHT(DEC2HEX(G39),4))),RIGHT(DEC2HEX(G39),4)))</f>
        <v>12347d18 0000017e</v>
      </c>
    </row>
    <row r="40" spans="1:13" x14ac:dyDescent="0.45">
      <c r="A40" s="1"/>
      <c r="B40" s="5"/>
      <c r="C40" s="3" t="s">
        <v>71</v>
      </c>
      <c r="D40" s="8" t="s">
        <v>157</v>
      </c>
      <c r="E40" s="2">
        <v>52</v>
      </c>
      <c r="F40" s="1">
        <v>-1</v>
      </c>
      <c r="G40" s="1">
        <v>53</v>
      </c>
      <c r="H40" s="1" t="s">
        <v>72</v>
      </c>
      <c r="J40" s="12" t="str">
        <f t="shared" si="3"/>
        <v>[po|&lt;Msbf200&gt; + 48 + 0340] := h FFFF   # 2.9</v>
      </c>
      <c r="K40" s="12" t="str">
        <f t="shared" si="4"/>
        <v>[po|&lt;Msbf200&gt; + 48 + 0340] := h   35   # 2.9</v>
      </c>
      <c r="L40" s="12" t="str">
        <f>LOWER(_xlfn.CONCAT("12",DEC2HEX(HEX2DEC(RIGHT(VLOOKUP($D40,MSBF!$A:$C,3,FALSE),6))+IF(LEFT($E40,1)="b",HEX2DEC(RIGHT($E40,4)),16*(4.5+$E40)))," ",REPT("0",8-LEN(RIGHT(DEC2HEX(F40),4))),RIGHT(DEC2HEX(F40),4)))</f>
        <v>12346888 0000ffff</v>
      </c>
      <c r="M40" s="12" t="str">
        <f>LOWER(_xlfn.CONCAT("12",DEC2HEX(HEX2DEC(RIGHT(VLOOKUP($D40,MSBF!$A:$C,3,FALSE),6))+IF(LEFT($E40,1)="b",HEX2DEC(RIGHT($E40,4)),16*(4.5+$E40)))," ",REPT("0",8-LEN(RIGHT(DEC2HEX(G40),4))),RIGHT(DEC2HEX(G40),4)))</f>
        <v>12346888 00000035</v>
      </c>
    </row>
    <row r="41" spans="1:13" x14ac:dyDescent="0.45">
      <c r="A41" s="1"/>
      <c r="B41" s="5"/>
      <c r="C41" s="3" t="s">
        <v>73</v>
      </c>
      <c r="D41" s="8" t="s">
        <v>157</v>
      </c>
      <c r="E41" s="2">
        <v>451</v>
      </c>
      <c r="F41" s="1">
        <v>510</v>
      </c>
      <c r="G41" s="1">
        <v>452</v>
      </c>
      <c r="H41" s="1" t="s">
        <v>74</v>
      </c>
      <c r="J41" s="12" t="str">
        <f t="shared" si="3"/>
        <v>[po|&lt;Msbf200&gt; + 48 + 1C30] := h  1FE   # 2.10</v>
      </c>
      <c r="K41" s="12" t="str">
        <f t="shared" si="4"/>
        <v>[po|&lt;Msbf200&gt; + 48 + 1C30] := h  1C4   # 2.10</v>
      </c>
      <c r="L41" s="12" t="str">
        <f>LOWER(_xlfn.CONCAT("12",DEC2HEX(HEX2DEC(RIGHT(VLOOKUP($D41,MSBF!$A:$C,3,FALSE),6))+IF(LEFT($E41,1)="b",HEX2DEC(RIGHT($E41,4)),16*(4.5+$E41)))," ",REPT("0",8-LEN(RIGHT(DEC2HEX(F41),4))),RIGHT(DEC2HEX(F41),4)))</f>
        <v>12348178 000001fe</v>
      </c>
      <c r="M41" s="12" t="str">
        <f>LOWER(_xlfn.CONCAT("12",DEC2HEX(HEX2DEC(RIGHT(VLOOKUP($D41,MSBF!$A:$C,3,FALSE),6))+IF(LEFT($E41,1)="b",HEX2DEC(RIGHT($E41,4)),16*(4.5+$E41)))," ",REPT("0",8-LEN(RIGHT(DEC2HEX(G41),4))),RIGHT(DEC2HEX(G41),4)))</f>
        <v>12348178 000001c4</v>
      </c>
    </row>
    <row r="42" spans="1:13" x14ac:dyDescent="0.45">
      <c r="A42" s="4"/>
      <c r="B42" s="5"/>
      <c r="C42" s="3" t="s">
        <v>75</v>
      </c>
      <c r="D42" s="8" t="s">
        <v>158</v>
      </c>
      <c r="E42" s="2">
        <v>5</v>
      </c>
      <c r="F42" s="1">
        <v>79</v>
      </c>
      <c r="G42" s="1">
        <v>6</v>
      </c>
      <c r="H42" s="1" t="s">
        <v>76</v>
      </c>
      <c r="J42" s="12" t="str">
        <f t="shared" ref="J42:K49" si="5">_xlfn.CONCAT("[po|&lt;msbf",$D42,"&gt; + ", IF(LEFT($E42,1)="b", _xlfn.CONCAT(RIGHT($E42,4), "     "), _xlfn.CONCAT("48 + ",REPT("0", 3-LEN(DEC2HEX($E42))),DEC2HEX($E42),"0")),"] := h ", REPT(" ", 4-LEN(RIGHT(DEC2HEX(F42),4))), RIGHT(DEC2HEX(F42),4), "   # ", $C42)</f>
        <v>[po|&lt;msbf201&gt; + 48 + 0050] := h   4F   # 2.11</v>
      </c>
      <c r="K42" s="12" t="str">
        <f t="shared" si="5"/>
        <v>[po|&lt;msbf201&gt; + 48 + 0050] := h    6   # 2.11</v>
      </c>
      <c r="L42" s="12" t="str">
        <f>LOWER(_xlfn.CONCAT("12",DEC2HEX(HEX2DEC(RIGHT(VLOOKUP($D42,MSBF!$A:$C,3,FALSE),6))+IF(LEFT($E42,1)="b",HEX2DEC(RIGHT($E42,4)),16*(4.5+$E42)))," ",REPT("0",8-LEN(RIGHT(DEC2HEX(F42),4))),RIGHT(DEC2HEX(F42),4)))</f>
        <v>12353a18 0000004f</v>
      </c>
      <c r="M42" s="12" t="str">
        <f>LOWER(_xlfn.CONCAT("12",DEC2HEX(HEX2DEC(RIGHT(VLOOKUP($D42,MSBF!$A:$C,3,FALSE),6))+IF(LEFT($E42,1)="b",HEX2DEC(RIGHT($E42,4)),16*(4.5+$E42)))," ",REPT("0",8-LEN(RIGHT(DEC2HEX(G42),4))),RIGHT(DEC2HEX(G42),4)))</f>
        <v>12353a18 00000006</v>
      </c>
    </row>
    <row r="43" spans="1:13" x14ac:dyDescent="0.45">
      <c r="A43" s="4"/>
      <c r="B43" s="1"/>
      <c r="C43" s="3" t="s">
        <v>77</v>
      </c>
      <c r="D43" s="8" t="s">
        <v>165</v>
      </c>
      <c r="E43" s="2">
        <v>2</v>
      </c>
      <c r="F43" s="1">
        <v>104</v>
      </c>
      <c r="G43" s="1">
        <v>107</v>
      </c>
      <c r="H43" s="1" t="s">
        <v>78</v>
      </c>
      <c r="J43" s="12" t="str">
        <f t="shared" si="5"/>
        <v>[po|&lt;msbf300&gt; + 48 + 0020] := h   68   # 3.1</v>
      </c>
      <c r="K43" s="12" t="str">
        <f t="shared" si="5"/>
        <v>[po|&lt;msbf300&gt; + 48 + 0020] := h   6B   # 3.1</v>
      </c>
      <c r="L43" s="12" t="str">
        <f>LOWER(_xlfn.CONCAT("12",DEC2HEX(HEX2DEC(RIGHT(VLOOKUP($D43,MSBF!$A:$C,3,FALSE),6))+IF(LEFT($E43,1)="b",HEX2DEC(RIGHT($E43,4)),16*(4.5+$E43)))," ",REPT("0",8-LEN(RIGHT(DEC2HEX(F43),4))),RIGHT(DEC2HEX(F43),4)))</f>
        <v>12377588 00000068</v>
      </c>
      <c r="M43" s="12" t="str">
        <f>LOWER(_xlfn.CONCAT("12",DEC2HEX(HEX2DEC(RIGHT(VLOOKUP($D43,MSBF!$A:$C,3,FALSE),6))+IF(LEFT($E43,1)="b",HEX2DEC(RIGHT($E43,4)),16*(4.5+$E43)))," ",REPT("0",8-LEN(RIGHT(DEC2HEX(G43),4))),RIGHT(DEC2HEX(G43),4)))</f>
        <v>12377588 0000006b</v>
      </c>
    </row>
    <row r="44" spans="1:13" x14ac:dyDescent="0.45">
      <c r="A44" s="4"/>
      <c r="B44" s="1"/>
      <c r="C44" s="3" t="s">
        <v>84</v>
      </c>
      <c r="D44" s="8" t="s">
        <v>165</v>
      </c>
      <c r="E44" s="2">
        <v>263</v>
      </c>
      <c r="F44" s="1">
        <v>316</v>
      </c>
      <c r="G44" s="1">
        <v>150</v>
      </c>
      <c r="H44" s="1" t="s">
        <v>81</v>
      </c>
      <c r="J44" s="12" t="str">
        <f t="shared" si="5"/>
        <v>[po|&lt;msbf300&gt; + 48 + 1070] := h  13C   # 3.2.a</v>
      </c>
      <c r="K44" s="12" t="str">
        <f t="shared" si="5"/>
        <v>[po|&lt;msbf300&gt; + 48 + 1070] := h   96   # 3.2.a</v>
      </c>
      <c r="L44" s="12" t="str">
        <f>LOWER(_xlfn.CONCAT("12",DEC2HEX(HEX2DEC(RIGHT(VLOOKUP($D44,MSBF!$A:$C,3,FALSE),6))+IF(LEFT($E44,1)="b",HEX2DEC(RIGHT($E44,4)),16*(4.5+$E44)))," ",REPT("0",8-LEN(RIGHT(DEC2HEX(F44),4))),RIGHT(DEC2HEX(F44),4)))</f>
        <v>123785d8 0000013c</v>
      </c>
      <c r="M44" s="12" t="str">
        <f>LOWER(_xlfn.CONCAT("12",DEC2HEX(HEX2DEC(RIGHT(VLOOKUP($D44,MSBF!$A:$C,3,FALSE),6))+IF(LEFT($E44,1)="b",HEX2DEC(RIGHT($E44,4)),16*(4.5+$E44)))," ",REPT("0",8-LEN(RIGHT(DEC2HEX(G44),4))),RIGHT(DEC2HEX(G44),4)))</f>
        <v>123785d8 00000096</v>
      </c>
    </row>
    <row r="45" spans="1:13" x14ac:dyDescent="0.45">
      <c r="A45" s="4"/>
      <c r="B45" s="1"/>
      <c r="C45" s="3" t="s">
        <v>85</v>
      </c>
      <c r="D45" s="8" t="s">
        <v>165</v>
      </c>
      <c r="E45" s="2">
        <v>6</v>
      </c>
      <c r="F45" s="1">
        <v>318</v>
      </c>
      <c r="G45" s="1">
        <v>7</v>
      </c>
      <c r="H45" s="1" t="s">
        <v>81</v>
      </c>
      <c r="J45" s="12" t="str">
        <f t="shared" si="5"/>
        <v>[po|&lt;msbf300&gt; + 48 + 0060] := h  13E   # 3.2.b</v>
      </c>
      <c r="K45" s="12" t="str">
        <f t="shared" si="5"/>
        <v>[po|&lt;msbf300&gt; + 48 + 0060] := h    7   # 3.2.b</v>
      </c>
      <c r="L45" s="12" t="str">
        <f>LOWER(_xlfn.CONCAT("12",DEC2HEX(HEX2DEC(RIGHT(VLOOKUP($D45,MSBF!$A:$C,3,FALSE),6))+IF(LEFT($E45,1)="b",HEX2DEC(RIGHT($E45,4)),16*(4.5+$E45)))," ",REPT("0",8-LEN(RIGHT(DEC2HEX(F45),4))),RIGHT(DEC2HEX(F45),4)))</f>
        <v>123775c8 0000013e</v>
      </c>
      <c r="M45" s="12" t="str">
        <f>LOWER(_xlfn.CONCAT("12",DEC2HEX(HEX2DEC(RIGHT(VLOOKUP($D45,MSBF!$A:$C,3,FALSE),6))+IF(LEFT($E45,1)="b",HEX2DEC(RIGHT($E45,4)),16*(4.5+$E45)))," ",REPT("0",8-LEN(RIGHT(DEC2HEX(G45),4))),RIGHT(DEC2HEX(G45),4)))</f>
        <v>123775c8 00000007</v>
      </c>
    </row>
    <row r="46" spans="1:13" x14ac:dyDescent="0.45">
      <c r="A46" s="4"/>
      <c r="B46" s="1"/>
      <c r="C46" s="3" t="s">
        <v>80</v>
      </c>
      <c r="D46" s="8" t="s">
        <v>165</v>
      </c>
      <c r="E46" s="2">
        <v>121</v>
      </c>
      <c r="F46" s="1">
        <v>-1</v>
      </c>
      <c r="G46" s="1">
        <v>180</v>
      </c>
      <c r="H46" s="1" t="s">
        <v>82</v>
      </c>
      <c r="J46" s="12" t="str">
        <f t="shared" si="5"/>
        <v>[po|&lt;msbf300&gt; + 48 + 0790] := h FFFF   # 3.3</v>
      </c>
      <c r="K46" s="12" t="str">
        <f t="shared" si="5"/>
        <v>[po|&lt;msbf300&gt; + 48 + 0790] := h   B4   # 3.3</v>
      </c>
      <c r="L46" s="12" t="str">
        <f>LOWER(_xlfn.CONCAT("12",DEC2HEX(HEX2DEC(RIGHT(VLOOKUP($D46,MSBF!$A:$C,3,FALSE),6))+IF(LEFT($E46,1)="b",HEX2DEC(RIGHT($E46,4)),16*(4.5+$E46)))," ",REPT("0",8-LEN(RIGHT(DEC2HEX(F46),4))),RIGHT(DEC2HEX(F46),4)))</f>
        <v>12377cf8 0000ffff</v>
      </c>
      <c r="M46" s="12" t="str">
        <f>LOWER(_xlfn.CONCAT("12",DEC2HEX(HEX2DEC(RIGHT(VLOOKUP($D46,MSBF!$A:$C,3,FALSE),6))+IF(LEFT($E46,1)="b",HEX2DEC(RIGHT($E46,4)),16*(4.5+$E46)))," ",REPT("0",8-LEN(RIGHT(DEC2HEX(G46),4))),RIGHT(DEC2HEX(G46),4)))</f>
        <v>12377cf8 000000b4</v>
      </c>
    </row>
    <row r="47" spans="1:13" x14ac:dyDescent="0.45">
      <c r="A47" s="4"/>
      <c r="B47" s="1"/>
      <c r="C47" s="3" t="s">
        <v>120</v>
      </c>
      <c r="D47" s="8" t="s">
        <v>165</v>
      </c>
      <c r="E47" s="2">
        <v>82</v>
      </c>
      <c r="F47" s="1">
        <v>145</v>
      </c>
      <c r="G47" s="1">
        <v>250</v>
      </c>
      <c r="H47" s="1" t="s">
        <v>119</v>
      </c>
      <c r="I47" s="1" t="s">
        <v>262</v>
      </c>
      <c r="J47" s="12" t="str">
        <f t="shared" si="5"/>
        <v>[po|&lt;msbf300&gt; + 48 + 0520] := h   91   # 3.4.a</v>
      </c>
      <c r="K47" s="12" t="str">
        <f t="shared" si="5"/>
        <v>[po|&lt;msbf300&gt; + 48 + 0520] := h   FA   # 3.4.a</v>
      </c>
      <c r="L47" s="12" t="str">
        <f>LOWER(_xlfn.CONCAT("12",DEC2HEX(HEX2DEC(RIGHT(VLOOKUP($D47,MSBF!$A:$C,3,FALSE),6))+IF(LEFT($E47,1)="b",HEX2DEC(RIGHT($E47,4)),16*(4.5+$E47)))," ",REPT("0",8-LEN(RIGHT(DEC2HEX(F47),4))),RIGHT(DEC2HEX(F47),4)))</f>
        <v>12377a88 00000091</v>
      </c>
      <c r="M47" s="12" t="str">
        <f>LOWER(_xlfn.CONCAT("12",DEC2HEX(HEX2DEC(RIGHT(VLOOKUP($D47,MSBF!$A:$C,3,FALSE),6))+IF(LEFT($E47,1)="b",HEX2DEC(RIGHT($E47,4)),16*(4.5+$E47)))," ",REPT("0",8-LEN(RIGHT(DEC2HEX(G47),4))),RIGHT(DEC2HEX(G47),4)))</f>
        <v>12377a88 000000fa</v>
      </c>
    </row>
    <row r="48" spans="1:13" x14ac:dyDescent="0.45">
      <c r="A48" s="4"/>
      <c r="B48" s="1"/>
      <c r="C48" s="3" t="s">
        <v>121</v>
      </c>
      <c r="D48" s="8" t="s">
        <v>165</v>
      </c>
      <c r="E48" s="2">
        <v>35</v>
      </c>
      <c r="F48" s="1">
        <v>310</v>
      </c>
      <c r="G48" s="1">
        <v>36</v>
      </c>
      <c r="H48" s="1" t="s">
        <v>119</v>
      </c>
      <c r="I48" s="1" t="s">
        <v>122</v>
      </c>
      <c r="J48" s="12" t="str">
        <f t="shared" si="5"/>
        <v>[po|&lt;msbf300&gt; + 48 + 0230] := h  136   # 3.4.b</v>
      </c>
      <c r="K48" s="12" t="str">
        <f t="shared" si="5"/>
        <v>[po|&lt;msbf300&gt; + 48 + 0230] := h   24   # 3.4.b</v>
      </c>
      <c r="L48" s="12" t="str">
        <f>LOWER(_xlfn.CONCAT("12",DEC2HEX(HEX2DEC(RIGHT(VLOOKUP($D48,MSBF!$A:$C,3,FALSE),6))+IF(LEFT($E48,1)="b",HEX2DEC(RIGHT($E48,4)),16*(4.5+$E48)))," ",REPT("0",8-LEN(RIGHT(DEC2HEX(F48),4))),RIGHT(DEC2HEX(F48),4)))</f>
        <v>12377798 00000136</v>
      </c>
      <c r="M48" s="12" t="str">
        <f>LOWER(_xlfn.CONCAT("12",DEC2HEX(HEX2DEC(RIGHT(VLOOKUP($D48,MSBF!$A:$C,3,FALSE),6))+IF(LEFT($E48,1)="b",HEX2DEC(RIGHT($E48,4)),16*(4.5+$E48)))," ",REPT("0",8-LEN(RIGHT(DEC2HEX(G48),4))),RIGHT(DEC2HEX(G48),4)))</f>
        <v>12377798 00000024</v>
      </c>
    </row>
    <row r="49" spans="1:13" x14ac:dyDescent="0.45">
      <c r="A49" s="4"/>
      <c r="B49" s="5"/>
      <c r="C49" s="3" t="s">
        <v>83</v>
      </c>
      <c r="D49" s="8" t="s">
        <v>166</v>
      </c>
      <c r="E49" s="2">
        <v>107</v>
      </c>
      <c r="F49" s="1">
        <v>-1</v>
      </c>
      <c r="G49" s="1">
        <v>108</v>
      </c>
      <c r="H49" s="1" t="s">
        <v>86</v>
      </c>
      <c r="J49" s="12" t="str">
        <f t="shared" si="5"/>
        <v>[po|&lt;msbf301&gt; + 48 + 06B0] := h FFFF   # 3.5</v>
      </c>
      <c r="K49" s="12" t="str">
        <f t="shared" si="5"/>
        <v>[po|&lt;msbf301&gt; + 48 + 06B0] := h   6C   # 3.5</v>
      </c>
      <c r="L49" s="12" t="str">
        <f>LOWER(_xlfn.CONCAT("12",DEC2HEX(HEX2DEC(RIGHT(VLOOKUP($D49,MSBF!$A:$C,3,FALSE),6))+IF(LEFT($E49,1)="b",HEX2DEC(RIGHT($E49,4)),16*(4.5+$E49)))," ",REPT("0",8-LEN(RIGHT(DEC2HEX(F49),4))),RIGHT(DEC2HEX(F49),4)))</f>
        <v>12382418 0000ffff</v>
      </c>
      <c r="M49" s="12" t="str">
        <f>LOWER(_xlfn.CONCAT("12",DEC2HEX(HEX2DEC(RIGHT(VLOOKUP($D49,MSBF!$A:$C,3,FALSE),6))+IF(LEFT($E49,1)="b",HEX2DEC(RIGHT($E49,4)),16*(4.5+$E49)))," ",REPT("0",8-LEN(RIGHT(DEC2HEX(G49),4))),RIGHT(DEC2HEX(G49),4)))</f>
        <v>12382418 0000006c</v>
      </c>
    </row>
    <row r="50" spans="1:13" x14ac:dyDescent="0.45">
      <c r="A50" s="1"/>
      <c r="B50" s="5"/>
      <c r="C50" s="3" t="s">
        <v>87</v>
      </c>
      <c r="D50" s="8" t="s">
        <v>166</v>
      </c>
      <c r="E50" s="2">
        <v>28</v>
      </c>
      <c r="F50" s="1">
        <v>-1</v>
      </c>
      <c r="G50" s="1">
        <v>30</v>
      </c>
      <c r="H50" s="1" t="s">
        <v>88</v>
      </c>
      <c r="J50" s="12" t="str">
        <f t="shared" ref="J50:K53" si="6">_xlfn.CONCAT("[po|&lt;Msbf",$D50,"&gt; + ", IF(LEFT($E50,1)="b", _xlfn.CONCAT(RIGHT($E50,4), "     "), _xlfn.CONCAT("48 + ",REPT("0", 3-LEN(DEC2HEX($E50))),DEC2HEX($E50),"0")),"] := h ", REPT(" ", 4-LEN(RIGHT(DEC2HEX(F50),4))), RIGHT(DEC2HEX(F50),4), "   # ", $C50)</f>
        <v>[po|&lt;Msbf301&gt; + 48 + 01C0] := h FFFF   # 3.6.a</v>
      </c>
      <c r="K50" s="12" t="str">
        <f t="shared" si="6"/>
        <v>[po|&lt;Msbf301&gt; + 48 + 01C0] := h   1E   # 3.6.a</v>
      </c>
      <c r="L50" s="12" t="str">
        <f>LOWER(_xlfn.CONCAT("12",DEC2HEX(HEX2DEC(RIGHT(VLOOKUP($D50,MSBF!$A:$C,3,FALSE),6))+IF(LEFT($E50,1)="b",HEX2DEC(RIGHT($E50,4)),16*(4.5+$E50)))," ",REPT("0",8-LEN(RIGHT(DEC2HEX(F50),4))),RIGHT(DEC2HEX(F50),4)))</f>
        <v>12381f28 0000ffff</v>
      </c>
      <c r="M50" s="12" t="str">
        <f>LOWER(_xlfn.CONCAT("12",DEC2HEX(HEX2DEC(RIGHT(VLOOKUP($D50,MSBF!$A:$C,3,FALSE),6))+IF(LEFT($E50,1)="b",HEX2DEC(RIGHT($E50,4)),16*(4.5+$E50)))," ",REPT("0",8-LEN(RIGHT(DEC2HEX(G50),4))),RIGHT(DEC2HEX(G50),4)))</f>
        <v>12381f28 0000001e</v>
      </c>
    </row>
    <row r="51" spans="1:13" x14ac:dyDescent="0.45">
      <c r="A51" s="1"/>
      <c r="B51" s="5"/>
      <c r="C51" s="3" t="s">
        <v>89</v>
      </c>
      <c r="D51" s="8" t="s">
        <v>166</v>
      </c>
      <c r="E51" s="2">
        <v>95</v>
      </c>
      <c r="F51" s="1">
        <v>105</v>
      </c>
      <c r="G51" s="1">
        <v>6</v>
      </c>
      <c r="H51" s="1" t="s">
        <v>90</v>
      </c>
      <c r="J51" s="12" t="str">
        <f t="shared" si="6"/>
        <v>[po|&lt;Msbf301&gt; + 48 + 05F0] := h   69   # 3.6.b</v>
      </c>
      <c r="K51" s="12" t="str">
        <f t="shared" si="6"/>
        <v>[po|&lt;Msbf301&gt; + 48 + 05F0] := h    6   # 3.6.b</v>
      </c>
      <c r="L51" s="12" t="str">
        <f>LOWER(_xlfn.CONCAT("12",DEC2HEX(HEX2DEC(RIGHT(VLOOKUP($D51,MSBF!$A:$C,3,FALSE),6))+IF(LEFT($E51,1)="b",HEX2DEC(RIGHT($E51,4)),16*(4.5+$E51)))," ",REPT("0",8-LEN(RIGHT(DEC2HEX(F51),4))),RIGHT(DEC2HEX(F51),4)))</f>
        <v>12382358 00000069</v>
      </c>
      <c r="M51" s="12" t="str">
        <f>LOWER(_xlfn.CONCAT("12",DEC2HEX(HEX2DEC(RIGHT(VLOOKUP($D51,MSBF!$A:$C,3,FALSE),6))+IF(LEFT($E51,1)="b",HEX2DEC(RIGHT($E51,4)),16*(4.5+$E51)))," ",REPT("0",8-LEN(RIGHT(DEC2HEX(G51),4))),RIGHT(DEC2HEX(G51),4)))</f>
        <v>12382358 00000006</v>
      </c>
    </row>
    <row r="52" spans="1:13" x14ac:dyDescent="0.45">
      <c r="A52" s="1"/>
      <c r="B52" s="5"/>
      <c r="C52" s="3" t="s">
        <v>91</v>
      </c>
      <c r="D52" s="8" t="s">
        <v>166</v>
      </c>
      <c r="E52" s="2">
        <v>27</v>
      </c>
      <c r="F52" s="1">
        <v>16</v>
      </c>
      <c r="G52" s="1">
        <v>10</v>
      </c>
      <c r="H52" s="1" t="s">
        <v>93</v>
      </c>
      <c r="J52" s="12" t="str">
        <f t="shared" si="6"/>
        <v>[po|&lt;Msbf301&gt; + 48 + 01B0] := h   10   # 3.6.c</v>
      </c>
      <c r="K52" s="12" t="str">
        <f t="shared" si="6"/>
        <v>[po|&lt;Msbf301&gt; + 48 + 01B0] := h    A   # 3.6.c</v>
      </c>
      <c r="L52" s="12" t="str">
        <f>LOWER(_xlfn.CONCAT("12",DEC2HEX(HEX2DEC(RIGHT(VLOOKUP($D52,MSBF!$A:$C,3,FALSE),6))+IF(LEFT($E52,1)="b",HEX2DEC(RIGHT($E52,4)),16*(4.5+$E52)))," ",REPT("0",8-LEN(RIGHT(DEC2HEX(F52),4))),RIGHT(DEC2HEX(F52),4)))</f>
        <v>12381f18 00000010</v>
      </c>
      <c r="M52" s="12" t="str">
        <f>LOWER(_xlfn.CONCAT("12",DEC2HEX(HEX2DEC(RIGHT(VLOOKUP($D52,MSBF!$A:$C,3,FALSE),6))+IF(LEFT($E52,1)="b",HEX2DEC(RIGHT($E52,4)),16*(4.5+$E52)))," ",REPT("0",8-LEN(RIGHT(DEC2HEX(G52),4))),RIGHT(DEC2HEX(G52),4)))</f>
        <v>12381f18 0000000a</v>
      </c>
    </row>
    <row r="53" spans="1:13" x14ac:dyDescent="0.45">
      <c r="A53" s="1"/>
      <c r="B53" s="5"/>
      <c r="C53" s="3" t="s">
        <v>92</v>
      </c>
      <c r="D53" s="8" t="s">
        <v>166</v>
      </c>
      <c r="E53" s="2">
        <v>16</v>
      </c>
      <c r="F53" s="1">
        <v>-1</v>
      </c>
      <c r="G53" s="1">
        <v>17</v>
      </c>
      <c r="H53" s="1" t="s">
        <v>93</v>
      </c>
      <c r="J53" s="12" t="str">
        <f t="shared" si="6"/>
        <v>[po|&lt;Msbf301&gt; + 48 + 0100] := h FFFF   # 3.6.d</v>
      </c>
      <c r="K53" s="12" t="str">
        <f t="shared" si="6"/>
        <v>[po|&lt;Msbf301&gt; + 48 + 0100] := h   11   # 3.6.d</v>
      </c>
      <c r="L53" s="12" t="str">
        <f>LOWER(_xlfn.CONCAT("12",DEC2HEX(HEX2DEC(RIGHT(VLOOKUP($D53,MSBF!$A:$C,3,FALSE),6))+IF(LEFT($E53,1)="b",HEX2DEC(RIGHT($E53,4)),16*(4.5+$E53)))," ",REPT("0",8-LEN(RIGHT(DEC2HEX(F53),4))),RIGHT(DEC2HEX(F53),4)))</f>
        <v>12381e68 0000ffff</v>
      </c>
      <c r="M53" s="12" t="str">
        <f>LOWER(_xlfn.CONCAT("12",DEC2HEX(HEX2DEC(RIGHT(VLOOKUP($D53,MSBF!$A:$C,3,FALSE),6))+IF(LEFT($E53,1)="b",HEX2DEC(RIGHT($E53,4)),16*(4.5+$E53)))," ",REPT("0",8-LEN(RIGHT(DEC2HEX(G53),4))),RIGHT(DEC2HEX(G53),4)))</f>
        <v>12381e68 00000011</v>
      </c>
    </row>
    <row r="54" spans="1:13" x14ac:dyDescent="0.45">
      <c r="A54" s="4"/>
      <c r="B54" s="5"/>
      <c r="C54" s="3" t="s">
        <v>94</v>
      </c>
      <c r="D54" s="8" t="s">
        <v>166</v>
      </c>
      <c r="E54" s="2">
        <v>41</v>
      </c>
      <c r="F54" s="1">
        <v>-1</v>
      </c>
      <c r="G54" s="1">
        <v>42</v>
      </c>
      <c r="H54" s="1" t="s">
        <v>95</v>
      </c>
      <c r="J54" s="12" t="str">
        <f t="shared" ref="J54:K56" si="7">_xlfn.CONCAT("[po|&lt;msbf",$D54,"&gt; + ", IF(LEFT($E54,1)="b", _xlfn.CONCAT(RIGHT($E54,4), "     "), _xlfn.CONCAT("48 + ",REPT("0", 3-LEN(DEC2HEX($E54))),DEC2HEX($E54),"0")),"] := h ", REPT(" ", 4-LEN(RIGHT(DEC2HEX(F54),4))), RIGHT(DEC2HEX(F54),4), "   # ", $C54)</f>
        <v>[po|&lt;msbf301&gt; + 48 + 0290] := h FFFF   # 3.7</v>
      </c>
      <c r="K54" s="12" t="str">
        <f t="shared" si="7"/>
        <v>[po|&lt;msbf301&gt; + 48 + 0290] := h   2A   # 3.7</v>
      </c>
      <c r="L54" s="12" t="str">
        <f>LOWER(_xlfn.CONCAT("12",DEC2HEX(HEX2DEC(RIGHT(VLOOKUP($D54,MSBF!$A:$C,3,FALSE),6))+IF(LEFT($E54,1)="b",HEX2DEC(RIGHT($E54,4)),16*(4.5+$E54)))," ",REPT("0",8-LEN(RIGHT(DEC2HEX(F54),4))),RIGHT(DEC2HEX(F54),4)))</f>
        <v>12381ff8 0000ffff</v>
      </c>
      <c r="M54" s="12" t="str">
        <f>LOWER(_xlfn.CONCAT("12",DEC2HEX(HEX2DEC(RIGHT(VLOOKUP($D54,MSBF!$A:$C,3,FALSE),6))+IF(LEFT($E54,1)="b",HEX2DEC(RIGHT($E54,4)),16*(4.5+$E54)))," ",REPT("0",8-LEN(RIGHT(DEC2HEX(G54),4))),RIGHT(DEC2HEX(G54),4)))</f>
        <v>12381ff8 0000002a</v>
      </c>
    </row>
    <row r="55" spans="1:13" x14ac:dyDescent="0.45">
      <c r="A55" s="4"/>
      <c r="B55" s="5"/>
      <c r="C55" s="3" t="s">
        <v>96</v>
      </c>
      <c r="D55" s="8" t="s">
        <v>166</v>
      </c>
      <c r="E55" s="2">
        <v>82</v>
      </c>
      <c r="F55" s="1">
        <v>48</v>
      </c>
      <c r="G55" s="1">
        <v>50</v>
      </c>
      <c r="H55" s="1" t="s">
        <v>97</v>
      </c>
      <c r="J55" s="12" t="str">
        <f t="shared" si="7"/>
        <v>[po|&lt;msbf301&gt; + 48 + 0520] := h   30   # 3.8</v>
      </c>
      <c r="K55" s="12" t="str">
        <f t="shared" si="7"/>
        <v>[po|&lt;msbf301&gt; + 48 + 0520] := h   32   # 3.8</v>
      </c>
      <c r="L55" s="12" t="str">
        <f>LOWER(_xlfn.CONCAT("12",DEC2HEX(HEX2DEC(RIGHT(VLOOKUP($D55,MSBF!$A:$C,3,FALSE),6))+IF(LEFT($E55,1)="b",HEX2DEC(RIGHT($E55,4)),16*(4.5+$E55)))," ",REPT("0",8-LEN(RIGHT(DEC2HEX(F55),4))),RIGHT(DEC2HEX(F55),4)))</f>
        <v>12382288 00000030</v>
      </c>
      <c r="M55" s="12" t="str">
        <f>LOWER(_xlfn.CONCAT("12",DEC2HEX(HEX2DEC(RIGHT(VLOOKUP($D55,MSBF!$A:$C,3,FALSE),6))+IF(LEFT($E55,1)="b",HEX2DEC(RIGHT($E55,4)),16*(4.5+$E55)))," ",REPT("0",8-LEN(RIGHT(DEC2HEX(G55),4))),RIGHT(DEC2HEX(G55),4)))</f>
        <v>12382288 00000032</v>
      </c>
    </row>
    <row r="56" spans="1:13" x14ac:dyDescent="0.45">
      <c r="A56" s="4"/>
      <c r="B56" s="5"/>
      <c r="C56" s="3" t="s">
        <v>98</v>
      </c>
      <c r="D56" s="8" t="s">
        <v>166</v>
      </c>
      <c r="E56" s="2">
        <v>2</v>
      </c>
      <c r="F56" s="1">
        <v>20</v>
      </c>
      <c r="G56" s="1">
        <v>22</v>
      </c>
      <c r="H56" s="1" t="s">
        <v>99</v>
      </c>
      <c r="J56" s="12" t="str">
        <f t="shared" si="7"/>
        <v>[po|&lt;msbf301&gt; + 48 + 0020] := h   14   # 3.9</v>
      </c>
      <c r="K56" s="12" t="str">
        <f t="shared" si="7"/>
        <v>[po|&lt;msbf301&gt; + 48 + 0020] := h   16   # 3.9</v>
      </c>
      <c r="L56" s="12" t="str">
        <f>LOWER(_xlfn.CONCAT("12",DEC2HEX(HEX2DEC(RIGHT(VLOOKUP($D56,MSBF!$A:$C,3,FALSE),6))+IF(LEFT($E56,1)="b",HEX2DEC(RIGHT($E56,4)),16*(4.5+$E56)))," ",REPT("0",8-LEN(RIGHT(DEC2HEX(F56),4))),RIGHT(DEC2HEX(F56),4)))</f>
        <v>12381d88 00000014</v>
      </c>
      <c r="M56" s="12" t="str">
        <f>LOWER(_xlfn.CONCAT("12",DEC2HEX(HEX2DEC(RIGHT(VLOOKUP($D56,MSBF!$A:$C,3,FALSE),6))+IF(LEFT($E56,1)="b",HEX2DEC(RIGHT($E56,4)),16*(4.5+$E56)))," ",REPT("0",8-LEN(RIGHT(DEC2HEX(G56),4))),RIGHT(DEC2HEX(G56),4)))</f>
        <v>12381d88 00000016</v>
      </c>
    </row>
    <row r="57" spans="1:13" x14ac:dyDescent="0.45">
      <c r="A57" s="1"/>
      <c r="B57" s="5"/>
      <c r="C57" s="3" t="s">
        <v>103</v>
      </c>
      <c r="D57" s="8" t="s">
        <v>136</v>
      </c>
      <c r="E57" s="2">
        <v>54</v>
      </c>
      <c r="F57" s="1">
        <v>62</v>
      </c>
      <c r="G57" s="1">
        <v>55</v>
      </c>
      <c r="H57" s="1" t="s">
        <v>102</v>
      </c>
      <c r="J57" s="12" t="str">
        <f>_xlfn.CONCAT("[po|&lt;Msbf",$D57,"&gt; + ", IF(LEFT($E57,1)="b", _xlfn.CONCAT(RIGHT($E57,4), "     "), _xlfn.CONCAT("48 + ",REPT("0", 3-LEN(DEC2HEX($E57))),DEC2HEX($E57),"0")),"] := h ", REPT(" ", 4-LEN(RIGHT(DEC2HEX(F57),4))), RIGHT(DEC2HEX(F57),4), "   # ", $C57)</f>
        <v>[po|&lt;Msbf107&gt; + 48 + 0360] := h   3E   # 4.1</v>
      </c>
      <c r="K57" s="12" t="str">
        <f>_xlfn.CONCAT("[po|&lt;Msbf",$D57,"&gt; + ", IF(LEFT($E57,1)="b", _xlfn.CONCAT(RIGHT($E57,4), "     "), _xlfn.CONCAT("48 + ",REPT("0", 3-LEN(DEC2HEX($E57))),DEC2HEX($E57),"0")),"] := h ", REPT(" ", 4-LEN(RIGHT(DEC2HEX(G57),4))), RIGHT(DEC2HEX(G57),4), "   # ", $C57)</f>
        <v>[po|&lt;Msbf107&gt; + 48 + 0360] := h   37   # 4.1</v>
      </c>
      <c r="L57" s="12" t="str">
        <f>LOWER(_xlfn.CONCAT("12",DEC2HEX(HEX2DEC(RIGHT(VLOOKUP($D57,MSBF!$A:$C,3,FALSE),6))+IF(LEFT($E57,1)="b",HEX2DEC(RIGHT($E57,4)),16*(4.5+$E57)))," ",REPT("0",8-LEN(RIGHT(DEC2HEX(F57),4))),RIGHT(DEC2HEX(F57),4)))</f>
        <v>122ac448 0000003e</v>
      </c>
      <c r="M57" s="12" t="str">
        <f>LOWER(_xlfn.CONCAT("12",DEC2HEX(HEX2DEC(RIGHT(VLOOKUP($D57,MSBF!$A:$C,3,FALSE),6))+IF(LEFT($E57,1)="b",HEX2DEC(RIGHT($E57,4)),16*(4.5+$E57)))," ",REPT("0",8-LEN(RIGHT(DEC2HEX(G57),4))),RIGHT(DEC2HEX(G57),4)))</f>
        <v>122ac448 00000037</v>
      </c>
    </row>
    <row r="58" spans="1:13" x14ac:dyDescent="0.45">
      <c r="A58" s="4"/>
      <c r="B58" s="5"/>
      <c r="C58" s="3" t="s">
        <v>117</v>
      </c>
      <c r="D58" s="8" t="s">
        <v>350</v>
      </c>
      <c r="E58" s="2">
        <v>48</v>
      </c>
      <c r="F58" s="1">
        <v>52</v>
      </c>
      <c r="G58" s="1">
        <v>49</v>
      </c>
      <c r="H58" s="1" t="s">
        <v>118</v>
      </c>
      <c r="J58" s="12" t="str">
        <f t="shared" ref="J58:K62" si="8">_xlfn.CONCAT("[po|&lt;msbf",$D58,"&gt; + ", IF(LEFT($E58,1)="b", _xlfn.CONCAT(RIGHT($E58,4), "     "), _xlfn.CONCAT("48 + ",REPT("0", 3-LEN(DEC2HEX($E58))),DEC2HEX($E58),"0")),"] := h ", REPT(" ", 4-LEN(RIGHT(DEC2HEX(F58),4))), RIGHT(DEC2HEX(F58),4), "   # ", $C58)</f>
        <v>[po|&lt;msbf6_0&gt; + 48 + 0300] := h   34   # 4.2</v>
      </c>
      <c r="K58" s="12" t="str">
        <f t="shared" si="8"/>
        <v>[po|&lt;msbf6_0&gt; + 48 + 0300] := h   31   # 4.2</v>
      </c>
      <c r="L58" s="12" t="str">
        <f>LOWER(_xlfn.CONCAT("12",DEC2HEX(HEX2DEC(RIGHT(VLOOKUP($D58,MSBF!$A:$C,3,FALSE),6))+IF(LEFT($E58,1)="b",HEX2DEC(RIGHT($E58,4)),16*(4.5+$E58)))," ",REPT("0",8-LEN(RIGHT(DEC2HEX(F58),4))),RIGHT(DEC2HEX(F58),4)))</f>
        <v>1227c6a8 00000034</v>
      </c>
      <c r="M58" s="12" t="str">
        <f>LOWER(_xlfn.CONCAT("12",DEC2HEX(HEX2DEC(RIGHT(VLOOKUP($D58,MSBF!$A:$C,3,FALSE),6))+IF(LEFT($E58,1)="b",HEX2DEC(RIGHT($E58,4)),16*(4.5+$E58)))," ",REPT("0",8-LEN(RIGHT(DEC2HEX(G58),4))),RIGHT(DEC2HEX(G58),4)))</f>
        <v>1227c6a8 00000031</v>
      </c>
    </row>
    <row r="59" spans="1:13" x14ac:dyDescent="0.45">
      <c r="A59" s="4"/>
      <c r="B59" s="5"/>
      <c r="C59" s="3" t="s">
        <v>104</v>
      </c>
      <c r="D59" s="8" t="s">
        <v>186</v>
      </c>
      <c r="E59" s="2">
        <v>27</v>
      </c>
      <c r="F59" s="1">
        <v>79</v>
      </c>
      <c r="G59" s="1">
        <v>12</v>
      </c>
      <c r="H59" s="1" t="s">
        <v>100</v>
      </c>
      <c r="J59" s="12" t="str">
        <f t="shared" si="8"/>
        <v>[po|&lt;msbf501&gt; + 48 + 01B0] := h   4F   # 4.3.a</v>
      </c>
      <c r="K59" s="12" t="str">
        <f t="shared" si="8"/>
        <v>[po|&lt;msbf501&gt; + 48 + 01B0] := h    C   # 4.3.a</v>
      </c>
      <c r="L59" s="12" t="str">
        <f>LOWER(_xlfn.CONCAT("12",DEC2HEX(HEX2DEC(RIGHT(VLOOKUP($D59,MSBF!$A:$C,3,FALSE),6))+IF(LEFT($E59,1)="b",HEX2DEC(RIGHT($E59,4)),16*(4.5+$E59)))," ",REPT("0",8-LEN(RIGHT(DEC2HEX(F59),4))),RIGHT(DEC2HEX(F59),4)))</f>
        <v>123e0278 0000004f</v>
      </c>
      <c r="M59" s="12" t="str">
        <f>LOWER(_xlfn.CONCAT("12",DEC2HEX(HEX2DEC(RIGHT(VLOOKUP($D59,MSBF!$A:$C,3,FALSE),6))+IF(LEFT($E59,1)="b",HEX2DEC(RIGHT($E59,4)),16*(4.5+$E59)))," ",REPT("0",8-LEN(RIGHT(DEC2HEX(G59),4))),RIGHT(DEC2HEX(G59),4)))</f>
        <v>123e0278 0000000c</v>
      </c>
    </row>
    <row r="60" spans="1:13" x14ac:dyDescent="0.45">
      <c r="A60" s="4"/>
      <c r="B60" s="5"/>
      <c r="C60" s="3" t="s">
        <v>105</v>
      </c>
      <c r="D60" s="8" t="s">
        <v>186</v>
      </c>
      <c r="E60" s="2">
        <v>19</v>
      </c>
      <c r="F60" s="1">
        <v>47</v>
      </c>
      <c r="G60" s="1">
        <v>20</v>
      </c>
      <c r="H60" s="1" t="s">
        <v>100</v>
      </c>
      <c r="J60" s="12" t="str">
        <f t="shared" si="8"/>
        <v>[po|&lt;msbf501&gt; + 48 + 0130] := h   2F   # 4.3.b</v>
      </c>
      <c r="K60" s="12" t="str">
        <f t="shared" si="8"/>
        <v>[po|&lt;msbf501&gt; + 48 + 0130] := h   14   # 4.3.b</v>
      </c>
      <c r="L60" s="12" t="str">
        <f>LOWER(_xlfn.CONCAT("12",DEC2HEX(HEX2DEC(RIGHT(VLOOKUP($D60,MSBF!$A:$C,3,FALSE),6))+IF(LEFT($E60,1)="b",HEX2DEC(RIGHT($E60,4)),16*(4.5+$E60)))," ",REPT("0",8-LEN(RIGHT(DEC2HEX(F60),4))),RIGHT(DEC2HEX(F60),4)))</f>
        <v>123e01f8 0000002f</v>
      </c>
      <c r="M60" s="12" t="str">
        <f>LOWER(_xlfn.CONCAT("12",DEC2HEX(HEX2DEC(RIGHT(VLOOKUP($D60,MSBF!$A:$C,3,FALSE),6))+IF(LEFT($E60,1)="b",HEX2DEC(RIGHT($E60,4)),16*(4.5+$E60)))," ",REPT("0",8-LEN(RIGHT(DEC2HEX(G60),4))),RIGHT(DEC2HEX(G60),4)))</f>
        <v>123e01f8 00000014</v>
      </c>
    </row>
    <row r="61" spans="1:13" x14ac:dyDescent="0.45">
      <c r="A61" s="4"/>
      <c r="B61" s="5"/>
      <c r="C61" s="3" t="s">
        <v>106</v>
      </c>
      <c r="D61" s="8" t="s">
        <v>186</v>
      </c>
      <c r="E61" s="2">
        <v>47</v>
      </c>
      <c r="F61" s="1">
        <v>48</v>
      </c>
      <c r="G61" s="1">
        <v>44</v>
      </c>
      <c r="H61" s="1" t="s">
        <v>100</v>
      </c>
      <c r="J61" s="12" t="str">
        <f t="shared" si="8"/>
        <v>[po|&lt;msbf501&gt; + 48 + 02F0] := h   30   # 4.3.c</v>
      </c>
      <c r="K61" s="12" t="str">
        <f t="shared" si="8"/>
        <v>[po|&lt;msbf501&gt; + 48 + 02F0] := h   2C   # 4.3.c</v>
      </c>
      <c r="L61" s="12" t="str">
        <f>LOWER(_xlfn.CONCAT("12",DEC2HEX(HEX2DEC(RIGHT(VLOOKUP($D61,MSBF!$A:$C,3,FALSE),6))+IF(LEFT($E61,1)="b",HEX2DEC(RIGHT($E61,4)),16*(4.5+$E61)))," ",REPT("0",8-LEN(RIGHT(DEC2HEX(F61),4))),RIGHT(DEC2HEX(F61),4)))</f>
        <v>123e03b8 00000030</v>
      </c>
      <c r="M61" s="12" t="str">
        <f>LOWER(_xlfn.CONCAT("12",DEC2HEX(HEX2DEC(RIGHT(VLOOKUP($D61,MSBF!$A:$C,3,FALSE),6))+IF(LEFT($E61,1)="b",HEX2DEC(RIGHT($E61,4)),16*(4.5+$E61)))," ",REPT("0",8-LEN(RIGHT(DEC2HEX(G61),4))),RIGHT(DEC2HEX(G61),4)))</f>
        <v>123e03b8 0000002c</v>
      </c>
    </row>
    <row r="62" spans="1:13" x14ac:dyDescent="0.45">
      <c r="A62" s="4"/>
      <c r="B62" s="5"/>
      <c r="C62" s="3" t="s">
        <v>107</v>
      </c>
      <c r="D62" s="8" t="s">
        <v>187</v>
      </c>
      <c r="E62" s="2">
        <v>10</v>
      </c>
      <c r="F62" s="1">
        <v>7</v>
      </c>
      <c r="G62" s="1">
        <v>11</v>
      </c>
      <c r="H62" s="1" t="s">
        <v>101</v>
      </c>
      <c r="J62" s="12" t="str">
        <f t="shared" si="8"/>
        <v>[po|&lt;msbf502&gt; + 48 + 00A0] := h    7   # 4.4</v>
      </c>
      <c r="K62" s="12" t="str">
        <f t="shared" si="8"/>
        <v>[po|&lt;msbf502&gt; + 48 + 00A0] := h    B   # 4.4</v>
      </c>
      <c r="L62" s="12" t="str">
        <f>LOWER(_xlfn.CONCAT("12",DEC2HEX(HEX2DEC(RIGHT(VLOOKUP($D62,MSBF!$A:$C,3,FALSE),6))+IF(LEFT($E62,1)="b",HEX2DEC(RIGHT($E62,4)),16*(4.5+$E62)))," ",REPT("0",8-LEN(RIGHT(DEC2HEX(F62),4))),RIGHT(DEC2HEX(F62),4)))</f>
        <v>123ead28 00000007</v>
      </c>
      <c r="M62" s="12" t="str">
        <f>LOWER(_xlfn.CONCAT("12",DEC2HEX(HEX2DEC(RIGHT(VLOOKUP($D62,MSBF!$A:$C,3,FALSE),6))+IF(LEFT($E62,1)="b",HEX2DEC(RIGHT($E62,4)),16*(4.5+$E62)))," ",REPT("0",8-LEN(RIGHT(DEC2HEX(G62),4))),RIGHT(DEC2HEX(G62),4)))</f>
        <v>123ead28 0000000b</v>
      </c>
    </row>
  </sheetData>
  <autoFilter ref="A1:M62" xr:uid="{80A39B9D-1540-4864-9F76-7D3C371C553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A10B-9F60-4014-8813-95E64EA126AB}">
  <dimension ref="A1:C79"/>
  <sheetViews>
    <sheetView workbookViewId="0"/>
  </sheetViews>
  <sheetFormatPr defaultRowHeight="18.5" x14ac:dyDescent="0.45"/>
  <cols>
    <col min="1" max="1" width="10.90625" style="11" customWidth="1"/>
    <col min="2" max="2" width="21.81640625" style="1" customWidth="1"/>
    <col min="3" max="3" width="13.6328125" style="15" customWidth="1"/>
    <col min="4" max="16384" width="8.7265625" style="1"/>
  </cols>
  <sheetData>
    <row r="1" spans="1:3" s="10" customFormat="1" x14ac:dyDescent="0.45">
      <c r="A1" s="10" t="s">
        <v>16</v>
      </c>
      <c r="B1" s="10" t="s">
        <v>267</v>
      </c>
      <c r="C1" s="10" t="s">
        <v>268</v>
      </c>
    </row>
    <row r="2" spans="1:3" x14ac:dyDescent="0.45">
      <c r="A2" s="8" t="s">
        <v>123</v>
      </c>
      <c r="B2" s="6" t="s">
        <v>191</v>
      </c>
      <c r="C2" s="14" t="s">
        <v>277</v>
      </c>
    </row>
    <row r="3" spans="1:3" x14ac:dyDescent="0.45">
      <c r="A3" s="8" t="s">
        <v>124</v>
      </c>
      <c r="B3" s="6" t="s">
        <v>192</v>
      </c>
      <c r="C3" s="14" t="s">
        <v>278</v>
      </c>
    </row>
    <row r="4" spans="1:3" x14ac:dyDescent="0.45">
      <c r="A4" s="8" t="s">
        <v>125</v>
      </c>
      <c r="B4" s="6" t="s">
        <v>193</v>
      </c>
      <c r="C4" s="14" t="s">
        <v>279</v>
      </c>
    </row>
    <row r="5" spans="1:3" x14ac:dyDescent="0.45">
      <c r="A5" s="8" t="s">
        <v>126</v>
      </c>
      <c r="B5" s="6" t="s">
        <v>194</v>
      </c>
      <c r="C5" s="14" t="s">
        <v>280</v>
      </c>
    </row>
    <row r="6" spans="1:3" x14ac:dyDescent="0.45">
      <c r="A6" s="8" t="s">
        <v>127</v>
      </c>
      <c r="B6" s="6" t="s">
        <v>195</v>
      </c>
      <c r="C6" s="14" t="s">
        <v>281</v>
      </c>
    </row>
    <row r="7" spans="1:3" x14ac:dyDescent="0.45">
      <c r="A7" s="8" t="s">
        <v>341</v>
      </c>
      <c r="B7" s="6" t="s">
        <v>196</v>
      </c>
      <c r="C7" s="14" t="s">
        <v>282</v>
      </c>
    </row>
    <row r="8" spans="1:3" x14ac:dyDescent="0.45">
      <c r="A8" s="8" t="s">
        <v>342</v>
      </c>
      <c r="B8" s="6" t="s">
        <v>197</v>
      </c>
      <c r="C8" s="14" t="s">
        <v>283</v>
      </c>
    </row>
    <row r="9" spans="1:3" x14ac:dyDescent="0.45">
      <c r="A9" s="8" t="s">
        <v>343</v>
      </c>
      <c r="B9" s="6" t="s">
        <v>198</v>
      </c>
      <c r="C9" s="14" t="s">
        <v>284</v>
      </c>
    </row>
    <row r="10" spans="1:3" x14ac:dyDescent="0.45">
      <c r="A10" s="8" t="s">
        <v>344</v>
      </c>
      <c r="B10" s="6" t="s">
        <v>199</v>
      </c>
      <c r="C10" s="14" t="s">
        <v>285</v>
      </c>
    </row>
    <row r="11" spans="1:3" x14ac:dyDescent="0.45">
      <c r="A11" s="8" t="s">
        <v>345</v>
      </c>
      <c r="B11" s="6" t="s">
        <v>200</v>
      </c>
      <c r="C11" s="14" t="s">
        <v>286</v>
      </c>
    </row>
    <row r="12" spans="1:3" x14ac:dyDescent="0.45">
      <c r="A12" s="8" t="s">
        <v>346</v>
      </c>
      <c r="B12" s="6" t="s">
        <v>201</v>
      </c>
      <c r="C12" s="14" t="s">
        <v>287</v>
      </c>
    </row>
    <row r="13" spans="1:3" x14ac:dyDescent="0.45">
      <c r="A13" s="8" t="s">
        <v>347</v>
      </c>
      <c r="B13" s="6" t="s">
        <v>202</v>
      </c>
      <c r="C13" s="14" t="s">
        <v>0</v>
      </c>
    </row>
    <row r="14" spans="1:3" x14ac:dyDescent="0.45">
      <c r="A14" s="8" t="s">
        <v>348</v>
      </c>
      <c r="B14" s="6" t="s">
        <v>203</v>
      </c>
      <c r="C14" s="14" t="s">
        <v>288</v>
      </c>
    </row>
    <row r="15" spans="1:3" x14ac:dyDescent="0.45">
      <c r="A15" s="8" t="s">
        <v>349</v>
      </c>
      <c r="B15" s="6" t="s">
        <v>204</v>
      </c>
      <c r="C15" s="14" t="s">
        <v>289</v>
      </c>
    </row>
    <row r="16" spans="1:3" x14ac:dyDescent="0.45">
      <c r="A16" s="8" t="s">
        <v>350</v>
      </c>
      <c r="B16" s="6" t="s">
        <v>205</v>
      </c>
      <c r="C16" s="14" t="s">
        <v>290</v>
      </c>
    </row>
    <row r="17" spans="1:3" x14ac:dyDescent="0.45">
      <c r="A17" s="8" t="s">
        <v>128</v>
      </c>
      <c r="B17" s="6" t="s">
        <v>206</v>
      </c>
      <c r="C17" s="14" t="s">
        <v>291</v>
      </c>
    </row>
    <row r="18" spans="1:3" x14ac:dyDescent="0.45">
      <c r="A18" s="8" t="s">
        <v>129</v>
      </c>
      <c r="B18" s="6" t="s">
        <v>207</v>
      </c>
      <c r="C18" s="14" t="s">
        <v>292</v>
      </c>
    </row>
    <row r="19" spans="1:3" x14ac:dyDescent="0.45">
      <c r="A19" s="8" t="s">
        <v>130</v>
      </c>
      <c r="B19" s="6" t="s">
        <v>208</v>
      </c>
      <c r="C19" s="14" t="s">
        <v>293</v>
      </c>
    </row>
    <row r="20" spans="1:3" x14ac:dyDescent="0.45">
      <c r="A20" s="8" t="s">
        <v>131</v>
      </c>
      <c r="B20" s="6" t="s">
        <v>209</v>
      </c>
      <c r="C20" s="14" t="s">
        <v>1</v>
      </c>
    </row>
    <row r="21" spans="1:3" x14ac:dyDescent="0.45">
      <c r="A21" s="8" t="s">
        <v>132</v>
      </c>
      <c r="B21" s="6" t="s">
        <v>210</v>
      </c>
      <c r="C21" s="14" t="s">
        <v>294</v>
      </c>
    </row>
    <row r="22" spans="1:3" x14ac:dyDescent="0.45">
      <c r="A22" s="8" t="s">
        <v>133</v>
      </c>
      <c r="B22" s="6" t="s">
        <v>211</v>
      </c>
      <c r="C22" s="14" t="s">
        <v>295</v>
      </c>
    </row>
    <row r="23" spans="1:3" x14ac:dyDescent="0.45">
      <c r="A23" s="8" t="s">
        <v>134</v>
      </c>
      <c r="B23" s="6" t="s">
        <v>212</v>
      </c>
      <c r="C23" s="14" t="s">
        <v>296</v>
      </c>
    </row>
    <row r="24" spans="1:3" x14ac:dyDescent="0.45">
      <c r="A24" s="8" t="s">
        <v>135</v>
      </c>
      <c r="B24" s="6" t="s">
        <v>213</v>
      </c>
      <c r="C24" s="14" t="s">
        <v>297</v>
      </c>
    </row>
    <row r="25" spans="1:3" x14ac:dyDescent="0.45">
      <c r="A25" s="8" t="s">
        <v>136</v>
      </c>
      <c r="B25" s="6" t="s">
        <v>214</v>
      </c>
      <c r="C25" s="14" t="s">
        <v>298</v>
      </c>
    </row>
    <row r="26" spans="1:3" x14ac:dyDescent="0.45">
      <c r="A26" s="8" t="s">
        <v>137</v>
      </c>
      <c r="B26" s="6" t="s">
        <v>215</v>
      </c>
      <c r="C26" s="14" t="s">
        <v>299</v>
      </c>
    </row>
    <row r="27" spans="1:3" x14ac:dyDescent="0.45">
      <c r="A27" s="8" t="s">
        <v>138</v>
      </c>
      <c r="B27" s="6" t="s">
        <v>216</v>
      </c>
      <c r="C27" s="14" t="s">
        <v>300</v>
      </c>
    </row>
    <row r="28" spans="1:3" x14ac:dyDescent="0.45">
      <c r="A28" s="8" t="s">
        <v>139</v>
      </c>
      <c r="B28" s="6" t="s">
        <v>217</v>
      </c>
      <c r="C28" s="14" t="s">
        <v>301</v>
      </c>
    </row>
    <row r="29" spans="1:3" x14ac:dyDescent="0.45">
      <c r="A29" s="8" t="s">
        <v>140</v>
      </c>
      <c r="B29" s="6" t="s">
        <v>218</v>
      </c>
      <c r="C29" s="14" t="s">
        <v>302</v>
      </c>
    </row>
    <row r="30" spans="1:3" x14ac:dyDescent="0.45">
      <c r="A30" s="8" t="s">
        <v>141</v>
      </c>
      <c r="B30" s="6" t="s">
        <v>219</v>
      </c>
      <c r="C30" s="14" t="s">
        <v>303</v>
      </c>
    </row>
    <row r="31" spans="1:3" x14ac:dyDescent="0.45">
      <c r="A31" s="8" t="s">
        <v>142</v>
      </c>
      <c r="B31" s="6" t="s">
        <v>220</v>
      </c>
      <c r="C31" s="14" t="s">
        <v>304</v>
      </c>
    </row>
    <row r="32" spans="1:3" x14ac:dyDescent="0.45">
      <c r="A32" s="8" t="s">
        <v>143</v>
      </c>
      <c r="B32" s="6" t="s">
        <v>221</v>
      </c>
      <c r="C32" s="14" t="s">
        <v>305</v>
      </c>
    </row>
    <row r="33" spans="1:3" x14ac:dyDescent="0.45">
      <c r="A33" s="8" t="s">
        <v>144</v>
      </c>
      <c r="B33" s="6" t="s">
        <v>222</v>
      </c>
      <c r="C33" s="14" t="s">
        <v>306</v>
      </c>
    </row>
    <row r="34" spans="1:3" x14ac:dyDescent="0.45">
      <c r="A34" s="8" t="s">
        <v>145</v>
      </c>
      <c r="B34" s="6" t="s">
        <v>223</v>
      </c>
      <c r="C34" s="14" t="s">
        <v>307</v>
      </c>
    </row>
    <row r="35" spans="1:3" x14ac:dyDescent="0.45">
      <c r="A35" s="8" t="s">
        <v>146</v>
      </c>
      <c r="B35" s="6" t="s">
        <v>224</v>
      </c>
      <c r="C35" s="14" t="s">
        <v>308</v>
      </c>
    </row>
    <row r="36" spans="1:3" x14ac:dyDescent="0.45">
      <c r="A36" s="8" t="s">
        <v>147</v>
      </c>
      <c r="B36" s="6" t="s">
        <v>225</v>
      </c>
      <c r="C36" s="14" t="s">
        <v>309</v>
      </c>
    </row>
    <row r="37" spans="1:3" x14ac:dyDescent="0.45">
      <c r="A37" s="8" t="s">
        <v>148</v>
      </c>
      <c r="B37" s="6" t="s">
        <v>226</v>
      </c>
      <c r="C37" s="14" t="s">
        <v>310</v>
      </c>
    </row>
    <row r="38" spans="1:3" x14ac:dyDescent="0.45">
      <c r="A38" s="8" t="s">
        <v>149</v>
      </c>
      <c r="B38" s="6" t="s">
        <v>227</v>
      </c>
      <c r="C38" s="14" t="s">
        <v>2</v>
      </c>
    </row>
    <row r="39" spans="1:3" x14ac:dyDescent="0.45">
      <c r="A39" s="8" t="s">
        <v>150</v>
      </c>
      <c r="B39" s="6" t="s">
        <v>228</v>
      </c>
      <c r="C39" s="14" t="s">
        <v>3</v>
      </c>
    </row>
    <row r="40" spans="1:3" x14ac:dyDescent="0.45">
      <c r="A40" s="8" t="s">
        <v>151</v>
      </c>
      <c r="B40" s="6" t="s">
        <v>229</v>
      </c>
      <c r="C40" s="14" t="s">
        <v>4</v>
      </c>
    </row>
    <row r="41" spans="1:3" x14ac:dyDescent="0.45">
      <c r="A41" s="8" t="s">
        <v>152</v>
      </c>
      <c r="B41" s="6" t="s">
        <v>230</v>
      </c>
      <c r="C41" s="14" t="s">
        <v>311</v>
      </c>
    </row>
    <row r="42" spans="1:3" x14ac:dyDescent="0.45">
      <c r="A42" s="8" t="s">
        <v>153</v>
      </c>
      <c r="B42" s="6" t="s">
        <v>231</v>
      </c>
      <c r="C42" s="14" t="s">
        <v>312</v>
      </c>
    </row>
    <row r="43" spans="1:3" x14ac:dyDescent="0.45">
      <c r="A43" s="8" t="s">
        <v>154</v>
      </c>
      <c r="B43" s="6" t="s">
        <v>232</v>
      </c>
      <c r="C43" s="14" t="s">
        <v>313</v>
      </c>
    </row>
    <row r="44" spans="1:3" x14ac:dyDescent="0.45">
      <c r="A44" s="8" t="s">
        <v>155</v>
      </c>
      <c r="B44" s="6" t="s">
        <v>233</v>
      </c>
      <c r="C44" s="14" t="s">
        <v>5</v>
      </c>
    </row>
    <row r="45" spans="1:3" x14ac:dyDescent="0.45">
      <c r="A45" s="8" t="s">
        <v>156</v>
      </c>
      <c r="B45" s="6" t="s">
        <v>234</v>
      </c>
      <c r="C45" s="14" t="s">
        <v>314</v>
      </c>
    </row>
    <row r="46" spans="1:3" x14ac:dyDescent="0.45">
      <c r="A46" s="8" t="s">
        <v>157</v>
      </c>
      <c r="B46" s="6" t="s">
        <v>235</v>
      </c>
      <c r="C46" s="14" t="s">
        <v>6</v>
      </c>
    </row>
    <row r="47" spans="1:3" x14ac:dyDescent="0.45">
      <c r="A47" s="8" t="s">
        <v>158</v>
      </c>
      <c r="B47" s="6" t="s">
        <v>236</v>
      </c>
      <c r="C47" s="14" t="s">
        <v>7</v>
      </c>
    </row>
    <row r="48" spans="1:3" x14ac:dyDescent="0.45">
      <c r="A48" s="8" t="s">
        <v>159</v>
      </c>
      <c r="B48" s="6" t="s">
        <v>237</v>
      </c>
      <c r="C48" s="14" t="s">
        <v>8</v>
      </c>
    </row>
    <row r="49" spans="1:3" x14ac:dyDescent="0.45">
      <c r="A49" s="8" t="s">
        <v>160</v>
      </c>
      <c r="B49" s="6" t="s">
        <v>238</v>
      </c>
      <c r="C49" s="14" t="s">
        <v>9</v>
      </c>
    </row>
    <row r="50" spans="1:3" x14ac:dyDescent="0.45">
      <c r="A50" s="8" t="s">
        <v>161</v>
      </c>
      <c r="B50" s="6" t="s">
        <v>239</v>
      </c>
      <c r="C50" s="14" t="s">
        <v>10</v>
      </c>
    </row>
    <row r="51" spans="1:3" x14ac:dyDescent="0.45">
      <c r="A51" s="8" t="s">
        <v>162</v>
      </c>
      <c r="B51" s="6" t="s">
        <v>240</v>
      </c>
      <c r="C51" s="14" t="s">
        <v>315</v>
      </c>
    </row>
    <row r="52" spans="1:3" x14ac:dyDescent="0.45">
      <c r="A52" s="8" t="s">
        <v>163</v>
      </c>
      <c r="B52" s="6" t="s">
        <v>241</v>
      </c>
      <c r="C52" s="14" t="s">
        <v>316</v>
      </c>
    </row>
    <row r="53" spans="1:3" x14ac:dyDescent="0.45">
      <c r="A53" s="8" t="s">
        <v>164</v>
      </c>
      <c r="B53" s="6" t="s">
        <v>234</v>
      </c>
      <c r="C53" s="14" t="s">
        <v>317</v>
      </c>
    </row>
    <row r="54" spans="1:3" x14ac:dyDescent="0.45">
      <c r="A54" s="8" t="s">
        <v>165</v>
      </c>
      <c r="B54" s="6" t="s">
        <v>242</v>
      </c>
      <c r="C54" s="14" t="s">
        <v>11</v>
      </c>
    </row>
    <row r="55" spans="1:3" x14ac:dyDescent="0.45">
      <c r="A55" s="8" t="s">
        <v>166</v>
      </c>
      <c r="B55" s="6" t="s">
        <v>243</v>
      </c>
      <c r="C55" s="14" t="s">
        <v>318</v>
      </c>
    </row>
    <row r="56" spans="1:3" x14ac:dyDescent="0.45">
      <c r="A56" s="8" t="s">
        <v>167</v>
      </c>
      <c r="B56" s="6" t="s">
        <v>244</v>
      </c>
      <c r="C56" s="14" t="s">
        <v>319</v>
      </c>
    </row>
    <row r="57" spans="1:3" x14ac:dyDescent="0.45">
      <c r="A57" s="8" t="s">
        <v>168</v>
      </c>
      <c r="B57" s="6" t="s">
        <v>245</v>
      </c>
      <c r="C57" s="14" t="s">
        <v>12</v>
      </c>
    </row>
    <row r="58" spans="1:3" x14ac:dyDescent="0.45">
      <c r="A58" s="8" t="s">
        <v>169</v>
      </c>
      <c r="B58" s="6" t="s">
        <v>246</v>
      </c>
      <c r="C58" s="14" t="s">
        <v>13</v>
      </c>
    </row>
    <row r="59" spans="1:3" x14ac:dyDescent="0.45">
      <c r="A59" s="8" t="s">
        <v>170</v>
      </c>
      <c r="B59" s="6" t="s">
        <v>247</v>
      </c>
      <c r="C59" s="14" t="s">
        <v>14</v>
      </c>
    </row>
    <row r="60" spans="1:3" x14ac:dyDescent="0.45">
      <c r="A60" s="8" t="s">
        <v>171</v>
      </c>
      <c r="B60" s="6" t="s">
        <v>248</v>
      </c>
      <c r="C60" s="14" t="s">
        <v>320</v>
      </c>
    </row>
    <row r="61" spans="1:3" x14ac:dyDescent="0.45">
      <c r="A61" s="8" t="s">
        <v>172</v>
      </c>
      <c r="B61" s="6" t="s">
        <v>241</v>
      </c>
      <c r="C61" s="14" t="s">
        <v>321</v>
      </c>
    </row>
    <row r="62" spans="1:3" x14ac:dyDescent="0.45">
      <c r="A62" s="8" t="s">
        <v>173</v>
      </c>
      <c r="B62" s="6" t="s">
        <v>234</v>
      </c>
      <c r="C62" s="14" t="s">
        <v>322</v>
      </c>
    </row>
    <row r="63" spans="1:3" x14ac:dyDescent="0.45">
      <c r="A63" s="8" t="s">
        <v>174</v>
      </c>
      <c r="B63" s="6" t="s">
        <v>249</v>
      </c>
      <c r="C63" s="14" t="s">
        <v>323</v>
      </c>
    </row>
    <row r="64" spans="1:3" x14ac:dyDescent="0.45">
      <c r="A64" s="8" t="s">
        <v>175</v>
      </c>
      <c r="B64" s="6" t="s">
        <v>250</v>
      </c>
      <c r="C64" s="14" t="s">
        <v>324</v>
      </c>
    </row>
    <row r="65" spans="1:3" x14ac:dyDescent="0.45">
      <c r="A65" s="8" t="s">
        <v>176</v>
      </c>
      <c r="B65" s="6" t="s">
        <v>251</v>
      </c>
      <c r="C65" s="14" t="s">
        <v>325</v>
      </c>
    </row>
    <row r="66" spans="1:3" x14ac:dyDescent="0.45">
      <c r="A66" s="8" t="s">
        <v>177</v>
      </c>
      <c r="B66" s="6" t="s">
        <v>252</v>
      </c>
      <c r="C66" s="14" t="s">
        <v>326</v>
      </c>
    </row>
    <row r="67" spans="1:3" x14ac:dyDescent="0.45">
      <c r="A67" s="8" t="s">
        <v>178</v>
      </c>
      <c r="B67" s="6" t="s">
        <v>253</v>
      </c>
      <c r="C67" s="14" t="s">
        <v>327</v>
      </c>
    </row>
    <row r="68" spans="1:3" x14ac:dyDescent="0.45">
      <c r="A68" s="8" t="s">
        <v>179</v>
      </c>
      <c r="B68" s="6" t="s">
        <v>254</v>
      </c>
      <c r="C68" s="14" t="s">
        <v>328</v>
      </c>
    </row>
    <row r="69" spans="1:3" x14ac:dyDescent="0.45">
      <c r="A69" s="8" t="s">
        <v>180</v>
      </c>
      <c r="B69" s="6" t="s">
        <v>255</v>
      </c>
      <c r="C69" s="14" t="s">
        <v>329</v>
      </c>
    </row>
    <row r="70" spans="1:3" x14ac:dyDescent="0.45">
      <c r="A70" s="8" t="s">
        <v>181</v>
      </c>
      <c r="B70" s="6" t="s">
        <v>256</v>
      </c>
      <c r="C70" s="14" t="s">
        <v>330</v>
      </c>
    </row>
    <row r="71" spans="1:3" x14ac:dyDescent="0.45">
      <c r="A71" s="8" t="s">
        <v>182</v>
      </c>
      <c r="B71" s="6" t="s">
        <v>241</v>
      </c>
      <c r="C71" s="14" t="s">
        <v>331</v>
      </c>
    </row>
    <row r="72" spans="1:3" x14ac:dyDescent="0.45">
      <c r="A72" s="8" t="s">
        <v>183</v>
      </c>
      <c r="B72" s="6" t="s">
        <v>257</v>
      </c>
      <c r="C72" s="14" t="s">
        <v>332</v>
      </c>
    </row>
    <row r="73" spans="1:3" x14ac:dyDescent="0.45">
      <c r="A73" s="8" t="s">
        <v>184</v>
      </c>
      <c r="B73" s="6" t="s">
        <v>234</v>
      </c>
      <c r="C73" s="14" t="s">
        <v>333</v>
      </c>
    </row>
    <row r="74" spans="1:3" x14ac:dyDescent="0.45">
      <c r="A74" s="8" t="s">
        <v>185</v>
      </c>
      <c r="B74" s="6" t="s">
        <v>258</v>
      </c>
      <c r="C74" s="14" t="s">
        <v>334</v>
      </c>
    </row>
    <row r="75" spans="1:3" x14ac:dyDescent="0.45">
      <c r="A75" s="8" t="s">
        <v>186</v>
      </c>
      <c r="B75" s="6" t="s">
        <v>259</v>
      </c>
      <c r="C75" s="14" t="s">
        <v>335</v>
      </c>
    </row>
    <row r="76" spans="1:3" x14ac:dyDescent="0.45">
      <c r="A76" s="8" t="s">
        <v>187</v>
      </c>
      <c r="B76" s="6" t="s">
        <v>260</v>
      </c>
      <c r="C76" s="14" t="s">
        <v>336</v>
      </c>
    </row>
    <row r="77" spans="1:3" x14ac:dyDescent="0.45">
      <c r="A77" s="8" t="s">
        <v>188</v>
      </c>
      <c r="B77" s="6" t="s">
        <v>261</v>
      </c>
      <c r="C77" s="14" t="s">
        <v>337</v>
      </c>
    </row>
    <row r="78" spans="1:3" x14ac:dyDescent="0.45">
      <c r="A78" s="8" t="s">
        <v>189</v>
      </c>
      <c r="B78" s="6" t="s">
        <v>241</v>
      </c>
      <c r="C78" s="14" t="s">
        <v>338</v>
      </c>
    </row>
    <row r="79" spans="1:3" x14ac:dyDescent="0.45">
      <c r="A79" s="8" t="s">
        <v>190</v>
      </c>
      <c r="B79" s="6" t="s">
        <v>234</v>
      </c>
      <c r="C79" s="14" t="s">
        <v>339</v>
      </c>
    </row>
  </sheetData>
  <sortState ref="A2:A7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CS Skips</vt:lpstr>
      <vt:lpstr>MSBF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Masic</dc:creator>
  <cp:lastModifiedBy>Filip Masic</cp:lastModifiedBy>
  <dcterms:created xsi:type="dcterms:W3CDTF">2020-07-23T19:46:10Z</dcterms:created>
  <dcterms:modified xsi:type="dcterms:W3CDTF">2020-07-25T16:20:16Z</dcterms:modified>
</cp:coreProperties>
</file>