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Programmierung\C#\Projects\Ambermoon\Ambermoon-Advanced\"/>
    </mc:Choice>
  </mc:AlternateContent>
  <xr:revisionPtr revIDLastSave="0" documentId="13_ncr:1_{BCEB6945-14BC-4AD6-81FA-62714AFE18E7}" xr6:coauthVersionLast="45" xr6:coauthVersionMax="45" xr10:uidLastSave="{00000000-0000-0000-0000-000000000000}"/>
  <bookViews>
    <workbookView xWindow="-120" yWindow="-120" windowWidth="29040" windowHeight="17640" firstSheet="16" activeTab="23" xr2:uid="{00000000-000D-0000-FFFF-FFFF00000000}"/>
  </bookViews>
  <sheets>
    <sheet name="Summary" sheetId="1" r:id="rId1"/>
    <sheet name="Todo" sheetId="20" r:id="rId2"/>
    <sheet name="GlobalVars" sheetId="2" r:id="rId3"/>
    <sheet name="Keywords" sheetId="3" r:id="rId4"/>
    <sheet name="GotoPoints" sheetId="4" r:id="rId5"/>
    <sheet name="Places" sheetId="5" r:id="rId6"/>
    <sheet name="ObjectTexts" sheetId="6" r:id="rId7"/>
    <sheet name="Items" sheetId="7" r:id="rId8"/>
    <sheet name="Monsters" sheetId="12" r:id="rId9"/>
    <sheet name="Maps" sheetId="8" r:id="rId10"/>
    <sheet name="MapChanges" sheetId="9" r:id="rId11"/>
    <sheet name="ElementChanges" sheetId="26" r:id="rId12"/>
    <sheet name="NPCs" sheetId="10" r:id="rId13"/>
    <sheet name="Chests" sheetId="11" r:id="rId14"/>
    <sheet name="Doors" sheetId="24" r:id="rId15"/>
    <sheet name="TextChanges" sheetId="13" r:id="rId16"/>
    <sheet name="TileChangeEvents" sheetId="14" r:id="rId17"/>
    <sheet name="CharChanges" sheetId="16" r:id="rId18"/>
    <sheet name="New Object Graphics" sheetId="21" r:id="rId19"/>
    <sheet name="Tiles" sheetId="15" r:id="rId20"/>
    <sheet name="SpellChanges" sheetId="17" r:id="rId21"/>
    <sheet name="Quest - Sea Creatures" sheetId="18" r:id="rId22"/>
    <sheet name="SpellDamage" sheetId="27" r:id="rId23"/>
    <sheet name="BlazingMountain" sheetId="29"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7" l="1"/>
  <c r="B7" i="27"/>
  <c r="B8" i="27"/>
  <c r="B9" i="27"/>
  <c r="B10" i="27"/>
  <c r="B11" i="27"/>
  <c r="B5" i="27"/>
  <c r="K27" i="16"/>
  <c r="I27" i="16" s="1"/>
  <c r="J27" i="16"/>
  <c r="K26" i="16"/>
  <c r="J26" i="16"/>
  <c r="H26" i="16" s="1"/>
  <c r="K25" i="16"/>
  <c r="J25" i="16"/>
  <c r="K24" i="16"/>
  <c r="I24" i="16" s="1"/>
  <c r="J24" i="16"/>
  <c r="K23" i="16"/>
  <c r="J23" i="16"/>
  <c r="K22" i="16"/>
  <c r="J22" i="16"/>
  <c r="I18" i="16"/>
  <c r="I19" i="16"/>
  <c r="I20" i="16"/>
  <c r="H18" i="16"/>
  <c r="H19" i="16"/>
  <c r="H20" i="16"/>
  <c r="H21" i="16"/>
  <c r="I21" i="16"/>
  <c r="K21" i="16"/>
  <c r="J21" i="16"/>
  <c r="K20" i="16"/>
  <c r="J20" i="16"/>
  <c r="H22" i="16"/>
  <c r="H23" i="16"/>
  <c r="H24" i="16"/>
  <c r="H25" i="16"/>
  <c r="H27" i="16"/>
  <c r="I22" i="16"/>
  <c r="I23" i="16"/>
  <c r="I25" i="16"/>
  <c r="I26" i="16"/>
  <c r="K18" i="16"/>
  <c r="K19" i="16"/>
  <c r="J19" i="16"/>
  <c r="J18" i="16"/>
  <c r="N6" i="16"/>
  <c r="N7" i="16"/>
  <c r="N8" i="16"/>
  <c r="N9" i="16"/>
  <c r="N10" i="16"/>
  <c r="N11" i="16"/>
  <c r="N12" i="16"/>
  <c r="N13" i="16"/>
  <c r="N14" i="16"/>
  <c r="M6" i="16"/>
  <c r="M7" i="16"/>
  <c r="M8" i="16"/>
  <c r="M9" i="16"/>
  <c r="M10" i="16"/>
  <c r="M11" i="16"/>
  <c r="M12" i="16"/>
  <c r="M13" i="16"/>
  <c r="M14" i="16"/>
  <c r="M5" i="16"/>
  <c r="N5" i="16"/>
  <c r="K6" i="16"/>
  <c r="K7" i="16"/>
  <c r="K8" i="16"/>
  <c r="K9" i="16"/>
  <c r="K10" i="16"/>
  <c r="K11" i="16"/>
  <c r="K12" i="16"/>
  <c r="K13" i="16"/>
  <c r="K14" i="16"/>
  <c r="L6" i="16"/>
  <c r="L7" i="16"/>
  <c r="L8" i="16"/>
  <c r="L9" i="16"/>
  <c r="L10" i="16"/>
  <c r="L11" i="16"/>
  <c r="L12" i="16"/>
  <c r="L13" i="16"/>
  <c r="L14" i="16"/>
  <c r="L5" i="16"/>
  <c r="K5" i="16"/>
  <c r="J6" i="16"/>
  <c r="J7" i="16"/>
  <c r="J8" i="16"/>
  <c r="J9" i="16"/>
  <c r="J10" i="16"/>
  <c r="J11" i="16"/>
  <c r="J12" i="16"/>
  <c r="J13" i="16"/>
  <c r="J14" i="16"/>
  <c r="I6" i="16"/>
  <c r="I7" i="16"/>
  <c r="I8" i="16"/>
  <c r="I9" i="16"/>
  <c r="I10" i="16"/>
  <c r="I11" i="16"/>
  <c r="I12" i="16"/>
  <c r="I13" i="16"/>
  <c r="I14" i="16"/>
  <c r="J5" i="16"/>
  <c r="I5" i="16"/>
</calcChain>
</file>

<file path=xl/sharedStrings.xml><?xml version="1.0" encoding="utf-8"?>
<sst xmlns="http://schemas.openxmlformats.org/spreadsheetml/2006/main" count="910" uniqueCount="708">
  <si>
    <t>In Original all vars from 1 to 223 are used except for 0, 53 and 54.</t>
  </si>
  <si>
    <t>Global var 0 is reserved and should never be set.</t>
  </si>
  <si>
    <t>New global vars</t>
  </si>
  <si>
    <t>53: Talked to Kasimir once</t>
  </si>
  <si>
    <t>54: Gave food to Kasimir</t>
  </si>
  <si>
    <t>224: Has shown testament to Karl</t>
  </si>
  <si>
    <t>225: House has been renovated (by Karl)</t>
  </si>
  <si>
    <t>227: Wind gate has been built (by Karl)</t>
  </si>
  <si>
    <t>228: Cave has been built (by Karl)</t>
  </si>
  <si>
    <t>230: You have bought a cat from Ferdinand</t>
  </si>
  <si>
    <t>231: You have bought a dog from Ferdinand</t>
  </si>
  <si>
    <t>232: You have become friends with your cat</t>
  </si>
  <si>
    <t>233: You have become friends with your dog</t>
  </si>
  <si>
    <t>234: You have been rewarded by Ferdinand for pet carring</t>
  </si>
  <si>
    <t>New keywords</t>
  </si>
  <si>
    <t>In Original all keywords from 0 to 114 are used.</t>
  </si>
  <si>
    <t>115: BAUPROJEKTE / CONSTRUCTION PROJECTS</t>
  </si>
  <si>
    <t>116: RENOVIERUNG / RENOVATION</t>
  </si>
  <si>
    <t>117: WINDTOR / WIND GATE</t>
  </si>
  <si>
    <t>118: HÖHLE / CAVE</t>
  </si>
  <si>
    <t>119: HUND / DOG</t>
  </si>
  <si>
    <t>In Original all goto points till 78 (including) are used except for 2 and 17.</t>
  </si>
  <si>
    <t>New goto points</t>
  </si>
  <si>
    <t>2: Architektenbüro / Architect's Office (Spannenberg)</t>
  </si>
  <si>
    <t>17: Tierhandlung / Pet Shop (Spannenberg)</t>
  </si>
  <si>
    <t>Place Index</t>
  </si>
  <si>
    <t>Type</t>
  </si>
  <si>
    <t>Additional Info</t>
  </si>
  <si>
    <t>Merchant</t>
  </si>
  <si>
    <t>Index</t>
  </si>
  <si>
    <t>SubIndex</t>
  </si>
  <si>
    <t>TextIndex</t>
  </si>
  <si>
    <t>Description</t>
  </si>
  <si>
    <t>Text of hero's diary</t>
  </si>
  <si>
    <t>Name</t>
  </si>
  <si>
    <t>Tagebuch / Diary</t>
  </si>
  <si>
    <t>Contains a hint for the magic picture in the entrance hall</t>
  </si>
  <si>
    <t>Katzenspielzeug / Cat Toy</t>
  </si>
  <si>
    <t>Normal Item</t>
  </si>
  <si>
    <t>Text Scroll</t>
  </si>
  <si>
    <t>Can be used to become friends with your cat</t>
  </si>
  <si>
    <t>Hundespielzeug / Dog Toy</t>
  </si>
  <si>
    <t>Can be used to become friends with your dog</t>
  </si>
  <si>
    <t>Tierfutter / Pet Food</t>
  </si>
  <si>
    <t>Merchant Index 19: 1x Silver Cutlery (208), 1x Cat Toy (404), 1x Dog Toy (405), 255x Pet Food (406) [21 slots]</t>
  </si>
  <si>
    <t>Can be given to Kasimir, fill item for Ferdinand's shop</t>
  </si>
  <si>
    <t>2D</t>
  </si>
  <si>
    <t>Architektenbüro / Architect's Office</t>
  </si>
  <si>
    <t>Tierhandlung / Pet Shop</t>
  </si>
  <si>
    <t>Dein Haus / Your House</t>
  </si>
  <si>
    <t>Renovated version of your house, it also contains your pets if you unlock them</t>
  </si>
  <si>
    <t>World map outside your house</t>
  </si>
  <si>
    <t>World map with isle of winds</t>
  </si>
  <si>
    <t>Added wind gate teleport to your house (with condition)
NPC Karl can create an additional wind gate there</t>
  </si>
  <si>
    <t>Grandpa's cellar</t>
  </si>
  <si>
    <t>Added teleport to renovated house (with condition)</t>
  </si>
  <si>
    <t>Secret room</t>
  </si>
  <si>
    <t>Spannenberg</t>
  </si>
  <si>
    <t>Removed some walls
Added door and goto point for architect's office
Added door and goto point for pet shop</t>
  </si>
  <si>
    <t>Town house</t>
  </si>
  <si>
    <t>Added NPC Kasimir (tomcat)</t>
  </si>
  <si>
    <t>Kasimir</t>
  </si>
  <si>
    <t>Tomcat who has hunger. If you give him a ration or pet food you get exp and will be allowed to buy a cat from Ferdinand</t>
  </si>
  <si>
    <t>Karl</t>
  </si>
  <si>
    <t>The architect. Can renovate your house (needed to get pets), create a wind gate near the house to teleport to the isle of winds and a cave (with a small reward at the end).</t>
  </si>
  <si>
    <t>Deine Katze / Your Cat</t>
  </si>
  <si>
    <t>Map</t>
  </si>
  <si>
    <t>Town House (273)</t>
  </si>
  <si>
    <t>Architect's Office (456)</t>
  </si>
  <si>
    <t>Your House (458)</t>
  </si>
  <si>
    <t>Dein Hund / Your Dog</t>
  </si>
  <si>
    <t>Ferdinand</t>
  </si>
  <si>
    <t>Pet Shop (457)</t>
  </si>
  <si>
    <t>Pet dealer. Can sell you a cat and gives you a dog as well if you prove that you like animals.</t>
  </si>
  <si>
    <t>Content</t>
  </si>
  <si>
    <t>3x Healing Potion III, 3x Spell Potion III, 1x Healing Potion IV</t>
  </si>
  <si>
    <t>Added teleport to renovated house (with condition)
Added wind gate teleport (with condition)
Added cave teleport (deactivated at start)
Made back tiles below later cave black
NPC Karl can create a wind gate there</t>
  </si>
  <si>
    <t>Your Cave (459)</t>
  </si>
  <si>
    <t>1x Levitation, 1x Healing Potion II</t>
  </si>
  <si>
    <t>Your Cave (460)</t>
  </si>
  <si>
    <t>3x Torch</t>
  </si>
  <si>
    <t>2x Rope</t>
  </si>
  <si>
    <t>1x Rope</t>
  </si>
  <si>
    <t>Ring</t>
  </si>
  <si>
    <t>Riesenspinne</t>
  </si>
  <si>
    <t>ID</t>
  </si>
  <si>
    <t>End boss of your cave</t>
  </si>
  <si>
    <t>Group ID</t>
  </si>
  <si>
    <t>235: You fell through a cave hole so that it creates a hole below as well</t>
  </si>
  <si>
    <t>Grandpa's house</t>
  </si>
  <si>
    <t>Removing the picture will also remove it on map 458 (your house)</t>
  </si>
  <si>
    <t>236: You fed your cat once</t>
  </si>
  <si>
    <t>237: You played with your dog once</t>
  </si>
  <si>
    <t>Text</t>
  </si>
  <si>
    <t>Change</t>
  </si>
  <si>
    <t>Changed Chests</t>
  </si>
  <si>
    <t>Changes</t>
  </si>
  <si>
    <t>Grandpa's cellar (259)</t>
  </si>
  <si>
    <t>Removed all scrolls, ropes, strengthen potion and spell potions. Added short sword, lockpicks and a lantern.</t>
  </si>
  <si>
    <t>Map 259 Text 9</t>
  </si>
  <si>
    <t>As there are no more scrolls the text is adjusted.</t>
  </si>
  <si>
    <t>Note: Never add more than 530 entries to an archive otherwise the Amiga version will fail.</t>
  </si>
  <si>
    <t>Changed Items</t>
  </si>
  <si>
    <t>Murder Blade</t>
  </si>
  <si>
    <t>Shadow Belt</t>
  </si>
  <si>
    <t>Number of charges (Blink) increased from 5 to 15</t>
  </si>
  <si>
    <t>Atk increased from 10 to 11, MagicWeaponLevel from 0 to 1</t>
  </si>
  <si>
    <t>TODO</t>
  </si>
  <si>
    <t>Tileset</t>
  </si>
  <si>
    <t>Tileset Graphics (Icon Gfx)</t>
  </si>
  <si>
    <t>Tileset Data (Icon Data)</t>
  </si>
  <si>
    <t>Cobweb</t>
  </si>
  <si>
    <t>Char</t>
  </si>
  <si>
    <t>Leonaria</t>
  </si>
  <si>
    <t>SLP/Lvl 10 -&gt; 20</t>
  </si>
  <si>
    <t>Changed start spells</t>
  </si>
  <si>
    <t>Targor</t>
  </si>
  <si>
    <t>Start SLP 20 -&gt; 25</t>
  </si>
  <si>
    <t>Replace some start items</t>
  </si>
  <si>
    <t>Valdyn</t>
  </si>
  <si>
    <t>Added Monster Knowledge spell scroll</t>
  </si>
  <si>
    <t>Start SLP 16 -&gt; 10</t>
  </si>
  <si>
    <t>Remove Monster Knowledge as start spell</t>
  </si>
  <si>
    <t>Sabine</t>
  </si>
  <si>
    <t>Start SLP 4 -&gt; 15</t>
  </si>
  <si>
    <t>SLP/Lvl 10 -&gt; 18</t>
  </si>
  <si>
    <t>Gryban</t>
  </si>
  <si>
    <t>SLP/Lvl 3 -&gt; 5</t>
  </si>
  <si>
    <t>Start SLP 19 -&gt; 20</t>
  </si>
  <si>
    <t>- Charge Item: 20 -&gt; 60</t>
  </si>
  <si>
    <t>- Repair Item: 15 -&gt; 45</t>
  </si>
  <si>
    <t>- Duplicate Item: 25 -&gt; 75</t>
  </si>
  <si>
    <t>- LP Stealer: 5 -&gt; 25</t>
  </si>
  <si>
    <t>- SP Stealer: 5 -&gt; 25</t>
  </si>
  <si>
    <t>- Light: 2 -&gt; 5</t>
  </si>
  <si>
    <t>- Magical Torch: 5 -&gt; 10</t>
  </si>
  <si>
    <t>- Magical Lantern: 10 -&gt; 20</t>
  </si>
  <si>
    <t>- Magical Sun: 15 -&gt; 35</t>
  </si>
  <si>
    <t>- Ghost Weapon: 5 -&gt; 30</t>
  </si>
  <si>
    <t>- Create Food: 10 -&gt; 15</t>
  </si>
  <si>
    <t>- Blink: 5 -&gt; 15</t>
  </si>
  <si>
    <t>- Jump: 10 -&gt; 50</t>
  </si>
  <si>
    <t>- Word Of Marking: 20 -&gt; 70</t>
  </si>
  <si>
    <t>- Word Of Returning: 20 -&gt; 80</t>
  </si>
  <si>
    <t>- Magic Shield: 10 -&gt; 25</t>
  </si>
  <si>
    <t>- Magic Wall: 15 -&gt; 35</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</si>
  <si>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</si>
  <si>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</si>
  <si>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</si>
  <si>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</si>
  <si>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</si>
  <si>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</si>
  <si>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</si>
  <si>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</si>
  <si>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</si>
  <si>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</si>
  <si>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SLP Changes</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</si>
  <si>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</si>
  <si>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</si>
  <si>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</si>
  <si>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</si>
  <si>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</si>
  <si>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</si>
  <si>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</si>
  <si>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</si>
  <si>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</si>
  <si>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</si>
  <si>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</si>
  <si>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</si>
  <si>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</si>
  <si>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</si>
  <si>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</si>
  <si>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</si>
  <si>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</si>
  <si>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</si>
  <si>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</si>
  <si>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</si>
  <si>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</si>
  <si>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</si>
  <si>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</si>
  <si>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</si>
  <si>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</si>
  <si>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</si>
  <si>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</si>
  <si>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</si>
  <si>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</si>
  <si>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</si>
  <si>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</si>
  <si>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</si>
  <si>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</si>
  <si>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</si>
  <si>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</si>
  <si>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</si>
  <si>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</si>
  <si>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</si>
  <si>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</si>
  <si>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</si>
  <si>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</si>
  <si>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</si>
  <si>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</si>
  <si>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</si>
  <si>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</si>
  <si>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120: KARTE / MAP</t>
  </si>
  <si>
    <t>121: KREATUREN DER SEE / SEA CREATURES</t>
  </si>
  <si>
    <t>238: You got the journal (log) from Torle</t>
  </si>
  <si>
    <t>Torle's Logbuch / Torle's Journal</t>
  </si>
  <si>
    <t>Contains the coordinates and or hints to all sea creatures</t>
  </si>
  <si>
    <t>Text of Torle's journal</t>
  </si>
  <si>
    <t>239: Visited the giant turtle</t>
  </si>
  <si>
    <t>240: Visited the giant water snake</t>
  </si>
  <si>
    <t>Auge des Strudels / Eye of the vortex</t>
  </si>
  <si>
    <t>Deine Höhle - Obere Ebene / Your Cave - Upper Level</t>
  </si>
  <si>
    <t>3D</t>
  </si>
  <si>
    <t>Deine Höhle - Untere Ebene / Your Cave - Lower Level</t>
  </si>
  <si>
    <t>Small cave, Karl built for your</t>
  </si>
  <si>
    <t>Map inside the vortex</t>
  </si>
  <si>
    <t>Höhle der Meerjungfrau / Cave of the mermaid</t>
  </si>
  <si>
    <t>You can meet the Mermaid here</t>
  </si>
  <si>
    <t>You can meet Karl the architect here who can renovate your house, create a wind gate or a cave</t>
  </si>
  <si>
    <t>You can meet Ferdinand who sells you a cat and a dog, there is also a merchant for pet stuff</t>
  </si>
  <si>
    <t>Ship's end</t>
  </si>
  <si>
    <t>Abandoned village inside the vortex</t>
  </si>
  <si>
    <t>Id</t>
  </si>
  <si>
    <t>Smaller version of the lizard</t>
  </si>
  <si>
    <t>Usage</t>
  </si>
  <si>
    <t>File</t>
  </si>
  <si>
    <t>3Object3D.amb</t>
  </si>
  <si>
    <t>New / Copy</t>
  </si>
  <si>
    <t>Copy</t>
  </si>
  <si>
    <t>Tree root</t>
  </si>
  <si>
    <t>Green liquid</t>
  </si>
  <si>
    <t>Pile of trash</t>
  </si>
  <si>
    <t>Höhlenspinne</t>
  </si>
  <si>
    <t>Monster in Ship's end</t>
  </si>
  <si>
    <t>3x Höhlenspinne</t>
  </si>
  <si>
    <t>4x Höhlenspinne</t>
  </si>
  <si>
    <t>Verlassene Hütte / Abandoned Hut</t>
  </si>
  <si>
    <t>Abandoned hut in Ship's end</t>
  </si>
  <si>
    <t>241: Talked to the mermaid in the eye of vortex</t>
  </si>
  <si>
    <t>Eye of the vortex (370)</t>
  </si>
  <si>
    <t>1x Silver Cutlery</t>
  </si>
  <si>
    <t>1x Ring of Sobek</t>
  </si>
  <si>
    <t>1000 Gold</t>
  </si>
  <si>
    <t>1x Wind Pearl</t>
  </si>
  <si>
    <t>242: Visited the giant whale</t>
  </si>
  <si>
    <t>243: Visited the giant sword fish</t>
  </si>
  <si>
    <t>244: Visited the giant piranha</t>
  </si>
  <si>
    <t>Piranha at 311, 446 (map 135)</t>
  </si>
  <si>
    <t>Turtle at 550,402 (map 139)</t>
  </si>
  <si>
    <t>Mermaid at 126,530 (map 163)</t>
  </si>
  <si>
    <t>Whale at 173, 773 (map 244)</t>
  </si>
  <si>
    <t>Snake at 773,313 (map 112)</t>
  </si>
  <si>
    <t>Swordfish at 621, 205 (map 77)</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</si>
  <si>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</si>
  <si>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</si>
  <si>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</si>
  <si>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</si>
  <si>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</si>
  <si>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</si>
  <si>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</si>
  <si>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</si>
  <si>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</si>
  <si>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</si>
  <si>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</si>
  <si>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Blacksmith</t>
  </si>
  <si>
    <t>Raft Dealer</t>
  </si>
  <si>
    <t>A bit more expensive (35) than Burnville blacksmith (25)</t>
  </si>
  <si>
    <t>A bit more expensive (20) than Burnville swim trainer (10)</t>
  </si>
  <si>
    <t>Swim Trainer</t>
  </si>
  <si>
    <t>350 Gold per raft, spawns east of Cavetown at the beach</t>
  </si>
  <si>
    <t>226: You visited the tavern in Snakesign</t>
  </si>
  <si>
    <t>Tavern of the goddess</t>
  </si>
  <si>
    <t>Global var 226 is now set when you enter the tavern, added NPC who talks about Karl</t>
  </si>
  <si>
    <t>Cavetown</t>
  </si>
  <si>
    <t>Town inside the vortex around Manyeyes' castle</t>
  </si>
  <si>
    <t>Zum Schlafenden Auge / The Sleeping Eye</t>
  </si>
  <si>
    <t>Tavern in cavetown</t>
  </si>
  <si>
    <t>Inn</t>
  </si>
  <si>
    <t>25 Gold per night and person, cavetown inn</t>
  </si>
  <si>
    <t>Food Dealer</t>
  </si>
  <si>
    <t>Sells food in cavetown inn</t>
  </si>
  <si>
    <t>Merchant Index 21, sells drinks and potions in cavetown inn</t>
  </si>
  <si>
    <t>Blind-Branntwein / Blinding Booze</t>
  </si>
  <si>
    <t>Potion</t>
  </si>
  <si>
    <t>Used for a quest, otherwise just blinds the target</t>
  </si>
  <si>
    <t>Alte Schatzkarte / Old treasure map</t>
  </si>
  <si>
    <t>Quest item for one of the gate keepers in cavetown</t>
  </si>
  <si>
    <t>Heals drug effect</t>
  </si>
  <si>
    <t>Anti-Kater Mittel / Anti Hangover Drink</t>
  </si>
  <si>
    <t>Cavetown Inn (375)</t>
  </si>
  <si>
    <t>Administrator of cavetown</t>
  </si>
  <si>
    <t>123: SCHLOSS / CASTLE</t>
  </si>
  <si>
    <t>122: VIELAUGE / MANYEYES</t>
  </si>
  <si>
    <t>124: BÜRO / OFFICE</t>
  </si>
  <si>
    <t>Büroschlüssel / Office Key</t>
  </si>
  <si>
    <t>Key</t>
  </si>
  <si>
    <t>Opens the door to the cavetown office (Ruben gives it to you)</t>
  </si>
  <si>
    <t>246: Door to Manyeyes' castle unlocked</t>
  </si>
  <si>
    <t>Opens the first door in the gatekeeper house</t>
  </si>
  <si>
    <t>Opens the second door in the gatekeeper house</t>
  </si>
  <si>
    <t>Pförtnerschlüssel 1 / Gate Keeper's Key 1</t>
  </si>
  <si>
    <t>Pförtnerschlüssel 2 / Gate Keeper's Key 2</t>
  </si>
  <si>
    <t>DoorIndex</t>
  </si>
  <si>
    <t>Door to the cavetown office</t>
  </si>
  <si>
    <t>First gate keeper door</t>
  </si>
  <si>
    <t>Second gate keeper door</t>
  </si>
  <si>
    <t>1x Shovel, 2x Rope</t>
  </si>
  <si>
    <t>1x Iron Ring, 250 Gold</t>
  </si>
  <si>
    <t>Gatekeeper's house (376)</t>
  </si>
  <si>
    <t>245: Talked to Tristan once (got the office key)</t>
  </si>
  <si>
    <t>Tristan</t>
  </si>
  <si>
    <t>Ground floor of Manyeyes' castle including the office</t>
  </si>
  <si>
    <t>229: You have talked to Karl about his former trainee</t>
  </si>
  <si>
    <t>Untoter</t>
  </si>
  <si>
    <t>Monster in Manyeyes' castle</t>
  </si>
  <si>
    <t>Untoter Krieger</t>
  </si>
  <si>
    <t>Untoter Magier</t>
  </si>
  <si>
    <t>2x Untoter Krieger, 1x Untoter Magier</t>
  </si>
  <si>
    <t>2x Untoter Krieger</t>
  </si>
  <si>
    <t>3x Untoter Krieger, 2x Untoter Magier</t>
  </si>
  <si>
    <t>Manyeyes'c castle 1 (461)</t>
  </si>
  <si>
    <t>1x Dark Dagger</t>
  </si>
  <si>
    <t>1x Holy Horn, 1x Horned Helmet, 1x Scimitar, 800 Gold</t>
  </si>
  <si>
    <t>1x Silver Cutlery, 3 Healing Potion III, 2 Spell Potion IV, 1 Healing Potion IV, 250 Gold</t>
  </si>
  <si>
    <t>1x Stamina Potion, 3x Bitter, 5x Food</t>
  </si>
  <si>
    <t>Dunkle Klinge / Dark Blade</t>
  </si>
  <si>
    <t>Weapon</t>
  </si>
  <si>
    <t>Alter Schlüssel / Ancient Key</t>
  </si>
  <si>
    <t>Opens the boss room in manyeyes' castle 2</t>
  </si>
  <si>
    <t>Cursed weapon from manyeyes' castle 1</t>
  </si>
  <si>
    <t>Manyeyes'c castle 2 (462)</t>
  </si>
  <si>
    <t>1x Ancient Key</t>
  </si>
  <si>
    <t>2x Healing Potion II, 2x Spell Potion III, 4x Antidot</t>
  </si>
  <si>
    <t>10x Healing Potion I, 5x Spell Potion I, 1x Firebrand, 150 Gold</t>
  </si>
  <si>
    <t>Manyeyes' upper boos door</t>
  </si>
  <si>
    <t>1x Untoter Lord, 1x Untoter Krieger, 3x Untoter Magier</t>
  </si>
  <si>
    <t>Untoter Lord</t>
  </si>
  <si>
    <t>Boss in Manyeyes' castle</t>
  </si>
  <si>
    <t>247: Upper boss in Manyeyes' castle killed</t>
  </si>
  <si>
    <t>2Object3D.amb</t>
  </si>
  <si>
    <t>New</t>
  </si>
  <si>
    <t>Undead (that works with sky, pal4)</t>
  </si>
  <si>
    <t>Manyeyes' castle 2</t>
  </si>
  <si>
    <t>Also added two overlays 92 and 93 for the door in Manyeyes' castle 2</t>
  </si>
  <si>
    <t>Armor</t>
  </si>
  <si>
    <t>Reward from first manyeyes' castle boss</t>
  </si>
  <si>
    <t>Schwert der Ahnen / Ancestral Sword</t>
  </si>
  <si>
    <t>Rüstung der Ahnen / Ancestral Armour</t>
  </si>
  <si>
    <t>Manyeyes'c cellar (463)</t>
  </si>
  <si>
    <t>1x Strength Potion, 1x Intelligence Potion, 2x Antidot, 5x Healing Potion IV, 3x Spell Potion III</t>
  </si>
  <si>
    <t>100 Gold, 6 Rationen</t>
  </si>
  <si>
    <t>Einauge</t>
  </si>
  <si>
    <t>1x Einauge (Typ 1), 12x Untoter</t>
  </si>
  <si>
    <t>1x Einauge (Typ 2), 12x Untoter</t>
  </si>
  <si>
    <t>3x Einauge (Typ 1), 2x Einauge (Typ 2)</t>
  </si>
  <si>
    <t>Vielauge's Schloss 1 / Manyeyes' Castle 1</t>
  </si>
  <si>
    <t>Vielauge's Schloss 2 / Manyeyes' Castle 2</t>
  </si>
  <si>
    <t>Vielauge's Keller / Manyeyes' Cellar</t>
  </si>
  <si>
    <t>Cellar of Manyeyes' castle</t>
  </si>
  <si>
    <t>Upper floor of Manyeyes' castle</t>
  </si>
  <si>
    <t>248: Fallen through roof of Manyeyes' castle once</t>
  </si>
  <si>
    <t>249: Manyeyes' curse was banished (wall removed)</t>
  </si>
  <si>
    <t>5x Spell Potion V, 1x Stamina Potion, 1x Ghost Orb, 1x Speed Ring, 1x Zielbrosche</t>
  </si>
  <si>
    <t>Geisterkugel / Ghost Orb</t>
  </si>
  <si>
    <t>Shield</t>
  </si>
  <si>
    <t>In a chest in the secret room in manyeyes' cellar</t>
  </si>
  <si>
    <t>Reduced food from 39 to 20</t>
  </si>
  <si>
    <t>Replaced shortsword by a dagger</t>
  </si>
  <si>
    <t>Changed Monster</t>
  </si>
  <si>
    <t>Ghul</t>
  </si>
  <si>
    <t>Element changed from None to Undead</t>
  </si>
  <si>
    <t>Alex</t>
  </si>
  <si>
    <t>Thalion Office (257)</t>
  </si>
  <si>
    <t>Alex Holland</t>
  </si>
  <si>
    <t>Pförtnerhaus / Gatekeeper's House</t>
  </si>
  <si>
    <t>3 houses in cavetown</t>
  </si>
  <si>
    <t>Luke</t>
  </si>
  <si>
    <t>Gatekeeper's House (376)</t>
  </si>
  <si>
    <t>Jeff</t>
  </si>
  <si>
    <t>Gatekeeper in middle house who wants a drink for the key</t>
  </si>
  <si>
    <t>Gatekeeper in the right house who wants a treasure</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</si>
  <si>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</si>
  <si>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250: Gave booze to Jeff the gatekeeper</t>
  </si>
  <si>
    <t>251: Gave treasure map to Luke</t>
  </si>
  <si>
    <t>1x Old Treasure Map</t>
  </si>
  <si>
    <t>Abandoned Hut (373)</t>
  </si>
  <si>
    <t>1x Shovel</t>
  </si>
  <si>
    <t>Altes Tagebuch / Old Diary</t>
  </si>
  <si>
    <t>Found in the abandoned hut in Ship's End</t>
  </si>
  <si>
    <t>1x Old Diary, 1x Ring of Sobek</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</si>
  <si>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</si>
  <si>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</si>
  <si>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</si>
  <si>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</si>
  <si>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</si>
  <si>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</si>
  <si>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</si>
  <si>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</si>
  <si>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</si>
  <si>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</si>
  <si>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</si>
  <si>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</si>
  <si>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</si>
  <si>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</si>
  <si>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</si>
  <si>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</si>
  <si>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</si>
  <si>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</si>
  <si>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</si>
  <si>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</si>
  <si>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</si>
  <si>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</si>
  <si>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</si>
  <si>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</si>
  <si>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</si>
  <si>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</si>
  <si>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</si>
  <si>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</si>
  <si>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</si>
  <si>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</si>
  <si>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</si>
  <si>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</si>
  <si>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</si>
  <si>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</si>
  <si>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</si>
  <si>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</si>
  <si>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Gustav</t>
  </si>
  <si>
    <t>Tavern of the goddess (421)</t>
  </si>
  <si>
    <t>Former apprentice of Karl</t>
  </si>
  <si>
    <t>125: KARL</t>
  </si>
  <si>
    <t>127: ARCHITEKTENGEHILFE / ARCHITECT'S APPRENTICE</t>
  </si>
  <si>
    <t>126: ARCHITEKT / ARCHITECT</t>
  </si>
  <si>
    <t>Gustav's Ring</t>
  </si>
  <si>
    <t>Powerful ring found after defeating the spider at the end of your cave</t>
  </si>
  <si>
    <t>1x Gustav's Ring, 1x Wishing Coins</t>
  </si>
  <si>
    <t>Damage Changes</t>
  </si>
  <si>
    <t>Mudsling | 4-8 | 5-10</t>
  </si>
  <si>
    <t>Rockfall | 10-25 | 12-25</t>
  </si>
  <si>
    <t>Earthslide | 8-16 | 10-20</t>
  </si>
  <si>
    <t>Earthquake | 8-22 | 8-18</t>
  </si>
  <si>
    <t>Winddevil | 8-16 | 20-35</t>
  </si>
  <si>
    <t>Windhowler | 16-48 | 30-50</t>
  </si>
  <si>
    <t>Thunderbolt | 20-32 | 25-45</t>
  </si>
  <si>
    <t>Whirlwind | 20-35 | 20-40</t>
  </si>
  <si>
    <t>Firebeam | 20-30 | 45-75</t>
  </si>
  <si>
    <t>Fireball | 40-85 | 70-120</t>
  </si>
  <si>
    <t>Firestorm | 35-65 | 65-110</t>
  </si>
  <si>
    <t>Firepillar | 40-70 | 60-100</t>
  </si>
  <si>
    <t>Waterfall | 32-60 | 110-150</t>
  </si>
  <si>
    <t>Iceball | 90-180 | 150-200</t>
  </si>
  <si>
    <t>Icestorm | 64-128 | 130-180</t>
  </si>
  <si>
    <t>Iceshower | 128-256 | 125-175</t>
  </si>
  <si>
    <t>Name | Old | New</t>
  </si>
  <si>
    <t>Witch house (411)</t>
  </si>
  <si>
    <t>Replaced 29x Magic Projectile spell scrolls with 15x Lame scrolls</t>
  </si>
  <si>
    <t>Change merchants</t>
  </si>
  <si>
    <t>Nalven's Magical School</t>
  </si>
  <si>
    <t>Removed two of the three lanterns</t>
  </si>
  <si>
    <t>Lich Lord</t>
  </si>
  <si>
    <t>Now drops 3x Lame and 1x Irritation scrolls in addition</t>
  </si>
  <si>
    <t>Replaced Lame scrolls by Magic Projectile scrolls and Disease scrolls by Lame scrolls</t>
  </si>
  <si>
    <t>Secret Room (262)</t>
  </si>
  <si>
    <t>Newlake Library (429)</t>
  </si>
  <si>
    <t>Replaced Mark/Return scrolls with Magic Sun and Remove Curse scrolls</t>
  </si>
  <si>
    <t>Spell Scroll Library (Illien)</t>
  </si>
  <si>
    <t>Replaced Mark/Return scrolls by Ghostweapon and Magic Attack scrolls</t>
  </si>
  <si>
    <t>253: Removed witch broom in eye of vortex</t>
  </si>
  <si>
    <t>252: Removed magic flying disc in eye of vortex</t>
  </si>
  <si>
    <t>1x Magic Flying Disc</t>
  </si>
  <si>
    <t>1x Witch Broom</t>
  </si>
  <si>
    <t>254: Just removed magic flying disc in the event chain</t>
  </si>
  <si>
    <t>1x Wishing Coins</t>
  </si>
  <si>
    <t>Thalion office</t>
  </si>
  <si>
    <t>Added Alex</t>
  </si>
  <si>
    <t>World map</t>
  </si>
  <si>
    <t>Added event for sea monster</t>
  </si>
  <si>
    <t>Added event for mermaid</t>
  </si>
  <si>
    <t>Diary of the last inhabitant of Ship's end</t>
  </si>
  <si>
    <t>Map 263</t>
  </si>
  <si>
    <t>Added new texts for new signs</t>
  </si>
  <si>
    <t>Changed NPCS:</t>
  </si>
  <si>
    <t>Torle</t>
  </si>
  <si>
    <t>Michael</t>
  </si>
  <si>
    <t>Added sea quest events</t>
  </si>
  <si>
    <t>Egil</t>
  </si>
  <si>
    <t>TP/Lvl 8 -&gt; 6</t>
  </si>
  <si>
    <t>Exp factors are given in AM2_*. Just search for the sequence 00 4B 00 96 00 B4 00 64 00 7D 00 5A 00 5A 00 5A 00 5F 7F FF.</t>
  </si>
  <si>
    <t>Exp Factors</t>
  </si>
  <si>
    <t>Old</t>
  </si>
  <si>
    <t>Thalion</t>
  </si>
  <si>
    <t>Class</t>
  </si>
  <si>
    <t>Adventurer</t>
  </si>
  <si>
    <t>Warrior</t>
  </si>
  <si>
    <t>Paladin</t>
  </si>
  <si>
    <t>Thief</t>
  </si>
  <si>
    <t>Ranger</t>
  </si>
  <si>
    <t>Healer</t>
  </si>
  <si>
    <t>Alchemist</t>
  </si>
  <si>
    <t>Mystic</t>
  </si>
  <si>
    <t>Magician</t>
  </si>
  <si>
    <t>Animal</t>
  </si>
  <si>
    <t>Lvl10 (old)</t>
  </si>
  <si>
    <t>Lvl10 (new)</t>
  </si>
  <si>
    <t>Lvl25 (old)</t>
  </si>
  <si>
    <t>Lvl25 (new)</t>
  </si>
  <si>
    <t>Lvl50 (old)</t>
  </si>
  <si>
    <t>Lvl50 (new)</t>
  </si>
  <si>
    <t>Start (new)</t>
  </si>
  <si>
    <t>Startlvl (old)</t>
  </si>
  <si>
    <t>StartExp (old)</t>
  </si>
  <si>
    <t>StartExp (new)</t>
  </si>
  <si>
    <t>Tar</t>
  </si>
  <si>
    <t>Selena</t>
  </si>
  <si>
    <t>ClassFactor (old)</t>
  </si>
  <si>
    <t>ClassFactor (new)</t>
  </si>
  <si>
    <t>Nelvin</t>
  </si>
  <si>
    <t>Fire Mountain 1 / Feuerberg 1</t>
  </si>
  <si>
    <t>First level of the fire mountain dungeon</t>
  </si>
  <si>
    <t>Max L-P to 65</t>
  </si>
  <si>
    <t>Max F-T to 90</t>
  </si>
  <si>
    <t>Max D-T to 90</t>
  </si>
  <si>
    <t>Hero</t>
  </si>
  <si>
    <t>TP/Lvl to 7</t>
  </si>
  <si>
    <t>Each level increases the spell damage by 1% so at max level 50 you have +50% damage.</t>
  </si>
  <si>
    <t>INT changes the damage by (INT-50)/5 in percent.</t>
  </si>
  <si>
    <t>INT</t>
  </si>
  <si>
    <t>Damage</t>
  </si>
  <si>
    <t>Elements grant a damage bonus or malus as well now.</t>
  </si>
  <si>
    <t>Physical</t>
  </si>
  <si>
    <t>Attacker \ Defender</t>
  </si>
  <si>
    <t>Earth</t>
  </si>
  <si>
    <t>Wind</t>
  </si>
  <si>
    <t>Fire</t>
  </si>
  <si>
    <t>Water</t>
  </si>
  <si>
    <t>Spirit</t>
  </si>
  <si>
    <t>Undead</t>
  </si>
  <si>
    <t>Mental</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</si>
  <si>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</si>
  <si>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</si>
  <si>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</si>
  <si>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LP Stealer</t>
  </si>
  <si>
    <t>SP Stealer</t>
  </si>
  <si>
    <t>Element</t>
  </si>
  <si>
    <t>Dispell Undead</t>
  </si>
  <si>
    <t>Destroy Undead</t>
  </si>
  <si>
    <t>Holy Word</t>
  </si>
  <si>
    <t>None</t>
  </si>
  <si>
    <t>This is only controlled by the undead monster flag</t>
  </si>
  <si>
    <t>Ghost Weapon</t>
  </si>
  <si>
    <t>The following damaging spells exist</t>
  </si>
  <si>
    <t>This one is special. It has it's own formula.</t>
  </si>
  <si>
    <t>Notes</t>
  </si>
  <si>
    <t>Does 150% damage against physical and undead enemies, otherwise 100%.</t>
  </si>
  <si>
    <t>Magic Projectile</t>
  </si>
  <si>
    <t>Magic Arrows</t>
  </si>
  <si>
    <t>Earth spells</t>
  </si>
  <si>
    <t>Wind spells</t>
  </si>
  <si>
    <t>Fire spells</t>
  </si>
  <si>
    <t>Water spells</t>
  </si>
  <si>
    <t>150% against water, 50% against wind, 75% against undead.</t>
  </si>
  <si>
    <t>150% against earth, 50% against fire, 75% against undead.</t>
  </si>
  <si>
    <t>150% against wind, 50% against water, 75% against spirit, 125% against undead.</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</si>
  <si>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</si>
  <si>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</si>
  <si>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</si>
  <si>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</si>
  <si>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</si>
  <si>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</si>
  <si>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</si>
  <si>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</si>
  <si>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</si>
  <si>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</si>
  <si>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</si>
  <si>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</si>
  <si>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</si>
  <si>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</si>
  <si>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</si>
  <si>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</si>
  <si>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The new function should look like this:</t>
  </si>
  <si>
    <t>D0w now has the total base damage.</t>
  </si>
  <si>
    <t>We add a table with damage factors from above as byte values.</t>
  </si>
  <si>
    <t>moveq 0,D2</t>
  </si>
  <si>
    <t>jsr FUN_00243b4e.l</t>
  </si>
  <si>
    <t>Get pointer to current caster</t>
  </si>
  <si>
    <t>(INT-50)/5</t>
  </si>
  <si>
    <t>move.w (0x32,A1),D2w</t>
  </si>
  <si>
    <t>add.w (0x36,A1),D2w</t>
  </si>
  <si>
    <t>Move caster's total INT to D2</t>
  </si>
  <si>
    <t>subi.w 50,D2w</t>
  </si>
  <si>
    <t>ext.l D2</t>
  </si>
  <si>
    <t>divs.w 5,D2w</t>
  </si>
  <si>
    <t>move.b (0x5,A1),D1b</t>
  </si>
  <si>
    <t>Move caster level to D1</t>
  </si>
  <si>
    <t>moveq 0,D1</t>
  </si>
  <si>
    <t>add.w D1w,D2w</t>
  </si>
  <si>
    <t>Add level and INT factor together</t>
  </si>
  <si>
    <t>lea (DAT_0026be70).l,A1</t>
  </si>
  <si>
    <t>mulu.w #0x1e,D1</t>
  </si>
  <si>
    <t>add.w (DAT_0027b75c).l,D1w</t>
  </si>
  <si>
    <t>subq.w #0x1,D1w</t>
  </si>
  <si>
    <t>mulu.w #0x5,D1</t>
  </si>
  <si>
    <t>adda.w D1w,A1</t>
  </si>
  <si>
    <t>Pointer to spell info</t>
  </si>
  <si>
    <t>move.b (0x4,A1),D1b</t>
  </si>
  <si>
    <t>Element is now in D1b</t>
  </si>
  <si>
    <t>If no element, don't change the damage value (as it is 100%)</t>
  </si>
  <si>
    <t>END:</t>
  </si>
  <si>
    <t>rts</t>
  </si>
  <si>
    <t>movem.l { A1, D2, D1 },-(SP)</t>
  </si>
  <si>
    <t>movem.l (SP)+, { A1, D2, D1 }</t>
  </si>
  <si>
    <t>andi.b #0x1,D1b</t>
  </si>
  <si>
    <t>NEXT:</t>
  </si>
  <si>
    <t>beq.b END</t>
  </si>
  <si>
    <t>movem.l { D7, D1 },-(SP)</t>
  </si>
  <si>
    <t>movem.l (SP)+, { D7, D1 }</t>
  </si>
  <si>
    <t>moveq 0, D7</t>
  </si>
  <si>
    <t>bne.b DONE</t>
  </si>
  <si>
    <t>addi.b 1,D7b</t>
  </si>
  <si>
    <t>bra.b NEXT</t>
  </si>
  <si>
    <t>DONE:</t>
  </si>
  <si>
    <t>D7 now holds the 0-based index of the first set element bit (starting from bit 0). This is the row in the element table.</t>
  </si>
  <si>
    <t>We don't need to check for the index as the 8 bits always contain at least one set bit, otherwise the function would not have been called at all.</t>
  </si>
  <si>
    <t>Multiply by 8 to get the row offset.</t>
  </si>
  <si>
    <t>jsr FUN_00243b8c.l</t>
  </si>
  <si>
    <t>movea.l D0,A1</t>
  </si>
  <si>
    <t>move.w (SP)+,D0w</t>
  </si>
  <si>
    <t>move.w D0w,-(SP)</t>
  </si>
  <si>
    <t>jsr CALCELEMDMG</t>
  </si>
  <si>
    <t>// CALCELEMDMG</t>
  </si>
  <si>
    <t>Otherwise set the damage to 1.</t>
  </si>
  <si>
    <t>EXIT:</t>
  </si>
  <si>
    <t>and.l #0xffff,D0</t>
  </si>
  <si>
    <t>Ensure the upper word is 0.</t>
  </si>
  <si>
    <t>Base damage * Damage percentage</t>
  </si>
  <si>
    <t>Result / 100 to get the real value</t>
  </si>
  <si>
    <t>movem.l { D7, D1, D0 },-(SP)</t>
  </si>
  <si>
    <t>movem.l (SP)+, { D7, D1, D0 }</t>
  </si>
  <si>
    <t>move.b D1b,D0b</t>
  </si>
  <si>
    <t>move.b (0x5,A0),D0b</t>
  </si>
  <si>
    <t>Get pointer to target</t>
  </si>
  <si>
    <t>move.b DAT_0027b4de,D0b</t>
  </si>
  <si>
    <t>Release pointer</t>
  </si>
  <si>
    <t>move.b (0x13,A1),D0b</t>
  </si>
  <si>
    <t>// GETELEMINDEX (D0=Elem)</t>
  </si>
  <si>
    <t>move.b D0b,D1b</t>
  </si>
  <si>
    <t>lsr.b #0x1,D0b</t>
  </si>
  <si>
    <t>move.l D7,D0</t>
  </si>
  <si>
    <t>Input is D1=Element, Output is D2=Factor</t>
  </si>
  <si>
    <t>jsr.l GETELEMINDEX</t>
  </si>
  <si>
    <t>lsl.w 3,D0w</t>
  </si>
  <si>
    <t>Store our index for later</t>
  </si>
  <si>
    <t>move.w D0b,D1b</t>
  </si>
  <si>
    <t>Store target element in D0b</t>
  </si>
  <si>
    <t>D0b now stores the element index</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</si>
  <si>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</si>
  <si>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</si>
  <si>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</si>
  <si>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</si>
  <si>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</si>
  <si>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</si>
  <si>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</si>
  <si>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</si>
  <si>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</si>
  <si>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</si>
  <si>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</si>
  <si>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Bytes</t>
  </si>
  <si>
    <t>48 e7 60 40</t>
  </si>
  <si>
    <t>c0 c1</t>
  </si>
  <si>
    <t>48 40</t>
  </si>
  <si>
    <t>d0 52</t>
  </si>
  <si>
    <t>3f 00</t>
  </si>
  <si>
    <t>10 39 XX XX XX XX</t>
  </si>
  <si>
    <t>4e b9 XX XX XX XX</t>
  </si>
  <si>
    <t>22 40</t>
  </si>
  <si>
    <t>30 1f</t>
  </si>
  <si>
    <t>74 00</t>
  </si>
  <si>
    <t>34 29 00 32</t>
  </si>
  <si>
    <t>d4 69 00 36</t>
  </si>
  <si>
    <t>04 42 00 32</t>
  </si>
  <si>
    <t>48 c2</t>
  </si>
  <si>
    <t>85 fc 00 05</t>
  </si>
  <si>
    <t>72 00</t>
  </si>
  <si>
    <t>12 29 00 05</t>
  </si>
  <si>
    <t>d4 41</t>
  </si>
  <si>
    <t>43 f9 XX XX XX XX</t>
  </si>
  <si>
    <t>c2 fc 00 1e</t>
  </si>
  <si>
    <t>c2 7c XX XX XX XX</t>
  </si>
  <si>
    <t>53 41</t>
  </si>
  <si>
    <t>c2 fc 00 05</t>
  </si>
  <si>
    <t>d2 c1</t>
  </si>
  <si>
    <t>12 29 00 04</t>
  </si>
  <si>
    <t>67 06</t>
  </si>
  <si>
    <t>c1 c2</t>
  </si>
  <si>
    <t>muls.w D2,D0</t>
  </si>
  <si>
    <t>divs.w 100,D0</t>
  </si>
  <si>
    <t>If the resulting dmg &gt; 0, then go to exit, damage in D0w.</t>
  </si>
  <si>
    <t>---</t>
  </si>
  <si>
    <t>81 fc 00 64</t>
  </si>
  <si>
    <t>bgt.s EXIT</t>
  </si>
  <si>
    <t>6e 02</t>
  </si>
  <si>
    <t>moveq.l 1,D0</t>
  </si>
  <si>
    <t>70 01</t>
  </si>
  <si>
    <t>New Maps</t>
  </si>
  <si>
    <t>Tileset/Labdata</t>
  </si>
  <si>
    <t>36 (new)</t>
  </si>
  <si>
    <t>Feuerberg - 2 / Blazing Mountain - 2</t>
  </si>
  <si>
    <t>Feuerberg - 1 / Blazing Mountain - 1</t>
  </si>
  <si>
    <t>Palette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</si>
</sst>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quot;%&quot;;\-0&quot;%&quot;;&quot;No change&quot;"/>
  </numFmts>
  <fonts count="5" x14ac:knownFonts="1">
    <font>
      <sz val="11"/>
      <color theme="1"/>
      <name val="Calibri"/>
      <family val="2"/>
      <scheme val="minor"/>
    </font>
    <font>
      <b/>
      <sz val="11"/>
      <color theme="1"/>
      <name val="Calibri"/>
      <family val="2"/>
      <scheme val="minor"/>
    </font>
    <font>
      <sz val="11"/>
      <color rgb="FF9C5700"/>
      <name val="Calibri"/>
      <family val="2"/>
      <scheme val="minor"/>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FFEB9C"/>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2" fillId="4" borderId="0" applyNumberFormat="0" applyBorder="0" applyAlignment="0" applyProtection="0"/>
  </cellStyleXfs>
  <cellXfs count="69">
    <xf numFmtId="0" fontId="0" fillId="0" borderId="0" xfId="0"/>
    <xf numFmtId="0" fontId="0" fillId="2" borderId="1" xfId="0" applyFill="1" applyBorder="1"/>
    <xf numFmtId="3"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1" fillId="0" borderId="0" xfId="0" applyFont="1"/>
    <xf numFmtId="0" fontId="1" fillId="3" borderId="2" xfId="0" applyFont="1" applyFill="1" applyBorder="1"/>
    <xf numFmtId="0" fontId="1" fillId="3" borderId="3" xfId="0" applyFont="1" applyFill="1" applyBorder="1"/>
    <xf numFmtId="0" fontId="0" fillId="3" borderId="1" xfId="0"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0" fillId="0" borderId="0" xfId="0" quotePrefix="1"/>
    <xf numFmtId="16" fontId="0" fillId="0" borderId="0" xfId="0" quotePrefix="1" applyNumberFormat="1"/>
    <xf numFmtId="0" fontId="2" fillId="4" borderId="1" xfId="1" applyBorder="1"/>
    <xf numFmtId="0" fontId="2" fillId="4" borderId="4" xfId="1" applyBorder="1"/>
    <xf numFmtId="0" fontId="2" fillId="4" borderId="3" xfId="1" applyBorder="1"/>
    <xf numFmtId="0" fontId="0" fillId="3" borderId="2" xfId="0"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xf numFmtId="0" fontId="2" fillId="4" borderId="0" xfId="1" applyAlignment="1">
      <alignment horizontal="center"/>
    </xf>
    <xf numFmtId="0" fontId="2" fillId="4" borderId="2" xfId="1" applyBorder="1" applyAlignment="1">
      <alignment horizontal="center"/>
    </xf>
    <xf numFmtId="0" fontId="2" fillId="4" borderId="4" xfId="1" applyBorder="1" applyAlignment="1">
      <alignment horizontal="center"/>
    </xf>
    <xf numFmtId="0" fontId="2" fillId="4" borderId="3" xfId="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2" fillId="4" borderId="0" xfId="1"/>
    <xf numFmtId="0" fontId="2" fillId="4" borderId="8" xfId="1" applyBorder="1"/>
    <xf numFmtId="0" fontId="0" fillId="0" borderId="8" xfId="0" applyBorder="1"/>
    <xf numFmtId="0" fontId="1" fillId="0" borderId="8" xfId="0" applyFont="1" applyBorder="1"/>
    <xf numFmtId="0" fontId="0" fillId="0" borderId="9" xfId="0" applyBorder="1"/>
    <xf numFmtId="0" fontId="2" fillId="4" borderId="10" xfId="1" applyBorder="1"/>
    <xf numFmtId="0" fontId="2" fillId="4" borderId="11" xfId="1" applyBorder="1"/>
    <xf numFmtId="0" fontId="0" fillId="0" borderId="12" xfId="0" applyBorder="1"/>
    <xf numFmtId="0" fontId="0" fillId="0" borderId="13" xfId="0" applyBorder="1"/>
    <xf numFmtId="0" fontId="0" fillId="0" borderId="14" xfId="0" applyBorder="1"/>
    <xf numFmtId="0" fontId="0" fillId="0" borderId="15" xfId="0" applyBorder="1"/>
    <xf numFmtId="0" fontId="2" fillId="4" borderId="16" xfId="1" applyBorder="1"/>
    <xf numFmtId="0" fontId="1" fillId="0" borderId="13" xfId="0" applyFont="1" applyBorder="1"/>
    <xf numFmtId="0" fontId="0" fillId="0" borderId="17" xfId="0" applyBorder="1"/>
    <xf numFmtId="0" fontId="2" fillId="4" borderId="18" xfId="1" applyBorder="1"/>
    <xf numFmtId="0" fontId="0" fillId="0" borderId="19" xfId="0" applyBorder="1"/>
    <xf numFmtId="0" fontId="2" fillId="4" borderId="20" xfId="1" applyBorder="1"/>
    <xf numFmtId="0" fontId="0" fillId="0" borderId="21" xfId="0" applyBorder="1"/>
    <xf numFmtId="0" fontId="0" fillId="0" borderId="21" xfId="0" applyFill="1" applyBorder="1"/>
    <xf numFmtId="0" fontId="0" fillId="0" borderId="22" xfId="0" applyFill="1" applyBorder="1"/>
    <xf numFmtId="0" fontId="2" fillId="4" borderId="23" xfId="1" applyBorder="1"/>
    <xf numFmtId="0" fontId="0" fillId="0" borderId="24" xfId="0" applyBorder="1"/>
    <xf numFmtId="0" fontId="0" fillId="0" borderId="25" xfId="0" applyBorder="1"/>
    <xf numFmtId="0" fontId="1" fillId="0" borderId="17" xfId="0" applyFont="1" applyBorder="1"/>
    <xf numFmtId="0" fontId="2" fillId="4" borderId="10" xfId="1" applyBorder="1" applyAlignment="1">
      <alignment horizontal="center"/>
    </xf>
    <xf numFmtId="0" fontId="2" fillId="4" borderId="11" xfId="1" applyBorder="1" applyAlignment="1">
      <alignment horizontal="center"/>
    </xf>
    <xf numFmtId="168" fontId="0" fillId="0" borderId="13" xfId="0" applyNumberFormat="1" applyBorder="1"/>
    <xf numFmtId="168" fontId="0" fillId="0" borderId="15" xfId="0" applyNumberFormat="1" applyBorder="1"/>
    <xf numFmtId="0" fontId="2" fillId="4" borderId="12" xfId="1" applyBorder="1"/>
    <xf numFmtId="0" fontId="2" fillId="4" borderId="14" xfId="1" applyBorder="1"/>
    <xf numFmtId="0" fontId="2" fillId="4" borderId="26" xfId="1" applyBorder="1" applyAlignment="1">
      <alignment horizontal="left"/>
    </xf>
    <xf numFmtId="0" fontId="0" fillId="0" borderId="0" xfId="0" applyBorder="1"/>
    <xf numFmtId="0" fontId="0" fillId="0" borderId="24" xfId="0" applyBorder="1" applyAlignment="1">
      <alignment horizontal="left"/>
    </xf>
    <xf numFmtId="0" fontId="0" fillId="0" borderId="27" xfId="0"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1" fillId="0" borderId="8" xfId="0" applyFont="1" applyBorder="1" applyAlignment="1">
      <alignment horizontal="left"/>
    </xf>
    <xf numFmtId="0" fontId="2" fillId="4" borderId="8" xfId="1" applyBorder="1" applyAlignment="1">
      <alignment horizontal="center"/>
    </xf>
    <xf numFmtId="0" fontId="4" fillId="0" borderId="0" xfId="0" applyFont="1"/>
    <xf numFmtId="0" fontId="0" fillId="0" borderId="8" xfId="0" applyBorder="1" applyAlignment="1">
      <alignment horizontal="right"/>
    </xf>
    <xf numFmtId="0" fontId="0" fillId="0" borderId="8" xfId="0" applyBorder="1" applyAlignment="1">
      <alignment horizontal="center"/>
    </xf>
  </cellXfs>
  <cellStyles count="2">
    <cellStyle name="Neutral" xfId="1"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3" sqref="A3"/>
    </sheetView>
  </sheetViews>
  <sheetFormatPr baseColWidth="10" defaultColWidth="9.140625" defaultRowHeight="15" x14ac:dyDescent="0.25"/>
  <sheetData>
    <row r="1" spans="1:1" x14ac:dyDescent="0.25">
      <c r="A1"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B38F-295E-46BA-A316-56C9E4745E5F}">
  <dimension ref="A1:D17"/>
  <sheetViews>
    <sheetView workbookViewId="0">
      <selection activeCell="D18" sqref="D18"/>
    </sheetView>
  </sheetViews>
  <sheetFormatPr baseColWidth="10" defaultRowHeight="15" x14ac:dyDescent="0.25"/>
  <cols>
    <col min="1" max="1" width="7.7109375" customWidth="1"/>
    <col min="2" max="2" width="49.140625" customWidth="1"/>
    <col min="4" max="4" width="85.42578125" bestFit="1" customWidth="1"/>
  </cols>
  <sheetData>
    <row r="1" spans="1:4" x14ac:dyDescent="0.25">
      <c r="A1" s="28" t="s">
        <v>29</v>
      </c>
      <c r="B1" s="28" t="s">
        <v>34</v>
      </c>
      <c r="C1" s="28" t="s">
        <v>26</v>
      </c>
      <c r="D1" s="28" t="s">
        <v>32</v>
      </c>
    </row>
    <row r="2" spans="1:4" x14ac:dyDescent="0.25">
      <c r="A2">
        <v>456</v>
      </c>
      <c r="B2" t="s">
        <v>47</v>
      </c>
      <c r="C2" t="s">
        <v>46</v>
      </c>
      <c r="D2" t="s">
        <v>218</v>
      </c>
    </row>
    <row r="3" spans="1:4" x14ac:dyDescent="0.25">
      <c r="A3">
        <v>457</v>
      </c>
      <c r="B3" t="s">
        <v>48</v>
      </c>
      <c r="C3" t="s">
        <v>46</v>
      </c>
      <c r="D3" t="s">
        <v>219</v>
      </c>
    </row>
    <row r="4" spans="1:4" x14ac:dyDescent="0.25">
      <c r="A4">
        <v>458</v>
      </c>
      <c r="B4" t="s">
        <v>49</v>
      </c>
      <c r="C4" t="s">
        <v>46</v>
      </c>
      <c r="D4" t="s">
        <v>50</v>
      </c>
    </row>
    <row r="5" spans="1:4" x14ac:dyDescent="0.25">
      <c r="A5">
        <v>459</v>
      </c>
      <c r="B5" t="s">
        <v>211</v>
      </c>
      <c r="C5" t="s">
        <v>212</v>
      </c>
      <c r="D5" t="s">
        <v>214</v>
      </c>
    </row>
    <row r="6" spans="1:4" x14ac:dyDescent="0.25">
      <c r="A6">
        <v>460</v>
      </c>
      <c r="B6" t="s">
        <v>213</v>
      </c>
      <c r="C6" t="s">
        <v>212</v>
      </c>
      <c r="D6" t="s">
        <v>214</v>
      </c>
    </row>
    <row r="7" spans="1:4" x14ac:dyDescent="0.25">
      <c r="A7">
        <v>370</v>
      </c>
      <c r="B7" t="s">
        <v>210</v>
      </c>
      <c r="C7" t="s">
        <v>46</v>
      </c>
      <c r="D7" t="s">
        <v>215</v>
      </c>
    </row>
    <row r="8" spans="1:4" x14ac:dyDescent="0.25">
      <c r="A8">
        <v>371</v>
      </c>
      <c r="B8" t="s">
        <v>216</v>
      </c>
      <c r="C8" t="s">
        <v>46</v>
      </c>
      <c r="D8" t="s">
        <v>217</v>
      </c>
    </row>
    <row r="9" spans="1:4" x14ac:dyDescent="0.25">
      <c r="A9">
        <v>372</v>
      </c>
      <c r="B9" t="s">
        <v>220</v>
      </c>
      <c r="C9" t="s">
        <v>212</v>
      </c>
      <c r="D9" t="s">
        <v>221</v>
      </c>
    </row>
    <row r="10" spans="1:4" x14ac:dyDescent="0.25">
      <c r="A10">
        <v>373</v>
      </c>
      <c r="B10" t="s">
        <v>236</v>
      </c>
      <c r="C10" t="s">
        <v>46</v>
      </c>
      <c r="D10" t="s">
        <v>237</v>
      </c>
    </row>
    <row r="11" spans="1:4" x14ac:dyDescent="0.25">
      <c r="A11">
        <v>374</v>
      </c>
      <c r="B11" t="s">
        <v>273</v>
      </c>
      <c r="C11" t="s">
        <v>212</v>
      </c>
      <c r="D11" t="s">
        <v>274</v>
      </c>
    </row>
    <row r="12" spans="1:4" x14ac:dyDescent="0.25">
      <c r="A12">
        <v>375</v>
      </c>
      <c r="B12" t="s">
        <v>275</v>
      </c>
      <c r="C12" t="s">
        <v>46</v>
      </c>
      <c r="D12" t="s">
        <v>276</v>
      </c>
    </row>
    <row r="13" spans="1:4" x14ac:dyDescent="0.25">
      <c r="A13">
        <v>376</v>
      </c>
      <c r="B13" t="s">
        <v>374</v>
      </c>
      <c r="C13" t="s">
        <v>46</v>
      </c>
      <c r="D13" t="s">
        <v>375</v>
      </c>
    </row>
    <row r="14" spans="1:4" x14ac:dyDescent="0.25">
      <c r="A14">
        <v>461</v>
      </c>
      <c r="B14" t="s">
        <v>355</v>
      </c>
      <c r="C14" t="s">
        <v>212</v>
      </c>
      <c r="D14" t="s">
        <v>311</v>
      </c>
    </row>
    <row r="15" spans="1:4" x14ac:dyDescent="0.25">
      <c r="A15">
        <v>462</v>
      </c>
      <c r="B15" t="s">
        <v>356</v>
      </c>
      <c r="C15" t="s">
        <v>212</v>
      </c>
      <c r="D15" t="s">
        <v>359</v>
      </c>
    </row>
    <row r="16" spans="1:4" x14ac:dyDescent="0.25">
      <c r="A16">
        <v>463</v>
      </c>
      <c r="B16" t="s">
        <v>357</v>
      </c>
      <c r="C16" t="s">
        <v>212</v>
      </c>
      <c r="D16" t="s">
        <v>358</v>
      </c>
    </row>
    <row r="17" spans="1:4" x14ac:dyDescent="0.25">
      <c r="A17">
        <v>464</v>
      </c>
      <c r="B17" t="s">
        <v>516</v>
      </c>
      <c r="C17" t="s">
        <v>46</v>
      </c>
      <c r="D17" t="s">
        <v>517</v>
      </c>
    </row>
  </sheetData>
  <phoneticPr fontId="3" type="noConversion"/>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3A58-1CC4-49CC-A9EF-ED848DF63C3A}">
  <dimension ref="A1:C23"/>
  <sheetViews>
    <sheetView workbookViewId="0">
      <selection activeCell="A12" sqref="A12"/>
    </sheetView>
  </sheetViews>
  <sheetFormatPr baseColWidth="10" defaultRowHeight="15" x14ac:dyDescent="0.25"/>
  <cols>
    <col min="2" max="2" width="28.5703125" bestFit="1" customWidth="1"/>
    <col min="3" max="3" width="61.5703125" customWidth="1"/>
  </cols>
  <sheetData>
    <row r="1" spans="1:3" x14ac:dyDescent="0.25">
      <c r="A1" t="s">
        <v>29</v>
      </c>
      <c r="B1" t="s">
        <v>34</v>
      </c>
      <c r="C1" t="s">
        <v>32</v>
      </c>
    </row>
    <row r="2" spans="1:3" ht="75" x14ac:dyDescent="0.25">
      <c r="A2" s="5">
        <v>157</v>
      </c>
      <c r="B2" s="4" t="s">
        <v>51</v>
      </c>
      <c r="C2" s="3" t="s">
        <v>76</v>
      </c>
    </row>
    <row r="3" spans="1:3" ht="30" x14ac:dyDescent="0.25">
      <c r="A3" s="5">
        <v>198</v>
      </c>
      <c r="B3" s="4" t="s">
        <v>52</v>
      </c>
      <c r="C3" s="3" t="s">
        <v>53</v>
      </c>
    </row>
    <row r="4" spans="1:3" x14ac:dyDescent="0.25">
      <c r="A4" s="5">
        <v>257</v>
      </c>
      <c r="B4" t="s">
        <v>472</v>
      </c>
      <c r="C4" t="s">
        <v>473</v>
      </c>
    </row>
    <row r="5" spans="1:3" x14ac:dyDescent="0.25">
      <c r="A5" s="5">
        <v>258</v>
      </c>
      <c r="B5" t="s">
        <v>89</v>
      </c>
      <c r="C5" t="s">
        <v>90</v>
      </c>
    </row>
    <row r="6" spans="1:3" x14ac:dyDescent="0.25">
      <c r="A6" s="5">
        <v>259</v>
      </c>
      <c r="B6" s="4" t="s">
        <v>54</v>
      </c>
      <c r="C6" s="3" t="s">
        <v>55</v>
      </c>
    </row>
    <row r="7" spans="1:3" x14ac:dyDescent="0.25">
      <c r="A7" s="5">
        <v>262</v>
      </c>
      <c r="B7" s="4" t="s">
        <v>56</v>
      </c>
      <c r="C7" s="3" t="s">
        <v>55</v>
      </c>
    </row>
    <row r="8" spans="1:3" ht="45" x14ac:dyDescent="0.25">
      <c r="A8" s="5">
        <v>263</v>
      </c>
      <c r="B8" s="4" t="s">
        <v>57</v>
      </c>
      <c r="C8" s="3" t="s">
        <v>58</v>
      </c>
    </row>
    <row r="9" spans="1:3" x14ac:dyDescent="0.25">
      <c r="A9" s="5">
        <v>273</v>
      </c>
      <c r="B9" s="4" t="s">
        <v>59</v>
      </c>
      <c r="C9" s="3" t="s">
        <v>60</v>
      </c>
    </row>
    <row r="10" spans="1:3" ht="30" x14ac:dyDescent="0.25">
      <c r="A10" s="5">
        <v>421</v>
      </c>
      <c r="B10" s="4" t="s">
        <v>271</v>
      </c>
      <c r="C10" s="3" t="s">
        <v>272</v>
      </c>
    </row>
    <row r="11" spans="1:3" x14ac:dyDescent="0.25">
      <c r="A11" s="5">
        <v>77</v>
      </c>
      <c r="B11" s="4" t="s">
        <v>474</v>
      </c>
      <c r="C11" s="3" t="s">
        <v>475</v>
      </c>
    </row>
    <row r="12" spans="1:3" x14ac:dyDescent="0.25">
      <c r="A12" s="5">
        <v>112</v>
      </c>
      <c r="B12" s="4" t="s">
        <v>474</v>
      </c>
      <c r="C12" s="3" t="s">
        <v>475</v>
      </c>
    </row>
    <row r="13" spans="1:3" x14ac:dyDescent="0.25">
      <c r="A13" s="5">
        <v>135</v>
      </c>
      <c r="B13" s="4" t="s">
        <v>474</v>
      </c>
      <c r="C13" s="3" t="s">
        <v>475</v>
      </c>
    </row>
    <row r="14" spans="1:3" x14ac:dyDescent="0.25">
      <c r="A14" s="5">
        <v>139</v>
      </c>
      <c r="B14" s="4" t="s">
        <v>474</v>
      </c>
      <c r="C14" s="3" t="s">
        <v>475</v>
      </c>
    </row>
    <row r="15" spans="1:3" x14ac:dyDescent="0.25">
      <c r="A15" s="5">
        <v>244</v>
      </c>
      <c r="B15" s="4" t="s">
        <v>474</v>
      </c>
      <c r="C15" s="3" t="s">
        <v>475</v>
      </c>
    </row>
    <row r="16" spans="1:3" x14ac:dyDescent="0.25">
      <c r="A16" s="5">
        <v>163</v>
      </c>
      <c r="B16" s="4" t="s">
        <v>474</v>
      </c>
      <c r="C16" s="3" t="s">
        <v>476</v>
      </c>
    </row>
    <row r="19" spans="1:3" x14ac:dyDescent="0.25">
      <c r="A19" s="5"/>
      <c r="B19" s="4"/>
      <c r="C19" s="3"/>
    </row>
    <row r="20" spans="1:3" x14ac:dyDescent="0.25">
      <c r="B20" s="4"/>
      <c r="C20" s="3"/>
    </row>
    <row r="21" spans="1:3" x14ac:dyDescent="0.25">
      <c r="C21" s="3"/>
    </row>
    <row r="22" spans="1:3" x14ac:dyDescent="0.25">
      <c r="C22" s="3"/>
    </row>
    <row r="23" spans="1:3" x14ac:dyDescent="0.25">
      <c r="C23" s="3"/>
    </row>
  </sheetData>
  <pageMargins left="0.7" right="0.7" top="0.78740157499999996" bottom="0.78740157499999996"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139E-327A-4885-8257-94E3A09DB943}">
  <dimension ref="A1:A43"/>
  <sheetViews>
    <sheetView topLeftCell="A4" workbookViewId="0">
      <selection activeCell="G18" sqref="G18"/>
    </sheetView>
  </sheetViews>
  <sheetFormatPr baseColWidth="10" defaultRowHeight="15" x14ac:dyDescent="0.25"/>
  <sheetData>
    <row r="1" spans="1:1" x14ac:dyDescent="0.25">
      <c r="A1" t="s">
        <v>390</v>
      </c>
    </row>
    <row r="3" spans="1:1" x14ac:dyDescent="0.25">
      <c r="A3" t="s">
        <v>391</v>
      </c>
    </row>
    <row r="4" spans="1:1" x14ac:dyDescent="0.25">
      <c r="A4" t="s">
        <v>392</v>
      </c>
    </row>
    <row r="5" spans="1:1" x14ac:dyDescent="0.25">
      <c r="A5" t="s">
        <v>393</v>
      </c>
    </row>
    <row r="6" spans="1:1" x14ac:dyDescent="0.25">
      <c r="A6" t="s">
        <v>394</v>
      </c>
    </row>
    <row r="7" spans="1:1" x14ac:dyDescent="0.25">
      <c r="A7" t="s">
        <v>395</v>
      </c>
    </row>
    <row r="9" spans="1:1" x14ac:dyDescent="0.25">
      <c r="A9" t="s">
        <v>396</v>
      </c>
    </row>
    <row r="10" spans="1:1" x14ac:dyDescent="0.25">
      <c r="A10" t="s">
        <v>397</v>
      </c>
    </row>
    <row r="11" spans="1:1" x14ac:dyDescent="0.25">
      <c r="A11" t="s">
        <v>398</v>
      </c>
    </row>
    <row r="12" spans="1:1" x14ac:dyDescent="0.25">
      <c r="A12" t="s">
        <v>399</v>
      </c>
    </row>
    <row r="13" spans="1:1" x14ac:dyDescent="0.25">
      <c r="A13" t="s">
        <v>400</v>
      </c>
    </row>
    <row r="15" spans="1:1" x14ac:dyDescent="0.25">
      <c r="A15" t="s">
        <v>401</v>
      </c>
    </row>
    <row r="16" spans="1:1" x14ac:dyDescent="0.25">
      <c r="A16" t="s">
        <v>402</v>
      </c>
    </row>
    <row r="17" spans="1:1" x14ac:dyDescent="0.25">
      <c r="A17" t="s">
        <v>403</v>
      </c>
    </row>
    <row r="18" spans="1:1" x14ac:dyDescent="0.25">
      <c r="A18" t="s">
        <v>404</v>
      </c>
    </row>
    <row r="19" spans="1:1" x14ac:dyDescent="0.25">
      <c r="A19" t="s">
        <v>405</v>
      </c>
    </row>
    <row r="21" spans="1:1" x14ac:dyDescent="0.25">
      <c r="A21" t="s">
        <v>406</v>
      </c>
    </row>
    <row r="22" spans="1:1" x14ac:dyDescent="0.25">
      <c r="A22" t="s">
        <v>407</v>
      </c>
    </row>
    <row r="23" spans="1:1" x14ac:dyDescent="0.25">
      <c r="A23" t="s">
        <v>408</v>
      </c>
    </row>
    <row r="24" spans="1:1" x14ac:dyDescent="0.25">
      <c r="A24" t="s">
        <v>409</v>
      </c>
    </row>
    <row r="25" spans="1:1" x14ac:dyDescent="0.25">
      <c r="A25" t="s">
        <v>410</v>
      </c>
    </row>
    <row r="27" spans="1:1" x14ac:dyDescent="0.25">
      <c r="A27" t="s">
        <v>411</v>
      </c>
    </row>
    <row r="28" spans="1:1" x14ac:dyDescent="0.25">
      <c r="A28" t="s">
        <v>412</v>
      </c>
    </row>
    <row r="29" spans="1:1" x14ac:dyDescent="0.25">
      <c r="A29" t="s">
        <v>413</v>
      </c>
    </row>
    <row r="30" spans="1:1" x14ac:dyDescent="0.25">
      <c r="A30" t="s">
        <v>414</v>
      </c>
    </row>
    <row r="31" spans="1:1" x14ac:dyDescent="0.25">
      <c r="A31" t="s">
        <v>415</v>
      </c>
    </row>
    <row r="33" spans="1:1" x14ac:dyDescent="0.25">
      <c r="A33" t="s">
        <v>416</v>
      </c>
    </row>
    <row r="34" spans="1:1" x14ac:dyDescent="0.25">
      <c r="A34" t="s">
        <v>417</v>
      </c>
    </row>
    <row r="35" spans="1:1" x14ac:dyDescent="0.25">
      <c r="A35" t="s">
        <v>418</v>
      </c>
    </row>
    <row r="36" spans="1:1" x14ac:dyDescent="0.25">
      <c r="A36" t="s">
        <v>419</v>
      </c>
    </row>
    <row r="37" spans="1:1" x14ac:dyDescent="0.25">
      <c r="A37" t="s">
        <v>420</v>
      </c>
    </row>
    <row r="39" spans="1:1" x14ac:dyDescent="0.25">
      <c r="A39" t="s">
        <v>421</v>
      </c>
    </row>
    <row r="40" spans="1:1" x14ac:dyDescent="0.25">
      <c r="A40" t="s">
        <v>422</v>
      </c>
    </row>
    <row r="41" spans="1:1" x14ac:dyDescent="0.25">
      <c r="A41" t="s">
        <v>423</v>
      </c>
    </row>
    <row r="42" spans="1:1" x14ac:dyDescent="0.25">
      <c r="A42" t="s">
        <v>424</v>
      </c>
    </row>
    <row r="43" spans="1:1" x14ac:dyDescent="0.25">
      <c r="A43" t="s">
        <v>425</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449B-92A2-40E4-A53E-51EAF196F725}">
  <dimension ref="A1:O22"/>
  <sheetViews>
    <sheetView workbookViewId="0">
      <selection activeCell="M31" sqref="M31"/>
    </sheetView>
  </sheetViews>
  <sheetFormatPr baseColWidth="10" defaultRowHeight="15" x14ac:dyDescent="0.25"/>
  <cols>
    <col min="2" max="2" width="22" customWidth="1"/>
    <col min="3" max="3" width="25.5703125" bestFit="1" customWidth="1"/>
  </cols>
  <sheetData>
    <row r="1" spans="1:4" x14ac:dyDescent="0.25">
      <c r="A1" t="s">
        <v>29</v>
      </c>
      <c r="B1" t="s">
        <v>34</v>
      </c>
      <c r="C1" t="s">
        <v>66</v>
      </c>
      <c r="D1" t="s">
        <v>32</v>
      </c>
    </row>
    <row r="2" spans="1:4" x14ac:dyDescent="0.25">
      <c r="A2">
        <v>36</v>
      </c>
      <c r="B2" t="s">
        <v>61</v>
      </c>
      <c r="C2" t="s">
        <v>67</v>
      </c>
      <c r="D2" t="s">
        <v>62</v>
      </c>
    </row>
    <row r="3" spans="1:4" x14ac:dyDescent="0.25">
      <c r="A3">
        <v>37</v>
      </c>
      <c r="B3" t="s">
        <v>63</v>
      </c>
      <c r="C3" t="s">
        <v>68</v>
      </c>
      <c r="D3" t="s">
        <v>64</v>
      </c>
    </row>
    <row r="4" spans="1:4" x14ac:dyDescent="0.25">
      <c r="A4">
        <v>38</v>
      </c>
      <c r="B4" t="s">
        <v>65</v>
      </c>
      <c r="C4" t="s">
        <v>69</v>
      </c>
    </row>
    <row r="5" spans="1:4" x14ac:dyDescent="0.25">
      <c r="A5">
        <v>39</v>
      </c>
      <c r="B5" t="s">
        <v>70</v>
      </c>
      <c r="C5" t="s">
        <v>69</v>
      </c>
    </row>
    <row r="6" spans="1:4" x14ac:dyDescent="0.25">
      <c r="A6">
        <v>40</v>
      </c>
      <c r="B6" t="s">
        <v>71</v>
      </c>
      <c r="C6" t="s">
        <v>72</v>
      </c>
      <c r="D6" t="s">
        <v>73</v>
      </c>
    </row>
    <row r="7" spans="1:4" x14ac:dyDescent="0.25">
      <c r="A7">
        <v>41</v>
      </c>
      <c r="B7" t="s">
        <v>310</v>
      </c>
      <c r="C7" t="s">
        <v>289</v>
      </c>
      <c r="D7" t="s">
        <v>290</v>
      </c>
    </row>
    <row r="8" spans="1:4" x14ac:dyDescent="0.25">
      <c r="A8">
        <v>42</v>
      </c>
      <c r="B8" t="s">
        <v>371</v>
      </c>
      <c r="C8" t="s">
        <v>372</v>
      </c>
      <c r="D8" t="s">
        <v>373</v>
      </c>
    </row>
    <row r="9" spans="1:4" x14ac:dyDescent="0.25">
      <c r="A9">
        <v>43</v>
      </c>
      <c r="B9" t="s">
        <v>378</v>
      </c>
      <c r="C9" t="s">
        <v>377</v>
      </c>
      <c r="D9" t="s">
        <v>379</v>
      </c>
    </row>
    <row r="10" spans="1:4" x14ac:dyDescent="0.25">
      <c r="A10">
        <v>44</v>
      </c>
      <c r="B10" t="s">
        <v>376</v>
      </c>
      <c r="C10" t="s">
        <v>377</v>
      </c>
      <c r="D10" t="s">
        <v>380</v>
      </c>
    </row>
    <row r="11" spans="1:4" x14ac:dyDescent="0.25">
      <c r="A11">
        <v>45</v>
      </c>
      <c r="B11" t="s">
        <v>426</v>
      </c>
      <c r="C11" t="s">
        <v>427</v>
      </c>
      <c r="D11" t="s">
        <v>428</v>
      </c>
    </row>
    <row r="19" spans="12:15" ht="15.75" thickBot="1" x14ac:dyDescent="0.3"/>
    <row r="20" spans="12:15" ht="15.75" thickBot="1" x14ac:dyDescent="0.3">
      <c r="L20" s="22" t="s">
        <v>480</v>
      </c>
      <c r="M20" s="23"/>
      <c r="N20" s="23"/>
      <c r="O20" s="24"/>
    </row>
    <row r="21" spans="12:15" x14ac:dyDescent="0.25">
      <c r="L21">
        <v>11</v>
      </c>
      <c r="M21" t="s">
        <v>481</v>
      </c>
      <c r="N21" t="s">
        <v>483</v>
      </c>
    </row>
    <row r="22" spans="12:15" x14ac:dyDescent="0.25">
      <c r="L22">
        <v>19</v>
      </c>
      <c r="M22" t="s">
        <v>482</v>
      </c>
      <c r="N22" t="s">
        <v>483</v>
      </c>
    </row>
  </sheetData>
  <mergeCells count="1">
    <mergeCell ref="L20:O20"/>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1CF46-42F9-4EAE-9733-88B0C19839E5}">
  <dimension ref="A1:G30"/>
  <sheetViews>
    <sheetView workbookViewId="0">
      <selection activeCell="A16" sqref="A16"/>
    </sheetView>
  </sheetViews>
  <sheetFormatPr baseColWidth="10" defaultRowHeight="15" x14ac:dyDescent="0.25"/>
  <cols>
    <col min="2" max="2" width="23.7109375" bestFit="1" customWidth="1"/>
    <col min="3" max="3" width="83" customWidth="1"/>
    <col min="6" max="6" width="22" customWidth="1"/>
    <col min="7" max="7" width="98.140625" bestFit="1" customWidth="1"/>
  </cols>
  <sheetData>
    <row r="1" spans="1:7" ht="15.75" thickBot="1" x14ac:dyDescent="0.3">
      <c r="A1" t="s">
        <v>29</v>
      </c>
      <c r="B1" t="s">
        <v>66</v>
      </c>
      <c r="C1" t="s">
        <v>74</v>
      </c>
      <c r="E1" s="18" t="s">
        <v>95</v>
      </c>
      <c r="F1" s="20"/>
    </row>
    <row r="2" spans="1:7" x14ac:dyDescent="0.25">
      <c r="A2">
        <v>132</v>
      </c>
      <c r="B2" t="s">
        <v>69</v>
      </c>
      <c r="C2" t="s">
        <v>75</v>
      </c>
      <c r="E2" t="s">
        <v>29</v>
      </c>
      <c r="F2" t="s">
        <v>66</v>
      </c>
      <c r="G2" t="s">
        <v>96</v>
      </c>
    </row>
    <row r="3" spans="1:7" x14ac:dyDescent="0.25">
      <c r="A3">
        <v>133</v>
      </c>
      <c r="B3" t="s">
        <v>77</v>
      </c>
      <c r="C3" t="s">
        <v>81</v>
      </c>
      <c r="E3">
        <v>12</v>
      </c>
      <c r="F3" t="s">
        <v>97</v>
      </c>
      <c r="G3" t="s">
        <v>98</v>
      </c>
    </row>
    <row r="4" spans="1:7" x14ac:dyDescent="0.25">
      <c r="A4">
        <v>134</v>
      </c>
      <c r="B4" t="s">
        <v>77</v>
      </c>
      <c r="C4" t="s">
        <v>78</v>
      </c>
      <c r="E4">
        <v>15</v>
      </c>
      <c r="F4" t="s">
        <v>97</v>
      </c>
      <c r="G4" t="s">
        <v>366</v>
      </c>
    </row>
    <row r="5" spans="1:7" x14ac:dyDescent="0.25">
      <c r="A5">
        <v>135</v>
      </c>
      <c r="B5" t="s">
        <v>79</v>
      </c>
      <c r="C5" t="s">
        <v>80</v>
      </c>
      <c r="E5">
        <v>124</v>
      </c>
      <c r="F5" t="s">
        <v>97</v>
      </c>
      <c r="G5" t="s">
        <v>367</v>
      </c>
    </row>
    <row r="6" spans="1:7" x14ac:dyDescent="0.25">
      <c r="A6">
        <v>136</v>
      </c>
      <c r="B6" t="s">
        <v>77</v>
      </c>
      <c r="C6" t="s">
        <v>82</v>
      </c>
      <c r="E6">
        <v>84</v>
      </c>
      <c r="F6" t="s">
        <v>453</v>
      </c>
      <c r="G6" t="s">
        <v>454</v>
      </c>
    </row>
    <row r="7" spans="1:7" x14ac:dyDescent="0.25">
      <c r="A7">
        <v>137</v>
      </c>
      <c r="B7" t="s">
        <v>77</v>
      </c>
      <c r="C7" t="s">
        <v>82</v>
      </c>
      <c r="E7">
        <v>27</v>
      </c>
      <c r="F7" t="s">
        <v>461</v>
      </c>
      <c r="G7" t="s">
        <v>457</v>
      </c>
    </row>
    <row r="8" spans="1:7" x14ac:dyDescent="0.25">
      <c r="A8">
        <v>138</v>
      </c>
      <c r="B8" t="s">
        <v>79</v>
      </c>
      <c r="C8" t="s">
        <v>434</v>
      </c>
      <c r="E8">
        <v>104</v>
      </c>
      <c r="F8" t="s">
        <v>462</v>
      </c>
      <c r="G8" t="s">
        <v>463</v>
      </c>
    </row>
    <row r="9" spans="1:7" x14ac:dyDescent="0.25">
      <c r="A9">
        <v>139</v>
      </c>
      <c r="B9" t="s">
        <v>239</v>
      </c>
      <c r="C9" t="s">
        <v>240</v>
      </c>
    </row>
    <row r="10" spans="1:7" x14ac:dyDescent="0.25">
      <c r="A10">
        <v>140</v>
      </c>
      <c r="B10" t="s">
        <v>239</v>
      </c>
      <c r="C10" t="s">
        <v>243</v>
      </c>
    </row>
    <row r="11" spans="1:7" x14ac:dyDescent="0.25">
      <c r="A11">
        <v>141</v>
      </c>
      <c r="B11" t="s">
        <v>239</v>
      </c>
      <c r="C11" t="s">
        <v>241</v>
      </c>
    </row>
    <row r="12" spans="1:7" x14ac:dyDescent="0.25">
      <c r="A12">
        <v>142</v>
      </c>
      <c r="B12" t="s">
        <v>239</v>
      </c>
      <c r="C12" t="s">
        <v>242</v>
      </c>
    </row>
    <row r="13" spans="1:7" x14ac:dyDescent="0.25">
      <c r="A13">
        <v>143</v>
      </c>
      <c r="B13" t="s">
        <v>308</v>
      </c>
      <c r="C13" t="s">
        <v>324</v>
      </c>
    </row>
    <row r="14" spans="1:7" x14ac:dyDescent="0.25">
      <c r="A14">
        <v>144</v>
      </c>
      <c r="B14" t="s">
        <v>308</v>
      </c>
      <c r="C14" t="s">
        <v>306</v>
      </c>
    </row>
    <row r="15" spans="1:7" x14ac:dyDescent="0.25">
      <c r="A15">
        <v>145</v>
      </c>
      <c r="B15" t="s">
        <v>308</v>
      </c>
      <c r="C15" t="s">
        <v>307</v>
      </c>
    </row>
    <row r="16" spans="1:7" x14ac:dyDescent="0.25">
      <c r="A16">
        <v>146</v>
      </c>
      <c r="B16" t="s">
        <v>320</v>
      </c>
      <c r="C16" t="s">
        <v>321</v>
      </c>
    </row>
    <row r="17" spans="1:3" x14ac:dyDescent="0.25">
      <c r="A17">
        <v>147</v>
      </c>
      <c r="B17" t="s">
        <v>320</v>
      </c>
      <c r="C17" t="s">
        <v>322</v>
      </c>
    </row>
    <row r="18" spans="1:3" x14ac:dyDescent="0.25">
      <c r="A18">
        <v>148</v>
      </c>
      <c r="B18" t="s">
        <v>320</v>
      </c>
      <c r="C18" t="s">
        <v>323</v>
      </c>
    </row>
    <row r="19" spans="1:3" x14ac:dyDescent="0.25">
      <c r="A19">
        <v>149</v>
      </c>
      <c r="B19" t="s">
        <v>330</v>
      </c>
      <c r="C19" t="s">
        <v>331</v>
      </c>
    </row>
    <row r="20" spans="1:3" x14ac:dyDescent="0.25">
      <c r="A20">
        <v>150</v>
      </c>
      <c r="B20" t="s">
        <v>330</v>
      </c>
      <c r="C20" t="s">
        <v>332</v>
      </c>
    </row>
    <row r="21" spans="1:3" x14ac:dyDescent="0.25">
      <c r="A21">
        <v>151</v>
      </c>
      <c r="B21" t="s">
        <v>330</v>
      </c>
      <c r="C21" t="s">
        <v>333</v>
      </c>
    </row>
    <row r="22" spans="1:3" x14ac:dyDescent="0.25">
      <c r="A22">
        <v>152</v>
      </c>
      <c r="B22" t="s">
        <v>348</v>
      </c>
      <c r="C22" t="s">
        <v>350</v>
      </c>
    </row>
    <row r="23" spans="1:3" x14ac:dyDescent="0.25">
      <c r="A23">
        <v>153</v>
      </c>
      <c r="B23" t="s">
        <v>348</v>
      </c>
      <c r="C23" t="s">
        <v>349</v>
      </c>
    </row>
    <row r="24" spans="1:3" x14ac:dyDescent="0.25">
      <c r="A24">
        <v>154</v>
      </c>
      <c r="B24" t="s">
        <v>348</v>
      </c>
      <c r="C24" t="s">
        <v>362</v>
      </c>
    </row>
    <row r="25" spans="1:3" x14ac:dyDescent="0.25">
      <c r="A25">
        <v>155</v>
      </c>
      <c r="B25" t="s">
        <v>239</v>
      </c>
      <c r="C25" t="s">
        <v>384</v>
      </c>
    </row>
    <row r="26" spans="1:3" x14ac:dyDescent="0.25">
      <c r="A26">
        <v>156</v>
      </c>
      <c r="B26" t="s">
        <v>385</v>
      </c>
      <c r="C26" t="s">
        <v>386</v>
      </c>
    </row>
    <row r="27" spans="1:3" x14ac:dyDescent="0.25">
      <c r="A27">
        <v>157</v>
      </c>
      <c r="B27" t="s">
        <v>385</v>
      </c>
      <c r="C27" t="s">
        <v>389</v>
      </c>
    </row>
    <row r="28" spans="1:3" x14ac:dyDescent="0.25">
      <c r="A28">
        <v>158</v>
      </c>
      <c r="B28" t="s">
        <v>239</v>
      </c>
      <c r="C28" t="s">
        <v>468</v>
      </c>
    </row>
    <row r="29" spans="1:3" x14ac:dyDescent="0.25">
      <c r="A29">
        <v>159</v>
      </c>
      <c r="B29" t="s">
        <v>239</v>
      </c>
      <c r="C29" t="s">
        <v>469</v>
      </c>
    </row>
    <row r="30" spans="1:3" x14ac:dyDescent="0.25">
      <c r="A30">
        <v>160</v>
      </c>
      <c r="B30" t="s">
        <v>239</v>
      </c>
      <c r="C30" t="s">
        <v>471</v>
      </c>
    </row>
  </sheetData>
  <mergeCells count="1">
    <mergeCell ref="E1:F1"/>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0FBA-1BDC-4EAA-90A2-D38035F594DC}">
  <dimension ref="A1:B5"/>
  <sheetViews>
    <sheetView workbookViewId="0">
      <selection activeCell="A6" sqref="A6"/>
    </sheetView>
  </sheetViews>
  <sheetFormatPr baseColWidth="10" defaultRowHeight="15" x14ac:dyDescent="0.25"/>
  <cols>
    <col min="2" max="2" width="27.42578125" customWidth="1"/>
  </cols>
  <sheetData>
    <row r="1" spans="1:2" x14ac:dyDescent="0.25">
      <c r="A1" t="s">
        <v>302</v>
      </c>
      <c r="B1" t="s">
        <v>32</v>
      </c>
    </row>
    <row r="2" spans="1:2" x14ac:dyDescent="0.25">
      <c r="A2">
        <v>39</v>
      </c>
      <c r="B2" t="s">
        <v>303</v>
      </c>
    </row>
    <row r="3" spans="1:2" x14ac:dyDescent="0.25">
      <c r="A3">
        <v>40</v>
      </c>
      <c r="B3" t="s">
        <v>304</v>
      </c>
    </row>
    <row r="4" spans="1:2" x14ac:dyDescent="0.25">
      <c r="A4">
        <v>41</v>
      </c>
      <c r="B4" t="s">
        <v>305</v>
      </c>
    </row>
    <row r="5" spans="1:2" x14ac:dyDescent="0.25">
      <c r="A5">
        <v>42</v>
      </c>
      <c r="B5" t="s">
        <v>334</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AD0D-3B64-4BEF-82E1-7DFFB5EA7471}">
  <dimension ref="A1:B3"/>
  <sheetViews>
    <sheetView workbookViewId="0">
      <selection activeCell="A4" sqref="A4"/>
    </sheetView>
  </sheetViews>
  <sheetFormatPr baseColWidth="10" defaultRowHeight="15" x14ac:dyDescent="0.25"/>
  <cols>
    <col min="1" max="1" width="16.28515625" customWidth="1"/>
  </cols>
  <sheetData>
    <row r="1" spans="1:2" x14ac:dyDescent="0.25">
      <c r="A1" s="6" t="s">
        <v>93</v>
      </c>
      <c r="B1" s="6" t="s">
        <v>94</v>
      </c>
    </row>
    <row r="2" spans="1:2" x14ac:dyDescent="0.25">
      <c r="A2" t="s">
        <v>99</v>
      </c>
      <c r="B2" t="s">
        <v>100</v>
      </c>
    </row>
    <row r="3" spans="1:2" x14ac:dyDescent="0.25">
      <c r="A3" t="s">
        <v>478</v>
      </c>
      <c r="B3" t="s">
        <v>479</v>
      </c>
    </row>
  </sheetData>
  <pageMargins left="0.7" right="0.7" top="0.78740157499999996" bottom="0.78740157499999996"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578B-0798-484E-AD11-E9A5E47BA266}">
  <dimension ref="A1"/>
  <sheetViews>
    <sheetView workbookViewId="0">
      <selection activeCell="A2" sqref="A2"/>
    </sheetView>
  </sheetViews>
  <sheetFormatPr baseColWidth="10" defaultRowHeight="15" x14ac:dyDescent="0.25"/>
  <sheetData>
    <row r="1" spans="1:1" x14ac:dyDescent="0.25">
      <c r="A1" t="s">
        <v>107</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CFDD-BBD1-493E-8BC8-E0E0F16426DA}">
  <dimension ref="A1:N27"/>
  <sheetViews>
    <sheetView workbookViewId="0">
      <selection activeCell="B21" sqref="B21"/>
    </sheetView>
  </sheetViews>
  <sheetFormatPr baseColWidth="10" defaultRowHeight="15" x14ac:dyDescent="0.25"/>
  <cols>
    <col min="1" max="1" width="14" customWidth="1"/>
    <col min="2" max="2" width="46.28515625" customWidth="1"/>
    <col min="6" max="6" width="13" bestFit="1" customWidth="1"/>
    <col min="7" max="7" width="14" bestFit="1" customWidth="1"/>
    <col min="8" max="8" width="12" bestFit="1" customWidth="1"/>
    <col min="9" max="9" width="11.42578125" customWidth="1"/>
    <col min="10" max="10" width="15.5703125" bestFit="1" customWidth="1"/>
    <col min="11" max="11" width="16.7109375" bestFit="1" customWidth="1"/>
    <col min="15" max="15" width="13" bestFit="1" customWidth="1"/>
    <col min="16" max="16" width="14" bestFit="1" customWidth="1"/>
  </cols>
  <sheetData>
    <row r="1" spans="1:14" ht="15.75" thickBot="1" x14ac:dyDescent="0.3">
      <c r="A1" s="7" t="s">
        <v>112</v>
      </c>
      <c r="B1" s="8" t="s">
        <v>94</v>
      </c>
      <c r="E1" s="25" t="s">
        <v>487</v>
      </c>
      <c r="F1" s="26"/>
      <c r="G1" s="27"/>
    </row>
    <row r="2" spans="1:14" x14ac:dyDescent="0.25">
      <c r="A2" t="s">
        <v>113</v>
      </c>
      <c r="B2" t="s">
        <v>114</v>
      </c>
    </row>
    <row r="3" spans="1:14" ht="15.75" thickBot="1" x14ac:dyDescent="0.3">
      <c r="A3" t="s">
        <v>113</v>
      </c>
      <c r="B3" t="s">
        <v>115</v>
      </c>
      <c r="E3" t="s">
        <v>486</v>
      </c>
    </row>
    <row r="4" spans="1:14" x14ac:dyDescent="0.25">
      <c r="A4" t="s">
        <v>116</v>
      </c>
      <c r="B4" t="s">
        <v>117</v>
      </c>
      <c r="E4" s="44" t="s">
        <v>490</v>
      </c>
      <c r="F4" s="42" t="s">
        <v>488</v>
      </c>
      <c r="G4" s="34" t="s">
        <v>340</v>
      </c>
      <c r="I4" s="33" t="s">
        <v>501</v>
      </c>
      <c r="J4" s="34" t="s">
        <v>502</v>
      </c>
      <c r="K4" s="33" t="s">
        <v>503</v>
      </c>
      <c r="L4" s="34" t="s">
        <v>504</v>
      </c>
      <c r="M4" s="33" t="s">
        <v>505</v>
      </c>
      <c r="N4" s="48" t="s">
        <v>506</v>
      </c>
    </row>
    <row r="5" spans="1:14" x14ac:dyDescent="0.25">
      <c r="A5" t="s">
        <v>116</v>
      </c>
      <c r="B5" t="s">
        <v>115</v>
      </c>
      <c r="E5" s="45" t="s">
        <v>491</v>
      </c>
      <c r="F5" s="32">
        <v>75</v>
      </c>
      <c r="G5" s="36">
        <v>75</v>
      </c>
      <c r="I5" s="35">
        <f>50*F5</f>
        <v>3750</v>
      </c>
      <c r="J5" s="36">
        <f>50*G5</f>
        <v>3750</v>
      </c>
      <c r="K5" s="35">
        <f>325*F5</f>
        <v>24375</v>
      </c>
      <c r="L5" s="36">
        <f>325*G5</f>
        <v>24375</v>
      </c>
      <c r="M5" s="35">
        <f>1250*F5</f>
        <v>93750</v>
      </c>
      <c r="N5" s="49">
        <f>1250*G5</f>
        <v>93750</v>
      </c>
    </row>
    <row r="6" spans="1:14" x14ac:dyDescent="0.25">
      <c r="A6" t="s">
        <v>113</v>
      </c>
      <c r="B6" t="s">
        <v>118</v>
      </c>
      <c r="E6" s="45" t="s">
        <v>492</v>
      </c>
      <c r="F6" s="32">
        <v>150</v>
      </c>
      <c r="G6" s="40">
        <v>110</v>
      </c>
      <c r="I6" s="35">
        <f t="shared" ref="I6:I14" si="0">50*F6</f>
        <v>7500</v>
      </c>
      <c r="J6" s="36">
        <f t="shared" ref="J6:J14" si="1">50*G6</f>
        <v>5500</v>
      </c>
      <c r="K6" s="35">
        <f t="shared" ref="K6:K14" si="2">325*F6</f>
        <v>48750</v>
      </c>
      <c r="L6" s="36">
        <f t="shared" ref="L6:L14" si="3">325*G6</f>
        <v>35750</v>
      </c>
      <c r="M6" s="35">
        <f t="shared" ref="M6:M14" si="4">1250*F6</f>
        <v>187500</v>
      </c>
      <c r="N6" s="49">
        <f t="shared" ref="N6:N14" si="5">1250*G6</f>
        <v>137500</v>
      </c>
    </row>
    <row r="7" spans="1:14" x14ac:dyDescent="0.25">
      <c r="A7" t="s">
        <v>116</v>
      </c>
      <c r="B7" t="s">
        <v>118</v>
      </c>
      <c r="E7" s="45" t="s">
        <v>493</v>
      </c>
      <c r="F7" s="32">
        <v>180</v>
      </c>
      <c r="G7" s="40">
        <v>155</v>
      </c>
      <c r="I7" s="35">
        <f t="shared" si="0"/>
        <v>9000</v>
      </c>
      <c r="J7" s="36">
        <f t="shared" si="1"/>
        <v>7750</v>
      </c>
      <c r="K7" s="35">
        <f t="shared" si="2"/>
        <v>58500</v>
      </c>
      <c r="L7" s="36">
        <f t="shared" si="3"/>
        <v>50375</v>
      </c>
      <c r="M7" s="35">
        <f t="shared" si="4"/>
        <v>225000</v>
      </c>
      <c r="N7" s="49">
        <f t="shared" si="5"/>
        <v>193750</v>
      </c>
    </row>
    <row r="8" spans="1:14" x14ac:dyDescent="0.25">
      <c r="A8" t="s">
        <v>119</v>
      </c>
      <c r="B8" t="s">
        <v>120</v>
      </c>
      <c r="E8" s="46" t="s">
        <v>494</v>
      </c>
      <c r="F8" s="32">
        <v>100</v>
      </c>
      <c r="G8" s="40">
        <v>85</v>
      </c>
      <c r="I8" s="35">
        <f t="shared" si="0"/>
        <v>5000</v>
      </c>
      <c r="J8" s="36">
        <f t="shared" si="1"/>
        <v>4250</v>
      </c>
      <c r="K8" s="35">
        <f t="shared" si="2"/>
        <v>32500</v>
      </c>
      <c r="L8" s="36">
        <f t="shared" si="3"/>
        <v>27625</v>
      </c>
      <c r="M8" s="35">
        <f t="shared" si="4"/>
        <v>125000</v>
      </c>
      <c r="N8" s="49">
        <f t="shared" si="5"/>
        <v>106250</v>
      </c>
    </row>
    <row r="9" spans="1:14" x14ac:dyDescent="0.25">
      <c r="A9" t="s">
        <v>119</v>
      </c>
      <c r="B9" t="s">
        <v>121</v>
      </c>
      <c r="E9" s="46" t="s">
        <v>495</v>
      </c>
      <c r="F9" s="32">
        <v>125</v>
      </c>
      <c r="G9" s="36">
        <v>125</v>
      </c>
      <c r="I9" s="35">
        <f t="shared" si="0"/>
        <v>6250</v>
      </c>
      <c r="J9" s="36">
        <f t="shared" si="1"/>
        <v>6250</v>
      </c>
      <c r="K9" s="35">
        <f t="shared" si="2"/>
        <v>40625</v>
      </c>
      <c r="L9" s="36">
        <f t="shared" si="3"/>
        <v>40625</v>
      </c>
      <c r="M9" s="35">
        <f t="shared" si="4"/>
        <v>156250</v>
      </c>
      <c r="N9" s="49">
        <f t="shared" si="5"/>
        <v>156250</v>
      </c>
    </row>
    <row r="10" spans="1:14" x14ac:dyDescent="0.25">
      <c r="A10" t="s">
        <v>119</v>
      </c>
      <c r="B10" t="s">
        <v>122</v>
      </c>
      <c r="E10" s="46" t="s">
        <v>496</v>
      </c>
      <c r="F10" s="32">
        <v>90</v>
      </c>
      <c r="G10" s="36">
        <v>90</v>
      </c>
      <c r="I10" s="35">
        <f t="shared" si="0"/>
        <v>4500</v>
      </c>
      <c r="J10" s="36">
        <f t="shared" si="1"/>
        <v>4500</v>
      </c>
      <c r="K10" s="35">
        <f t="shared" si="2"/>
        <v>29250</v>
      </c>
      <c r="L10" s="36">
        <f t="shared" si="3"/>
        <v>29250</v>
      </c>
      <c r="M10" s="35">
        <f t="shared" si="4"/>
        <v>112500</v>
      </c>
      <c r="N10" s="49">
        <f t="shared" si="5"/>
        <v>112500</v>
      </c>
    </row>
    <row r="11" spans="1:14" x14ac:dyDescent="0.25">
      <c r="A11" t="s">
        <v>123</v>
      </c>
      <c r="B11" t="s">
        <v>124</v>
      </c>
      <c r="E11" s="46" t="s">
        <v>497</v>
      </c>
      <c r="F11" s="32">
        <v>90</v>
      </c>
      <c r="G11" s="40">
        <v>85</v>
      </c>
      <c r="I11" s="35">
        <f t="shared" si="0"/>
        <v>4500</v>
      </c>
      <c r="J11" s="36">
        <f t="shared" si="1"/>
        <v>4250</v>
      </c>
      <c r="K11" s="35">
        <f t="shared" si="2"/>
        <v>29250</v>
      </c>
      <c r="L11" s="36">
        <f t="shared" si="3"/>
        <v>27625</v>
      </c>
      <c r="M11" s="35">
        <f t="shared" si="4"/>
        <v>112500</v>
      </c>
      <c r="N11" s="49">
        <f t="shared" si="5"/>
        <v>106250</v>
      </c>
    </row>
    <row r="12" spans="1:14" x14ac:dyDescent="0.25">
      <c r="A12" t="s">
        <v>123</v>
      </c>
      <c r="B12" t="s">
        <v>125</v>
      </c>
      <c r="E12" s="46" t="s">
        <v>498</v>
      </c>
      <c r="F12" s="32">
        <v>90</v>
      </c>
      <c r="G12" s="40">
        <v>80</v>
      </c>
      <c r="I12" s="35">
        <f t="shared" si="0"/>
        <v>4500</v>
      </c>
      <c r="J12" s="36">
        <f t="shared" si="1"/>
        <v>4000</v>
      </c>
      <c r="K12" s="35">
        <f t="shared" si="2"/>
        <v>29250</v>
      </c>
      <c r="L12" s="36">
        <f t="shared" si="3"/>
        <v>26000</v>
      </c>
      <c r="M12" s="35">
        <f t="shared" si="4"/>
        <v>112500</v>
      </c>
      <c r="N12" s="49">
        <f t="shared" si="5"/>
        <v>100000</v>
      </c>
    </row>
    <row r="13" spans="1:14" x14ac:dyDescent="0.25">
      <c r="A13" t="s">
        <v>123</v>
      </c>
      <c r="B13" t="s">
        <v>118</v>
      </c>
      <c r="E13" s="46" t="s">
        <v>499</v>
      </c>
      <c r="F13" s="32">
        <v>95</v>
      </c>
      <c r="G13" s="36">
        <v>95</v>
      </c>
      <c r="I13" s="35">
        <f t="shared" si="0"/>
        <v>4750</v>
      </c>
      <c r="J13" s="36">
        <f t="shared" si="1"/>
        <v>4750</v>
      </c>
      <c r="K13" s="35">
        <f t="shared" si="2"/>
        <v>30875</v>
      </c>
      <c r="L13" s="36">
        <f t="shared" si="3"/>
        <v>30875</v>
      </c>
      <c r="M13" s="35">
        <f t="shared" si="4"/>
        <v>118750</v>
      </c>
      <c r="N13" s="49">
        <f t="shared" si="5"/>
        <v>118750</v>
      </c>
    </row>
    <row r="14" spans="1:14" ht="15.75" thickBot="1" x14ac:dyDescent="0.3">
      <c r="A14" t="s">
        <v>126</v>
      </c>
      <c r="B14" t="s">
        <v>127</v>
      </c>
      <c r="E14" s="47" t="s">
        <v>500</v>
      </c>
      <c r="F14" s="43">
        <v>32767</v>
      </c>
      <c r="G14" s="38">
        <v>32767</v>
      </c>
      <c r="I14" s="37">
        <f t="shared" si="0"/>
        <v>1638350</v>
      </c>
      <c r="J14" s="38">
        <f t="shared" si="1"/>
        <v>1638350</v>
      </c>
      <c r="K14" s="37">
        <f t="shared" si="2"/>
        <v>10649275</v>
      </c>
      <c r="L14" s="38">
        <f t="shared" si="3"/>
        <v>10649275</v>
      </c>
      <c r="M14" s="37">
        <f t="shared" si="4"/>
        <v>40958750</v>
      </c>
      <c r="N14" s="50">
        <f t="shared" si="5"/>
        <v>40958750</v>
      </c>
    </row>
    <row r="15" spans="1:14" x14ac:dyDescent="0.25">
      <c r="A15" t="s">
        <v>126</v>
      </c>
      <c r="B15" t="s">
        <v>128</v>
      </c>
    </row>
    <row r="16" spans="1:14" ht="15.75" thickBot="1" x14ac:dyDescent="0.3">
      <c r="A16" t="s">
        <v>484</v>
      </c>
      <c r="B16" t="s">
        <v>485</v>
      </c>
    </row>
    <row r="17" spans="1:11" x14ac:dyDescent="0.25">
      <c r="A17" t="s">
        <v>512</v>
      </c>
      <c r="B17" t="s">
        <v>518</v>
      </c>
      <c r="E17" s="33" t="s">
        <v>112</v>
      </c>
      <c r="F17" s="39" t="s">
        <v>509</v>
      </c>
      <c r="G17" s="39" t="s">
        <v>510</v>
      </c>
      <c r="H17" s="39" t="s">
        <v>508</v>
      </c>
      <c r="I17" s="39" t="s">
        <v>507</v>
      </c>
      <c r="J17" s="39" t="s">
        <v>513</v>
      </c>
      <c r="K17" s="34" t="s">
        <v>514</v>
      </c>
    </row>
    <row r="18" spans="1:11" x14ac:dyDescent="0.25">
      <c r="A18" t="s">
        <v>512</v>
      </c>
      <c r="B18" t="s">
        <v>519</v>
      </c>
      <c r="E18" s="35" t="s">
        <v>489</v>
      </c>
      <c r="F18" s="30">
        <v>75</v>
      </c>
      <c r="G18" s="30">
        <v>75</v>
      </c>
      <c r="H18" s="30">
        <f t="shared" ref="H18:H20" si="6">IF(MOD(ROUNDDOWN(SQRT(2*F18/J18),0),2)=0,ROUNDDOWN(SQRT(2*F18/J18),0),ROUNDDOWN(-0.5+SQRT(0.25+2*F18/J18),0))</f>
        <v>1</v>
      </c>
      <c r="I18" s="30">
        <f t="shared" ref="I18:I20" si="7">IF(MOD(ROUNDDOWN(SQRT(2*G18/K18),0),2)=0,ROUNDDOWN(SQRT(2*G18/K18),0),ROUNDDOWN(-0.5+SQRT(0.25+2*G18/K18),0))</f>
        <v>1</v>
      </c>
      <c r="J18" s="30">
        <f>F5</f>
        <v>75</v>
      </c>
      <c r="K18" s="36">
        <f>G5</f>
        <v>75</v>
      </c>
    </row>
    <row r="19" spans="1:11" x14ac:dyDescent="0.25">
      <c r="A19" t="s">
        <v>512</v>
      </c>
      <c r="B19" t="s">
        <v>520</v>
      </c>
      <c r="E19" s="35" t="s">
        <v>511</v>
      </c>
      <c r="F19" s="30">
        <v>59850</v>
      </c>
      <c r="G19" s="30">
        <v>59850</v>
      </c>
      <c r="H19" s="30">
        <f t="shared" si="6"/>
        <v>35</v>
      </c>
      <c r="I19" s="30">
        <f t="shared" si="7"/>
        <v>35</v>
      </c>
      <c r="J19" s="30">
        <f>F13</f>
        <v>95</v>
      </c>
      <c r="K19" s="36">
        <f>G13</f>
        <v>95</v>
      </c>
    </row>
    <row r="20" spans="1:11" x14ac:dyDescent="0.25">
      <c r="A20" t="s">
        <v>521</v>
      </c>
      <c r="B20" t="s">
        <v>522</v>
      </c>
      <c r="E20" s="35" t="s">
        <v>484</v>
      </c>
      <c r="F20" s="30">
        <v>150</v>
      </c>
      <c r="G20" s="31">
        <v>110</v>
      </c>
      <c r="H20" s="30">
        <f t="shared" si="6"/>
        <v>1</v>
      </c>
      <c r="I20" s="30">
        <f t="shared" si="7"/>
        <v>1</v>
      </c>
      <c r="J20" s="30">
        <f>F6</f>
        <v>150</v>
      </c>
      <c r="K20" s="36">
        <f>G6</f>
        <v>110</v>
      </c>
    </row>
    <row r="21" spans="1:11" x14ac:dyDescent="0.25">
      <c r="E21" s="35" t="s">
        <v>512</v>
      </c>
      <c r="F21" s="30">
        <v>600</v>
      </c>
      <c r="G21" s="31">
        <v>550</v>
      </c>
      <c r="H21" s="30">
        <f>IF(MOD(ROUNDDOWN(SQRT(2*F21/J21),0),2)=0,ROUNDDOWN(SQRT(2*F21/J21),0),ROUNDDOWN(-0.5+SQRT(0.25+2*F21/J21),0))</f>
        <v>3</v>
      </c>
      <c r="I21" s="30">
        <f>IF(MOD(ROUNDDOWN(SQRT(2*G21/K21),0),2)=0,ROUNDDOWN(SQRT(2*G21/K21),0),ROUNDDOWN(-0.5+SQRT(0.25+2*G21/K21),0))</f>
        <v>3</v>
      </c>
      <c r="J21" s="30">
        <f>F8</f>
        <v>100</v>
      </c>
      <c r="K21" s="36">
        <f>G8</f>
        <v>85</v>
      </c>
    </row>
    <row r="22" spans="1:11" x14ac:dyDescent="0.25">
      <c r="E22" s="35" t="s">
        <v>515</v>
      </c>
      <c r="F22" s="30">
        <v>950</v>
      </c>
      <c r="G22" s="30">
        <v>950</v>
      </c>
      <c r="H22" s="30">
        <f t="shared" ref="H19:H27" si="8">ROUNDDOWN(-0.5+SQRT(0.25+2*F22/J22),0)</f>
        <v>4</v>
      </c>
      <c r="I22" s="30">
        <f t="shared" ref="I19:I27" si="9">ROUNDDOWN(-0.5+SQRT(0.25+2*G22/K22),0)</f>
        <v>4</v>
      </c>
      <c r="J22" s="30">
        <f>F13</f>
        <v>95</v>
      </c>
      <c r="K22" s="36">
        <f>G13</f>
        <v>95</v>
      </c>
    </row>
    <row r="23" spans="1:11" x14ac:dyDescent="0.25">
      <c r="E23" s="35" t="s">
        <v>123</v>
      </c>
      <c r="F23" s="30">
        <v>1890</v>
      </c>
      <c r="G23" s="30">
        <v>1890</v>
      </c>
      <c r="H23" s="30">
        <f t="shared" si="8"/>
        <v>6</v>
      </c>
      <c r="I23" s="30">
        <f t="shared" si="9"/>
        <v>6</v>
      </c>
      <c r="J23" s="30">
        <f>F10</f>
        <v>90</v>
      </c>
      <c r="K23" s="36">
        <f>G10</f>
        <v>90</v>
      </c>
    </row>
    <row r="24" spans="1:11" x14ac:dyDescent="0.25">
      <c r="E24" s="35" t="s">
        <v>119</v>
      </c>
      <c r="F24" s="30">
        <v>4500</v>
      </c>
      <c r="G24" s="30">
        <v>4500</v>
      </c>
      <c r="H24" s="30">
        <f t="shared" si="8"/>
        <v>8</v>
      </c>
      <c r="I24" s="30">
        <f t="shared" si="9"/>
        <v>8</v>
      </c>
      <c r="J24" s="30">
        <f>F9</f>
        <v>125</v>
      </c>
      <c r="K24" s="36">
        <f>G9</f>
        <v>125</v>
      </c>
    </row>
    <row r="25" spans="1:11" x14ac:dyDescent="0.25">
      <c r="E25" s="35" t="s">
        <v>116</v>
      </c>
      <c r="F25" s="30">
        <v>12240</v>
      </c>
      <c r="G25" s="31">
        <v>11500</v>
      </c>
      <c r="H25" s="30">
        <f t="shared" si="8"/>
        <v>16</v>
      </c>
      <c r="I25" s="30">
        <f t="shared" si="9"/>
        <v>16</v>
      </c>
      <c r="J25" s="30">
        <f>F12</f>
        <v>90</v>
      </c>
      <c r="K25" s="36">
        <f>G12</f>
        <v>80</v>
      </c>
    </row>
    <row r="26" spans="1:11" x14ac:dyDescent="0.25">
      <c r="E26" s="35" t="s">
        <v>113</v>
      </c>
      <c r="F26" s="30">
        <v>29250</v>
      </c>
      <c r="G26" s="31">
        <v>28750</v>
      </c>
      <c r="H26" s="30">
        <f t="shared" si="8"/>
        <v>25</v>
      </c>
      <c r="I26" s="30">
        <f t="shared" si="9"/>
        <v>25</v>
      </c>
      <c r="J26" s="30">
        <f>F11</f>
        <v>90</v>
      </c>
      <c r="K26" s="36">
        <f>G11</f>
        <v>85</v>
      </c>
    </row>
    <row r="27" spans="1:11" ht="15.75" thickBot="1" x14ac:dyDescent="0.3">
      <c r="E27" s="37" t="s">
        <v>126</v>
      </c>
      <c r="F27" s="41">
        <v>113400</v>
      </c>
      <c r="G27" s="51">
        <v>100000</v>
      </c>
      <c r="H27" s="41">
        <f t="shared" si="8"/>
        <v>35</v>
      </c>
      <c r="I27" s="41">
        <f t="shared" si="9"/>
        <v>35</v>
      </c>
      <c r="J27" s="41">
        <f>F7</f>
        <v>180</v>
      </c>
      <c r="K27" s="38">
        <f>G7</f>
        <v>155</v>
      </c>
    </row>
  </sheetData>
  <mergeCells count="1">
    <mergeCell ref="E1:G1"/>
  </mergeCells>
  <pageMargins left="0.7" right="0.7" top="0.78740157499999996" bottom="0.78740157499999996"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D946-A9D1-4502-A6CF-B93E446D51BE}">
  <dimension ref="A1:I6"/>
  <sheetViews>
    <sheetView workbookViewId="0">
      <selection activeCell="H18" sqref="H18"/>
    </sheetView>
  </sheetViews>
  <sheetFormatPr baseColWidth="10" defaultRowHeight="15" x14ac:dyDescent="0.25"/>
  <cols>
    <col min="2" max="2" width="32" bestFit="1" customWidth="1"/>
    <col min="3" max="3" width="17.5703125" bestFit="1" customWidth="1"/>
    <col min="4" max="4" width="18.28515625" customWidth="1"/>
  </cols>
  <sheetData>
    <row r="1" spans="1:9" ht="15.75" thickBot="1" x14ac:dyDescent="0.3">
      <c r="A1" s="10" t="s">
        <v>222</v>
      </c>
      <c r="B1" s="11" t="s">
        <v>32</v>
      </c>
      <c r="C1" s="11" t="s">
        <v>224</v>
      </c>
      <c r="D1" s="11" t="s">
        <v>225</v>
      </c>
      <c r="E1" s="12" t="s">
        <v>227</v>
      </c>
      <c r="I1" t="s">
        <v>343</v>
      </c>
    </row>
    <row r="2" spans="1:9" x14ac:dyDescent="0.25">
      <c r="A2">
        <v>39</v>
      </c>
      <c r="B2" t="s">
        <v>223</v>
      </c>
      <c r="C2" t="s">
        <v>220</v>
      </c>
      <c r="D2" t="s">
        <v>226</v>
      </c>
      <c r="E2" t="s">
        <v>228</v>
      </c>
    </row>
    <row r="3" spans="1:9" x14ac:dyDescent="0.25">
      <c r="A3">
        <v>153</v>
      </c>
      <c r="B3" t="s">
        <v>229</v>
      </c>
      <c r="C3" t="s">
        <v>220</v>
      </c>
      <c r="D3" t="s">
        <v>226</v>
      </c>
      <c r="E3" t="s">
        <v>228</v>
      </c>
    </row>
    <row r="4" spans="1:9" x14ac:dyDescent="0.25">
      <c r="A4">
        <v>86</v>
      </c>
      <c r="B4" t="s">
        <v>230</v>
      </c>
      <c r="C4" t="s">
        <v>220</v>
      </c>
      <c r="D4" t="s">
        <v>226</v>
      </c>
      <c r="E4" t="s">
        <v>228</v>
      </c>
    </row>
    <row r="5" spans="1:9" x14ac:dyDescent="0.25">
      <c r="A5">
        <v>154</v>
      </c>
      <c r="B5" t="s">
        <v>231</v>
      </c>
      <c r="C5" t="s">
        <v>220</v>
      </c>
      <c r="D5" t="s">
        <v>226</v>
      </c>
      <c r="E5" t="s">
        <v>228</v>
      </c>
    </row>
    <row r="6" spans="1:9" x14ac:dyDescent="0.25">
      <c r="A6">
        <v>374</v>
      </c>
      <c r="B6" t="s">
        <v>341</v>
      </c>
      <c r="C6" t="s">
        <v>342</v>
      </c>
      <c r="D6" t="s">
        <v>339</v>
      </c>
      <c r="E6" t="s">
        <v>340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DC47-D4FD-4B0B-A76D-17F07014FD7F}">
  <dimension ref="A14"/>
  <sheetViews>
    <sheetView workbookViewId="0"/>
  </sheetViews>
  <sheetFormatPr baseColWidth="10" defaultRowHeight="15" x14ac:dyDescent="0.25"/>
  <sheetData>
    <row r="14" spans="1:1" x14ac:dyDescent="0.25">
      <c r="A14" s="13"/>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3419-9ED8-4D74-9E3B-F691567047C5}">
  <dimension ref="A1:I10"/>
  <sheetViews>
    <sheetView workbookViewId="0">
      <selection activeCell="K8" sqref="K8"/>
    </sheetView>
  </sheetViews>
  <sheetFormatPr baseColWidth="10" defaultRowHeight="15" x14ac:dyDescent="0.25"/>
  <cols>
    <col min="1" max="1" width="12.5703125" customWidth="1"/>
    <col min="2" max="2" width="13" customWidth="1"/>
  </cols>
  <sheetData>
    <row r="1" spans="1:9" ht="15.75" thickBot="1" x14ac:dyDescent="0.3">
      <c r="A1" s="18" t="s">
        <v>109</v>
      </c>
      <c r="B1" s="19"/>
      <c r="C1" s="20"/>
      <c r="G1" s="18" t="s">
        <v>110</v>
      </c>
      <c r="H1" s="19"/>
      <c r="I1" s="20"/>
    </row>
    <row r="2" spans="1:9" x14ac:dyDescent="0.25">
      <c r="A2" t="s">
        <v>108</v>
      </c>
      <c r="B2" t="s">
        <v>29</v>
      </c>
      <c r="C2" t="s">
        <v>32</v>
      </c>
      <c r="G2" t="s">
        <v>108</v>
      </c>
      <c r="H2" t="s">
        <v>29</v>
      </c>
      <c r="I2" t="s">
        <v>32</v>
      </c>
    </row>
    <row r="3" spans="1:9" x14ac:dyDescent="0.25">
      <c r="A3">
        <v>4</v>
      </c>
      <c r="B3">
        <v>1193</v>
      </c>
      <c r="C3" t="s">
        <v>111</v>
      </c>
      <c r="G3">
        <v>4</v>
      </c>
      <c r="H3">
        <v>1167</v>
      </c>
      <c r="I3" t="s">
        <v>111</v>
      </c>
    </row>
    <row r="4" spans="1:9" x14ac:dyDescent="0.25">
      <c r="A4">
        <v>4</v>
      </c>
      <c r="B4">
        <v>1194</v>
      </c>
      <c r="C4" t="s">
        <v>111</v>
      </c>
      <c r="G4">
        <v>4</v>
      </c>
      <c r="H4">
        <v>1168</v>
      </c>
      <c r="I4" t="s">
        <v>111</v>
      </c>
    </row>
    <row r="5" spans="1:9" x14ac:dyDescent="0.25">
      <c r="A5">
        <v>4</v>
      </c>
      <c r="B5">
        <v>1195</v>
      </c>
      <c r="C5" t="s">
        <v>111</v>
      </c>
      <c r="G5">
        <v>4</v>
      </c>
      <c r="H5">
        <v>1169</v>
      </c>
      <c r="I5" t="s">
        <v>111</v>
      </c>
    </row>
    <row r="6" spans="1:9" x14ac:dyDescent="0.25">
      <c r="A6">
        <v>4</v>
      </c>
      <c r="B6">
        <v>1196</v>
      </c>
      <c r="C6" t="s">
        <v>111</v>
      </c>
      <c r="G6">
        <v>4</v>
      </c>
      <c r="H6">
        <v>1170</v>
      </c>
      <c r="I6" t="s">
        <v>111</v>
      </c>
    </row>
    <row r="7" spans="1:9" x14ac:dyDescent="0.25">
      <c r="A7">
        <v>4</v>
      </c>
      <c r="B7">
        <v>1197</v>
      </c>
      <c r="C7" t="s">
        <v>111</v>
      </c>
      <c r="G7">
        <v>4</v>
      </c>
      <c r="H7">
        <v>1171</v>
      </c>
      <c r="I7" t="s">
        <v>111</v>
      </c>
    </row>
    <row r="8" spans="1:9" x14ac:dyDescent="0.25">
      <c r="A8">
        <v>4</v>
      </c>
      <c r="B8">
        <v>1198</v>
      </c>
      <c r="C8" t="s">
        <v>111</v>
      </c>
      <c r="G8">
        <v>4</v>
      </c>
      <c r="H8">
        <v>1172</v>
      </c>
      <c r="I8" t="s">
        <v>111</v>
      </c>
    </row>
    <row r="9" spans="1:9" x14ac:dyDescent="0.25">
      <c r="A9">
        <v>4</v>
      </c>
      <c r="B9">
        <v>1199</v>
      </c>
      <c r="C9" t="s">
        <v>111</v>
      </c>
      <c r="G9">
        <v>4</v>
      </c>
      <c r="H9">
        <v>1173</v>
      </c>
      <c r="I9" t="s">
        <v>111</v>
      </c>
    </row>
    <row r="10" spans="1:9" x14ac:dyDescent="0.25">
      <c r="A10">
        <v>4</v>
      </c>
      <c r="B10">
        <v>1200</v>
      </c>
      <c r="C10" t="s">
        <v>111</v>
      </c>
      <c r="G10">
        <v>4</v>
      </c>
      <c r="H10">
        <v>1174</v>
      </c>
      <c r="I10" t="s">
        <v>111</v>
      </c>
    </row>
  </sheetData>
  <mergeCells count="2">
    <mergeCell ref="A1:C1"/>
    <mergeCell ref="G1:I1"/>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19E0-6767-42B1-A03F-190E8B90AA2C}">
  <dimension ref="A1:E75"/>
  <sheetViews>
    <sheetView workbookViewId="0">
      <selection activeCell="F38" sqref="F38"/>
    </sheetView>
  </sheetViews>
  <sheetFormatPr baseColWidth="10" defaultRowHeight="15" x14ac:dyDescent="0.25"/>
  <cols>
    <col min="1" max="1" width="37.85546875" customWidth="1"/>
    <col min="3" max="3" width="17.5703125" customWidth="1"/>
    <col min="4" max="4" width="11.5703125" customWidth="1"/>
  </cols>
  <sheetData>
    <row r="1" spans="1:5" ht="15.75" thickBot="1" x14ac:dyDescent="0.3">
      <c r="A1" s="9" t="s">
        <v>156</v>
      </c>
      <c r="C1" s="18" t="s">
        <v>435</v>
      </c>
      <c r="D1" s="19"/>
      <c r="E1" s="20"/>
    </row>
    <row r="2" spans="1:5" ht="15.75" thickBot="1" x14ac:dyDescent="0.3">
      <c r="A2" t="s">
        <v>129</v>
      </c>
      <c r="C2" s="15" t="s">
        <v>452</v>
      </c>
      <c r="D2" s="16"/>
      <c r="E2" s="17"/>
    </row>
    <row r="3" spans="1:5" x14ac:dyDescent="0.25">
      <c r="A3" t="s">
        <v>130</v>
      </c>
      <c r="C3" t="s">
        <v>436</v>
      </c>
      <c r="D3" s="13"/>
      <c r="E3" s="14"/>
    </row>
    <row r="4" spans="1:5" x14ac:dyDescent="0.25">
      <c r="A4" t="s">
        <v>131</v>
      </c>
      <c r="C4" t="s">
        <v>437</v>
      </c>
    </row>
    <row r="5" spans="1:5" x14ac:dyDescent="0.25">
      <c r="A5" t="s">
        <v>132</v>
      </c>
      <c r="C5" t="s">
        <v>438</v>
      </c>
    </row>
    <row r="6" spans="1:5" x14ac:dyDescent="0.25">
      <c r="A6" t="s">
        <v>133</v>
      </c>
      <c r="C6" t="s">
        <v>439</v>
      </c>
    </row>
    <row r="7" spans="1:5" x14ac:dyDescent="0.25">
      <c r="A7" t="s">
        <v>134</v>
      </c>
      <c r="C7" t="s">
        <v>440</v>
      </c>
    </row>
    <row r="8" spans="1:5" x14ac:dyDescent="0.25">
      <c r="A8" t="s">
        <v>135</v>
      </c>
      <c r="C8" t="s">
        <v>441</v>
      </c>
    </row>
    <row r="9" spans="1:5" x14ac:dyDescent="0.25">
      <c r="A9" t="s">
        <v>136</v>
      </c>
      <c r="C9" t="s">
        <v>442</v>
      </c>
    </row>
    <row r="10" spans="1:5" x14ac:dyDescent="0.25">
      <c r="A10" t="s">
        <v>137</v>
      </c>
      <c r="C10" t="s">
        <v>443</v>
      </c>
    </row>
    <row r="11" spans="1:5" x14ac:dyDescent="0.25">
      <c r="A11" t="s">
        <v>138</v>
      </c>
      <c r="C11" t="s">
        <v>444</v>
      </c>
    </row>
    <row r="12" spans="1:5" x14ac:dyDescent="0.25">
      <c r="A12" t="s">
        <v>139</v>
      </c>
      <c r="C12" t="s">
        <v>445</v>
      </c>
    </row>
    <row r="13" spans="1:5" x14ac:dyDescent="0.25">
      <c r="A13" t="s">
        <v>140</v>
      </c>
      <c r="C13" t="s">
        <v>446</v>
      </c>
    </row>
    <row r="14" spans="1:5" x14ac:dyDescent="0.25">
      <c r="A14" t="s">
        <v>141</v>
      </c>
      <c r="C14" t="s">
        <v>447</v>
      </c>
    </row>
    <row r="15" spans="1:5" x14ac:dyDescent="0.25">
      <c r="A15" t="s">
        <v>142</v>
      </c>
      <c r="C15" t="s">
        <v>448</v>
      </c>
    </row>
    <row r="16" spans="1:5" x14ac:dyDescent="0.25">
      <c r="A16" t="s">
        <v>143</v>
      </c>
      <c r="C16" t="s">
        <v>449</v>
      </c>
    </row>
    <row r="17" spans="1:3" x14ac:dyDescent="0.25">
      <c r="A17" t="s">
        <v>144</v>
      </c>
      <c r="C17" t="s">
        <v>450</v>
      </c>
    </row>
    <row r="18" spans="1:3" x14ac:dyDescent="0.25">
      <c r="A18" t="s">
        <v>145</v>
      </c>
      <c r="C18" t="s">
        <v>451</v>
      </c>
    </row>
    <row r="19" spans="1:3" x14ac:dyDescent="0.25">
      <c r="A19" t="s">
        <v>146</v>
      </c>
    </row>
    <row r="20" spans="1:3" x14ac:dyDescent="0.25">
      <c r="A20" t="s">
        <v>147</v>
      </c>
    </row>
    <row r="21" spans="1:3" x14ac:dyDescent="0.25">
      <c r="A21" t="s">
        <v>148</v>
      </c>
    </row>
    <row r="22" spans="1:3" x14ac:dyDescent="0.25">
      <c r="A22" t="s">
        <v>149</v>
      </c>
    </row>
    <row r="23" spans="1:3" x14ac:dyDescent="0.25">
      <c r="A23" t="s">
        <v>150</v>
      </c>
    </row>
    <row r="24" spans="1:3" x14ac:dyDescent="0.25">
      <c r="A24" t="s">
        <v>151</v>
      </c>
    </row>
    <row r="25" spans="1:3" x14ac:dyDescent="0.25">
      <c r="A25" t="s">
        <v>152</v>
      </c>
    </row>
    <row r="26" spans="1:3" x14ac:dyDescent="0.25">
      <c r="A26" t="s">
        <v>153</v>
      </c>
    </row>
    <row r="27" spans="1:3" x14ac:dyDescent="0.25">
      <c r="A27" t="s">
        <v>154</v>
      </c>
    </row>
    <row r="28" spans="1:3" x14ac:dyDescent="0.25">
      <c r="A28" t="s">
        <v>155</v>
      </c>
    </row>
    <row r="30" spans="1:3" x14ac:dyDescent="0.25">
      <c r="A30" t="s">
        <v>157</v>
      </c>
    </row>
    <row r="31" spans="1:3" x14ac:dyDescent="0.25">
      <c r="A31" t="s">
        <v>158</v>
      </c>
    </row>
    <row r="32" spans="1:3" x14ac:dyDescent="0.25">
      <c r="A32" t="s">
        <v>159</v>
      </c>
    </row>
    <row r="33" spans="1:1" x14ac:dyDescent="0.25">
      <c r="A33" t="s">
        <v>160</v>
      </c>
    </row>
    <row r="34" spans="1:1" x14ac:dyDescent="0.25">
      <c r="A34" t="s">
        <v>161</v>
      </c>
    </row>
    <row r="35" spans="1:1" x14ac:dyDescent="0.25">
      <c r="A35" t="s">
        <v>162</v>
      </c>
    </row>
    <row r="36" spans="1:1" x14ac:dyDescent="0.25">
      <c r="A36" t="s">
        <v>163</v>
      </c>
    </row>
    <row r="37" spans="1:1" x14ac:dyDescent="0.25">
      <c r="A37" t="s">
        <v>164</v>
      </c>
    </row>
    <row r="38" spans="1:1" x14ac:dyDescent="0.25">
      <c r="A38" t="s">
        <v>165</v>
      </c>
    </row>
    <row r="39" spans="1:1" x14ac:dyDescent="0.25">
      <c r="A39" t="s">
        <v>166</v>
      </c>
    </row>
    <row r="40" spans="1:1" x14ac:dyDescent="0.25">
      <c r="A40" t="s">
        <v>167</v>
      </c>
    </row>
    <row r="41" spans="1:1" x14ac:dyDescent="0.25">
      <c r="A41" t="s">
        <v>168</v>
      </c>
    </row>
    <row r="42" spans="1:1" x14ac:dyDescent="0.25">
      <c r="A42" t="s">
        <v>169</v>
      </c>
    </row>
    <row r="43" spans="1:1" x14ac:dyDescent="0.25">
      <c r="A43" t="s">
        <v>170</v>
      </c>
    </row>
    <row r="44" spans="1:1" x14ac:dyDescent="0.25">
      <c r="A44" t="s">
        <v>171</v>
      </c>
    </row>
    <row r="45" spans="1:1" x14ac:dyDescent="0.25">
      <c r="A45" t="s">
        <v>172</v>
      </c>
    </row>
    <row r="47" spans="1:1" x14ac:dyDescent="0.25">
      <c r="A47" t="s">
        <v>173</v>
      </c>
    </row>
    <row r="48" spans="1:1" x14ac:dyDescent="0.25">
      <c r="A48" t="s">
        <v>174</v>
      </c>
    </row>
    <row r="49" spans="1:1" x14ac:dyDescent="0.25">
      <c r="A49" t="s">
        <v>175</v>
      </c>
    </row>
    <row r="50" spans="1:1" x14ac:dyDescent="0.25">
      <c r="A50" t="s">
        <v>176</v>
      </c>
    </row>
    <row r="51" spans="1:1" x14ac:dyDescent="0.25">
      <c r="A51" t="s">
        <v>177</v>
      </c>
    </row>
    <row r="52" spans="1:1" x14ac:dyDescent="0.25">
      <c r="A52" t="s">
        <v>178</v>
      </c>
    </row>
    <row r="53" spans="1:1" x14ac:dyDescent="0.25">
      <c r="A53" t="s">
        <v>179</v>
      </c>
    </row>
    <row r="54" spans="1:1" x14ac:dyDescent="0.25">
      <c r="A54" t="s">
        <v>180</v>
      </c>
    </row>
    <row r="55" spans="1:1" x14ac:dyDescent="0.25">
      <c r="A55" t="s">
        <v>181</v>
      </c>
    </row>
    <row r="56" spans="1:1" x14ac:dyDescent="0.25">
      <c r="A56" t="s">
        <v>182</v>
      </c>
    </row>
    <row r="57" spans="1:1" x14ac:dyDescent="0.25">
      <c r="A57" t="s">
        <v>183</v>
      </c>
    </row>
    <row r="58" spans="1:1" x14ac:dyDescent="0.25">
      <c r="A58" t="s">
        <v>184</v>
      </c>
    </row>
    <row r="59" spans="1:1" x14ac:dyDescent="0.25">
      <c r="A59" t="s">
        <v>185</v>
      </c>
    </row>
    <row r="60" spans="1:1" x14ac:dyDescent="0.25">
      <c r="A60" t="s">
        <v>186</v>
      </c>
    </row>
    <row r="61" spans="1:1" x14ac:dyDescent="0.25">
      <c r="A61" t="s">
        <v>187</v>
      </c>
    </row>
    <row r="62" spans="1:1" x14ac:dyDescent="0.25">
      <c r="A62" t="s">
        <v>188</v>
      </c>
    </row>
    <row r="63" spans="1:1" x14ac:dyDescent="0.25">
      <c r="A63" t="s">
        <v>189</v>
      </c>
    </row>
    <row r="64" spans="1:1" x14ac:dyDescent="0.25">
      <c r="A64" t="s">
        <v>190</v>
      </c>
    </row>
    <row r="65" spans="1:1" x14ac:dyDescent="0.25">
      <c r="A65" t="s">
        <v>191</v>
      </c>
    </row>
    <row r="66" spans="1:1" x14ac:dyDescent="0.25">
      <c r="A66" t="s">
        <v>192</v>
      </c>
    </row>
    <row r="67" spans="1:1" x14ac:dyDescent="0.25">
      <c r="A67" t="s">
        <v>193</v>
      </c>
    </row>
    <row r="68" spans="1:1" x14ac:dyDescent="0.25">
      <c r="A68" t="s">
        <v>194</v>
      </c>
    </row>
    <row r="69" spans="1:1" x14ac:dyDescent="0.25">
      <c r="A69" t="s">
        <v>195</v>
      </c>
    </row>
    <row r="70" spans="1:1" x14ac:dyDescent="0.25">
      <c r="A70" t="s">
        <v>196</v>
      </c>
    </row>
    <row r="71" spans="1:1" x14ac:dyDescent="0.25">
      <c r="A71" t="s">
        <v>197</v>
      </c>
    </row>
    <row r="72" spans="1:1" x14ac:dyDescent="0.25">
      <c r="A72" t="s">
        <v>198</v>
      </c>
    </row>
    <row r="73" spans="1:1" x14ac:dyDescent="0.25">
      <c r="A73" t="s">
        <v>199</v>
      </c>
    </row>
    <row r="74" spans="1:1" x14ac:dyDescent="0.25">
      <c r="A74" t="s">
        <v>200</v>
      </c>
    </row>
    <row r="75" spans="1:1" x14ac:dyDescent="0.25">
      <c r="A75" t="s">
        <v>201</v>
      </c>
    </row>
  </sheetData>
  <mergeCells count="1">
    <mergeCell ref="C1:E1"/>
  </mergeCells>
  <pageMargins left="0.7" right="0.7" top="0.78740157499999996" bottom="0.78740157499999996"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DC3D-143F-4871-88FF-86347B3EB68B}">
  <dimension ref="A1:A6"/>
  <sheetViews>
    <sheetView workbookViewId="0">
      <selection activeCell="A3" sqref="A3"/>
    </sheetView>
  </sheetViews>
  <sheetFormatPr baseColWidth="10" defaultRowHeight="15" x14ac:dyDescent="0.25"/>
  <cols>
    <col min="1" max="1" width="37.5703125" customWidth="1"/>
  </cols>
  <sheetData>
    <row r="1" spans="1:1" x14ac:dyDescent="0.25">
      <c r="A1" t="s">
        <v>248</v>
      </c>
    </row>
    <row r="2" spans="1:1" x14ac:dyDescent="0.25">
      <c r="A2" t="s">
        <v>251</v>
      </c>
    </row>
    <row r="3" spans="1:1" x14ac:dyDescent="0.25">
      <c r="A3" t="s">
        <v>249</v>
      </c>
    </row>
    <row r="4" spans="1:1" x14ac:dyDescent="0.25">
      <c r="A4" t="s">
        <v>250</v>
      </c>
    </row>
    <row r="5" spans="1:1" x14ac:dyDescent="0.25">
      <c r="A5" t="s">
        <v>247</v>
      </c>
    </row>
    <row r="6" spans="1:1" x14ac:dyDescent="0.25">
      <c r="A6" t="s">
        <v>252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4A00-C10C-40A3-8CD1-A30440ECE4D7}">
  <dimension ref="A1:K150"/>
  <sheetViews>
    <sheetView topLeftCell="A78" zoomScaleNormal="100" workbookViewId="0">
      <selection activeCell="H108" sqref="H108"/>
    </sheetView>
  </sheetViews>
  <sheetFormatPr baseColWidth="10" defaultRowHeight="15" x14ac:dyDescent="0.25"/>
  <cols>
    <col min="1" max="1" width="19.42578125" customWidth="1"/>
    <col min="8" max="8" width="12.85546875" customWidth="1"/>
  </cols>
  <sheetData>
    <row r="1" spans="1:9" x14ac:dyDescent="0.25">
      <c r="A1" t="s">
        <v>523</v>
      </c>
    </row>
    <row r="2" spans="1:9" x14ac:dyDescent="0.25">
      <c r="A2" t="s">
        <v>524</v>
      </c>
    </row>
    <row r="3" spans="1:9" ht="15.75" thickBot="1" x14ac:dyDescent="0.3"/>
    <row r="4" spans="1:9" x14ac:dyDescent="0.25">
      <c r="A4" s="52" t="s">
        <v>525</v>
      </c>
      <c r="B4" s="53" t="s">
        <v>526</v>
      </c>
    </row>
    <row r="5" spans="1:9" x14ac:dyDescent="0.25">
      <c r="A5" s="35">
        <v>0</v>
      </c>
      <c r="B5" s="54">
        <f>ROUNDDOWN((A5-50)/5,0)</f>
        <v>-10</v>
      </c>
    </row>
    <row r="6" spans="1:9" x14ac:dyDescent="0.25">
      <c r="A6" s="35">
        <v>25</v>
      </c>
      <c r="B6" s="54">
        <f t="shared" ref="B6:B11" si="0">ROUNDDOWN((A6-50)/5,0)</f>
        <v>-5</v>
      </c>
    </row>
    <row r="7" spans="1:9" x14ac:dyDescent="0.25">
      <c r="A7" s="35">
        <v>50</v>
      </c>
      <c r="B7" s="54">
        <f t="shared" si="0"/>
        <v>0</v>
      </c>
    </row>
    <row r="8" spans="1:9" x14ac:dyDescent="0.25">
      <c r="A8" s="35">
        <v>75</v>
      </c>
      <c r="B8" s="54">
        <f t="shared" si="0"/>
        <v>5</v>
      </c>
    </row>
    <row r="9" spans="1:9" x14ac:dyDescent="0.25">
      <c r="A9" s="35">
        <v>100</v>
      </c>
      <c r="B9" s="54">
        <f t="shared" si="0"/>
        <v>10</v>
      </c>
    </row>
    <row r="10" spans="1:9" x14ac:dyDescent="0.25">
      <c r="A10" s="35">
        <v>125</v>
      </c>
      <c r="B10" s="54">
        <f t="shared" si="0"/>
        <v>15</v>
      </c>
    </row>
    <row r="11" spans="1:9" ht="15.75" thickBot="1" x14ac:dyDescent="0.3">
      <c r="A11" s="37">
        <v>150</v>
      </c>
      <c r="B11" s="55">
        <f t="shared" si="0"/>
        <v>20</v>
      </c>
    </row>
    <row r="13" spans="1:9" x14ac:dyDescent="0.25">
      <c r="A13" t="s">
        <v>527</v>
      </c>
    </row>
    <row r="14" spans="1:9" ht="15.75" thickBot="1" x14ac:dyDescent="0.3"/>
    <row r="15" spans="1:9" x14ac:dyDescent="0.25">
      <c r="A15" s="33" t="s">
        <v>529</v>
      </c>
      <c r="B15" s="39" t="s">
        <v>536</v>
      </c>
      <c r="C15" s="39" t="s">
        <v>534</v>
      </c>
      <c r="D15" s="39" t="s">
        <v>528</v>
      </c>
      <c r="E15" s="39" t="s">
        <v>535</v>
      </c>
      <c r="F15" s="39" t="s">
        <v>530</v>
      </c>
      <c r="G15" s="39" t="s">
        <v>531</v>
      </c>
      <c r="H15" s="39" t="s">
        <v>532</v>
      </c>
      <c r="I15" s="34" t="s">
        <v>533</v>
      </c>
    </row>
    <row r="16" spans="1:9" x14ac:dyDescent="0.25">
      <c r="A16" s="56" t="s">
        <v>536</v>
      </c>
      <c r="B16" s="30">
        <v>0</v>
      </c>
      <c r="C16" s="30">
        <v>100</v>
      </c>
      <c r="D16" s="30">
        <v>100</v>
      </c>
      <c r="E16" s="30">
        <v>100</v>
      </c>
      <c r="F16" s="30">
        <v>100</v>
      </c>
      <c r="G16" s="30">
        <v>100</v>
      </c>
      <c r="H16" s="30">
        <v>100</v>
      </c>
      <c r="I16" s="36">
        <v>100</v>
      </c>
    </row>
    <row r="17" spans="1:9" x14ac:dyDescent="0.25">
      <c r="A17" s="56" t="s">
        <v>534</v>
      </c>
      <c r="B17" s="30">
        <v>100</v>
      </c>
      <c r="C17" s="30">
        <v>0</v>
      </c>
      <c r="D17" s="30">
        <v>150</v>
      </c>
      <c r="E17" s="30">
        <v>150</v>
      </c>
      <c r="F17" s="30">
        <v>100</v>
      </c>
      <c r="G17" s="30">
        <v>100</v>
      </c>
      <c r="H17" s="30">
        <v>100</v>
      </c>
      <c r="I17" s="36">
        <v>100</v>
      </c>
    </row>
    <row r="18" spans="1:9" x14ac:dyDescent="0.25">
      <c r="A18" s="56" t="s">
        <v>528</v>
      </c>
      <c r="B18" s="30">
        <v>100</v>
      </c>
      <c r="C18" s="30">
        <v>100</v>
      </c>
      <c r="D18" s="30">
        <v>0</v>
      </c>
      <c r="E18" s="30">
        <v>100</v>
      </c>
      <c r="F18" s="30">
        <v>100</v>
      </c>
      <c r="G18" s="30">
        <v>100</v>
      </c>
      <c r="H18" s="30">
        <v>100</v>
      </c>
      <c r="I18" s="36">
        <v>100</v>
      </c>
    </row>
    <row r="19" spans="1:9" x14ac:dyDescent="0.25">
      <c r="A19" s="56" t="s">
        <v>535</v>
      </c>
      <c r="B19" s="30">
        <v>100</v>
      </c>
      <c r="C19" s="30">
        <v>100</v>
      </c>
      <c r="D19" s="30">
        <v>100</v>
      </c>
      <c r="E19" s="30">
        <v>0</v>
      </c>
      <c r="F19" s="30">
        <v>100</v>
      </c>
      <c r="G19" s="30">
        <v>100</v>
      </c>
      <c r="H19" s="30">
        <v>100</v>
      </c>
      <c r="I19" s="36">
        <v>100</v>
      </c>
    </row>
    <row r="20" spans="1:9" x14ac:dyDescent="0.25">
      <c r="A20" s="56" t="s">
        <v>530</v>
      </c>
      <c r="B20" s="30">
        <v>100</v>
      </c>
      <c r="C20" s="30">
        <v>100</v>
      </c>
      <c r="D20" s="30">
        <v>100</v>
      </c>
      <c r="E20" s="30">
        <v>75</v>
      </c>
      <c r="F20" s="30">
        <v>0</v>
      </c>
      <c r="G20" s="30">
        <v>50</v>
      </c>
      <c r="H20" s="30">
        <v>100</v>
      </c>
      <c r="I20" s="36">
        <v>150</v>
      </c>
    </row>
    <row r="21" spans="1:9" x14ac:dyDescent="0.25">
      <c r="A21" s="56" t="s">
        <v>531</v>
      </c>
      <c r="B21" s="30">
        <v>100</v>
      </c>
      <c r="C21" s="30">
        <v>100</v>
      </c>
      <c r="D21" s="30">
        <v>100</v>
      </c>
      <c r="E21" s="30">
        <v>75</v>
      </c>
      <c r="F21" s="30">
        <v>150</v>
      </c>
      <c r="G21" s="30">
        <v>0</v>
      </c>
      <c r="H21" s="30">
        <v>50</v>
      </c>
      <c r="I21" s="36">
        <v>100</v>
      </c>
    </row>
    <row r="22" spans="1:9" x14ac:dyDescent="0.25">
      <c r="A22" s="56" t="s">
        <v>532</v>
      </c>
      <c r="B22" s="30">
        <v>100</v>
      </c>
      <c r="C22" s="30">
        <v>75</v>
      </c>
      <c r="D22" s="30">
        <v>100</v>
      </c>
      <c r="E22" s="30">
        <v>125</v>
      </c>
      <c r="F22" s="30">
        <v>100</v>
      </c>
      <c r="G22" s="30">
        <v>150</v>
      </c>
      <c r="H22" s="30">
        <v>0</v>
      </c>
      <c r="I22" s="36">
        <v>50</v>
      </c>
    </row>
    <row r="23" spans="1:9" ht="15.75" thickBot="1" x14ac:dyDescent="0.3">
      <c r="A23" s="57" t="s">
        <v>533</v>
      </c>
      <c r="B23" s="41">
        <v>100</v>
      </c>
      <c r="C23" s="41">
        <v>100</v>
      </c>
      <c r="D23" s="41">
        <v>100</v>
      </c>
      <c r="E23" s="41">
        <v>75</v>
      </c>
      <c r="F23" s="41">
        <v>50</v>
      </c>
      <c r="G23" s="41">
        <v>100</v>
      </c>
      <c r="H23" s="41">
        <v>150</v>
      </c>
      <c r="I23" s="38">
        <v>0</v>
      </c>
    </row>
    <row r="25" spans="1:9" x14ac:dyDescent="0.25">
      <c r="A25" t="s">
        <v>537</v>
      </c>
    </row>
    <row r="27" spans="1:9" x14ac:dyDescent="0.25">
      <c r="A27" t="s">
        <v>538</v>
      </c>
    </row>
    <row r="28" spans="1:9" x14ac:dyDescent="0.25">
      <c r="A28" t="s">
        <v>539</v>
      </c>
    </row>
    <row r="30" spans="1:9" x14ac:dyDescent="0.25">
      <c r="A30" t="s">
        <v>549</v>
      </c>
    </row>
    <row r="32" spans="1:9" x14ac:dyDescent="0.25">
      <c r="A32" s="29" t="s">
        <v>34</v>
      </c>
      <c r="B32" s="29" t="s">
        <v>542</v>
      </c>
      <c r="C32" s="58" t="s">
        <v>551</v>
      </c>
      <c r="D32" s="58"/>
      <c r="E32" s="58"/>
      <c r="F32" s="58"/>
      <c r="G32" s="58"/>
      <c r="H32" s="58"/>
    </row>
    <row r="33" spans="1:8" x14ac:dyDescent="0.25">
      <c r="A33" s="30" t="s">
        <v>543</v>
      </c>
      <c r="B33" s="49" t="s">
        <v>546</v>
      </c>
      <c r="C33" s="60" t="s">
        <v>547</v>
      </c>
      <c r="D33" s="61"/>
      <c r="E33" s="61"/>
      <c r="F33" s="61"/>
      <c r="G33" s="61"/>
      <c r="H33" s="62"/>
    </row>
    <row r="34" spans="1:8" x14ac:dyDescent="0.25">
      <c r="A34" s="30" t="s">
        <v>544</v>
      </c>
      <c r="B34" s="49" t="s">
        <v>546</v>
      </c>
      <c r="C34" s="60" t="s">
        <v>547</v>
      </c>
      <c r="D34" s="61"/>
      <c r="E34" s="61"/>
      <c r="F34" s="61"/>
      <c r="G34" s="61"/>
      <c r="H34" s="62"/>
    </row>
    <row r="35" spans="1:8" x14ac:dyDescent="0.25">
      <c r="A35" s="30" t="s">
        <v>545</v>
      </c>
      <c r="B35" s="49" t="s">
        <v>546</v>
      </c>
      <c r="C35" s="60" t="s">
        <v>547</v>
      </c>
      <c r="D35" s="61"/>
      <c r="E35" s="61"/>
      <c r="F35" s="61"/>
      <c r="G35" s="61"/>
      <c r="H35" s="62"/>
    </row>
    <row r="36" spans="1:8" x14ac:dyDescent="0.25">
      <c r="A36" s="30" t="s">
        <v>548</v>
      </c>
      <c r="B36" s="49" t="s">
        <v>534</v>
      </c>
      <c r="C36" s="64" t="s">
        <v>552</v>
      </c>
      <c r="D36" s="64"/>
      <c r="E36" s="64"/>
      <c r="F36" s="64"/>
      <c r="G36" s="64"/>
      <c r="H36" s="64"/>
    </row>
    <row r="37" spans="1:8" x14ac:dyDescent="0.25">
      <c r="A37" s="30" t="s">
        <v>540</v>
      </c>
      <c r="B37" s="49" t="s">
        <v>535</v>
      </c>
      <c r="C37" s="63" t="s">
        <v>550</v>
      </c>
      <c r="D37" s="63"/>
      <c r="E37" s="63"/>
      <c r="F37" s="63"/>
      <c r="G37" s="63"/>
      <c r="H37" s="63"/>
    </row>
    <row r="38" spans="1:8" x14ac:dyDescent="0.25">
      <c r="A38" s="30" t="s">
        <v>541</v>
      </c>
      <c r="B38" s="49" t="s">
        <v>534</v>
      </c>
      <c r="C38" s="63" t="s">
        <v>550</v>
      </c>
      <c r="D38" s="63"/>
      <c r="E38" s="63"/>
      <c r="F38" s="63"/>
      <c r="G38" s="63"/>
      <c r="H38" s="63"/>
    </row>
    <row r="39" spans="1:8" x14ac:dyDescent="0.25">
      <c r="A39" s="30" t="s">
        <v>553</v>
      </c>
      <c r="B39" s="49" t="s">
        <v>534</v>
      </c>
      <c r="C39" s="64" t="s">
        <v>552</v>
      </c>
      <c r="D39" s="64"/>
      <c r="E39" s="64"/>
      <c r="F39" s="64"/>
      <c r="G39" s="64"/>
      <c r="H39" s="64"/>
    </row>
    <row r="40" spans="1:8" x14ac:dyDescent="0.25">
      <c r="A40" s="30" t="s">
        <v>554</v>
      </c>
      <c r="B40" s="49" t="s">
        <v>534</v>
      </c>
      <c r="C40" s="64" t="s">
        <v>552</v>
      </c>
      <c r="D40" s="64"/>
      <c r="E40" s="64"/>
      <c r="F40" s="64"/>
      <c r="G40" s="64"/>
      <c r="H40" s="64"/>
    </row>
    <row r="41" spans="1:8" x14ac:dyDescent="0.25">
      <c r="A41" s="30" t="s">
        <v>555</v>
      </c>
      <c r="B41" s="49" t="s">
        <v>530</v>
      </c>
      <c r="C41" s="64" t="s">
        <v>559</v>
      </c>
      <c r="D41" s="64"/>
      <c r="E41" s="64"/>
      <c r="F41" s="64"/>
      <c r="G41" s="64"/>
      <c r="H41" s="64"/>
    </row>
    <row r="42" spans="1:8" x14ac:dyDescent="0.25">
      <c r="A42" s="30" t="s">
        <v>556</v>
      </c>
      <c r="B42" s="49" t="s">
        <v>531</v>
      </c>
      <c r="C42" s="64" t="s">
        <v>560</v>
      </c>
      <c r="D42" s="64"/>
      <c r="E42" s="64"/>
      <c r="F42" s="64"/>
      <c r="G42" s="64"/>
      <c r="H42" s="64"/>
    </row>
    <row r="43" spans="1:8" x14ac:dyDescent="0.25">
      <c r="A43" s="30" t="s">
        <v>557</v>
      </c>
      <c r="B43" s="49" t="s">
        <v>532</v>
      </c>
      <c r="C43" s="64" t="s">
        <v>561</v>
      </c>
      <c r="D43" s="64"/>
      <c r="E43" s="64"/>
      <c r="F43" s="64"/>
      <c r="G43" s="64"/>
      <c r="H43" s="64"/>
    </row>
    <row r="44" spans="1:8" x14ac:dyDescent="0.25">
      <c r="A44" s="30" t="s">
        <v>558</v>
      </c>
      <c r="B44" s="49" t="s">
        <v>533</v>
      </c>
      <c r="C44" s="64" t="s">
        <v>562</v>
      </c>
      <c r="D44" s="64"/>
      <c r="E44" s="64"/>
      <c r="F44" s="64"/>
      <c r="G44" s="64"/>
      <c r="H44" s="64"/>
    </row>
    <row r="45" spans="1:8" x14ac:dyDescent="0.25">
      <c r="A45" s="59"/>
      <c r="B45" s="59"/>
      <c r="C45" s="59"/>
      <c r="D45" s="59"/>
      <c r="E45" s="59"/>
      <c r="F45" s="59"/>
      <c r="G45" s="59"/>
      <c r="H45" s="59"/>
    </row>
    <row r="46" spans="1:8" x14ac:dyDescent="0.25">
      <c r="A46" s="59"/>
      <c r="B46" s="59"/>
      <c r="C46" s="59"/>
      <c r="D46" s="59"/>
      <c r="E46" s="59"/>
      <c r="F46" s="59"/>
      <c r="G46" s="59"/>
      <c r="H46" s="59"/>
    </row>
    <row r="47" spans="1:8" x14ac:dyDescent="0.25">
      <c r="A47" s="59"/>
      <c r="B47" s="59"/>
      <c r="C47" s="59"/>
      <c r="D47" s="59"/>
      <c r="E47" s="59"/>
      <c r="F47" s="59"/>
      <c r="G47" s="59"/>
      <c r="H47" s="59"/>
    </row>
    <row r="48" spans="1:8" x14ac:dyDescent="0.25">
      <c r="A48" s="65" t="s">
        <v>540</v>
      </c>
      <c r="B48" s="65"/>
      <c r="C48" s="65"/>
      <c r="D48" s="65"/>
      <c r="E48" s="65"/>
      <c r="F48" s="65"/>
      <c r="G48" s="65"/>
      <c r="H48" s="65"/>
    </row>
    <row r="49" spans="1:8" x14ac:dyDescent="0.25">
      <c r="A49" s="59" t="s">
        <v>563</v>
      </c>
      <c r="B49" s="59"/>
      <c r="C49" s="59"/>
      <c r="D49" s="59"/>
      <c r="E49" s="59"/>
      <c r="F49" s="59"/>
      <c r="G49" s="59"/>
      <c r="H49" s="59"/>
    </row>
    <row r="50" spans="1:8" x14ac:dyDescent="0.25">
      <c r="A50" t="s">
        <v>564</v>
      </c>
    </row>
    <row r="52" spans="1:8" x14ac:dyDescent="0.25">
      <c r="A52" s="65" t="s">
        <v>541</v>
      </c>
      <c r="B52" s="65"/>
      <c r="C52" s="65"/>
      <c r="D52" s="65"/>
      <c r="E52" s="65"/>
      <c r="F52" s="65"/>
      <c r="G52" s="65"/>
      <c r="H52" s="65"/>
    </row>
    <row r="53" spans="1:8" x14ac:dyDescent="0.25">
      <c r="A53" t="s">
        <v>565</v>
      </c>
    </row>
    <row r="57" spans="1:8" x14ac:dyDescent="0.25">
      <c r="A57" s="65" t="s">
        <v>566</v>
      </c>
      <c r="B57" s="65"/>
      <c r="C57" s="65"/>
      <c r="D57" s="65"/>
      <c r="E57" s="65"/>
      <c r="F57" s="65"/>
      <c r="G57" s="65"/>
      <c r="H57" s="65"/>
    </row>
    <row r="58" spans="1:8" x14ac:dyDescent="0.25">
      <c r="A58" t="s">
        <v>567</v>
      </c>
    </row>
    <row r="59" spans="1:8" x14ac:dyDescent="0.25">
      <c r="A59" t="s">
        <v>568</v>
      </c>
    </row>
    <row r="60" spans="1:8" x14ac:dyDescent="0.25">
      <c r="A60" t="s">
        <v>569</v>
      </c>
    </row>
    <row r="61" spans="1:8" x14ac:dyDescent="0.25">
      <c r="A61" t="s">
        <v>570</v>
      </c>
    </row>
    <row r="62" spans="1:8" x14ac:dyDescent="0.25">
      <c r="A62" t="s">
        <v>571</v>
      </c>
    </row>
    <row r="63" spans="1:8" x14ac:dyDescent="0.25">
      <c r="A63" t="s">
        <v>572</v>
      </c>
    </row>
    <row r="65" spans="1:11" x14ac:dyDescent="0.25">
      <c r="A65" t="s">
        <v>573</v>
      </c>
    </row>
    <row r="66" spans="1:11" x14ac:dyDescent="0.25">
      <c r="A66" t="s">
        <v>574</v>
      </c>
    </row>
    <row r="67" spans="1:11" x14ac:dyDescent="0.25">
      <c r="A67" s="66" t="s">
        <v>575</v>
      </c>
    </row>
    <row r="68" spans="1:11" x14ac:dyDescent="0.25">
      <c r="A68" s="66" t="s">
        <v>576</v>
      </c>
    </row>
    <row r="69" spans="1:11" x14ac:dyDescent="0.25">
      <c r="A69" s="66" t="s">
        <v>577</v>
      </c>
    </row>
    <row r="71" spans="1:11" x14ac:dyDescent="0.25">
      <c r="A71" t="s">
        <v>580</v>
      </c>
    </row>
    <row r="72" spans="1:11" x14ac:dyDescent="0.25">
      <c r="A72" t="s">
        <v>578</v>
      </c>
    </row>
    <row r="73" spans="1:11" x14ac:dyDescent="0.25">
      <c r="H73" s="65" t="s">
        <v>665</v>
      </c>
      <c r="I73" s="65"/>
      <c r="J73" s="65"/>
      <c r="K73" s="65"/>
    </row>
    <row r="74" spans="1:11" x14ac:dyDescent="0.25">
      <c r="A74" s="66" t="s">
        <v>608</v>
      </c>
      <c r="H74" t="s">
        <v>666</v>
      </c>
    </row>
    <row r="75" spans="1:11" x14ac:dyDescent="0.25">
      <c r="A75" s="66" t="s">
        <v>575</v>
      </c>
      <c r="H75" t="s">
        <v>667</v>
      </c>
    </row>
    <row r="76" spans="1:11" x14ac:dyDescent="0.25">
      <c r="A76" s="66" t="s">
        <v>576</v>
      </c>
      <c r="H76" t="s">
        <v>668</v>
      </c>
    </row>
    <row r="77" spans="1:11" x14ac:dyDescent="0.25">
      <c r="A77" s="66" t="s">
        <v>577</v>
      </c>
      <c r="C77" t="s">
        <v>579</v>
      </c>
      <c r="H77" t="s">
        <v>669</v>
      </c>
    </row>
    <row r="78" spans="1:11" x14ac:dyDescent="0.25">
      <c r="A78" s="66" t="s">
        <v>626</v>
      </c>
      <c r="H78" t="s">
        <v>670</v>
      </c>
    </row>
    <row r="79" spans="1:11" x14ac:dyDescent="0.25">
      <c r="A79" s="66" t="s">
        <v>640</v>
      </c>
      <c r="H79" t="s">
        <v>671</v>
      </c>
    </row>
    <row r="80" spans="1:11" x14ac:dyDescent="0.25">
      <c r="A80" s="66" t="s">
        <v>582</v>
      </c>
      <c r="H80" t="s">
        <v>672</v>
      </c>
    </row>
    <row r="81" spans="1:8" x14ac:dyDescent="0.25">
      <c r="A81" s="66" t="s">
        <v>624</v>
      </c>
      <c r="C81" t="s">
        <v>583</v>
      </c>
      <c r="H81" t="s">
        <v>673</v>
      </c>
    </row>
    <row r="82" spans="1:8" x14ac:dyDescent="0.25">
      <c r="A82" s="66" t="s">
        <v>640</v>
      </c>
      <c r="H82" t="s">
        <v>671</v>
      </c>
    </row>
    <row r="83" spans="1:8" x14ac:dyDescent="0.25">
      <c r="A83" s="66" t="s">
        <v>623</v>
      </c>
      <c r="H83" t="s">
        <v>672</v>
      </c>
    </row>
    <row r="84" spans="1:8" x14ac:dyDescent="0.25">
      <c r="A84" s="66" t="s">
        <v>625</v>
      </c>
      <c r="H84" t="s">
        <v>674</v>
      </c>
    </row>
    <row r="85" spans="1:8" x14ac:dyDescent="0.25">
      <c r="A85" s="66" t="s">
        <v>581</v>
      </c>
      <c r="H85" t="s">
        <v>675</v>
      </c>
    </row>
    <row r="86" spans="1:8" x14ac:dyDescent="0.25">
      <c r="A86" s="66" t="s">
        <v>585</v>
      </c>
      <c r="H86" t="s">
        <v>676</v>
      </c>
    </row>
    <row r="87" spans="1:8" x14ac:dyDescent="0.25">
      <c r="A87" s="66" t="s">
        <v>586</v>
      </c>
      <c r="C87" t="s">
        <v>587</v>
      </c>
      <c r="H87" t="s">
        <v>677</v>
      </c>
    </row>
    <row r="88" spans="1:8" x14ac:dyDescent="0.25">
      <c r="A88" s="66" t="s">
        <v>588</v>
      </c>
      <c r="H88" t="s">
        <v>678</v>
      </c>
    </row>
    <row r="89" spans="1:8" x14ac:dyDescent="0.25">
      <c r="A89" s="66" t="s">
        <v>589</v>
      </c>
      <c r="H89" t="s">
        <v>679</v>
      </c>
    </row>
    <row r="90" spans="1:8" x14ac:dyDescent="0.25">
      <c r="A90" s="66" t="s">
        <v>590</v>
      </c>
      <c r="C90" t="s">
        <v>584</v>
      </c>
      <c r="H90" t="s">
        <v>680</v>
      </c>
    </row>
    <row r="91" spans="1:8" x14ac:dyDescent="0.25">
      <c r="A91" s="66" t="s">
        <v>593</v>
      </c>
      <c r="H91" t="s">
        <v>681</v>
      </c>
    </row>
    <row r="92" spans="1:8" x14ac:dyDescent="0.25">
      <c r="A92" s="66" t="s">
        <v>591</v>
      </c>
      <c r="C92" t="s">
        <v>592</v>
      </c>
      <c r="H92" t="s">
        <v>682</v>
      </c>
    </row>
    <row r="93" spans="1:8" x14ac:dyDescent="0.25">
      <c r="A93" s="66" t="s">
        <v>594</v>
      </c>
      <c r="C93" t="s">
        <v>595</v>
      </c>
      <c r="H93" t="s">
        <v>683</v>
      </c>
    </row>
    <row r="94" spans="1:8" x14ac:dyDescent="0.25">
      <c r="A94" s="66" t="s">
        <v>596</v>
      </c>
      <c r="H94" t="s">
        <v>684</v>
      </c>
    </row>
    <row r="95" spans="1:8" x14ac:dyDescent="0.25">
      <c r="A95" s="66" t="s">
        <v>597</v>
      </c>
      <c r="H95" t="s">
        <v>685</v>
      </c>
    </row>
    <row r="96" spans="1:8" x14ac:dyDescent="0.25">
      <c r="A96" s="66" t="s">
        <v>598</v>
      </c>
      <c r="H96" t="s">
        <v>686</v>
      </c>
    </row>
    <row r="97" spans="1:8" x14ac:dyDescent="0.25">
      <c r="A97" s="66" t="s">
        <v>599</v>
      </c>
      <c r="H97" t="s">
        <v>687</v>
      </c>
    </row>
    <row r="98" spans="1:8" x14ac:dyDescent="0.25">
      <c r="A98" s="66" t="s">
        <v>600</v>
      </c>
      <c r="H98" t="s">
        <v>688</v>
      </c>
    </row>
    <row r="99" spans="1:8" x14ac:dyDescent="0.25">
      <c r="A99" s="66" t="s">
        <v>601</v>
      </c>
      <c r="C99" t="s">
        <v>602</v>
      </c>
      <c r="H99" t="s">
        <v>689</v>
      </c>
    </row>
    <row r="100" spans="1:8" x14ac:dyDescent="0.25">
      <c r="A100" s="66" t="s">
        <v>603</v>
      </c>
      <c r="C100" t="s">
        <v>604</v>
      </c>
      <c r="H100" t="s">
        <v>690</v>
      </c>
    </row>
    <row r="101" spans="1:8" x14ac:dyDescent="0.25">
      <c r="A101" s="66" t="s">
        <v>612</v>
      </c>
      <c r="C101" t="s">
        <v>605</v>
      </c>
      <c r="H101" t="s">
        <v>691</v>
      </c>
    </row>
    <row r="102" spans="1:8" x14ac:dyDescent="0.25">
      <c r="A102" s="66" t="s">
        <v>627</v>
      </c>
      <c r="C102" t="s">
        <v>647</v>
      </c>
      <c r="H102" t="s">
        <v>672</v>
      </c>
    </row>
    <row r="103" spans="1:8" x14ac:dyDescent="0.25">
      <c r="A103" s="66" t="s">
        <v>606</v>
      </c>
      <c r="H103" s="13" t="s">
        <v>696</v>
      </c>
    </row>
    <row r="104" spans="1:8" x14ac:dyDescent="0.25">
      <c r="A104" s="66" t="s">
        <v>693</v>
      </c>
      <c r="C104" t="s">
        <v>633</v>
      </c>
      <c r="H104" t="s">
        <v>692</v>
      </c>
    </row>
    <row r="105" spans="1:8" x14ac:dyDescent="0.25">
      <c r="A105" s="66" t="s">
        <v>694</v>
      </c>
      <c r="C105" t="s">
        <v>634</v>
      </c>
      <c r="H105" t="s">
        <v>697</v>
      </c>
    </row>
    <row r="106" spans="1:8" x14ac:dyDescent="0.25">
      <c r="A106" s="66" t="s">
        <v>698</v>
      </c>
      <c r="C106" t="s">
        <v>695</v>
      </c>
      <c r="H106" t="s">
        <v>699</v>
      </c>
    </row>
    <row r="107" spans="1:8" x14ac:dyDescent="0.25">
      <c r="A107" s="66" t="s">
        <v>700</v>
      </c>
      <c r="C107" t="s">
        <v>629</v>
      </c>
      <c r="H107" t="s">
        <v>701</v>
      </c>
    </row>
    <row r="108" spans="1:8" x14ac:dyDescent="0.25">
      <c r="A108" s="66" t="s">
        <v>630</v>
      </c>
      <c r="H108" s="13" t="s">
        <v>696</v>
      </c>
    </row>
    <row r="109" spans="1:8" x14ac:dyDescent="0.25">
      <c r="A109" s="66" t="s">
        <v>631</v>
      </c>
      <c r="C109" t="s">
        <v>632</v>
      </c>
    </row>
    <row r="110" spans="1:8" x14ac:dyDescent="0.25">
      <c r="A110" s="66" t="s">
        <v>609</v>
      </c>
    </row>
    <row r="111" spans="1:8" x14ac:dyDescent="0.25">
      <c r="A111" s="66" t="s">
        <v>607</v>
      </c>
    </row>
    <row r="114" spans="1:3" x14ac:dyDescent="0.25">
      <c r="A114" s="66" t="s">
        <v>628</v>
      </c>
    </row>
    <row r="115" spans="1:3" x14ac:dyDescent="0.25">
      <c r="A115" s="66" t="s">
        <v>635</v>
      </c>
    </row>
    <row r="116" spans="1:3" x14ac:dyDescent="0.25">
      <c r="A116" s="66" t="s">
        <v>637</v>
      </c>
    </row>
    <row r="117" spans="1:3" x14ac:dyDescent="0.25">
      <c r="A117" s="66" t="s">
        <v>648</v>
      </c>
      <c r="C117" t="s">
        <v>653</v>
      </c>
    </row>
    <row r="118" spans="1:3" x14ac:dyDescent="0.25">
      <c r="A118" s="66" t="s">
        <v>649</v>
      </c>
      <c r="C118" t="s">
        <v>622</v>
      </c>
    </row>
    <row r="119" spans="1:3" x14ac:dyDescent="0.25">
      <c r="A119" s="66" t="s">
        <v>651</v>
      </c>
      <c r="C119" t="s">
        <v>650</v>
      </c>
    </row>
    <row r="120" spans="1:3" x14ac:dyDescent="0.25">
      <c r="A120" s="66" t="s">
        <v>638</v>
      </c>
    </row>
    <row r="121" spans="1:3" x14ac:dyDescent="0.25">
      <c r="A121" s="66" t="s">
        <v>582</v>
      </c>
    </row>
    <row r="122" spans="1:3" x14ac:dyDescent="0.25">
      <c r="A122" s="66" t="s">
        <v>624</v>
      </c>
      <c r="C122" t="s">
        <v>639</v>
      </c>
    </row>
    <row r="123" spans="1:3" x14ac:dyDescent="0.25">
      <c r="A123" s="66" t="s">
        <v>638</v>
      </c>
    </row>
    <row r="124" spans="1:3" x14ac:dyDescent="0.25">
      <c r="A124" s="66" t="s">
        <v>623</v>
      </c>
      <c r="C124" t="s">
        <v>641</v>
      </c>
    </row>
    <row r="125" spans="1:3" x14ac:dyDescent="0.25">
      <c r="A125" s="66" t="s">
        <v>642</v>
      </c>
      <c r="C125" t="s">
        <v>652</v>
      </c>
    </row>
    <row r="126" spans="1:3" x14ac:dyDescent="0.25">
      <c r="A126" s="66" t="s">
        <v>648</v>
      </c>
      <c r="C126" t="s">
        <v>653</v>
      </c>
    </row>
    <row r="127" spans="1:3" x14ac:dyDescent="0.25">
      <c r="A127" s="66" t="s">
        <v>654</v>
      </c>
      <c r="C127" t="s">
        <v>655</v>
      </c>
    </row>
    <row r="128" spans="1:3" x14ac:dyDescent="0.25">
      <c r="A128" s="66" t="s">
        <v>656</v>
      </c>
      <c r="C128" t="s">
        <v>657</v>
      </c>
    </row>
    <row r="129" spans="1:3" x14ac:dyDescent="0.25">
      <c r="A129" s="66" t="s">
        <v>658</v>
      </c>
      <c r="C129" t="s">
        <v>659</v>
      </c>
    </row>
    <row r="130" spans="1:3" x14ac:dyDescent="0.25">
      <c r="A130" s="66" t="s">
        <v>660</v>
      </c>
      <c r="C130" t="s">
        <v>661</v>
      </c>
    </row>
    <row r="131" spans="1:3" x14ac:dyDescent="0.25">
      <c r="A131" s="66" t="s">
        <v>662</v>
      </c>
    </row>
    <row r="132" spans="1:3" x14ac:dyDescent="0.25">
      <c r="A132" s="66" t="s">
        <v>663</v>
      </c>
      <c r="C132" t="s">
        <v>664</v>
      </c>
    </row>
    <row r="133" spans="1:3" x14ac:dyDescent="0.25">
      <c r="A133" s="66" t="s">
        <v>636</v>
      </c>
    </row>
    <row r="134" spans="1:3" x14ac:dyDescent="0.25">
      <c r="A134" s="66" t="s">
        <v>607</v>
      </c>
    </row>
    <row r="135" spans="1:3" x14ac:dyDescent="0.25">
      <c r="A135" s="66"/>
    </row>
    <row r="136" spans="1:3" x14ac:dyDescent="0.25">
      <c r="A136" s="66"/>
    </row>
    <row r="137" spans="1:3" x14ac:dyDescent="0.25">
      <c r="A137" t="s">
        <v>643</v>
      </c>
    </row>
    <row r="138" spans="1:3" x14ac:dyDescent="0.25">
      <c r="A138" s="66" t="s">
        <v>613</v>
      </c>
      <c r="C138" t="s">
        <v>621</v>
      </c>
    </row>
    <row r="139" spans="1:3" x14ac:dyDescent="0.25">
      <c r="A139" s="66" t="s">
        <v>615</v>
      </c>
      <c r="C139" t="s">
        <v>620</v>
      </c>
    </row>
    <row r="140" spans="1:3" x14ac:dyDescent="0.25">
      <c r="A140" s="66" t="s">
        <v>611</v>
      </c>
    </row>
    <row r="141" spans="1:3" x14ac:dyDescent="0.25">
      <c r="A141" s="66" t="s">
        <v>644</v>
      </c>
    </row>
    <row r="142" spans="1:3" x14ac:dyDescent="0.25">
      <c r="A142" s="66" t="s">
        <v>610</v>
      </c>
    </row>
    <row r="143" spans="1:3" x14ac:dyDescent="0.25">
      <c r="A143" s="66" t="s">
        <v>616</v>
      </c>
    </row>
    <row r="144" spans="1:3" x14ac:dyDescent="0.25">
      <c r="A144" s="66" t="s">
        <v>645</v>
      </c>
    </row>
    <row r="145" spans="1:1" x14ac:dyDescent="0.25">
      <c r="A145" s="66" t="s">
        <v>617</v>
      </c>
    </row>
    <row r="146" spans="1:1" x14ac:dyDescent="0.25">
      <c r="A146" s="66" t="s">
        <v>618</v>
      </c>
    </row>
    <row r="147" spans="1:1" x14ac:dyDescent="0.25">
      <c r="A147" s="66" t="s">
        <v>619</v>
      </c>
    </row>
    <row r="148" spans="1:1" x14ac:dyDescent="0.25">
      <c r="A148" s="66" t="s">
        <v>646</v>
      </c>
    </row>
    <row r="149" spans="1:1" x14ac:dyDescent="0.25">
      <c r="A149" s="66" t="s">
        <v>614</v>
      </c>
    </row>
    <row r="150" spans="1:1" x14ac:dyDescent="0.25">
      <c r="A150" s="66" t="s">
        <v>607</v>
      </c>
    </row>
  </sheetData>
  <mergeCells count="17">
    <mergeCell ref="C44:H44"/>
    <mergeCell ref="A48:H48"/>
    <mergeCell ref="A52:H52"/>
    <mergeCell ref="A57:H57"/>
    <mergeCell ref="H73:K73"/>
    <mergeCell ref="C38:H38"/>
    <mergeCell ref="C39:H39"/>
    <mergeCell ref="C40:H40"/>
    <mergeCell ref="C41:H41"/>
    <mergeCell ref="C42:H42"/>
    <mergeCell ref="C43:H43"/>
    <mergeCell ref="C32:H32"/>
    <mergeCell ref="C33:H33"/>
    <mergeCell ref="C34:H34"/>
    <mergeCell ref="C35:H35"/>
    <mergeCell ref="C36:H36"/>
    <mergeCell ref="C37:H37"/>
  </mergeCells>
  <pageMargins left="0.7" right="0.7" top="0.78740157499999996" bottom="0.78740157499999996"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D694-F799-4E97-A2FE-008BA8288F2C}">
  <dimension ref="A1:E4"/>
  <sheetViews>
    <sheetView tabSelected="1" workbookViewId="0">
      <selection activeCell="H14" sqref="H14"/>
    </sheetView>
  </sheetViews>
  <sheetFormatPr baseColWidth="10" defaultRowHeight="15" x14ac:dyDescent="0.25"/>
  <cols>
    <col min="3" max="3" width="32.85546875" bestFit="1" customWidth="1"/>
    <col min="4" max="4" width="14.7109375" bestFit="1" customWidth="1"/>
  </cols>
  <sheetData>
    <row r="1" spans="1:5" x14ac:dyDescent="0.25">
      <c r="A1" s="65" t="s">
        <v>702</v>
      </c>
      <c r="B1" s="65"/>
      <c r="C1" s="65"/>
      <c r="D1" s="65"/>
      <c r="E1" s="65"/>
    </row>
    <row r="2" spans="1:5" x14ac:dyDescent="0.25">
      <c r="A2" s="30" t="s">
        <v>85</v>
      </c>
      <c r="B2" s="30" t="s">
        <v>26</v>
      </c>
      <c r="C2" s="30" t="s">
        <v>34</v>
      </c>
      <c r="D2" s="30" t="s">
        <v>703</v>
      </c>
      <c r="E2" s="30" t="s">
        <v>707</v>
      </c>
    </row>
    <row r="3" spans="1:5" x14ac:dyDescent="0.25">
      <c r="A3" s="30">
        <v>464</v>
      </c>
      <c r="B3" s="68" t="s">
        <v>46</v>
      </c>
      <c r="C3" s="30" t="s">
        <v>706</v>
      </c>
      <c r="D3" s="30">
        <v>7</v>
      </c>
      <c r="E3" s="30">
        <v>9</v>
      </c>
    </row>
    <row r="4" spans="1:5" x14ac:dyDescent="0.25">
      <c r="A4" s="30">
        <v>465</v>
      </c>
      <c r="B4" s="68" t="s">
        <v>212</v>
      </c>
      <c r="C4" s="30" t="s">
        <v>705</v>
      </c>
      <c r="D4" s="67" t="s">
        <v>704</v>
      </c>
      <c r="E4" s="30">
        <v>6</v>
      </c>
    </row>
  </sheetData>
  <mergeCells count="1">
    <mergeCell ref="A1:E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2C25D-ED95-40AF-978F-1BDF8D4F496C}">
  <dimension ref="A1:A37"/>
  <sheetViews>
    <sheetView topLeftCell="A4" workbookViewId="0">
      <selection activeCell="A38" sqref="A38"/>
    </sheetView>
  </sheetViews>
  <sheetFormatPr baseColWidth="10" defaultRowHeight="15" x14ac:dyDescent="0.25"/>
  <cols>
    <col min="1" max="1" width="63.42578125" customWidth="1"/>
  </cols>
  <sheetData>
    <row r="1" spans="1:1" x14ac:dyDescent="0.25">
      <c r="A1" t="s">
        <v>0</v>
      </c>
    </row>
    <row r="2" spans="1:1" x14ac:dyDescent="0.25">
      <c r="A2" t="s">
        <v>1</v>
      </c>
    </row>
    <row r="3" spans="1:1" ht="15.75" thickBot="1" x14ac:dyDescent="0.3"/>
    <row r="4" spans="1:1" ht="15.75" thickBot="1" x14ac:dyDescent="0.3">
      <c r="A4" s="1" t="s">
        <v>2</v>
      </c>
    </row>
    <row r="5" spans="1:1" x14ac:dyDescent="0.25">
      <c r="A5" t="s">
        <v>3</v>
      </c>
    </row>
    <row r="6" spans="1:1" x14ac:dyDescent="0.25">
      <c r="A6" t="s">
        <v>4</v>
      </c>
    </row>
    <row r="7" spans="1:1" x14ac:dyDescent="0.25">
      <c r="A7" t="s">
        <v>5</v>
      </c>
    </row>
    <row r="8" spans="1:1" x14ac:dyDescent="0.25">
      <c r="A8" t="s">
        <v>6</v>
      </c>
    </row>
    <row r="9" spans="1:1" x14ac:dyDescent="0.25">
      <c r="A9" t="s">
        <v>270</v>
      </c>
    </row>
    <row r="10" spans="1:1" x14ac:dyDescent="0.25">
      <c r="A10" t="s">
        <v>7</v>
      </c>
    </row>
    <row r="11" spans="1:1" x14ac:dyDescent="0.25">
      <c r="A11" t="s">
        <v>8</v>
      </c>
    </row>
    <row r="12" spans="1:1" x14ac:dyDescent="0.25">
      <c r="A12" t="s">
        <v>312</v>
      </c>
    </row>
    <row r="13" spans="1:1" x14ac:dyDescent="0.25">
      <c r="A13" t="s">
        <v>9</v>
      </c>
    </row>
    <row r="14" spans="1:1" x14ac:dyDescent="0.25">
      <c r="A14" t="s">
        <v>10</v>
      </c>
    </row>
    <row r="15" spans="1:1" x14ac:dyDescent="0.25">
      <c r="A15" t="s">
        <v>11</v>
      </c>
    </row>
    <row r="16" spans="1:1" x14ac:dyDescent="0.25">
      <c r="A16" t="s">
        <v>12</v>
      </c>
    </row>
    <row r="17" spans="1:1" x14ac:dyDescent="0.25">
      <c r="A17" t="s">
        <v>13</v>
      </c>
    </row>
    <row r="18" spans="1:1" x14ac:dyDescent="0.25">
      <c r="A18" t="s">
        <v>88</v>
      </c>
    </row>
    <row r="19" spans="1:1" x14ac:dyDescent="0.25">
      <c r="A19" t="s">
        <v>91</v>
      </c>
    </row>
    <row r="20" spans="1:1" x14ac:dyDescent="0.25">
      <c r="A20" t="s">
        <v>92</v>
      </c>
    </row>
    <row r="21" spans="1:1" x14ac:dyDescent="0.25">
      <c r="A21" t="s">
        <v>204</v>
      </c>
    </row>
    <row r="22" spans="1:1" x14ac:dyDescent="0.25">
      <c r="A22" t="s">
        <v>208</v>
      </c>
    </row>
    <row r="23" spans="1:1" x14ac:dyDescent="0.25">
      <c r="A23" t="s">
        <v>209</v>
      </c>
    </row>
    <row r="24" spans="1:1" x14ac:dyDescent="0.25">
      <c r="A24" t="s">
        <v>238</v>
      </c>
    </row>
    <row r="25" spans="1:1" x14ac:dyDescent="0.25">
      <c r="A25" t="s">
        <v>244</v>
      </c>
    </row>
    <row r="26" spans="1:1" x14ac:dyDescent="0.25">
      <c r="A26" t="s">
        <v>245</v>
      </c>
    </row>
    <row r="27" spans="1:1" x14ac:dyDescent="0.25">
      <c r="A27" t="s">
        <v>246</v>
      </c>
    </row>
    <row r="28" spans="1:1" x14ac:dyDescent="0.25">
      <c r="A28" t="s">
        <v>309</v>
      </c>
    </row>
    <row r="29" spans="1:1" x14ac:dyDescent="0.25">
      <c r="A29" t="s">
        <v>297</v>
      </c>
    </row>
    <row r="30" spans="1:1" x14ac:dyDescent="0.25">
      <c r="A30" t="s">
        <v>338</v>
      </c>
    </row>
    <row r="31" spans="1:1" x14ac:dyDescent="0.25">
      <c r="A31" t="s">
        <v>360</v>
      </c>
    </row>
    <row r="32" spans="1:1" x14ac:dyDescent="0.25">
      <c r="A32" t="s">
        <v>361</v>
      </c>
    </row>
    <row r="33" spans="1:1" x14ac:dyDescent="0.25">
      <c r="A33" t="s">
        <v>382</v>
      </c>
    </row>
    <row r="34" spans="1:1" x14ac:dyDescent="0.25">
      <c r="A34" t="s">
        <v>383</v>
      </c>
    </row>
    <row r="35" spans="1:1" x14ac:dyDescent="0.25">
      <c r="A35" t="s">
        <v>467</v>
      </c>
    </row>
    <row r="36" spans="1:1" x14ac:dyDescent="0.25">
      <c r="A36" t="s">
        <v>466</v>
      </c>
    </row>
    <row r="37" spans="1:1" x14ac:dyDescent="0.25">
      <c r="A37" t="s">
        <v>470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3B1D-C705-4EA8-84D8-EC14D78F4581}">
  <dimension ref="A1:A16"/>
  <sheetViews>
    <sheetView workbookViewId="0">
      <selection activeCell="A14" sqref="A14"/>
    </sheetView>
  </sheetViews>
  <sheetFormatPr baseColWidth="10" defaultRowHeight="15" x14ac:dyDescent="0.25"/>
  <cols>
    <col min="1" max="1" width="49" bestFit="1" customWidth="1"/>
  </cols>
  <sheetData>
    <row r="1" spans="1:1" x14ac:dyDescent="0.25">
      <c r="A1" t="s">
        <v>15</v>
      </c>
    </row>
    <row r="2" spans="1:1" ht="15.75" thickBot="1" x14ac:dyDescent="0.3"/>
    <row r="3" spans="1:1" ht="15.75" thickBot="1" x14ac:dyDescent="0.3">
      <c r="A3" s="1" t="s">
        <v>14</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202</v>
      </c>
    </row>
    <row r="10" spans="1:1" x14ac:dyDescent="0.25">
      <c r="A10" t="s">
        <v>203</v>
      </c>
    </row>
    <row r="11" spans="1:1" x14ac:dyDescent="0.25">
      <c r="A11" t="s">
        <v>292</v>
      </c>
    </row>
    <row r="12" spans="1:1" x14ac:dyDescent="0.25">
      <c r="A12" t="s">
        <v>291</v>
      </c>
    </row>
    <row r="13" spans="1:1" x14ac:dyDescent="0.25">
      <c r="A13" t="s">
        <v>293</v>
      </c>
    </row>
    <row r="14" spans="1:1" x14ac:dyDescent="0.25">
      <c r="A14" t="s">
        <v>429</v>
      </c>
    </row>
    <row r="15" spans="1:1" x14ac:dyDescent="0.25">
      <c r="A15" t="s">
        <v>431</v>
      </c>
    </row>
    <row r="16" spans="1:1" x14ac:dyDescent="0.25">
      <c r="A16" t="s">
        <v>430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7988-B5EE-4331-AF20-D4792C0F4C16}">
  <dimension ref="A1:A16"/>
  <sheetViews>
    <sheetView workbookViewId="0">
      <selection activeCell="A13" sqref="A13"/>
    </sheetView>
  </sheetViews>
  <sheetFormatPr baseColWidth="10" defaultRowHeight="15" x14ac:dyDescent="0.25"/>
  <cols>
    <col min="1" max="1" width="65.42578125" bestFit="1" customWidth="1"/>
  </cols>
  <sheetData>
    <row r="1" spans="1:1" x14ac:dyDescent="0.25">
      <c r="A1" t="s">
        <v>21</v>
      </c>
    </row>
    <row r="2" spans="1:1" ht="15.75" thickBot="1" x14ac:dyDescent="0.3"/>
    <row r="3" spans="1:1" ht="15.75" thickBot="1" x14ac:dyDescent="0.3">
      <c r="A3" s="1" t="s">
        <v>22</v>
      </c>
    </row>
    <row r="4" spans="1:1" x14ac:dyDescent="0.25">
      <c r="A4" t="s">
        <v>23</v>
      </c>
    </row>
    <row r="5" spans="1:1" x14ac:dyDescent="0.25">
      <c r="A5" t="s">
        <v>24</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1" spans="1:1" x14ac:dyDescent="0.25">
      <c r="A11" t="s">
        <v>258</v>
      </c>
    </row>
    <row r="12" spans="1:1" x14ac:dyDescent="0.25">
      <c r="A12" t="s">
        <v>259</v>
      </c>
    </row>
    <row r="13" spans="1:1" x14ac:dyDescent="0.25">
      <c r="A13" t="s">
        <v>260</v>
      </c>
    </row>
    <row r="14" spans="1:1" x14ac:dyDescent="0.25">
      <c r="A14" t="s">
        <v>261</v>
      </c>
    </row>
    <row r="15" spans="1:1" x14ac:dyDescent="0.25">
      <c r="A15" t="s">
        <v>262</v>
      </c>
    </row>
    <row r="16" spans="1:1" x14ac:dyDescent="0.25">
      <c r="A16" t="s">
        <v>263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244EE-9DE8-4394-8A72-E957F0B76A39}">
  <dimension ref="A1:C25"/>
  <sheetViews>
    <sheetView workbookViewId="0">
      <selection activeCell="E26" sqref="E26"/>
    </sheetView>
  </sheetViews>
  <sheetFormatPr baseColWidth="10" defaultRowHeight="15" x14ac:dyDescent="0.25"/>
  <cols>
    <col min="2" max="2" width="26.140625" customWidth="1"/>
    <col min="3" max="3" width="99.7109375" bestFit="1" customWidth="1"/>
  </cols>
  <sheetData>
    <row r="1" spans="1:3" x14ac:dyDescent="0.25">
      <c r="A1" t="s">
        <v>25</v>
      </c>
      <c r="B1" t="s">
        <v>26</v>
      </c>
      <c r="C1" t="s">
        <v>27</v>
      </c>
    </row>
    <row r="2" spans="1:3" x14ac:dyDescent="0.25">
      <c r="A2">
        <v>66</v>
      </c>
      <c r="B2" t="s">
        <v>28</v>
      </c>
      <c r="C2" t="s">
        <v>44</v>
      </c>
    </row>
    <row r="3" spans="1:3" x14ac:dyDescent="0.25">
      <c r="A3">
        <v>67</v>
      </c>
      <c r="B3" t="s">
        <v>28</v>
      </c>
      <c r="C3" t="s">
        <v>381</v>
      </c>
    </row>
    <row r="4" spans="1:3" x14ac:dyDescent="0.25">
      <c r="A4">
        <v>68</v>
      </c>
      <c r="B4" t="s">
        <v>264</v>
      </c>
      <c r="C4" t="s">
        <v>266</v>
      </c>
    </row>
    <row r="5" spans="1:3" x14ac:dyDescent="0.25">
      <c r="A5">
        <v>69</v>
      </c>
      <c r="B5" t="s">
        <v>268</v>
      </c>
      <c r="C5" t="s">
        <v>267</v>
      </c>
    </row>
    <row r="6" spans="1:3" x14ac:dyDescent="0.25">
      <c r="A6">
        <v>70</v>
      </c>
      <c r="B6" t="s">
        <v>265</v>
      </c>
      <c r="C6" t="s">
        <v>269</v>
      </c>
    </row>
    <row r="7" spans="1:3" x14ac:dyDescent="0.25">
      <c r="A7">
        <v>71</v>
      </c>
      <c r="B7" t="s">
        <v>277</v>
      </c>
      <c r="C7" t="s">
        <v>278</v>
      </c>
    </row>
    <row r="8" spans="1:3" x14ac:dyDescent="0.25">
      <c r="A8">
        <v>72</v>
      </c>
      <c r="B8" t="s">
        <v>28</v>
      </c>
      <c r="C8" t="s">
        <v>281</v>
      </c>
    </row>
    <row r="9" spans="1:3" x14ac:dyDescent="0.25">
      <c r="A9">
        <v>73</v>
      </c>
      <c r="B9" t="s">
        <v>279</v>
      </c>
      <c r="C9" t="s">
        <v>280</v>
      </c>
    </row>
    <row r="23" spans="1:3" x14ac:dyDescent="0.25">
      <c r="A23" t="s">
        <v>455</v>
      </c>
    </row>
    <row r="24" spans="1:3" x14ac:dyDescent="0.25">
      <c r="A24">
        <v>11</v>
      </c>
      <c r="B24" t="s">
        <v>456</v>
      </c>
      <c r="C24" t="s">
        <v>460</v>
      </c>
    </row>
    <row r="25" spans="1:3" x14ac:dyDescent="0.25">
      <c r="A25">
        <v>14</v>
      </c>
      <c r="B25" t="s">
        <v>464</v>
      </c>
      <c r="C25" t="s">
        <v>465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3DC1-51C9-48F1-850E-8100CA0FECA0}">
  <dimension ref="A1:C4"/>
  <sheetViews>
    <sheetView workbookViewId="0">
      <selection activeCell="C16" sqref="C16"/>
    </sheetView>
  </sheetViews>
  <sheetFormatPr baseColWidth="10" defaultRowHeight="15" x14ac:dyDescent="0.25"/>
  <cols>
    <col min="3" max="3" width="67.85546875" customWidth="1"/>
  </cols>
  <sheetData>
    <row r="1" spans="1:3" x14ac:dyDescent="0.25">
      <c r="A1" s="2" t="s">
        <v>31</v>
      </c>
      <c r="B1" t="s">
        <v>30</v>
      </c>
      <c r="C1" t="s">
        <v>32</v>
      </c>
    </row>
    <row r="2" spans="1:3" x14ac:dyDescent="0.25">
      <c r="A2">
        <v>2</v>
      </c>
      <c r="B2">
        <v>3</v>
      </c>
      <c r="C2" t="s">
        <v>207</v>
      </c>
    </row>
    <row r="3" spans="1:3" x14ac:dyDescent="0.25">
      <c r="A3">
        <v>4</v>
      </c>
      <c r="B3">
        <v>5</v>
      </c>
      <c r="C3" t="s">
        <v>33</v>
      </c>
    </row>
    <row r="4" spans="1:3" x14ac:dyDescent="0.25">
      <c r="A4">
        <v>4</v>
      </c>
      <c r="B4">
        <v>6</v>
      </c>
      <c r="C4" t="s">
        <v>477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A265-43B2-4101-9AAE-C44C4935A3ED}">
  <dimension ref="A1:H19"/>
  <sheetViews>
    <sheetView workbookViewId="0">
      <selection activeCell="B8" sqref="B8"/>
    </sheetView>
  </sheetViews>
  <sheetFormatPr baseColWidth="10" defaultRowHeight="15" x14ac:dyDescent="0.25"/>
  <cols>
    <col min="2" max="2" width="38.7109375" bestFit="1" customWidth="1"/>
    <col min="3" max="3" width="12.140625" bestFit="1" customWidth="1"/>
    <col min="4" max="4" width="65.85546875" customWidth="1"/>
    <col min="7" max="7" width="16.140625" customWidth="1"/>
  </cols>
  <sheetData>
    <row r="1" spans="1:8" ht="15.75" thickBot="1" x14ac:dyDescent="0.3">
      <c r="A1" t="s">
        <v>29</v>
      </c>
      <c r="B1" t="s">
        <v>34</v>
      </c>
      <c r="C1" t="s">
        <v>26</v>
      </c>
      <c r="D1" t="s">
        <v>32</v>
      </c>
      <c r="F1" s="18" t="s">
        <v>102</v>
      </c>
      <c r="G1" s="19"/>
      <c r="H1" s="20"/>
    </row>
    <row r="2" spans="1:8" x14ac:dyDescent="0.25">
      <c r="A2">
        <v>403</v>
      </c>
      <c r="B2" t="s">
        <v>35</v>
      </c>
      <c r="C2" t="s">
        <v>39</v>
      </c>
      <c r="D2" t="s">
        <v>36</v>
      </c>
      <c r="F2" t="s">
        <v>29</v>
      </c>
      <c r="G2" t="s">
        <v>34</v>
      </c>
      <c r="H2" t="s">
        <v>96</v>
      </c>
    </row>
    <row r="3" spans="1:8" x14ac:dyDescent="0.25">
      <c r="A3">
        <v>404</v>
      </c>
      <c r="B3" t="s">
        <v>37</v>
      </c>
      <c r="C3" t="s">
        <v>38</v>
      </c>
      <c r="D3" t="s">
        <v>40</v>
      </c>
      <c r="F3">
        <v>249</v>
      </c>
      <c r="G3" t="s">
        <v>104</v>
      </c>
      <c r="H3" t="s">
        <v>105</v>
      </c>
    </row>
    <row r="4" spans="1:8" x14ac:dyDescent="0.25">
      <c r="A4">
        <v>405</v>
      </c>
      <c r="B4" t="s">
        <v>41</v>
      </c>
      <c r="C4" t="s">
        <v>38</v>
      </c>
      <c r="D4" t="s">
        <v>42</v>
      </c>
      <c r="F4">
        <v>251</v>
      </c>
      <c r="G4" t="s">
        <v>103</v>
      </c>
      <c r="H4" t="s">
        <v>106</v>
      </c>
    </row>
    <row r="5" spans="1:8" x14ac:dyDescent="0.25">
      <c r="A5">
        <v>406</v>
      </c>
      <c r="B5" t="s">
        <v>43</v>
      </c>
      <c r="C5" t="s">
        <v>38</v>
      </c>
      <c r="D5" t="s">
        <v>45</v>
      </c>
    </row>
    <row r="6" spans="1:8" x14ac:dyDescent="0.25">
      <c r="A6">
        <v>407</v>
      </c>
      <c r="B6" t="s">
        <v>432</v>
      </c>
      <c r="C6" t="s">
        <v>83</v>
      </c>
      <c r="D6" t="s">
        <v>433</v>
      </c>
    </row>
    <row r="7" spans="1:8" x14ac:dyDescent="0.25">
      <c r="A7">
        <v>408</v>
      </c>
      <c r="B7" t="s">
        <v>205</v>
      </c>
      <c r="C7" t="s">
        <v>39</v>
      </c>
      <c r="D7" t="s">
        <v>206</v>
      </c>
    </row>
    <row r="8" spans="1:8" x14ac:dyDescent="0.25">
      <c r="A8">
        <v>409</v>
      </c>
      <c r="B8" t="s">
        <v>282</v>
      </c>
      <c r="C8" t="s">
        <v>283</v>
      </c>
      <c r="D8" t="s">
        <v>284</v>
      </c>
    </row>
    <row r="9" spans="1:8" x14ac:dyDescent="0.25">
      <c r="A9">
        <v>410</v>
      </c>
      <c r="B9" t="s">
        <v>285</v>
      </c>
      <c r="C9" t="s">
        <v>38</v>
      </c>
      <c r="D9" t="s">
        <v>286</v>
      </c>
    </row>
    <row r="10" spans="1:8" x14ac:dyDescent="0.25">
      <c r="A10">
        <v>411</v>
      </c>
      <c r="B10" t="s">
        <v>288</v>
      </c>
      <c r="C10" t="s">
        <v>283</v>
      </c>
      <c r="D10" t="s">
        <v>287</v>
      </c>
    </row>
    <row r="11" spans="1:8" x14ac:dyDescent="0.25">
      <c r="A11">
        <v>412</v>
      </c>
      <c r="B11" t="s">
        <v>294</v>
      </c>
      <c r="C11" t="s">
        <v>295</v>
      </c>
      <c r="D11" t="s">
        <v>296</v>
      </c>
    </row>
    <row r="12" spans="1:8" x14ac:dyDescent="0.25">
      <c r="A12">
        <v>413</v>
      </c>
      <c r="B12" t="s">
        <v>300</v>
      </c>
      <c r="C12" t="s">
        <v>295</v>
      </c>
      <c r="D12" t="s">
        <v>298</v>
      </c>
    </row>
    <row r="13" spans="1:8" x14ac:dyDescent="0.25">
      <c r="A13">
        <v>414</v>
      </c>
      <c r="B13" t="s">
        <v>301</v>
      </c>
      <c r="C13" t="s">
        <v>295</v>
      </c>
      <c r="D13" t="s">
        <v>299</v>
      </c>
    </row>
    <row r="14" spans="1:8" x14ac:dyDescent="0.25">
      <c r="A14">
        <v>415</v>
      </c>
      <c r="B14" t="s">
        <v>325</v>
      </c>
      <c r="C14" t="s">
        <v>326</v>
      </c>
      <c r="D14" t="s">
        <v>329</v>
      </c>
    </row>
    <row r="15" spans="1:8" x14ac:dyDescent="0.25">
      <c r="A15">
        <v>416</v>
      </c>
      <c r="B15" t="s">
        <v>327</v>
      </c>
      <c r="C15" t="s">
        <v>295</v>
      </c>
      <c r="D15" t="s">
        <v>328</v>
      </c>
    </row>
    <row r="16" spans="1:8" x14ac:dyDescent="0.25">
      <c r="A16">
        <v>417</v>
      </c>
      <c r="B16" t="s">
        <v>346</v>
      </c>
      <c r="C16" t="s">
        <v>326</v>
      </c>
      <c r="D16" t="s">
        <v>345</v>
      </c>
    </row>
    <row r="17" spans="1:4" x14ac:dyDescent="0.25">
      <c r="A17">
        <v>418</v>
      </c>
      <c r="B17" t="s">
        <v>347</v>
      </c>
      <c r="C17" t="s">
        <v>344</v>
      </c>
      <c r="D17" t="s">
        <v>345</v>
      </c>
    </row>
    <row r="18" spans="1:4" x14ac:dyDescent="0.25">
      <c r="A18">
        <v>419</v>
      </c>
      <c r="B18" t="s">
        <v>363</v>
      </c>
      <c r="C18" t="s">
        <v>364</v>
      </c>
      <c r="D18" t="s">
        <v>365</v>
      </c>
    </row>
    <row r="19" spans="1:4" x14ac:dyDescent="0.25">
      <c r="A19">
        <v>420</v>
      </c>
      <c r="B19" t="s">
        <v>387</v>
      </c>
      <c r="C19" t="s">
        <v>39</v>
      </c>
      <c r="D19" t="s">
        <v>388</v>
      </c>
    </row>
  </sheetData>
  <mergeCells count="1">
    <mergeCell ref="F1:H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1762D-6D3E-4C96-84C7-B754C8917FD8}">
  <dimension ref="A1:P11"/>
  <sheetViews>
    <sheetView workbookViewId="0">
      <selection activeCell="D17" sqref="D17"/>
    </sheetView>
  </sheetViews>
  <sheetFormatPr baseColWidth="10" defaultRowHeight="15" x14ac:dyDescent="0.25"/>
  <cols>
    <col min="1" max="1" width="16.140625" customWidth="1"/>
    <col min="2" max="2" width="15.140625" customWidth="1"/>
    <col min="3" max="3" width="26.42578125" bestFit="1" customWidth="1"/>
    <col min="9" max="9" width="17" customWidth="1"/>
    <col min="10" max="10" width="22.42578125" customWidth="1"/>
    <col min="15" max="15" width="15" customWidth="1"/>
  </cols>
  <sheetData>
    <row r="1" spans="1:16" x14ac:dyDescent="0.25">
      <c r="A1" t="s">
        <v>85</v>
      </c>
      <c r="B1" t="s">
        <v>34</v>
      </c>
      <c r="C1" t="s">
        <v>32</v>
      </c>
      <c r="H1" t="s">
        <v>87</v>
      </c>
      <c r="I1" t="s">
        <v>34</v>
      </c>
      <c r="J1" t="s">
        <v>32</v>
      </c>
      <c r="N1" s="21" t="s">
        <v>368</v>
      </c>
      <c r="O1" s="21"/>
      <c r="P1" s="21"/>
    </row>
    <row r="2" spans="1:16" x14ac:dyDescent="0.25">
      <c r="A2">
        <v>50</v>
      </c>
      <c r="B2" t="s">
        <v>84</v>
      </c>
      <c r="C2" t="s">
        <v>86</v>
      </c>
      <c r="H2">
        <v>87</v>
      </c>
      <c r="I2" t="s">
        <v>84</v>
      </c>
      <c r="J2" t="s">
        <v>86</v>
      </c>
      <c r="N2" t="s">
        <v>85</v>
      </c>
      <c r="O2" t="s">
        <v>34</v>
      </c>
      <c r="P2" t="s">
        <v>96</v>
      </c>
    </row>
    <row r="3" spans="1:16" x14ac:dyDescent="0.25">
      <c r="A3">
        <v>58</v>
      </c>
      <c r="B3" t="s">
        <v>232</v>
      </c>
      <c r="C3" t="s">
        <v>233</v>
      </c>
      <c r="H3">
        <v>88</v>
      </c>
      <c r="I3" t="s">
        <v>234</v>
      </c>
      <c r="N3">
        <v>19</v>
      </c>
      <c r="O3" t="s">
        <v>369</v>
      </c>
      <c r="P3" t="s">
        <v>370</v>
      </c>
    </row>
    <row r="4" spans="1:16" x14ac:dyDescent="0.25">
      <c r="A4">
        <v>59</v>
      </c>
      <c r="B4" t="s">
        <v>315</v>
      </c>
      <c r="C4" t="s">
        <v>314</v>
      </c>
      <c r="H4">
        <v>89</v>
      </c>
      <c r="I4" t="s">
        <v>235</v>
      </c>
      <c r="N4">
        <v>21</v>
      </c>
      <c r="O4" t="s">
        <v>458</v>
      </c>
      <c r="P4" t="s">
        <v>459</v>
      </c>
    </row>
    <row r="5" spans="1:16" x14ac:dyDescent="0.25">
      <c r="A5">
        <v>60</v>
      </c>
      <c r="B5" t="s">
        <v>316</v>
      </c>
      <c r="C5" t="s">
        <v>314</v>
      </c>
      <c r="H5">
        <v>90</v>
      </c>
      <c r="I5" t="s">
        <v>318</v>
      </c>
    </row>
    <row r="6" spans="1:16" x14ac:dyDescent="0.25">
      <c r="A6">
        <v>61</v>
      </c>
      <c r="B6" t="s">
        <v>336</v>
      </c>
      <c r="C6" t="s">
        <v>337</v>
      </c>
      <c r="H6">
        <v>91</v>
      </c>
      <c r="I6" t="s">
        <v>317</v>
      </c>
    </row>
    <row r="7" spans="1:16" x14ac:dyDescent="0.25">
      <c r="A7">
        <v>62</v>
      </c>
      <c r="B7" t="s">
        <v>351</v>
      </c>
      <c r="C7" t="s">
        <v>337</v>
      </c>
      <c r="H7">
        <v>92</v>
      </c>
      <c r="I7" t="s">
        <v>319</v>
      </c>
    </row>
    <row r="8" spans="1:16" x14ac:dyDescent="0.25">
      <c r="A8">
        <v>63</v>
      </c>
      <c r="B8" t="s">
        <v>351</v>
      </c>
      <c r="C8" t="s">
        <v>337</v>
      </c>
      <c r="H8">
        <v>93</v>
      </c>
      <c r="I8" t="s">
        <v>335</v>
      </c>
    </row>
    <row r="9" spans="1:16" x14ac:dyDescent="0.25">
      <c r="A9">
        <v>64</v>
      </c>
      <c r="B9" t="s">
        <v>313</v>
      </c>
      <c r="C9" t="s">
        <v>314</v>
      </c>
      <c r="H9">
        <v>94</v>
      </c>
      <c r="I9" t="s">
        <v>352</v>
      </c>
    </row>
    <row r="10" spans="1:16" x14ac:dyDescent="0.25">
      <c r="H10">
        <v>95</v>
      </c>
      <c r="I10" t="s">
        <v>353</v>
      </c>
    </row>
    <row r="11" spans="1:16" x14ac:dyDescent="0.25">
      <c r="H11">
        <v>96</v>
      </c>
      <c r="I11" t="s">
        <v>354</v>
      </c>
    </row>
  </sheetData>
  <mergeCells count="1">
    <mergeCell ref="N1:P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Summary</vt:lpstr>
      <vt:lpstr>Todo</vt:lpstr>
      <vt:lpstr>GlobalVars</vt:lpstr>
      <vt:lpstr>Keywords</vt:lpstr>
      <vt:lpstr>GotoPoints</vt:lpstr>
      <vt:lpstr>Places</vt:lpstr>
      <vt:lpstr>ObjectTexts</vt:lpstr>
      <vt:lpstr>Items</vt:lpstr>
      <vt:lpstr>Monsters</vt:lpstr>
      <vt:lpstr>Maps</vt:lpstr>
      <vt:lpstr>MapChanges</vt:lpstr>
      <vt:lpstr>ElementChanges</vt:lpstr>
      <vt:lpstr>NPCs</vt:lpstr>
      <vt:lpstr>Chests</vt:lpstr>
      <vt:lpstr>Doors</vt:lpstr>
      <vt:lpstr>TextChanges</vt:lpstr>
      <vt:lpstr>TileChangeEvents</vt:lpstr>
      <vt:lpstr>CharChanges</vt:lpstr>
      <vt:lpstr>New Object Graphics</vt:lpstr>
      <vt:lpstr>Tiles</vt:lpstr>
      <vt:lpstr>SpellChanges</vt:lpstr>
      <vt:lpstr>Quest - Sea Creatures</vt:lpstr>
      <vt:lpstr>SpellDamage</vt:lpstr>
      <vt:lpstr>BlazingMountain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2015-06-05T18:19:34Z</dcterms:created>
  <dcterms:modified xsi:type="dcterms:W3CDTF">2022-03-15T11:08:10Z</dcterms:modified>
</cp:coreProperties>
</file>