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Downloads\src\org\thesis\ukapp2\HSBC\"/>
    </mc:Choice>
  </mc:AlternateContent>
  <workbookProtection workbookPassword="96C5" lockStructure="1"/>
  <bookViews>
    <workbookView xWindow="0" yWindow="0" windowWidth="14370" windowHeight="4905" firstSheet="1" activeTab="2"/>
  </bookViews>
  <sheets>
    <sheet name="Valid" sheetId="2" state="hidden" r:id="rId1"/>
    <sheet name="FORM" sheetId="4" r:id="rId2"/>
    <sheet name="Eligibility" sheetId="5" r:id="rId3"/>
  </sheets>
  <definedNames>
    <definedName name="_xlnm._FilterDatabase" localSheetId="2" hidden="1">Eligibility!$A$2:$D$11</definedName>
    <definedName name="ACE">Valid!$C$2:$C$4</definedName>
    <definedName name="bin">Valid!$A$2:$A$3</definedName>
    <definedName name="emp">Valid!$D$2:$D$4</definedName>
    <definedName name="gcb">Valid!$E$2:$E$7</definedName>
    <definedName name="source">Valid!$B$2:$B$6</definedName>
    <definedName name="ttp">Valid!$F$2:$F$4</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1" i="4" l="1"/>
  <c r="C72" i="4"/>
  <c r="C69" i="4"/>
  <c r="I70" i="4"/>
  <c r="Q21" i="4" l="1"/>
  <c r="Q17" i="4"/>
  <c r="Q15" i="4"/>
  <c r="L17" i="4"/>
  <c r="L15" i="4"/>
  <c r="M21" i="4"/>
  <c r="I75" i="4" l="1"/>
  <c r="I77" i="4" l="1"/>
  <c r="I76" i="4"/>
  <c r="I74" i="4"/>
  <c r="I73" i="4"/>
  <c r="I82" i="4" l="1"/>
  <c r="I84" i="4"/>
  <c r="I83" i="4"/>
  <c r="V63" i="4" l="1"/>
  <c r="Y63" i="4" s="1"/>
  <c r="Q27" i="4"/>
  <c r="V61" i="4"/>
  <c r="Y61" i="4" s="1"/>
  <c r="V55" i="4"/>
  <c r="V53" i="4"/>
  <c r="Y47" i="4"/>
  <c r="Y45" i="4"/>
  <c r="Y43" i="4"/>
  <c r="Y41" i="4"/>
  <c r="X27" i="4"/>
  <c r="X35" i="4"/>
  <c r="X33" i="4"/>
  <c r="X31" i="4"/>
  <c r="X29" i="4"/>
  <c r="W33" i="4"/>
  <c r="W31" i="4"/>
  <c r="W29" i="4"/>
  <c r="W27" i="4"/>
  <c r="V35" i="4"/>
  <c r="V33" i="4"/>
  <c r="V31" i="4"/>
  <c r="V29" i="4"/>
  <c r="V27" i="4"/>
  <c r="V21" i="4"/>
  <c r="Y21" i="4" s="1"/>
  <c r="V19" i="4"/>
  <c r="V17" i="4"/>
  <c r="V15" i="4"/>
  <c r="V13" i="4"/>
  <c r="V11" i="4"/>
  <c r="V9" i="4"/>
  <c r="W7" i="4"/>
  <c r="V7" i="4"/>
  <c r="Y7" i="4" l="1"/>
  <c r="Y31" i="4"/>
  <c r="L41" i="4"/>
  <c r="Y27" i="4"/>
  <c r="Y29" i="4"/>
  <c r="Y35" i="4"/>
  <c r="Y33" i="4"/>
  <c r="L19" i="4"/>
  <c r="W19" i="4" s="1"/>
  <c r="Y19" i="4" s="1"/>
  <c r="L53" i="4"/>
  <c r="W53" i="4" s="1"/>
  <c r="Y53" i="4" s="1"/>
  <c r="L55" i="4"/>
  <c r="W55" i="4" s="1"/>
  <c r="Y55" i="4" s="1"/>
  <c r="W17" i="4"/>
  <c r="W15" i="4"/>
  <c r="L13" i="4"/>
  <c r="W13" i="4" s="1"/>
  <c r="Y13" i="4" s="1"/>
  <c r="L11" i="4"/>
  <c r="W11" i="4" s="1"/>
  <c r="Y11" i="4" s="1"/>
  <c r="L7" i="4"/>
  <c r="Y17" i="4" l="1"/>
  <c r="Y15" i="4"/>
  <c r="L9" i="4"/>
  <c r="W9" i="4" s="1"/>
  <c r="Y9" i="4" s="1"/>
  <c r="W2" i="4" l="1"/>
  <c r="L2" i="4" l="1"/>
  <c r="I66" i="4" s="1"/>
</calcChain>
</file>

<file path=xl/sharedStrings.xml><?xml version="1.0" encoding="utf-8"?>
<sst xmlns="http://schemas.openxmlformats.org/spreadsheetml/2006/main" count="134" uniqueCount="109">
  <si>
    <t>bin</t>
  </si>
  <si>
    <t>Y</t>
  </si>
  <si>
    <t>N</t>
  </si>
  <si>
    <t>HR Interview Notes: Candidate Pre-Screening Questions</t>
  </si>
  <si>
    <t>Taleo Requisition ID</t>
  </si>
  <si>
    <t>Taleo Candidate ID</t>
  </si>
  <si>
    <t>Candidate Name</t>
  </si>
  <si>
    <t>source</t>
  </si>
  <si>
    <t>Internal</t>
  </si>
  <si>
    <t>Direct</t>
  </si>
  <si>
    <t>Agency</t>
  </si>
  <si>
    <t>Referral</t>
  </si>
  <si>
    <t>ACE</t>
  </si>
  <si>
    <t>Questions Cleared</t>
  </si>
  <si>
    <t>Eligibility Flags</t>
  </si>
  <si>
    <t>Not Yet Completed</t>
  </si>
  <si>
    <t>Permanent HSBC Employee</t>
  </si>
  <si>
    <t>Secondee / Consultant</t>
  </si>
  <si>
    <t>Contractor / Temp</t>
  </si>
  <si>
    <t>Current Notice Period</t>
  </si>
  <si>
    <t>Temp to Perm</t>
  </si>
  <si>
    <t xml:space="preserve"> </t>
  </si>
  <si>
    <t>GCB</t>
  </si>
  <si>
    <t>Interviewer</t>
  </si>
  <si>
    <t>Interview Date &amp; Time</t>
  </si>
  <si>
    <t>Job Title</t>
  </si>
  <si>
    <t>Right to Work</t>
  </si>
  <si>
    <t>Relatives</t>
  </si>
  <si>
    <t>Employee of Auditor</t>
  </si>
  <si>
    <t>No</t>
  </si>
  <si>
    <t>Eligibility
Section</t>
  </si>
  <si>
    <t>HSBC UK 
Eligibility Question</t>
  </si>
  <si>
    <r>
      <t xml:space="preserve">Candidate Response
</t>
    </r>
    <r>
      <rPr>
        <b/>
        <i/>
        <sz val="14"/>
        <color theme="0"/>
        <rFont val="Arial"/>
        <family val="2"/>
      </rPr>
      <t>please delete as appropriate</t>
    </r>
  </si>
  <si>
    <t>Relatives 
Check</t>
  </si>
  <si>
    <t>Do you have any relatives working for HSBC Group companies at present? 
We may consider employment of relatives provided there is no direct management involved.</t>
  </si>
  <si>
    <t>Re-hire check</t>
  </si>
  <si>
    <t>Have you previously worked for HSBC either in the UK or overseas?</t>
  </si>
  <si>
    <t>Do you have an adverse credit history?</t>
  </si>
  <si>
    <t>If successuful in your application for employment within the HSBC Group, pre-employment screening must be completed.  
Depending upon the type of role you apply for, your initial and continued employment will be subject to you passing satisfactorily a series of vetting checks, which may include checks on your;
- Identity and Address, 
- Entitlement to work in particular jurisdictions, 
- Potential conflicts of interest, 
- Previous employment, education &amp; professional qualifications, 
- Credit and Criminal record checks, Directorship checks, involvement in Civil Litigation, and appearance or mention in any public media.
If you are offered and accept a position with the HSBC Group then some or all of these screening checks may be repeated periodically during your employment.</t>
  </si>
  <si>
    <t>If you are successful for the role, we will carry out a credit check as part of our pre-employment screening and your application may be declined if we are unable to complete these checks to our satisfaction for example if you have (County Court Judgments) CCJs or debts that are not being managed in line with a credit agreement.  Do you consent to us undertaking these checks?</t>
  </si>
  <si>
    <t>HSBC will complete vetting checks using its own internal systems and also third party service providers to process your personal data and sensitive personal data (which may include, criminal records information) in connection with the checks. 
The HSBC Group reserves the right to make decisions relating to your application and employment, which may include deciding not to offer a position to you and/or the termination of your employment, in relation to the outcome of these checks either when they are first carried out and, if relevant, repeated at a later date. You must provide all relevant information to enable these checks.  These checks may involve your personal data and sensitive personal data being transferred between HSBC Group members and third party service providers charged with carrying out some or all of the checks, both within and outside the European Economic Area</t>
  </si>
  <si>
    <t>Employment with 
Auditor</t>
  </si>
  <si>
    <t>Have you been employed, or are still employed, by HSBC’s external auditors, currently PwC.
You may be asked to disclose more information during the recruitment process if the answer is Yes.</t>
  </si>
  <si>
    <t>Previous Employee of HSBC</t>
  </si>
  <si>
    <t>Source</t>
  </si>
  <si>
    <t>Front Office</t>
  </si>
  <si>
    <t>Evaluation of Suitability for Role Requirements</t>
  </si>
  <si>
    <t>Current Salary</t>
  </si>
  <si>
    <t>Expected Salary</t>
  </si>
  <si>
    <t>Has the candidate previously supported or worked in a Front Office or revenue generating department for a financial services company? If so please state where and when</t>
  </si>
  <si>
    <t>Source Detail</t>
  </si>
  <si>
    <t>Interviewing Elsewhere?</t>
  </si>
  <si>
    <t>Candidate &amp; Role Details</t>
  </si>
  <si>
    <t>Interview Stage and role preference</t>
  </si>
  <si>
    <t>CCJs/Adverse Credit History?</t>
  </si>
  <si>
    <t>Current Employment</t>
  </si>
  <si>
    <t>Consent to Checks &amp; Use of Data</t>
  </si>
  <si>
    <t>Consent to Credit Check</t>
  </si>
  <si>
    <t>Detail of Disclosed 
Adverse Credit</t>
  </si>
  <si>
    <t>Candidate Situation &amp; Expectations</t>
  </si>
  <si>
    <t>Current Level of Responsibility (Management, Stakeholders, Budget)</t>
  </si>
  <si>
    <t>Other Benefits / Allowances</t>
  </si>
  <si>
    <t>Motivation for pursuing this role &amp; reason for leaving current role</t>
  </si>
  <si>
    <t>Pre-employment
Vetting Checks (Agency Only)</t>
  </si>
  <si>
    <r>
      <t>Eligibility Questions   ***</t>
    </r>
    <r>
      <rPr>
        <i/>
        <sz val="12"/>
        <color rgb="FFFF0000"/>
        <rFont val="Calibri"/>
        <family val="2"/>
        <scheme val="minor"/>
      </rPr>
      <t>see Eligibility tab for full question wording</t>
    </r>
  </si>
  <si>
    <t xml:space="preserve">Every individual must have the right to work in the UK in order to commence employment with HSBC. 
Will you have the right to work in the UK prior to commencing employment with HSBC without sponsorship? </t>
  </si>
  <si>
    <t>internal</t>
  </si>
  <si>
    <t>RS Payroll</t>
  </si>
  <si>
    <t>RS Direct</t>
  </si>
  <si>
    <t>Col e-i</t>
  </si>
  <si>
    <t>col n-r</t>
  </si>
  <si>
    <t>Error</t>
  </si>
  <si>
    <t>v</t>
  </si>
  <si>
    <t>please provide detail</t>
  </si>
  <si>
    <t>len req</t>
  </si>
  <si>
    <t>total</t>
  </si>
  <si>
    <t>if E7 internal, if R17 at risk</t>
  </si>
  <si>
    <t>n7</t>
  </si>
  <si>
    <t xml:space="preserve">This is an external candidate currently working as a </t>
  </si>
  <si>
    <t xml:space="preserve">This candidate is currently a GCB </t>
  </si>
  <si>
    <t>Internal:</t>
  </si>
  <si>
    <t xml:space="preserve">, current title </t>
  </si>
  <si>
    <t>direct/agencr/referral</t>
  </si>
  <si>
    <t xml:space="preserve"> at </t>
  </si>
  <si>
    <t>CV Shortlist Summary</t>
  </si>
  <si>
    <t xml:space="preserve">
Any Additional Information (including gaps in employment)</t>
  </si>
  <si>
    <r>
      <t xml:space="preserve">List Relevant Qualifications
</t>
    </r>
    <r>
      <rPr>
        <sz val="9"/>
        <color theme="1"/>
        <rFont val="Calibri"/>
        <family val="2"/>
        <scheme val="minor"/>
      </rPr>
      <t>Tip: Use "Alt + Enter" to move to a new line in the cell</t>
    </r>
    <r>
      <rPr>
        <sz val="11"/>
        <color theme="1"/>
        <rFont val="Calibri"/>
        <family val="2"/>
        <scheme val="minor"/>
      </rPr>
      <t xml:space="preserve">
</t>
    </r>
  </si>
  <si>
    <r>
      <t xml:space="preserve">Describe Strengths and 
Development Areas
</t>
    </r>
    <r>
      <rPr>
        <sz val="9"/>
        <color theme="1"/>
        <rFont val="Calibri"/>
        <family val="2"/>
        <scheme val="minor"/>
      </rPr>
      <t>This may be used in the summary 
for the hiring manager.</t>
    </r>
  </si>
  <si>
    <t xml:space="preserve">. Strengths &amp; Development Areas Include: </t>
  </si>
  <si>
    <t xml:space="preserve"> Expected Salary: £</t>
  </si>
  <si>
    <t xml:space="preserve">This candidate is currently on a tempoary assignment with a title of </t>
  </si>
  <si>
    <t>This candidate is currently a GCB 6 with a current performance rating of 2, current title x. Strengths &amp; Development Areas Include: 0 Expected Salary: £0</t>
  </si>
  <si>
    <t>Meraki Talent</t>
  </si>
  <si>
    <t>ALAMINA IYALLA JOHN</t>
  </si>
  <si>
    <t>ANALYTICS SCALA DEV</t>
  </si>
  <si>
    <t>I HAVE EXPERIENCE WITH BIG DATA ANALYTICS.  AFTER COMPLETION OF A PHD IN INFORMATICS, I HAVE HAD AN INCREASED INTEREST IN FINANCIAL MODELLING AND RECENTLY ENROLLED FOR FINANCIAL MODELLING COURSE. I AM CURRENTLY A SOFTWARE EXPERT AND COMPUTING TUTOR AT THE INTERNATIONAL STUDY CENTRE AT THE UNIVERSITY OF HUDDERSFIELD.  MOST OF MY EXPERIENCE IS IN INDUSTRY AND I LOOK TOWARDS MORE INDUSTRY EXPERIENCE IN THE FINANCIAL SECTOR</t>
  </si>
  <si>
    <t>PHD (INFORMATICS) (IN VIEW), 
MSC, ENGINEERING CONTROL SYSTEMS AND INSTRUMENTATION, 
BTECH COMPUTER ENGINEERING</t>
  </si>
  <si>
    <t>CURRENTLY A SOFTWARE ENGINEERING TUTOR AT THE INTERNATIONAL STUDY CENTRE AT THE UNIVERSITY OF HUDDERSFIELD
I HAVE SERVED ON THE MSC DATASCIENCE PROGRAM COMMITTEE AT THE UNIVERSITY OF HUDDERSFIELD</t>
  </si>
  <si>
    <t>3 MONTHDS</t>
  </si>
  <si>
    <t>PARKING/FLEXIBLE WORKING</t>
  </si>
  <si>
    <t>COMPUTING TUTOR</t>
  </si>
  <si>
    <t>UNIVERSITY OF HUDDERSFIELD, INTERNATIONAL STUDY CENTRE</t>
  </si>
  <si>
    <t>I HAVE HAD ABOUT 3 MONTHS GAP WHEN I MANAGED A COMPUTER TRAINING CENTRE</t>
  </si>
  <si>
    <t>EXCELLENT PROBLEM SOLVING SKILLS
EXPERIENCE WITH BIG DATA
EXPERIENCE WORKING WITH CLOUD TECHNOLOGIES
SENIOR LEVEL DEVELOPER EXPERIENCE (15+ YEARS)
EXPERIENCE WITH WIDE RANGE OF PROGRAMMING LANGUAGES AND TECHNOLOGIES
GOOD TEAM PLAYER
AGILE PROJECT MANAGEMENT SKILLS
ABILITY TO TAKE OWNERSHIP OF PROJECTS
EXCELLENT LEADERSHIP AND COMMUNICATION SKILLS
CURRENTLY ENROLLED IN FINANCIAL MODELLING COURSE</t>
  </si>
  <si>
    <r>
      <t xml:space="preserve">
B)</t>
    </r>
    <r>
      <rPr>
        <sz val="14"/>
        <color theme="1"/>
        <rFont val="Arial"/>
        <family val="2"/>
      </rPr>
      <t xml:space="preserve"> I will require HSBC to issue a Tier 2 certificate of sponsorship to enable myself to commence employment</t>
    </r>
  </si>
  <si>
    <r>
      <t>No</t>
    </r>
    <r>
      <rPr>
        <sz val="14"/>
        <color theme="1"/>
        <rFont val="Arial"/>
        <family val="2"/>
      </rPr>
      <t xml:space="preserve"> (</t>
    </r>
    <r>
      <rPr>
        <i/>
        <sz val="14"/>
        <color theme="1"/>
        <rFont val="Arial"/>
        <family val="2"/>
      </rPr>
      <t>If yes, please provide details)</t>
    </r>
  </si>
  <si>
    <r>
      <t xml:space="preserve">Yes - </t>
    </r>
    <r>
      <rPr>
        <sz val="14"/>
        <color theme="1"/>
        <rFont val="Arial"/>
        <family val="2"/>
      </rPr>
      <t xml:space="preserve">I consent to the checks and use of data </t>
    </r>
    <r>
      <rPr>
        <b/>
        <sz val="14"/>
        <color theme="1"/>
        <rFont val="Arial"/>
        <family val="2"/>
      </rPr>
      <t xml:space="preserve">
</t>
    </r>
  </si>
  <si>
    <r>
      <t xml:space="preserve">A) </t>
    </r>
    <r>
      <rPr>
        <sz val="14"/>
        <color theme="1"/>
        <rFont val="Arial"/>
        <family val="2"/>
      </rPr>
      <t>Yes I consent to HSBC undertaking a credit check if I am successful in my application</t>
    </r>
    <r>
      <rPr>
        <b/>
        <sz val="14"/>
        <color theme="1"/>
        <rFont val="Arial"/>
        <family val="2"/>
      </rPr>
      <t xml:space="preserve">
</t>
    </r>
  </si>
  <si>
    <r>
      <t xml:space="preserve">Yes - </t>
    </r>
    <r>
      <rPr>
        <sz val="14"/>
        <color theme="1"/>
        <rFont val="Arial"/>
        <family val="2"/>
      </rPr>
      <t xml:space="preserve">I consent to the checks and use of data </t>
    </r>
    <r>
      <rPr>
        <b/>
        <sz val="14"/>
        <color theme="1"/>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</si>
</sst>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quot;£&quot;* #,##0.00_-;_-&quot;£&quot;* &quot;-&quot;??_-;_-@_-"/>
    <numFmt numFmtId="164" formatCode="_-[$£-809]* #,##0.00_-;\-[$£-809]* #,##0.00_-;_-[$£-809]* &quot;-&quot;??_-;_-@_-"/>
  </numFmts>
  <fonts count="23" x14ac:knownFonts="1">
    <font>
      <sz val="11"/>
      <color theme="1"/>
      <name val="Calibri"/>
      <family val="2"/>
      <scheme val="minor"/>
    </font>
    <font>
      <b/>
      <sz val="11"/>
      <color theme="1"/>
      <name val="Calibri"/>
      <family val="2"/>
      <scheme val="minor"/>
    </font>
    <font>
      <sz val="11"/>
      <name val="Calibri"/>
      <family val="2"/>
      <scheme val="minor"/>
    </font>
    <font>
      <i/>
      <sz val="11"/>
      <color rgb="FFFF0000"/>
      <name val="Calibri"/>
      <family val="2"/>
      <scheme val="minor"/>
    </font>
    <font>
      <b/>
      <sz val="14"/>
      <color rgb="FFFF0000"/>
      <name val="Calibri"/>
      <family val="2"/>
      <scheme val="minor"/>
    </font>
    <font>
      <u/>
      <sz val="11"/>
      <color theme="1"/>
      <name val="Calibri"/>
      <family val="2"/>
      <scheme val="minor"/>
    </font>
    <font>
      <b/>
      <sz val="14"/>
      <color theme="0"/>
      <name val="Arial"/>
      <family val="2"/>
    </font>
    <font>
      <b/>
      <i/>
      <sz val="14"/>
      <color theme="0"/>
      <name val="Arial"/>
      <family val="2"/>
    </font>
    <font>
      <b/>
      <sz val="14"/>
      <color theme="1"/>
      <name val="Arial"/>
      <family val="2"/>
    </font>
    <font>
      <sz val="14"/>
      <color theme="1"/>
      <name val="Arial"/>
      <family val="2"/>
    </font>
    <font>
      <i/>
      <sz val="14"/>
      <color theme="1"/>
      <name val="Arial"/>
      <family val="2"/>
    </font>
    <font>
      <i/>
      <sz val="9"/>
      <color theme="1"/>
      <name val="Calibri"/>
      <family val="2"/>
      <scheme val="minor"/>
    </font>
    <font>
      <sz val="12"/>
      <color rgb="FFFF0000"/>
      <name val="Calibri"/>
      <family val="2"/>
      <scheme val="minor"/>
    </font>
    <font>
      <i/>
      <sz val="12"/>
      <color rgb="FFFF0000"/>
      <name val="Calibri"/>
      <family val="2"/>
      <scheme val="minor"/>
    </font>
    <font>
      <b/>
      <i/>
      <sz val="12"/>
      <color rgb="FFFF0000"/>
      <name val="Calibri"/>
      <family val="2"/>
      <scheme val="minor"/>
    </font>
    <font>
      <i/>
      <sz val="11"/>
      <color theme="1"/>
      <name val="Calibri"/>
      <family val="2"/>
      <scheme val="minor"/>
    </font>
    <font>
      <b/>
      <sz val="18"/>
      <color rgb="FFFF0000"/>
      <name val="Calibri"/>
      <family val="2"/>
      <scheme val="minor"/>
    </font>
    <font>
      <b/>
      <sz val="11"/>
      <color rgb="FFFA7D00"/>
      <name val="Calibri"/>
      <family val="2"/>
      <scheme val="minor"/>
    </font>
    <font>
      <b/>
      <sz val="11"/>
      <color rgb="FFFF0000"/>
      <name val="Calibri"/>
      <family val="2"/>
      <scheme val="minor"/>
    </font>
    <font>
      <sz val="9"/>
      <color theme="1"/>
      <name val="Calibri"/>
      <family val="2"/>
      <scheme val="minor"/>
    </font>
    <font>
      <sz val="11"/>
      <color theme="1"/>
      <name val="Calibri"/>
      <family val="2"/>
      <scheme val="minor"/>
    </font>
    <font>
      <u/>
      <sz val="11"/>
      <color theme="10"/>
      <name val="Calibri"/>
      <family val="2"/>
      <scheme val="minor"/>
    </font>
    <font>
      <sz val="9"/>
      <color theme="1"/>
      <name val="Verdana"/>
      <family val="2"/>
    </font>
  </fonts>
  <fills count="1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FFFE5"/>
        <bgColor indexed="64"/>
      </patternFill>
    </fill>
    <fill>
      <patternFill patternType="solid">
        <fgColor rgb="FFF2F2F2"/>
      </patternFill>
    </fill>
    <fill>
      <patternFill patternType="solid">
        <fgColor rgb="FFEAEAF9"/>
        <bgColor indexed="64"/>
      </patternFill>
    </fill>
  </fills>
  <borders count="24">
    <border>
      <left/>
      <right/>
      <top/>
      <bottom/>
      <diagonal/>
    </border>
    <border>
      <left style="double">
        <color rgb="FF3F3F3F"/>
      </left>
      <right style="double">
        <color rgb="FF3F3F3F"/>
      </right>
      <top style="double">
        <color rgb="FF3F3F3F"/>
      </top>
      <bottom style="double">
        <color rgb="FF3F3F3F"/>
      </bottom>
      <diagonal/>
    </border>
    <border>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rgb="FF3F3F3F"/>
      </left>
      <right/>
      <top style="double">
        <color rgb="FF3F3F3F"/>
      </top>
      <bottom/>
      <diagonal/>
    </border>
    <border>
      <left/>
      <right/>
      <top style="double">
        <color rgb="FF3F3F3F"/>
      </top>
      <bottom/>
      <diagonal/>
    </border>
    <border>
      <left/>
      <right style="double">
        <color rgb="FF3F3F3F"/>
      </right>
      <top style="double">
        <color rgb="FF3F3F3F"/>
      </top>
      <bottom/>
      <diagonal/>
    </border>
    <border>
      <left style="double">
        <color rgb="FF3F3F3F"/>
      </left>
      <right/>
      <top/>
      <bottom/>
      <diagonal/>
    </border>
    <border>
      <left/>
      <right style="double">
        <color rgb="FF3F3F3F"/>
      </right>
      <top/>
      <bottom/>
      <diagonal/>
    </border>
    <border>
      <left style="double">
        <color rgb="FF3F3F3F"/>
      </left>
      <right/>
      <top/>
      <bottom style="double">
        <color rgb="FF3F3F3F"/>
      </bottom>
      <diagonal/>
    </border>
    <border>
      <left/>
      <right/>
      <top/>
      <bottom style="double">
        <color rgb="FF3F3F3F"/>
      </bottom>
      <diagonal/>
    </border>
    <border>
      <left/>
      <right style="double">
        <color rgb="FF3F3F3F"/>
      </right>
      <top/>
      <bottom style="double">
        <color rgb="FF3F3F3F"/>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49" fontId="2" fillId="13" borderId="1">
      <alignment horizontal="left" vertical="top"/>
      <protection locked="0"/>
    </xf>
    <xf numFmtId="0" fontId="17" fillId="14" borderId="23" applyNumberFormat="0" applyAlignment="0" applyProtection="0"/>
    <xf numFmtId="44" fontId="20" fillId="0" borderId="0" applyFont="0" applyFill="0" applyBorder="0" applyAlignment="0" applyProtection="0"/>
    <xf numFmtId="0" fontId="21" fillId="0" borderId="0" applyNumberFormat="0" applyFill="0" applyBorder="0" applyAlignment="0" applyProtection="0"/>
  </cellStyleXfs>
  <cellXfs count="96">
    <xf numFmtId="0" fontId="0" fillId="0" borderId="0" xfId="0"/>
    <xf numFmtId="0" fontId="1" fillId="0" borderId="0" xfId="0" applyFont="1"/>
    <xf numFmtId="49" fontId="0" fillId="2" borderId="2" xfId="0" applyNumberFormat="1" applyFill="1" applyBorder="1" applyAlignment="1" applyProtection="1">
      <alignment vertical="center"/>
    </xf>
    <xf numFmtId="49" fontId="4" fillId="2" borderId="2" xfId="0" applyNumberFormat="1" applyFont="1" applyFill="1" applyBorder="1" applyAlignment="1" applyProtection="1">
      <alignment vertical="center"/>
    </xf>
    <xf numFmtId="0" fontId="0" fillId="0" borderId="0" xfId="0" applyAlignment="1">
      <alignment vertical="top" wrapText="1"/>
    </xf>
    <xf numFmtId="0" fontId="0" fillId="3" borderId="0" xfId="0" applyFill="1" applyAlignment="1">
      <alignment horizontal="center" vertical="center"/>
    </xf>
    <xf numFmtId="0" fontId="1" fillId="3" borderId="0" xfId="0" applyFont="1" applyFill="1" applyAlignment="1">
      <alignment horizontal="left" vertical="center"/>
    </xf>
    <xf numFmtId="0" fontId="5" fillId="3" borderId="0" xfId="0" applyFont="1" applyFill="1" applyAlignment="1">
      <alignment horizontal="left" vertical="center"/>
    </xf>
    <xf numFmtId="0" fontId="0" fillId="3" borderId="0" xfId="0" applyFill="1" applyAlignment="1">
      <alignment horizontal="left" vertical="top"/>
    </xf>
    <xf numFmtId="0" fontId="0" fillId="3" borderId="0" xfId="0" applyFill="1"/>
    <xf numFmtId="0" fontId="0" fillId="3" borderId="0" xfId="0" applyFill="1" applyAlignment="1">
      <alignment horizontal="left" vertical="center"/>
    </xf>
    <xf numFmtId="0" fontId="6" fillId="4" borderId="11" xfId="0" applyFont="1" applyFill="1" applyBorder="1" applyAlignment="1">
      <alignment horizontal="center" vertical="center"/>
    </xf>
    <xf numFmtId="0" fontId="6" fillId="5" borderId="11" xfId="0" applyFont="1" applyFill="1" applyBorder="1" applyAlignment="1">
      <alignment horizontal="center" vertical="center" wrapText="1"/>
    </xf>
    <xf numFmtId="0" fontId="6" fillId="6" borderId="11" xfId="0" applyFont="1" applyFill="1" applyBorder="1" applyAlignment="1">
      <alignment horizontal="center" vertical="center"/>
    </xf>
    <xf numFmtId="0" fontId="8" fillId="7" borderId="11" xfId="0" applyFont="1" applyFill="1" applyBorder="1" applyAlignment="1">
      <alignment horizontal="center" vertical="center"/>
    </xf>
    <xf numFmtId="0" fontId="9" fillId="3" borderId="11" xfId="0" applyFont="1" applyFill="1" applyBorder="1" applyAlignment="1">
      <alignment horizontal="left" vertical="center" wrapText="1"/>
    </xf>
    <xf numFmtId="0" fontId="8" fillId="3" borderId="11" xfId="0" applyFont="1" applyFill="1" applyBorder="1" applyAlignment="1">
      <alignment horizontal="left" vertical="center" wrapText="1"/>
    </xf>
    <xf numFmtId="0" fontId="8" fillId="8" borderId="11" xfId="0" applyFont="1" applyFill="1" applyBorder="1" applyAlignment="1">
      <alignment horizontal="center" vertical="center" wrapText="1"/>
    </xf>
    <xf numFmtId="0" fontId="8" fillId="9" borderId="11" xfId="0" applyFont="1" applyFill="1" applyBorder="1" applyAlignment="1">
      <alignment horizontal="center" vertical="center"/>
    </xf>
    <xf numFmtId="0" fontId="9" fillId="3" borderId="11" xfId="0" applyFont="1" applyFill="1" applyBorder="1" applyAlignment="1">
      <alignment horizontal="left" vertical="center"/>
    </xf>
    <xf numFmtId="0" fontId="8" fillId="3" borderId="11" xfId="0" applyFont="1" applyFill="1" applyBorder="1" applyAlignment="1">
      <alignment horizontal="left" vertical="center"/>
    </xf>
    <xf numFmtId="0" fontId="8" fillId="11" borderId="11" xfId="0" applyFont="1" applyFill="1" applyBorder="1" applyAlignment="1">
      <alignment horizontal="center" vertical="center" wrapText="1"/>
    </xf>
    <xf numFmtId="0" fontId="0" fillId="0" borderId="0" xfId="0" applyBorder="1"/>
    <xf numFmtId="0" fontId="0" fillId="0" borderId="0" xfId="0" applyAlignment="1">
      <alignment vertical="top"/>
    </xf>
    <xf numFmtId="0" fontId="8" fillId="12" borderId="12" xfId="0" applyFont="1" applyFill="1" applyBorder="1" applyAlignment="1">
      <alignment horizontal="center" vertical="center" wrapText="1"/>
    </xf>
    <xf numFmtId="0" fontId="0" fillId="2" borderId="0" xfId="0" applyFill="1"/>
    <xf numFmtId="0" fontId="0" fillId="2" borderId="0" xfId="0" applyFill="1" applyAlignment="1">
      <alignment vertical="top"/>
    </xf>
    <xf numFmtId="0" fontId="0" fillId="2" borderId="0" xfId="0" applyFill="1" applyAlignment="1">
      <alignment vertical="top" wrapText="1"/>
    </xf>
    <xf numFmtId="0" fontId="0" fillId="2" borderId="9" xfId="0" applyFill="1" applyBorder="1" applyAlignment="1">
      <alignment vertical="top"/>
    </xf>
    <xf numFmtId="0" fontId="0" fillId="2" borderId="9" xfId="0" applyFill="1" applyBorder="1" applyAlignment="1">
      <alignment vertical="top" wrapText="1"/>
    </xf>
    <xf numFmtId="0" fontId="0" fillId="2" borderId="0" xfId="0" applyFill="1" applyBorder="1" applyAlignment="1">
      <alignment vertical="top"/>
    </xf>
    <xf numFmtId="0" fontId="0" fillId="2" borderId="0" xfId="0" applyFill="1" applyBorder="1" applyAlignment="1">
      <alignment vertical="top" wrapText="1"/>
    </xf>
    <xf numFmtId="0" fontId="0" fillId="2" borderId="0" xfId="0" applyFill="1" applyBorder="1" applyAlignment="1">
      <alignment horizontal="center" vertical="top"/>
    </xf>
    <xf numFmtId="0" fontId="0" fillId="2" borderId="2" xfId="0" applyFill="1" applyBorder="1" applyAlignment="1">
      <alignment vertical="top"/>
    </xf>
    <xf numFmtId="0" fontId="0" fillId="2" borderId="2" xfId="0" applyFill="1" applyBorder="1" applyAlignment="1">
      <alignment vertical="top" wrapText="1"/>
    </xf>
    <xf numFmtId="0" fontId="0" fillId="2" borderId="3" xfId="0" applyFill="1" applyBorder="1"/>
    <xf numFmtId="0" fontId="0" fillId="2" borderId="4" xfId="0" applyFill="1" applyBorder="1" applyAlignment="1">
      <alignment vertical="top"/>
    </xf>
    <xf numFmtId="0" fontId="0" fillId="2" borderId="4" xfId="0" applyFill="1" applyBorder="1" applyAlignment="1">
      <alignment vertical="top" wrapText="1"/>
    </xf>
    <xf numFmtId="0" fontId="0" fillId="2" borderId="5" xfId="0" applyFill="1" applyBorder="1"/>
    <xf numFmtId="0" fontId="0" fillId="2" borderId="6" xfId="0" applyFill="1" applyBorder="1"/>
    <xf numFmtId="0" fontId="0" fillId="2" borderId="7" xfId="0" applyFill="1" applyBorder="1"/>
    <xf numFmtId="0" fontId="0" fillId="2" borderId="0" xfId="0" applyFill="1" applyBorder="1" applyAlignment="1">
      <alignment horizontal="right" vertical="top"/>
    </xf>
    <xf numFmtId="0" fontId="0" fillId="2" borderId="0" xfId="0" applyFont="1" applyFill="1" applyBorder="1" applyAlignment="1">
      <alignment horizontal="right" vertical="top"/>
    </xf>
    <xf numFmtId="0" fontId="0" fillId="2" borderId="0" xfId="0" applyFill="1" applyBorder="1" applyAlignment="1">
      <alignment horizontal="left" vertical="top"/>
    </xf>
    <xf numFmtId="0" fontId="0" fillId="2" borderId="8" xfId="0" applyFill="1" applyBorder="1"/>
    <xf numFmtId="0" fontId="0" fillId="2" borderId="10" xfId="0" applyFill="1" applyBorder="1"/>
    <xf numFmtId="0" fontId="0" fillId="2" borderId="0" xfId="0" applyFill="1" applyBorder="1"/>
    <xf numFmtId="49" fontId="2" fillId="13" borderId="1" xfId="1">
      <alignment horizontal="left" vertical="top"/>
      <protection locked="0"/>
    </xf>
    <xf numFmtId="0" fontId="3" fillId="2" borderId="0" xfId="0" applyFont="1" applyFill="1" applyBorder="1" applyAlignment="1">
      <alignment vertical="top" wrapText="1"/>
    </xf>
    <xf numFmtId="49" fontId="2" fillId="13" borderId="1" xfId="1" applyBorder="1">
      <alignment horizontal="left" vertical="top"/>
      <protection locked="0"/>
    </xf>
    <xf numFmtId="0" fontId="11" fillId="2" borderId="0" xfId="0" applyFont="1" applyFill="1" applyBorder="1" applyAlignment="1">
      <alignment vertical="top"/>
    </xf>
    <xf numFmtId="0" fontId="0" fillId="2" borderId="0" xfId="0" applyFill="1" applyBorder="1" applyAlignment="1"/>
    <xf numFmtId="0" fontId="14" fillId="2" borderId="2" xfId="0" applyFont="1" applyFill="1" applyBorder="1" applyAlignment="1">
      <alignment vertical="top"/>
    </xf>
    <xf numFmtId="49" fontId="2" fillId="13" borderId="1" xfId="1" applyAlignment="1">
      <alignment horizontal="left" vertical="top" wrapText="1"/>
      <protection locked="0"/>
    </xf>
    <xf numFmtId="0" fontId="0" fillId="2" borderId="0" xfId="0" applyFill="1" applyBorder="1" applyAlignment="1">
      <alignment horizontal="center" vertical="top" wrapText="1"/>
    </xf>
    <xf numFmtId="49" fontId="3" fillId="13" borderId="1" xfId="1" applyFont="1" applyBorder="1" applyAlignment="1">
      <alignment horizontal="left" vertical="top" wrapText="1"/>
      <protection locked="0"/>
    </xf>
    <xf numFmtId="0" fontId="2" fillId="13" borderId="1" xfId="1" applyNumberFormat="1" applyBorder="1">
      <alignment horizontal="left" vertical="top"/>
      <protection locked="0"/>
    </xf>
    <xf numFmtId="0" fontId="15" fillId="2" borderId="0" xfId="0" applyFont="1" applyFill="1" applyBorder="1" applyAlignment="1">
      <alignment vertical="top"/>
    </xf>
    <xf numFmtId="49" fontId="2" fillId="13" borderId="1" xfId="1" applyFont="1" applyBorder="1" applyAlignment="1">
      <alignment horizontal="left" vertical="top" wrapText="1"/>
      <protection locked="0"/>
    </xf>
    <xf numFmtId="0" fontId="2" fillId="2" borderId="0" xfId="0" applyFont="1" applyFill="1" applyBorder="1" applyAlignment="1">
      <alignment vertical="top" wrapText="1"/>
    </xf>
    <xf numFmtId="0" fontId="18" fillId="2" borderId="0" xfId="0" applyFont="1" applyFill="1" applyBorder="1" applyAlignment="1">
      <alignment horizontal="center" vertical="top"/>
    </xf>
    <xf numFmtId="49" fontId="0" fillId="0" borderId="0" xfId="0" applyNumberFormat="1" applyAlignment="1">
      <alignment vertical="top" wrapText="1"/>
    </xf>
    <xf numFmtId="0" fontId="2" fillId="15" borderId="23" xfId="2" applyFont="1" applyFill="1" applyAlignment="1">
      <alignment vertical="top" wrapText="1"/>
    </xf>
    <xf numFmtId="44" fontId="0" fillId="0" borderId="0" xfId="3" applyFont="1" applyAlignment="1">
      <alignment vertical="top" wrapText="1"/>
    </xf>
    <xf numFmtId="164" fontId="0" fillId="2" borderId="0" xfId="0" applyNumberFormat="1" applyFill="1" applyBorder="1" applyAlignment="1">
      <alignment vertical="top"/>
    </xf>
    <xf numFmtId="0" fontId="2" fillId="13" borderId="1" xfId="1" applyNumberFormat="1" applyBorder="1">
      <alignment horizontal="left" vertical="top"/>
      <protection locked="0"/>
    </xf>
    <xf numFmtId="49" fontId="2" fillId="13" borderId="1" xfId="1">
      <alignment horizontal="left" vertical="top"/>
      <protection locked="0"/>
    </xf>
    <xf numFmtId="0" fontId="2" fillId="13" borderId="1" xfId="1" applyNumberFormat="1">
      <alignment horizontal="left" vertical="top"/>
      <protection locked="0"/>
    </xf>
    <xf numFmtId="0" fontId="22" fillId="0" borderId="0" xfId="0" applyFont="1" applyAlignment="1">
      <alignment horizontal="justify"/>
    </xf>
    <xf numFmtId="49" fontId="21" fillId="13" borderId="1" xfId="4" applyNumberFormat="1" applyFill="1" applyBorder="1" applyAlignment="1" applyProtection="1">
      <alignment horizontal="left" vertical="top"/>
      <protection locked="0"/>
    </xf>
    <xf numFmtId="49" fontId="2" fillId="13" borderId="1" xfId="1" applyBorder="1">
      <alignment horizontal="left" vertical="top"/>
      <protection locked="0"/>
    </xf>
    <xf numFmtId="0" fontId="12" fillId="2" borderId="9" xfId="0" applyFont="1" applyFill="1" applyBorder="1" applyAlignment="1">
      <alignment horizontal="center" vertical="top"/>
    </xf>
    <xf numFmtId="0" fontId="0" fillId="2" borderId="0" xfId="0" applyFill="1" applyBorder="1" applyAlignment="1">
      <alignment horizontal="right" vertical="top" wrapText="1"/>
    </xf>
    <xf numFmtId="0" fontId="2" fillId="13" borderId="1" xfId="1" applyNumberFormat="1" applyBorder="1">
      <alignment horizontal="left" vertical="top"/>
      <protection locked="0"/>
    </xf>
    <xf numFmtId="164" fontId="2" fillId="13" borderId="1" xfId="3" applyNumberFormat="1" applyFont="1" applyFill="1" applyBorder="1" applyAlignment="1" applyProtection="1">
      <alignment horizontal="left" vertical="top"/>
      <protection locked="0"/>
    </xf>
    <xf numFmtId="164" fontId="2" fillId="13" borderId="1" xfId="1" applyNumberFormat="1">
      <alignment horizontal="left" vertical="top"/>
      <protection locked="0"/>
    </xf>
    <xf numFmtId="49" fontId="2" fillId="13" borderId="15" xfId="1" applyBorder="1" applyAlignment="1">
      <alignment horizontal="left" vertical="top" wrapText="1"/>
      <protection locked="0"/>
    </xf>
    <xf numFmtId="49" fontId="2" fillId="13" borderId="16" xfId="1" applyBorder="1" applyAlignment="1">
      <alignment horizontal="left" vertical="top" wrapText="1"/>
      <protection locked="0"/>
    </xf>
    <xf numFmtId="49" fontId="2" fillId="13" borderId="17" xfId="1" applyBorder="1" applyAlignment="1">
      <alignment horizontal="left" vertical="top" wrapText="1"/>
      <protection locked="0"/>
    </xf>
    <xf numFmtId="49" fontId="2" fillId="13" borderId="18" xfId="1" applyBorder="1" applyAlignment="1">
      <alignment horizontal="left" vertical="top" wrapText="1"/>
      <protection locked="0"/>
    </xf>
    <xf numFmtId="49" fontId="2" fillId="13" borderId="0" xfId="1" applyBorder="1" applyAlignment="1">
      <alignment horizontal="left" vertical="top" wrapText="1"/>
      <protection locked="0"/>
    </xf>
    <xf numFmtId="49" fontId="2" fillId="13" borderId="19" xfId="1" applyBorder="1" applyAlignment="1">
      <alignment horizontal="left" vertical="top" wrapText="1"/>
      <protection locked="0"/>
    </xf>
    <xf numFmtId="49" fontId="2" fillId="13" borderId="20" xfId="1" applyBorder="1" applyAlignment="1">
      <alignment horizontal="left" vertical="top" wrapText="1"/>
      <protection locked="0"/>
    </xf>
    <xf numFmtId="49" fontId="2" fillId="13" borderId="21" xfId="1" applyBorder="1" applyAlignment="1">
      <alignment horizontal="left" vertical="top" wrapText="1"/>
      <protection locked="0"/>
    </xf>
    <xf numFmtId="49" fontId="2" fillId="13" borderId="22" xfId="1" applyBorder="1" applyAlignment="1">
      <alignment horizontal="left" vertical="top" wrapText="1"/>
      <protection locked="0"/>
    </xf>
    <xf numFmtId="0" fontId="18" fillId="2" borderId="0" xfId="0" applyFont="1" applyFill="1" applyBorder="1" applyAlignment="1">
      <alignment horizontal="center" wrapText="1"/>
    </xf>
    <xf numFmtId="0" fontId="18" fillId="2" borderId="0" xfId="0" applyFont="1" applyFill="1" applyBorder="1" applyAlignment="1">
      <alignment horizontal="center"/>
    </xf>
    <xf numFmtId="0" fontId="16" fillId="2" borderId="9" xfId="0" applyFont="1" applyFill="1" applyBorder="1" applyAlignment="1">
      <alignment horizontal="center" vertical="top"/>
    </xf>
    <xf numFmtId="49" fontId="2" fillId="13" borderId="1" xfId="1">
      <alignment horizontal="left" vertical="top"/>
      <protection locked="0"/>
    </xf>
    <xf numFmtId="0" fontId="0" fillId="2" borderId="0" xfId="0" applyFill="1" applyBorder="1" applyAlignment="1">
      <alignment horizontal="center" wrapText="1"/>
    </xf>
    <xf numFmtId="0" fontId="0" fillId="2" borderId="0" xfId="0" applyFill="1" applyBorder="1" applyAlignment="1">
      <alignment horizontal="center"/>
    </xf>
    <xf numFmtId="0" fontId="8" fillId="10" borderId="12" xfId="0" applyFont="1" applyFill="1" applyBorder="1" applyAlignment="1">
      <alignment horizontal="center" vertical="center" wrapText="1"/>
    </xf>
    <xf numFmtId="0" fontId="8" fillId="10" borderId="13" xfId="0" applyFont="1" applyFill="1" applyBorder="1" applyAlignment="1">
      <alignment horizontal="center" vertical="center" wrapText="1"/>
    </xf>
    <xf numFmtId="0" fontId="8" fillId="10" borderId="13" xfId="0" applyFont="1" applyFill="1" applyBorder="1" applyAlignment="1">
      <alignment horizontal="center" vertical="center"/>
    </xf>
    <xf numFmtId="0" fontId="8" fillId="10" borderId="14" xfId="0" applyFont="1" applyFill="1" applyBorder="1" applyAlignment="1">
      <alignment horizontal="center" vertical="center"/>
    </xf>
    <xf numFmtId="0" fontId="22" fillId="0" borderId="0" xfId="0" applyFont="1" applyAlignment="1">
      <alignment horizontal="justify" wrapText="1"/>
    </xf>
  </cellXfs>
  <cellStyles count="5">
    <cellStyle name="box" xfId="1"/>
    <cellStyle name="Calculation" xfId="2" builtinId="22"/>
    <cellStyle name="Currency" xfId="3" builtinId="4"/>
    <cellStyle name="Hyperlink" xfId="4" builtinId="8"/>
    <cellStyle name="Normal" xfId="0" builtinId="0"/>
  </cellStyles>
  <dxfs count="17">
    <dxf>
      <font>
        <color theme="0" tint="-0.14996795556505021"/>
      </font>
      <fill>
        <patternFill>
          <bgColor theme="0" tint="-0.14996795556505021"/>
        </patternFill>
      </fill>
      <border>
        <left/>
        <right/>
        <top/>
        <bottom/>
        <vertical/>
        <horizontal/>
      </border>
    </dxf>
    <dxf>
      <font>
        <b val="0"/>
        <i val="0"/>
        <color theme="1"/>
      </font>
    </dxf>
    <dxf>
      <font>
        <b val="0"/>
        <i/>
        <color rgb="FFFF0000"/>
      </font>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s>
  <tableStyles count="0" defaultTableStyle="TableStyleMedium2" defaultPivotStyle="PivotStyleLight16"/>
  <colors>
    <mruColors>
      <color rgb="FFEAEAF9"/>
      <color rgb="FFFFFFCC"/>
      <color rgb="FFFFFFE5"/>
      <color rgb="FFFFFF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F2" sqref="F2:F4"/>
    </sheetView>
  </sheetViews>
  <sheetFormatPr defaultRowHeight="15" x14ac:dyDescent="0.25"/>
  <cols>
    <col min="3" max="3" width="17.5703125" bestFit="1" customWidth="1"/>
    <col min="4" max="4" width="25.7109375" bestFit="1" customWidth="1"/>
    <col min="6" max="6" width="13.5703125" bestFit="1" customWidth="1"/>
  </cols>
  <sheetData>
    <row r="1" spans="1:6" x14ac:dyDescent="0.25">
      <c r="A1" s="1" t="s">
        <v>0</v>
      </c>
      <c r="B1" s="1" t="s">
        <v>7</v>
      </c>
      <c r="C1" s="1" t="s">
        <v>12</v>
      </c>
      <c r="D1" s="1" t="s">
        <v>66</v>
      </c>
      <c r="E1" s="1" t="s">
        <v>22</v>
      </c>
      <c r="F1" s="1" t="s">
        <v>20</v>
      </c>
    </row>
    <row r="2" spans="1:6" x14ac:dyDescent="0.25">
      <c r="A2" t="s">
        <v>1</v>
      </c>
      <c r="B2" t="s">
        <v>8</v>
      </c>
      <c r="C2" t="s">
        <v>13</v>
      </c>
      <c r="D2" t="s">
        <v>16</v>
      </c>
      <c r="E2">
        <v>3</v>
      </c>
      <c r="F2" t="s">
        <v>67</v>
      </c>
    </row>
    <row r="3" spans="1:6" x14ac:dyDescent="0.25">
      <c r="A3" t="s">
        <v>2</v>
      </c>
      <c r="B3" t="s">
        <v>9</v>
      </c>
      <c r="C3" t="s">
        <v>14</v>
      </c>
      <c r="D3" t="s">
        <v>17</v>
      </c>
      <c r="E3">
        <v>4</v>
      </c>
      <c r="F3" t="s">
        <v>68</v>
      </c>
    </row>
    <row r="4" spans="1:6" x14ac:dyDescent="0.25">
      <c r="B4" t="s">
        <v>10</v>
      </c>
      <c r="C4" t="s">
        <v>15</v>
      </c>
      <c r="D4" t="s">
        <v>18</v>
      </c>
      <c r="E4">
        <v>5</v>
      </c>
      <c r="F4" t="s">
        <v>10</v>
      </c>
    </row>
    <row r="5" spans="1:6" x14ac:dyDescent="0.25">
      <c r="B5" t="s">
        <v>20</v>
      </c>
      <c r="E5">
        <v>6</v>
      </c>
    </row>
    <row r="6" spans="1:6" x14ac:dyDescent="0.25">
      <c r="B6" t="s">
        <v>11</v>
      </c>
      <c r="E6">
        <v>7</v>
      </c>
    </row>
    <row r="7" spans="1:6" x14ac:dyDescent="0.25">
      <c r="E7">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5"/>
  <sheetViews>
    <sheetView topLeftCell="A55" zoomScale="85" zoomScaleNormal="85" workbookViewId="0">
      <selection activeCell="I47" sqref="I47"/>
    </sheetView>
  </sheetViews>
  <sheetFormatPr defaultRowHeight="15" x14ac:dyDescent="0.25"/>
  <cols>
    <col min="1" max="2" width="2.7109375" customWidth="1"/>
    <col min="3" max="3" width="22.140625" style="23" customWidth="1"/>
    <col min="4" max="4" width="1.7109375" style="23" customWidth="1"/>
    <col min="5" max="5" width="6.28515625" style="23" customWidth="1"/>
    <col min="6" max="6" width="2.42578125" style="23" customWidth="1"/>
    <col min="7" max="7" width="5.5703125" style="23" customWidth="1"/>
    <col min="8" max="8" width="1.42578125" style="23" customWidth="1"/>
    <col min="9" max="9" width="77.28515625" style="4" customWidth="1"/>
    <col min="10" max="10" width="2.7109375" style="23" customWidth="1"/>
    <col min="11" max="11" width="1.5703125" style="23" customWidth="1"/>
    <col min="12" max="12" width="18.85546875" style="23" customWidth="1"/>
    <col min="13" max="13" width="1.85546875" style="23" customWidth="1"/>
    <col min="14" max="14" width="5.7109375" style="23" customWidth="1"/>
    <col min="15" max="15" width="1.28515625" style="23" customWidth="1"/>
    <col min="16" max="16" width="6.28515625" style="23" customWidth="1"/>
    <col min="17" max="17" width="34" style="23" customWidth="1"/>
    <col min="18" max="18" width="5.7109375" style="23" customWidth="1"/>
    <col min="19" max="20" width="2.7109375" customWidth="1"/>
    <col min="22" max="25" width="9.140625" hidden="1" customWidth="1"/>
  </cols>
  <sheetData>
    <row r="1" spans="1:25" ht="8.1" customHeight="1" x14ac:dyDescent="0.25">
      <c r="A1" s="25"/>
      <c r="B1" s="25"/>
      <c r="C1" s="26"/>
      <c r="D1" s="26"/>
      <c r="E1" s="26"/>
      <c r="F1" s="26"/>
      <c r="G1" s="26"/>
      <c r="H1" s="26"/>
      <c r="I1" s="27"/>
      <c r="J1" s="26"/>
      <c r="K1" s="26"/>
      <c r="L1" s="26"/>
      <c r="M1" s="26"/>
      <c r="N1" s="26"/>
      <c r="O1" s="26"/>
      <c r="P1" s="26"/>
      <c r="Q1" s="26"/>
      <c r="R1" s="26"/>
      <c r="S1" s="25"/>
      <c r="T1" s="25"/>
    </row>
    <row r="2" spans="1:25" ht="19.5" thickBot="1" x14ac:dyDescent="0.3">
      <c r="A2" s="25"/>
      <c r="B2" s="2"/>
      <c r="C2" s="3" t="s">
        <v>3</v>
      </c>
      <c r="D2" s="33"/>
      <c r="E2" s="33"/>
      <c r="F2" s="33"/>
      <c r="G2" s="33"/>
      <c r="H2" s="33"/>
      <c r="I2" s="34"/>
      <c r="J2" s="33"/>
      <c r="K2" s="33"/>
      <c r="L2" s="52" t="str">
        <f>IF(W2=21,"",IF(W2&gt;0,"*****FORM INCOMPLETE*****","FORM COMPLETE"))</f>
        <v>*****FORM INCOMPLETE*****</v>
      </c>
      <c r="M2" s="33"/>
      <c r="N2" s="33"/>
      <c r="O2" s="33"/>
      <c r="P2" s="33"/>
      <c r="Q2" s="33"/>
      <c r="R2" s="33"/>
      <c r="S2" s="25"/>
      <c r="T2" s="25"/>
      <c r="V2" t="s">
        <v>75</v>
      </c>
      <c r="W2">
        <f>SUM(Y:Y)</f>
        <v>5</v>
      </c>
    </row>
    <row r="3" spans="1:25" ht="8.1" customHeight="1" thickBot="1" x14ac:dyDescent="0.3">
      <c r="A3" s="25"/>
      <c r="B3" s="25"/>
      <c r="C3" s="26"/>
      <c r="D3" s="26"/>
      <c r="E3" s="26"/>
      <c r="F3" s="26"/>
      <c r="G3" s="26"/>
      <c r="H3" s="26"/>
      <c r="I3" s="27"/>
      <c r="J3" s="26"/>
      <c r="K3" s="26"/>
      <c r="L3" s="26"/>
      <c r="M3" s="26"/>
      <c r="N3" s="26"/>
      <c r="O3" s="26"/>
      <c r="P3" s="26"/>
      <c r="Q3" s="26"/>
      <c r="R3" s="26"/>
      <c r="S3" s="25"/>
      <c r="T3" s="25"/>
    </row>
    <row r="4" spans="1:25" ht="8.1" customHeight="1" x14ac:dyDescent="0.25">
      <c r="A4" s="25"/>
      <c r="B4" s="35"/>
      <c r="C4" s="36"/>
      <c r="D4" s="36"/>
      <c r="E4" s="36"/>
      <c r="F4" s="36"/>
      <c r="G4" s="36"/>
      <c r="H4" s="36"/>
      <c r="I4" s="37"/>
      <c r="J4" s="36"/>
      <c r="K4" s="36"/>
      <c r="L4" s="36"/>
      <c r="M4" s="36"/>
      <c r="N4" s="36"/>
      <c r="O4" s="36"/>
      <c r="P4" s="36"/>
      <c r="Q4" s="36"/>
      <c r="R4" s="36"/>
      <c r="S4" s="38"/>
      <c r="T4" s="25"/>
    </row>
    <row r="5" spans="1:25" ht="16.5" thickBot="1" x14ac:dyDescent="0.3">
      <c r="A5" s="25"/>
      <c r="B5" s="39"/>
      <c r="C5" s="71" t="s">
        <v>52</v>
      </c>
      <c r="D5" s="71"/>
      <c r="E5" s="71"/>
      <c r="F5" s="71"/>
      <c r="G5" s="71"/>
      <c r="H5" s="71"/>
      <c r="I5" s="71"/>
      <c r="J5" s="30"/>
      <c r="K5" s="30"/>
      <c r="L5" s="71" t="s">
        <v>50</v>
      </c>
      <c r="M5" s="71"/>
      <c r="N5" s="71"/>
      <c r="O5" s="71"/>
      <c r="P5" s="71"/>
      <c r="Q5" s="71"/>
      <c r="R5" s="71"/>
      <c r="S5" s="40"/>
      <c r="T5" s="25"/>
      <c r="V5" t="s">
        <v>69</v>
      </c>
      <c r="W5" t="s">
        <v>70</v>
      </c>
      <c r="Y5" t="s">
        <v>71</v>
      </c>
    </row>
    <row r="6" spans="1:25" ht="8.1" customHeight="1" thickBot="1" x14ac:dyDescent="0.3">
      <c r="A6" s="25"/>
      <c r="B6" s="39"/>
      <c r="C6" s="30"/>
      <c r="D6" s="30"/>
      <c r="E6" s="30"/>
      <c r="F6" s="30"/>
      <c r="G6" s="30"/>
      <c r="H6" s="30"/>
      <c r="I6" s="31"/>
      <c r="J6" s="30"/>
      <c r="K6" s="30"/>
      <c r="L6" s="30"/>
      <c r="M6" s="30"/>
      <c r="N6" s="30"/>
      <c r="O6" s="30"/>
      <c r="P6" s="30"/>
      <c r="Q6" s="30"/>
      <c r="R6" s="30"/>
      <c r="S6" s="40"/>
      <c r="T6" s="25"/>
    </row>
    <row r="7" spans="1:25" ht="16.5" thickTop="1" thickBot="1" x14ac:dyDescent="0.3">
      <c r="A7" s="25"/>
      <c r="B7" s="39"/>
      <c r="C7" s="41" t="s">
        <v>44</v>
      </c>
      <c r="D7" s="30"/>
      <c r="E7" s="70" t="s">
        <v>10</v>
      </c>
      <c r="F7" s="70"/>
      <c r="G7" s="70"/>
      <c r="H7" s="70"/>
      <c r="I7" s="31"/>
      <c r="J7" s="30"/>
      <c r="K7" s="30"/>
      <c r="L7" s="42" t="str">
        <f>IF(E7="agency","Agency Name",IF(E7="Referral","Referred By",IF(E7="Temp to Perm","Temp Role",IF(E7="Direct","Direct Recruiter",IF(E7="internal","Current Role","")))))</f>
        <v>Agency Name</v>
      </c>
      <c r="M7" s="30"/>
      <c r="N7" s="70" t="s">
        <v>92</v>
      </c>
      <c r="O7" s="70"/>
      <c r="P7" s="70"/>
      <c r="Q7" s="70"/>
      <c r="R7" s="70"/>
      <c r="S7" s="40"/>
      <c r="T7" s="25"/>
      <c r="V7">
        <f>LEN(E7)</f>
        <v>6</v>
      </c>
      <c r="W7">
        <f>LEN(N7)</f>
        <v>13</v>
      </c>
      <c r="X7">
        <v>1</v>
      </c>
      <c r="Y7">
        <f>IF(OR(V7=0,W7=0,X7=0),1,0)</f>
        <v>0</v>
      </c>
    </row>
    <row r="8" spans="1:25" ht="3" hidden="1" customHeight="1" thickTop="1" thickBot="1" x14ac:dyDescent="0.3">
      <c r="A8" s="25"/>
      <c r="B8" s="39"/>
      <c r="C8" s="30"/>
      <c r="D8" s="30"/>
      <c r="E8" s="30"/>
      <c r="F8" s="30"/>
      <c r="G8" s="30"/>
      <c r="H8" s="30"/>
      <c r="I8" s="31"/>
      <c r="J8" s="30"/>
      <c r="K8" s="30"/>
      <c r="L8" s="41"/>
      <c r="M8" s="30"/>
      <c r="N8" s="30"/>
      <c r="O8" s="30"/>
      <c r="P8" s="30"/>
      <c r="Q8" s="30"/>
      <c r="R8" s="30"/>
      <c r="S8" s="40"/>
      <c r="T8" s="25"/>
    </row>
    <row r="9" spans="1:25" ht="15" customHeight="1" thickTop="1" thickBot="1" x14ac:dyDescent="0.3">
      <c r="A9" s="25"/>
      <c r="B9" s="39"/>
      <c r="C9" s="41" t="s">
        <v>6</v>
      </c>
      <c r="D9" s="30"/>
      <c r="E9" s="70" t="s">
        <v>93</v>
      </c>
      <c r="F9" s="70"/>
      <c r="G9" s="70"/>
      <c r="H9" s="70"/>
      <c r="I9" s="70"/>
      <c r="J9" s="30"/>
      <c r="K9" s="30"/>
      <c r="L9" s="41" t="str">
        <f>IF(E7="agency","Agent Email",IF(E7="Referral","Referrer Staff ID",IF(E7="Temp to Perm","Temp Manager",IF(E7="internal","Staff ID",""))))</f>
        <v>Agent Email</v>
      </c>
      <c r="M9" s="30"/>
      <c r="N9" s="69"/>
      <c r="O9" s="70"/>
      <c r="P9" s="70"/>
      <c r="Q9" s="70"/>
      <c r="R9" s="70"/>
      <c r="S9" s="40"/>
      <c r="T9" s="25"/>
      <c r="V9">
        <f>LEN(E9)</f>
        <v>19</v>
      </c>
      <c r="W9">
        <f>IF(LEN(L9)&gt;0,LEN(N9),1)</f>
        <v>0</v>
      </c>
      <c r="X9">
        <v>1</v>
      </c>
      <c r="Y9">
        <f>IF(OR(V9=0,W9=0,X9=0),1,0)</f>
        <v>1</v>
      </c>
    </row>
    <row r="10" spans="1:25" ht="3" hidden="1" customHeight="1" thickTop="1" thickBot="1" x14ac:dyDescent="0.3">
      <c r="A10" s="25"/>
      <c r="B10" s="39"/>
      <c r="C10" s="41"/>
      <c r="D10" s="30"/>
      <c r="E10" s="30"/>
      <c r="F10" s="30"/>
      <c r="G10" s="30"/>
      <c r="H10" s="30"/>
      <c r="I10" s="31"/>
      <c r="J10" s="30"/>
      <c r="K10" s="30"/>
      <c r="L10" s="41"/>
      <c r="M10" s="30"/>
      <c r="N10" s="30"/>
      <c r="O10" s="30"/>
      <c r="P10" s="30"/>
      <c r="Q10" s="30"/>
      <c r="R10" s="30"/>
      <c r="S10" s="40"/>
      <c r="T10" s="25"/>
    </row>
    <row r="11" spans="1:25" ht="16.5" thickTop="1" thickBot="1" x14ac:dyDescent="0.3">
      <c r="A11" s="25"/>
      <c r="B11" s="39"/>
      <c r="C11" s="41" t="s">
        <v>5</v>
      </c>
      <c r="D11" s="30"/>
      <c r="E11" s="73"/>
      <c r="F11" s="73"/>
      <c r="G11" s="73"/>
      <c r="H11" s="73"/>
      <c r="I11" s="31"/>
      <c r="J11" s="30"/>
      <c r="K11" s="30"/>
      <c r="L11" s="41" t="str">
        <f>IF(E7="agency","Agent Phone",IF(E7="Temp to Perm","Temp Start",IF(E7="internal","Current Entity","")))</f>
        <v>Agent Phone</v>
      </c>
      <c r="M11" s="30"/>
      <c r="N11" s="70"/>
      <c r="O11" s="70"/>
      <c r="P11" s="70"/>
      <c r="Q11" s="70"/>
      <c r="R11" s="70"/>
      <c r="S11" s="40"/>
      <c r="T11" s="25"/>
      <c r="V11">
        <f>LEN(E11)</f>
        <v>0</v>
      </c>
      <c r="W11">
        <f>IF(LEN(L11)&gt;0,LEN(N11),1)</f>
        <v>0</v>
      </c>
      <c r="X11">
        <v>1</v>
      </c>
      <c r="Y11">
        <f>IF(OR(V11=0,W11=0,X11=0),1,0)</f>
        <v>1</v>
      </c>
    </row>
    <row r="12" spans="1:25" ht="3" hidden="1" customHeight="1" thickTop="1" thickBot="1" x14ac:dyDescent="0.3">
      <c r="A12" s="25"/>
      <c r="B12" s="39"/>
      <c r="C12" s="41"/>
      <c r="D12" s="30"/>
      <c r="E12" s="30"/>
      <c r="F12" s="30"/>
      <c r="G12" s="30"/>
      <c r="H12" s="30"/>
      <c r="I12" s="31"/>
      <c r="J12" s="30"/>
      <c r="K12" s="30"/>
      <c r="L12" s="41"/>
      <c r="M12" s="30"/>
      <c r="N12" s="30"/>
      <c r="O12" s="30"/>
      <c r="P12" s="30"/>
      <c r="Q12" s="30"/>
      <c r="R12" s="30"/>
      <c r="S12" s="40"/>
      <c r="T12" s="25"/>
    </row>
    <row r="13" spans="1:25" ht="16.5" thickTop="1" thickBot="1" x14ac:dyDescent="0.3">
      <c r="A13" s="25"/>
      <c r="B13" s="39"/>
      <c r="C13" s="41" t="s">
        <v>25</v>
      </c>
      <c r="D13" s="30"/>
      <c r="E13" s="70" t="s">
        <v>94</v>
      </c>
      <c r="F13" s="70"/>
      <c r="G13" s="70"/>
      <c r="H13" s="70"/>
      <c r="I13" s="70"/>
      <c r="J13" s="30"/>
      <c r="K13" s="30"/>
      <c r="L13" s="41" t="str">
        <f>IF(E7="Temp to Perm","Temp End",IF(E7="internal","Current Manager",""))</f>
        <v/>
      </c>
      <c r="M13" s="30"/>
      <c r="N13" s="70"/>
      <c r="O13" s="70"/>
      <c r="P13" s="70"/>
      <c r="Q13" s="70"/>
      <c r="R13" s="70"/>
      <c r="S13" s="40"/>
      <c r="T13" s="25"/>
      <c r="V13">
        <f>LEN(E13)</f>
        <v>19</v>
      </c>
      <c r="W13">
        <f>IF(LEN(L13)&gt;0,LEN(N13),1)</f>
        <v>1</v>
      </c>
      <c r="X13">
        <v>1</v>
      </c>
      <c r="Y13">
        <f>IF(OR(V13=0,W13=0,X13=0),1,0)</f>
        <v>0</v>
      </c>
    </row>
    <row r="14" spans="1:25" ht="3" hidden="1" customHeight="1" thickTop="1" thickBot="1" x14ac:dyDescent="0.3">
      <c r="A14" s="25"/>
      <c r="B14" s="39"/>
      <c r="C14" s="41"/>
      <c r="D14" s="30"/>
      <c r="E14" s="30"/>
      <c r="F14" s="30"/>
      <c r="G14" s="30"/>
      <c r="H14" s="30"/>
      <c r="I14" s="31"/>
      <c r="J14" s="30"/>
      <c r="K14" s="30"/>
      <c r="L14" s="41"/>
      <c r="M14" s="30"/>
      <c r="N14" s="30"/>
      <c r="O14" s="30"/>
      <c r="P14" s="30"/>
      <c r="Q14" s="30"/>
      <c r="R14" s="30"/>
      <c r="S14" s="40"/>
      <c r="T14" s="25"/>
    </row>
    <row r="15" spans="1:25" ht="16.5" thickTop="1" thickBot="1" x14ac:dyDescent="0.3">
      <c r="A15" s="25"/>
      <c r="B15" s="39"/>
      <c r="C15" s="41" t="s">
        <v>4</v>
      </c>
      <c r="D15" s="30"/>
      <c r="E15" s="70"/>
      <c r="F15" s="70"/>
      <c r="G15" s="70"/>
      <c r="H15" s="70"/>
      <c r="I15" s="31"/>
      <c r="J15" s="30"/>
      <c r="K15" s="30"/>
      <c r="L15" s="41" t="str">
        <f>IF(E7="internal","Manager aware of job search?","")</f>
        <v/>
      </c>
      <c r="M15" s="30"/>
      <c r="N15" s="56"/>
      <c r="O15" s="30"/>
      <c r="P15" s="30"/>
      <c r="Q15" s="41" t="str">
        <f>IF(E7="internal","Current Performance Rating ","")</f>
        <v/>
      </c>
      <c r="R15" s="65"/>
      <c r="S15" s="40"/>
      <c r="T15" s="25"/>
      <c r="V15">
        <f>LEN(E15)</f>
        <v>0</v>
      </c>
      <c r="W15">
        <f>IF(LEN(L15)&gt;0,LEN(N15),1)</f>
        <v>1</v>
      </c>
      <c r="X15">
        <v>1</v>
      </c>
      <c r="Y15">
        <f>IF(OR(V15=0,W15=0,X15=0),1,0)</f>
        <v>1</v>
      </c>
    </row>
    <row r="16" spans="1:25" ht="3" hidden="1" customHeight="1" thickTop="1" thickBot="1" x14ac:dyDescent="0.3">
      <c r="A16" s="25"/>
      <c r="B16" s="39"/>
      <c r="C16" s="41"/>
      <c r="D16" s="30"/>
      <c r="E16" s="30"/>
      <c r="F16" s="30"/>
      <c r="G16" s="30"/>
      <c r="H16" s="30"/>
      <c r="I16" s="31"/>
      <c r="J16" s="30"/>
      <c r="K16" s="30"/>
      <c r="L16" s="41"/>
      <c r="M16" s="30"/>
      <c r="N16" s="30"/>
      <c r="O16" s="30"/>
      <c r="P16" s="30"/>
      <c r="Q16" s="30"/>
      <c r="R16" s="30"/>
      <c r="S16" s="40"/>
      <c r="T16" s="25"/>
    </row>
    <row r="17" spans="1:25" ht="16.5" thickTop="1" thickBot="1" x14ac:dyDescent="0.3">
      <c r="A17" s="25"/>
      <c r="B17" s="39"/>
      <c r="C17" s="41" t="s">
        <v>22</v>
      </c>
      <c r="D17" s="30"/>
      <c r="E17" s="56">
        <v>6</v>
      </c>
      <c r="F17" s="30"/>
      <c r="G17" s="30"/>
      <c r="H17" s="30"/>
      <c r="I17" s="31"/>
      <c r="J17" s="30"/>
      <c r="K17" s="30"/>
      <c r="L17" s="41" t="str">
        <f>IF(E7="internal","Current GCB","")</f>
        <v/>
      </c>
      <c r="M17" s="30"/>
      <c r="N17" s="56"/>
      <c r="O17" s="30"/>
      <c r="P17" s="57"/>
      <c r="Q17" s="41" t="str">
        <f>IF(E7="internal","Prior Year Performance Rating ","")</f>
        <v/>
      </c>
      <c r="R17" s="67"/>
      <c r="S17" s="40"/>
      <c r="T17" s="25"/>
      <c r="V17">
        <f>LEN(E17)</f>
        <v>1</v>
      </c>
      <c r="W17">
        <f>IF(LEN(L17)&gt;0,LEN(N17),1)</f>
        <v>1</v>
      </c>
      <c r="X17">
        <v>1</v>
      </c>
      <c r="Y17">
        <f>IF(OR(V17=0,W17=0,X17=0),1,0)</f>
        <v>0</v>
      </c>
    </row>
    <row r="18" spans="1:25" ht="3" hidden="1" customHeight="1" thickTop="1" thickBot="1" x14ac:dyDescent="0.3">
      <c r="A18" s="25"/>
      <c r="B18" s="39"/>
      <c r="C18" s="41"/>
      <c r="D18" s="30"/>
      <c r="E18" s="30"/>
      <c r="F18" s="30"/>
      <c r="G18" s="30"/>
      <c r="H18" s="30"/>
      <c r="I18" s="31"/>
      <c r="J18" s="30"/>
      <c r="K18" s="30"/>
      <c r="L18" s="42"/>
      <c r="M18" s="42"/>
      <c r="N18" s="42"/>
      <c r="O18" s="42"/>
      <c r="P18" s="42"/>
      <c r="Q18" s="42"/>
      <c r="R18" s="42"/>
      <c r="S18" s="40"/>
      <c r="T18" s="25"/>
    </row>
    <row r="19" spans="1:25" ht="16.5" thickTop="1" thickBot="1" x14ac:dyDescent="0.3">
      <c r="A19" s="25"/>
      <c r="B19" s="39"/>
      <c r="C19" s="41" t="s">
        <v>23</v>
      </c>
      <c r="D19" s="30"/>
      <c r="E19" s="70"/>
      <c r="F19" s="70"/>
      <c r="G19" s="70"/>
      <c r="H19" s="70"/>
      <c r="I19" s="70"/>
      <c r="J19" s="30"/>
      <c r="K19" s="30"/>
      <c r="L19" s="41" t="str">
        <f>IF(E7="Temp to Perm","Original Source",IF(E7="internal","Confirm Employee Type",""))</f>
        <v/>
      </c>
      <c r="M19" s="30"/>
      <c r="N19" s="70"/>
      <c r="O19" s="70"/>
      <c r="P19" s="70"/>
      <c r="Q19" s="70"/>
      <c r="R19" s="70"/>
      <c r="S19" s="40"/>
      <c r="T19" s="25"/>
      <c r="U19" t="s">
        <v>21</v>
      </c>
      <c r="V19">
        <f>LEN(E19)</f>
        <v>0</v>
      </c>
      <c r="W19">
        <f>IF(LEN(L19)&gt;0,LEN(N19),1)</f>
        <v>1</v>
      </c>
      <c r="X19">
        <v>1</v>
      </c>
      <c r="Y19">
        <f>IF(OR(V19=0,W19=0,X19=0),1,0)</f>
        <v>1</v>
      </c>
    </row>
    <row r="20" spans="1:25" ht="3" hidden="1" customHeight="1" thickTop="1" thickBot="1" x14ac:dyDescent="0.3">
      <c r="A20" s="25"/>
      <c r="B20" s="39"/>
      <c r="C20" s="41"/>
      <c r="D20" s="30"/>
      <c r="E20" s="32"/>
      <c r="F20" s="32"/>
      <c r="G20" s="32"/>
      <c r="H20" s="32"/>
      <c r="I20" s="54"/>
      <c r="J20" s="30"/>
      <c r="K20" s="30"/>
      <c r="L20" s="42"/>
      <c r="M20" s="42"/>
      <c r="N20" s="42"/>
      <c r="O20" s="42"/>
      <c r="P20" s="42"/>
      <c r="Q20" s="42"/>
      <c r="R20" s="42"/>
      <c r="S20" s="40"/>
      <c r="T20" s="25"/>
    </row>
    <row r="21" spans="1:25" ht="16.5" thickTop="1" thickBot="1" x14ac:dyDescent="0.3">
      <c r="A21" s="25"/>
      <c r="B21" s="39"/>
      <c r="C21" s="41" t="s">
        <v>24</v>
      </c>
      <c r="D21" s="30"/>
      <c r="E21" s="70"/>
      <c r="F21" s="70"/>
      <c r="G21" s="70"/>
      <c r="H21" s="70"/>
      <c r="I21" s="70"/>
      <c r="J21" s="30"/>
      <c r="K21" s="30"/>
      <c r="L21" s="42"/>
      <c r="M21" s="41" t="str">
        <f>IF(A11="internal","At Risk? ",IF(A11="temp to perm","Conversion in same Role?",""))</f>
        <v/>
      </c>
      <c r="N21" s="42"/>
      <c r="O21" s="42"/>
      <c r="P21" s="42"/>
      <c r="Q21" s="41" t="str">
        <f>IF(E7="internal","At Risk? ",IF(E7="temp to perm","Conversion in same Role?",""))</f>
        <v/>
      </c>
      <c r="R21" s="66"/>
      <c r="S21" s="40"/>
      <c r="T21" s="25"/>
      <c r="V21">
        <f>LEN(E21)</f>
        <v>0</v>
      </c>
      <c r="W21">
        <v>1</v>
      </c>
      <c r="X21">
        <v>1</v>
      </c>
      <c r="Y21">
        <f>IF(OR(V21=0,W21=0,X21=0),1,0)</f>
        <v>1</v>
      </c>
    </row>
    <row r="22" spans="1:25" ht="8.1" customHeight="1" thickTop="1" thickBot="1" x14ac:dyDescent="0.3">
      <c r="A22" s="25"/>
      <c r="B22" s="44"/>
      <c r="C22" s="28"/>
      <c r="D22" s="28"/>
      <c r="E22" s="28"/>
      <c r="F22" s="28"/>
      <c r="G22" s="28"/>
      <c r="H22" s="28"/>
      <c r="I22" s="29"/>
      <c r="J22" s="28"/>
      <c r="K22" s="28"/>
      <c r="L22" s="28"/>
      <c r="M22" s="28"/>
      <c r="N22" s="28"/>
      <c r="O22" s="28"/>
      <c r="P22" s="28"/>
      <c r="Q22" s="28"/>
      <c r="R22" s="28"/>
      <c r="S22" s="45"/>
      <c r="T22" s="25"/>
    </row>
    <row r="23" spans="1:25" ht="8.1" customHeight="1" thickBot="1" x14ac:dyDescent="0.3">
      <c r="A23" s="25"/>
      <c r="B23" s="25"/>
      <c r="C23" s="30"/>
      <c r="D23" s="30"/>
      <c r="E23" s="30"/>
      <c r="F23" s="30"/>
      <c r="G23" s="30"/>
      <c r="H23" s="30"/>
      <c r="I23" s="31"/>
      <c r="J23" s="30"/>
      <c r="K23" s="30"/>
      <c r="L23" s="30"/>
      <c r="M23" s="30"/>
      <c r="N23" s="30"/>
      <c r="O23" s="30"/>
      <c r="P23" s="30"/>
      <c r="Q23" s="30"/>
      <c r="R23" s="30"/>
      <c r="S23" s="25"/>
      <c r="T23" s="25"/>
    </row>
    <row r="24" spans="1:25" ht="8.1" customHeight="1" x14ac:dyDescent="0.25">
      <c r="A24" s="25"/>
      <c r="B24" s="35"/>
      <c r="C24" s="36"/>
      <c r="D24" s="36"/>
      <c r="E24" s="36"/>
      <c r="F24" s="36"/>
      <c r="G24" s="36"/>
      <c r="H24" s="36"/>
      <c r="I24" s="37"/>
      <c r="J24" s="36"/>
      <c r="K24" s="36"/>
      <c r="L24" s="36"/>
      <c r="M24" s="36"/>
      <c r="N24" s="36"/>
      <c r="O24" s="36"/>
      <c r="P24" s="36"/>
      <c r="Q24" s="36"/>
      <c r="R24" s="36"/>
      <c r="S24" s="38"/>
      <c r="T24" s="25"/>
    </row>
    <row r="25" spans="1:25" ht="16.5" thickBot="1" x14ac:dyDescent="0.3">
      <c r="A25" s="25"/>
      <c r="B25" s="39"/>
      <c r="C25" s="71" t="s">
        <v>64</v>
      </c>
      <c r="D25" s="71"/>
      <c r="E25" s="71"/>
      <c r="F25" s="71"/>
      <c r="G25" s="71"/>
      <c r="H25" s="71"/>
      <c r="I25" s="71"/>
      <c r="J25" s="71"/>
      <c r="K25" s="71"/>
      <c r="L25" s="71"/>
      <c r="M25" s="71"/>
      <c r="N25" s="71"/>
      <c r="O25" s="71"/>
      <c r="P25" s="71"/>
      <c r="Q25" s="71"/>
      <c r="R25" s="71"/>
      <c r="S25" s="40"/>
      <c r="T25" s="25"/>
    </row>
    <row r="26" spans="1:25" ht="8.1" customHeight="1" thickBot="1" x14ac:dyDescent="0.3">
      <c r="A26" s="25"/>
      <c r="B26" s="39"/>
      <c r="C26" s="30"/>
      <c r="D26" s="30"/>
      <c r="E26" s="30"/>
      <c r="F26" s="30"/>
      <c r="G26" s="30"/>
      <c r="H26" s="30"/>
      <c r="I26" s="31"/>
      <c r="J26" s="30"/>
      <c r="K26" s="30"/>
      <c r="L26" s="30"/>
      <c r="M26" s="30"/>
      <c r="N26" s="30"/>
      <c r="O26" s="30"/>
      <c r="P26" s="30"/>
      <c r="Q26" s="30"/>
      <c r="R26" s="30"/>
      <c r="S26" s="40"/>
      <c r="T26" s="25"/>
    </row>
    <row r="27" spans="1:25" ht="16.5" thickTop="1" thickBot="1" x14ac:dyDescent="0.3">
      <c r="A27" s="25"/>
      <c r="B27" s="39"/>
      <c r="C27" s="30"/>
      <c r="D27" s="30"/>
      <c r="E27" s="41" t="s">
        <v>26</v>
      </c>
      <c r="F27" s="30"/>
      <c r="G27" s="49" t="s">
        <v>1</v>
      </c>
      <c r="H27" s="30"/>
      <c r="I27" s="55" t="s">
        <v>73</v>
      </c>
      <c r="J27" s="30"/>
      <c r="K27" s="30"/>
      <c r="L27" s="30"/>
      <c r="M27" s="30"/>
      <c r="N27" s="41" t="s">
        <v>56</v>
      </c>
      <c r="O27" s="30"/>
      <c r="P27" s="49" t="s">
        <v>1</v>
      </c>
      <c r="Q27" s="60" t="str">
        <f>IF(OR(P27="n",P29="n"),"DO NOT PROGRESS","")</f>
        <v/>
      </c>
      <c r="R27" s="30"/>
      <c r="S27" s="40"/>
      <c r="T27" s="25"/>
      <c r="V27">
        <f>IF(LEN(G27)&gt;0,LEN(G27),0)</f>
        <v>1</v>
      </c>
      <c r="W27">
        <f>IF(E7="agency",IF(LEN(N27)&gt;0,LEN(N27),0),1)</f>
        <v>31</v>
      </c>
      <c r="X27">
        <f>IF(G27="n",IF(LEN(I27)&gt;21,1,0),1)</f>
        <v>1</v>
      </c>
      <c r="Y27">
        <f>IF(OR(V27=0,W27=0,X27=0),1,0)</f>
        <v>0</v>
      </c>
    </row>
    <row r="28" spans="1:25" ht="3" hidden="1" customHeight="1" thickTop="1" thickBot="1" x14ac:dyDescent="0.3">
      <c r="A28" s="25"/>
      <c r="B28" s="39"/>
      <c r="C28" s="30"/>
      <c r="D28" s="30"/>
      <c r="E28" s="41"/>
      <c r="F28" s="30"/>
      <c r="G28" s="30"/>
      <c r="H28" s="30"/>
      <c r="I28" s="48"/>
      <c r="J28" s="30"/>
      <c r="K28" s="30"/>
      <c r="L28" s="30"/>
      <c r="M28" s="30"/>
      <c r="N28" s="41"/>
      <c r="O28" s="30"/>
      <c r="P28" s="30"/>
      <c r="Q28" s="32"/>
      <c r="R28" s="30"/>
      <c r="S28" s="40"/>
      <c r="T28" s="25"/>
      <c r="V28" t="s">
        <v>72</v>
      </c>
    </row>
    <row r="29" spans="1:25" ht="16.5" thickTop="1" thickBot="1" x14ac:dyDescent="0.3">
      <c r="A29" s="25"/>
      <c r="B29" s="39"/>
      <c r="C29" s="30"/>
      <c r="D29" s="30"/>
      <c r="E29" s="41" t="s">
        <v>43</v>
      </c>
      <c r="F29" s="43"/>
      <c r="G29" s="49" t="s">
        <v>2</v>
      </c>
      <c r="H29" s="43"/>
      <c r="I29" s="58" t="s">
        <v>73</v>
      </c>
      <c r="J29" s="30"/>
      <c r="K29" s="30"/>
      <c r="L29" s="30"/>
      <c r="M29" s="30"/>
      <c r="N29" s="41" t="s">
        <v>57</v>
      </c>
      <c r="O29" s="30"/>
      <c r="P29" s="49" t="s">
        <v>1</v>
      </c>
      <c r="Q29" s="60"/>
      <c r="R29" s="30"/>
      <c r="S29" s="40"/>
      <c r="T29" s="25"/>
      <c r="V29">
        <f>IF(LEN(G29)&gt;0,LEN(G29),0)</f>
        <v>1</v>
      </c>
      <c r="W29">
        <f>IF(E9="agency",IF(LEN(N29)&gt;0,LEN(N29),0),1)</f>
        <v>1</v>
      </c>
      <c r="X29">
        <f>IF(G29="y",IF(LEN(I29)&gt;21,1,0),1)</f>
        <v>1</v>
      </c>
      <c r="Y29">
        <f>IF(OR(V29=0,W29=0,X29=0),1,0)</f>
        <v>0</v>
      </c>
    </row>
    <row r="30" spans="1:25" ht="3" hidden="1" customHeight="1" thickTop="1" thickBot="1" x14ac:dyDescent="0.3">
      <c r="A30" s="25"/>
      <c r="B30" s="39"/>
      <c r="C30" s="30"/>
      <c r="D30" s="30"/>
      <c r="E30" s="41"/>
      <c r="F30" s="30"/>
      <c r="G30" s="30"/>
      <c r="H30" s="30"/>
      <c r="I30" s="59"/>
      <c r="J30" s="30"/>
      <c r="K30" s="30"/>
      <c r="L30" s="30"/>
      <c r="M30" s="30"/>
      <c r="N30" s="41"/>
      <c r="O30" s="30"/>
      <c r="P30" s="30"/>
      <c r="Q30" s="30"/>
      <c r="R30" s="30"/>
      <c r="S30" s="40"/>
      <c r="T30" s="25"/>
      <c r="U30" t="s">
        <v>21</v>
      </c>
    </row>
    <row r="31" spans="1:25" ht="16.5" thickTop="1" thickBot="1" x14ac:dyDescent="0.3">
      <c r="A31" s="25"/>
      <c r="B31" s="39"/>
      <c r="C31" s="30"/>
      <c r="D31" s="30"/>
      <c r="E31" s="41" t="s">
        <v>27</v>
      </c>
      <c r="F31" s="30"/>
      <c r="G31" s="49" t="s">
        <v>2</v>
      </c>
      <c r="H31" s="30"/>
      <c r="I31" s="58" t="s">
        <v>73</v>
      </c>
      <c r="J31" s="30"/>
      <c r="K31" s="30"/>
      <c r="L31" s="30"/>
      <c r="M31" s="30"/>
      <c r="N31" s="41" t="s">
        <v>54</v>
      </c>
      <c r="O31" s="30"/>
      <c r="P31" s="49" t="s">
        <v>2</v>
      </c>
      <c r="Q31" s="30"/>
      <c r="R31" s="30"/>
      <c r="S31" s="40"/>
      <c r="T31" s="25"/>
      <c r="V31">
        <f>IF(LEN(G31)&gt;0,LEN(G31),0)</f>
        <v>1</v>
      </c>
      <c r="W31">
        <f>IF(E11="agency",IF(LEN(N31)&gt;0,LEN(N31),0),1)</f>
        <v>1</v>
      </c>
      <c r="X31">
        <f>IF(G31="y",IF(LEN(I31)&gt;21,1,0),1)</f>
        <v>1</v>
      </c>
      <c r="Y31">
        <f>IF(OR(V31=0,W31=0,X31=0),1,0)</f>
        <v>0</v>
      </c>
    </row>
    <row r="32" spans="1:25" ht="3" hidden="1" customHeight="1" thickTop="1" thickBot="1" x14ac:dyDescent="0.3">
      <c r="A32" s="25"/>
      <c r="B32" s="39"/>
      <c r="C32" s="30"/>
      <c r="D32" s="30"/>
      <c r="E32" s="41"/>
      <c r="F32" s="30"/>
      <c r="G32" s="30"/>
      <c r="H32" s="30"/>
      <c r="I32" s="59"/>
      <c r="J32" s="30"/>
      <c r="K32" s="30"/>
      <c r="L32" s="30"/>
      <c r="M32" s="30"/>
      <c r="N32" s="30"/>
      <c r="O32" s="30"/>
      <c r="P32" s="30"/>
      <c r="Q32" s="30"/>
      <c r="R32" s="30"/>
      <c r="S32" s="40"/>
      <c r="T32" s="25"/>
    </row>
    <row r="33" spans="1:25" ht="16.5" thickTop="1" thickBot="1" x14ac:dyDescent="0.3">
      <c r="A33" s="25"/>
      <c r="B33" s="39"/>
      <c r="C33" s="30"/>
      <c r="D33" s="30"/>
      <c r="E33" s="41" t="s">
        <v>28</v>
      </c>
      <c r="F33" s="30"/>
      <c r="G33" s="49" t="s">
        <v>2</v>
      </c>
      <c r="H33" s="30"/>
      <c r="I33" s="58" t="s">
        <v>73</v>
      </c>
      <c r="J33" s="30"/>
      <c r="K33" s="30"/>
      <c r="L33" s="72" t="s">
        <v>58</v>
      </c>
      <c r="M33" s="72"/>
      <c r="N33" s="72"/>
      <c r="O33" s="30"/>
      <c r="P33" s="88" t="s">
        <v>73</v>
      </c>
      <c r="Q33" s="88"/>
      <c r="R33" s="88"/>
      <c r="S33" s="40"/>
      <c r="T33" s="25"/>
      <c r="V33">
        <f>IF(LEN(G33)&gt;0,LEN(G33),0)</f>
        <v>1</v>
      </c>
      <c r="W33">
        <f>IF(P31="y",IF(LEN(P33)&gt;0,LEN(P33),0),1)</f>
        <v>1</v>
      </c>
      <c r="X33">
        <f>IF(G33="y",IF(LEN(I33)&gt;21,1,0),1)</f>
        <v>1</v>
      </c>
      <c r="Y33">
        <f>IF(OR(V33=0,W33=0,X33=0),1,0)</f>
        <v>0</v>
      </c>
    </row>
    <row r="34" spans="1:25" ht="3" hidden="1" customHeight="1" thickTop="1" thickBot="1" x14ac:dyDescent="0.3">
      <c r="A34" s="25"/>
      <c r="B34" s="39"/>
      <c r="C34" s="31"/>
      <c r="D34" s="31"/>
      <c r="E34" s="31"/>
      <c r="F34" s="31"/>
      <c r="G34" s="31"/>
      <c r="H34" s="30"/>
      <c r="I34" s="59"/>
      <c r="J34" s="30"/>
      <c r="K34" s="30"/>
      <c r="L34" s="72"/>
      <c r="M34" s="72"/>
      <c r="N34" s="72"/>
      <c r="O34" s="30"/>
      <c r="P34" s="88"/>
      <c r="Q34" s="88"/>
      <c r="R34" s="88"/>
      <c r="S34" s="40"/>
      <c r="T34" s="25"/>
    </row>
    <row r="35" spans="1:25" ht="16.5" thickTop="1" thickBot="1" x14ac:dyDescent="0.3">
      <c r="A35" s="25"/>
      <c r="B35" s="39"/>
      <c r="C35" s="30"/>
      <c r="D35" s="30"/>
      <c r="E35" s="41" t="s">
        <v>45</v>
      </c>
      <c r="F35" s="30"/>
      <c r="G35" s="49" t="s">
        <v>2</v>
      </c>
      <c r="H35" s="30"/>
      <c r="I35" s="58" t="s">
        <v>73</v>
      </c>
      <c r="J35" s="30"/>
      <c r="K35" s="30"/>
      <c r="L35" s="72"/>
      <c r="M35" s="72"/>
      <c r="N35" s="72"/>
      <c r="O35" s="30"/>
      <c r="P35" s="88"/>
      <c r="Q35" s="88"/>
      <c r="R35" s="88"/>
      <c r="S35" s="40"/>
      <c r="T35" s="25"/>
      <c r="V35">
        <f>IF(LEN(G35)&gt;0,LEN(G35),0)</f>
        <v>1</v>
      </c>
      <c r="W35">
        <v>1</v>
      </c>
      <c r="X35">
        <f>IF(G35="y",IF(LEN(I35)&gt;21,1,0),1)</f>
        <v>1</v>
      </c>
      <c r="Y35">
        <f>IF(OR(V35=0,W35=0,X35=0),1,0)</f>
        <v>0</v>
      </c>
    </row>
    <row r="36" spans="1:25" ht="8.1" customHeight="1" thickTop="1" thickBot="1" x14ac:dyDescent="0.3">
      <c r="A36" s="25"/>
      <c r="B36" s="44"/>
      <c r="C36" s="29"/>
      <c r="D36" s="29"/>
      <c r="E36" s="29"/>
      <c r="F36" s="29"/>
      <c r="G36" s="29"/>
      <c r="H36" s="28"/>
      <c r="I36" s="29"/>
      <c r="J36" s="28"/>
      <c r="K36" s="28"/>
      <c r="L36" s="28"/>
      <c r="M36" s="28"/>
      <c r="N36" s="28"/>
      <c r="O36" s="28"/>
      <c r="P36" s="28"/>
      <c r="Q36" s="28"/>
      <c r="R36" s="28"/>
      <c r="S36" s="45"/>
      <c r="T36" s="25"/>
    </row>
    <row r="37" spans="1:25" s="22" customFormat="1" ht="8.1" customHeight="1" thickBot="1" x14ac:dyDescent="0.3">
      <c r="A37" s="46"/>
      <c r="B37" s="46"/>
      <c r="C37" s="30"/>
      <c r="D37" s="30"/>
      <c r="E37" s="30"/>
      <c r="F37" s="30"/>
      <c r="G37" s="30"/>
      <c r="H37" s="30"/>
      <c r="I37" s="31"/>
      <c r="J37" s="30"/>
      <c r="K37" s="30"/>
      <c r="L37" s="30"/>
      <c r="M37" s="30"/>
      <c r="N37" s="30"/>
      <c r="O37" s="30"/>
      <c r="P37" s="30"/>
      <c r="Q37" s="30"/>
      <c r="R37" s="30"/>
      <c r="S37" s="46"/>
      <c r="T37" s="46"/>
    </row>
    <row r="38" spans="1:25" ht="8.1" customHeight="1" x14ac:dyDescent="0.25">
      <c r="A38" s="25"/>
      <c r="B38" s="35"/>
      <c r="C38" s="36"/>
      <c r="D38" s="36"/>
      <c r="E38" s="36"/>
      <c r="F38" s="36"/>
      <c r="G38" s="36"/>
      <c r="H38" s="36"/>
      <c r="I38" s="37"/>
      <c r="J38" s="36"/>
      <c r="K38" s="36"/>
      <c r="L38" s="36"/>
      <c r="M38" s="36"/>
      <c r="N38" s="36"/>
      <c r="O38" s="36"/>
      <c r="P38" s="36"/>
      <c r="Q38" s="36"/>
      <c r="R38" s="36"/>
      <c r="S38" s="38"/>
      <c r="T38" s="25"/>
    </row>
    <row r="39" spans="1:25" ht="24" thickBot="1" x14ac:dyDescent="0.3">
      <c r="A39" s="25"/>
      <c r="B39" s="39"/>
      <c r="C39" s="87" t="s">
        <v>46</v>
      </c>
      <c r="D39" s="87"/>
      <c r="E39" s="87"/>
      <c r="F39" s="87"/>
      <c r="G39" s="87"/>
      <c r="H39" s="87"/>
      <c r="I39" s="87"/>
      <c r="J39" s="87"/>
      <c r="K39" s="87"/>
      <c r="L39" s="87"/>
      <c r="M39" s="87"/>
      <c r="N39" s="87"/>
      <c r="O39" s="87"/>
      <c r="P39" s="87"/>
      <c r="Q39" s="87"/>
      <c r="R39" s="87"/>
      <c r="S39" s="40"/>
      <c r="T39" s="25"/>
      <c r="V39" t="s">
        <v>74</v>
      </c>
      <c r="W39">
        <v>20</v>
      </c>
    </row>
    <row r="40" spans="1:25" ht="8.1" customHeight="1" x14ac:dyDescent="0.25">
      <c r="A40" s="25"/>
      <c r="B40" s="39"/>
      <c r="C40" s="30"/>
      <c r="D40" s="30"/>
      <c r="E40" s="30"/>
      <c r="F40" s="30"/>
      <c r="G40" s="30"/>
      <c r="H40" s="30"/>
      <c r="I40" s="31"/>
      <c r="J40" s="30"/>
      <c r="K40" s="30"/>
      <c r="L40" s="30"/>
      <c r="M40" s="30"/>
      <c r="N40" s="30"/>
      <c r="O40" s="30"/>
      <c r="P40" s="30"/>
      <c r="Q40" s="30"/>
      <c r="R40" s="30"/>
      <c r="S40" s="40"/>
      <c r="T40" s="25"/>
    </row>
    <row r="41" spans="1:25" ht="88.5" customHeight="1" x14ac:dyDescent="0.25">
      <c r="A41" s="25"/>
      <c r="B41" s="39"/>
      <c r="C41" s="72" t="s">
        <v>62</v>
      </c>
      <c r="D41" s="72"/>
      <c r="E41" s="72"/>
      <c r="F41" s="72"/>
      <c r="G41" s="72"/>
      <c r="H41" s="30"/>
      <c r="I41" s="68" t="s">
        <v>95</v>
      </c>
      <c r="J41" s="30"/>
      <c r="K41" s="30"/>
      <c r="L41" s="85" t="str">
        <f>IF(SUM(Y41:Y47)&gt;0,"Please provide a detailed evaluation of the candidate's skills and competencies in comparison to the job description.","")</f>
        <v/>
      </c>
      <c r="M41" s="86"/>
      <c r="N41" s="86"/>
      <c r="O41" s="86"/>
      <c r="P41" s="86"/>
      <c r="Q41" s="86"/>
      <c r="R41" s="86"/>
      <c r="S41" s="40"/>
      <c r="T41" s="25"/>
      <c r="Y41">
        <f>IF($E$7="internal",0,IF(LEN(I41)&gt;$W$39,0,1))</f>
        <v>0</v>
      </c>
    </row>
    <row r="42" spans="1:25" ht="8.1" customHeight="1" thickBot="1" x14ac:dyDescent="0.3">
      <c r="A42" s="25"/>
      <c r="B42" s="39"/>
      <c r="C42" s="30"/>
      <c r="D42" s="30"/>
      <c r="E42" s="30"/>
      <c r="F42" s="30"/>
      <c r="G42" s="30"/>
      <c r="H42" s="30"/>
      <c r="I42" s="31"/>
      <c r="J42" s="30"/>
      <c r="K42" s="30"/>
      <c r="L42" s="51"/>
      <c r="M42" s="51"/>
      <c r="N42" s="51"/>
      <c r="O42" s="51"/>
      <c r="P42" s="51"/>
      <c r="Q42" s="51"/>
      <c r="R42" s="51"/>
      <c r="S42" s="40"/>
      <c r="T42" s="25"/>
    </row>
    <row r="43" spans="1:25" ht="88.5" customHeight="1" thickTop="1" thickBot="1" x14ac:dyDescent="0.3">
      <c r="A43" s="25"/>
      <c r="B43" s="39"/>
      <c r="C43" s="72" t="s">
        <v>60</v>
      </c>
      <c r="D43" s="72"/>
      <c r="E43" s="72"/>
      <c r="F43" s="72"/>
      <c r="G43" s="72"/>
      <c r="H43" s="30"/>
      <c r="I43" s="53" t="s">
        <v>97</v>
      </c>
      <c r="J43" s="30"/>
      <c r="K43" s="30"/>
      <c r="L43" s="89" t="s">
        <v>85</v>
      </c>
      <c r="M43" s="90"/>
      <c r="N43" s="90"/>
      <c r="O43" s="90"/>
      <c r="P43" s="90"/>
      <c r="Q43" s="90"/>
      <c r="R43" s="90"/>
      <c r="S43" s="40"/>
      <c r="T43" s="25"/>
      <c r="Y43">
        <f>IF($E$7="internal",0,IF(LEN(I43)&gt;$W$39,0,1))</f>
        <v>0</v>
      </c>
    </row>
    <row r="44" spans="1:25" ht="8.1" customHeight="1" thickTop="1" thickBot="1" x14ac:dyDescent="0.3">
      <c r="A44" s="25"/>
      <c r="B44" s="39"/>
      <c r="C44" s="30"/>
      <c r="D44" s="30"/>
      <c r="E44" s="30"/>
      <c r="F44" s="30"/>
      <c r="G44" s="30"/>
      <c r="H44" s="30"/>
      <c r="I44" s="31"/>
      <c r="J44" s="30"/>
      <c r="K44" s="30"/>
      <c r="L44" s="30"/>
      <c r="M44" s="30"/>
      <c r="N44" s="30"/>
      <c r="O44" s="30"/>
      <c r="P44" s="30"/>
      <c r="Q44" s="30"/>
      <c r="R44" s="30"/>
      <c r="S44" s="40"/>
      <c r="T44" s="25"/>
    </row>
    <row r="45" spans="1:25" ht="88.5" customHeight="1" thickTop="1" thickBot="1" x14ac:dyDescent="0.3">
      <c r="A45" s="25"/>
      <c r="B45" s="39"/>
      <c r="C45" s="72" t="s">
        <v>86</v>
      </c>
      <c r="D45" s="72"/>
      <c r="E45" s="72"/>
      <c r="F45" s="72"/>
      <c r="G45" s="72"/>
      <c r="H45" s="30"/>
      <c r="I45" s="53" t="s">
        <v>96</v>
      </c>
      <c r="J45" s="50"/>
      <c r="K45" s="30"/>
      <c r="L45" s="76" t="s">
        <v>102</v>
      </c>
      <c r="M45" s="77"/>
      <c r="N45" s="77"/>
      <c r="O45" s="77"/>
      <c r="P45" s="77"/>
      <c r="Q45" s="77"/>
      <c r="R45" s="78"/>
      <c r="S45" s="40"/>
      <c r="T45" s="25"/>
      <c r="Y45">
        <f>IF(LEN(I45)&gt;$W$39,0,1)</f>
        <v>0</v>
      </c>
    </row>
    <row r="46" spans="1:25" ht="8.1" customHeight="1" thickTop="1" x14ac:dyDescent="0.25">
      <c r="A46" s="25"/>
      <c r="B46" s="39"/>
      <c r="C46" s="30"/>
      <c r="D46" s="30"/>
      <c r="E46" s="30"/>
      <c r="F46" s="30"/>
      <c r="G46" s="30"/>
      <c r="H46" s="30"/>
      <c r="I46" s="31"/>
      <c r="J46" s="30"/>
      <c r="K46" s="30"/>
      <c r="L46" s="79"/>
      <c r="M46" s="80"/>
      <c r="N46" s="80"/>
      <c r="O46" s="80"/>
      <c r="P46" s="80"/>
      <c r="Q46" s="80"/>
      <c r="R46" s="81"/>
      <c r="S46" s="40"/>
      <c r="T46" s="25"/>
    </row>
    <row r="47" spans="1:25" ht="130.5" customHeight="1" thickBot="1" x14ac:dyDescent="0.3">
      <c r="A47" s="25"/>
      <c r="B47" s="39"/>
      <c r="C47" s="72" t="s">
        <v>87</v>
      </c>
      <c r="D47" s="72"/>
      <c r="E47" s="72"/>
      <c r="F47" s="72"/>
      <c r="G47" s="72"/>
      <c r="H47" s="30"/>
      <c r="I47" s="95" t="s">
        <v>103</v>
      </c>
      <c r="J47" s="30"/>
      <c r="K47" s="30"/>
      <c r="L47" s="82"/>
      <c r="M47" s="83"/>
      <c r="N47" s="83"/>
      <c r="O47" s="83"/>
      <c r="P47" s="83"/>
      <c r="Q47" s="83"/>
      <c r="R47" s="84"/>
      <c r="S47" s="40"/>
      <c r="T47" s="25"/>
      <c r="Y47">
        <f>IF(LEN(I47)&gt;$W$39,0,1)</f>
        <v>0</v>
      </c>
    </row>
    <row r="48" spans="1:25" ht="8.1" customHeight="1" thickTop="1" thickBot="1" x14ac:dyDescent="0.3">
      <c r="A48" s="25"/>
      <c r="B48" s="44"/>
      <c r="C48" s="28"/>
      <c r="D48" s="28"/>
      <c r="E48" s="28"/>
      <c r="F48" s="28"/>
      <c r="G48" s="28"/>
      <c r="H48" s="28"/>
      <c r="I48" s="29"/>
      <c r="J48" s="28"/>
      <c r="K48" s="28"/>
      <c r="L48" s="28"/>
      <c r="M48" s="28"/>
      <c r="N48" s="28"/>
      <c r="O48" s="28"/>
      <c r="P48" s="28"/>
      <c r="Q48" s="28"/>
      <c r="R48" s="28"/>
      <c r="S48" s="45"/>
      <c r="T48" s="25"/>
    </row>
    <row r="49" spans="1:25" ht="8.1" customHeight="1" thickBot="1" x14ac:dyDescent="0.3">
      <c r="A49" s="25"/>
      <c r="B49" s="25"/>
      <c r="C49" s="26"/>
      <c r="D49" s="26"/>
      <c r="E49" s="26"/>
      <c r="F49" s="26"/>
      <c r="G49" s="26"/>
      <c r="H49" s="26"/>
      <c r="I49" s="27"/>
      <c r="J49" s="26"/>
      <c r="K49" s="26"/>
      <c r="L49" s="26"/>
      <c r="M49" s="26"/>
      <c r="N49" s="26"/>
      <c r="O49" s="26"/>
      <c r="P49" s="26"/>
      <c r="Q49" s="26"/>
      <c r="R49" s="26"/>
      <c r="S49" s="25"/>
      <c r="T49" s="25"/>
    </row>
    <row r="50" spans="1:25" ht="8.1" customHeight="1" x14ac:dyDescent="0.25">
      <c r="A50" s="25"/>
      <c r="B50" s="35"/>
      <c r="C50" s="36"/>
      <c r="D50" s="36"/>
      <c r="E50" s="36"/>
      <c r="F50" s="36"/>
      <c r="G50" s="36"/>
      <c r="H50" s="36"/>
      <c r="I50" s="37"/>
      <c r="J50" s="36"/>
      <c r="K50" s="36"/>
      <c r="L50" s="36"/>
      <c r="M50" s="36"/>
      <c r="N50" s="36"/>
      <c r="O50" s="36"/>
      <c r="P50" s="36"/>
      <c r="Q50" s="36"/>
      <c r="R50" s="36"/>
      <c r="S50" s="38"/>
      <c r="T50" s="25"/>
    </row>
    <row r="51" spans="1:25" ht="16.5" thickBot="1" x14ac:dyDescent="0.3">
      <c r="A51" s="25"/>
      <c r="B51" s="39"/>
      <c r="C51" s="71" t="s">
        <v>59</v>
      </c>
      <c r="D51" s="71"/>
      <c r="E51" s="71"/>
      <c r="F51" s="71"/>
      <c r="G51" s="71"/>
      <c r="H51" s="71"/>
      <c r="I51" s="71"/>
      <c r="J51" s="30"/>
      <c r="K51" s="30"/>
      <c r="L51" s="71" t="s">
        <v>55</v>
      </c>
      <c r="M51" s="71"/>
      <c r="N51" s="71"/>
      <c r="O51" s="71"/>
      <c r="P51" s="71"/>
      <c r="Q51" s="71"/>
      <c r="R51" s="71"/>
      <c r="S51" s="40"/>
      <c r="T51" s="25"/>
    </row>
    <row r="52" spans="1:25" ht="6.75" customHeight="1" thickBot="1" x14ac:dyDescent="0.3">
      <c r="A52" s="25"/>
      <c r="B52" s="39"/>
      <c r="C52" s="30"/>
      <c r="D52" s="30"/>
      <c r="E52" s="30"/>
      <c r="F52" s="30"/>
      <c r="G52" s="30"/>
      <c r="H52" s="30"/>
      <c r="I52" s="31"/>
      <c r="J52" s="30"/>
      <c r="K52" s="30"/>
      <c r="L52" s="30"/>
      <c r="M52" s="30"/>
      <c r="N52" s="30"/>
      <c r="O52" s="30"/>
      <c r="P52" s="30"/>
      <c r="Q52" s="30"/>
      <c r="R52" s="30"/>
      <c r="S52" s="40"/>
      <c r="T52" s="25"/>
    </row>
    <row r="53" spans="1:25" ht="16.5" thickTop="1" thickBot="1" x14ac:dyDescent="0.3">
      <c r="A53" s="25"/>
      <c r="B53" s="39"/>
      <c r="C53" s="41" t="s">
        <v>47</v>
      </c>
      <c r="D53" s="30"/>
      <c r="E53" s="75">
        <v>34000</v>
      </c>
      <c r="F53" s="75"/>
      <c r="G53" s="75"/>
      <c r="H53" s="75"/>
      <c r="I53" s="31"/>
      <c r="J53" s="30"/>
      <c r="K53" s="30"/>
      <c r="L53" s="41" t="str">
        <f>IF(E7="temp to perm","",IF(E7="internal","Current Location","Current Role"))</f>
        <v>Current Role</v>
      </c>
      <c r="M53" s="30"/>
      <c r="N53" s="70" t="s">
        <v>100</v>
      </c>
      <c r="O53" s="70"/>
      <c r="P53" s="70"/>
      <c r="Q53" s="70"/>
      <c r="R53" s="70"/>
      <c r="S53" s="40"/>
      <c r="T53" s="25"/>
      <c r="V53">
        <f>LEN(E53)</f>
        <v>5</v>
      </c>
      <c r="W53">
        <f>IF(LEN(L53)&gt;0,LEN(N53),1)</f>
        <v>15</v>
      </c>
      <c r="Y53">
        <f>IF(OR(V53=0,W53=0),1,0)</f>
        <v>0</v>
      </c>
    </row>
    <row r="54" spans="1:25" ht="3" hidden="1" customHeight="1" thickTop="1" thickBot="1" x14ac:dyDescent="0.3">
      <c r="A54" s="25"/>
      <c r="B54" s="39"/>
      <c r="C54" s="41"/>
      <c r="D54" s="30"/>
      <c r="E54" s="64"/>
      <c r="F54" s="64"/>
      <c r="G54" s="64"/>
      <c r="H54" s="64"/>
      <c r="I54" s="31"/>
      <c r="J54" s="30"/>
      <c r="K54" s="30"/>
      <c r="L54" s="41"/>
      <c r="M54" s="30"/>
      <c r="N54" s="30"/>
      <c r="O54" s="30"/>
      <c r="P54" s="30"/>
      <c r="Q54" s="30"/>
      <c r="R54" s="30"/>
      <c r="S54" s="40"/>
      <c r="T54" s="25"/>
    </row>
    <row r="55" spans="1:25" ht="16.5" thickTop="1" thickBot="1" x14ac:dyDescent="0.3">
      <c r="A55" s="25"/>
      <c r="B55" s="39"/>
      <c r="C55" s="41" t="s">
        <v>48</v>
      </c>
      <c r="D55" s="30"/>
      <c r="E55" s="74">
        <v>45000</v>
      </c>
      <c r="F55" s="74"/>
      <c r="G55" s="74"/>
      <c r="H55" s="74"/>
      <c r="I55" s="31"/>
      <c r="J55" s="30"/>
      <c r="K55" s="30"/>
      <c r="L55" s="41" t="str">
        <f>IF(E7="temp to perm","",IF(E7="internal","Current HRG","Current Employer"))</f>
        <v>Current Employer</v>
      </c>
      <c r="M55" s="30"/>
      <c r="N55" s="70" t="s">
        <v>101</v>
      </c>
      <c r="O55" s="70"/>
      <c r="P55" s="70"/>
      <c r="Q55" s="70"/>
      <c r="R55" s="70"/>
      <c r="S55" s="40"/>
      <c r="T55" s="25"/>
      <c r="V55">
        <f>LEN(E55)</f>
        <v>5</v>
      </c>
      <c r="W55">
        <f>IF(LEN(L55)&gt;0,LEN(N55),1)</f>
        <v>54</v>
      </c>
      <c r="Y55">
        <f>IF(OR(V55=0,W55=0),1,0)</f>
        <v>0</v>
      </c>
    </row>
    <row r="56" spans="1:25" ht="3" hidden="1" customHeight="1" thickTop="1" thickBot="1" x14ac:dyDescent="0.3">
      <c r="A56" s="25"/>
      <c r="B56" s="39"/>
      <c r="C56" s="41"/>
      <c r="D56" s="30"/>
      <c r="E56" s="30"/>
      <c r="F56" s="30"/>
      <c r="G56" s="30"/>
      <c r="H56" s="30"/>
      <c r="I56" s="31"/>
      <c r="J56" s="30"/>
      <c r="K56" s="30"/>
      <c r="L56" s="41"/>
      <c r="M56" s="30"/>
      <c r="N56" s="30"/>
      <c r="O56" s="30"/>
      <c r="P56" s="30"/>
      <c r="Q56" s="30"/>
      <c r="R56" s="30"/>
      <c r="S56" s="40"/>
      <c r="T56" s="25"/>
    </row>
    <row r="57" spans="1:25" ht="16.5" thickTop="1" thickBot="1" x14ac:dyDescent="0.3">
      <c r="A57" s="25"/>
      <c r="B57" s="39"/>
      <c r="C57" s="41" t="s">
        <v>19</v>
      </c>
      <c r="D57" s="30"/>
      <c r="E57" s="88" t="s">
        <v>98</v>
      </c>
      <c r="F57" s="88"/>
      <c r="G57" s="88"/>
      <c r="H57" s="88"/>
      <c r="I57" s="31"/>
      <c r="J57" s="30"/>
      <c r="K57" s="30"/>
      <c r="L57" s="41"/>
      <c r="M57" s="30"/>
      <c r="N57" s="70"/>
      <c r="O57" s="70"/>
      <c r="P57" s="70"/>
      <c r="Q57" s="70"/>
      <c r="R57" s="70"/>
      <c r="S57" s="40"/>
      <c r="T57" s="25"/>
    </row>
    <row r="58" spans="1:25" ht="3" hidden="1" customHeight="1" thickTop="1" thickBot="1" x14ac:dyDescent="0.3">
      <c r="A58" s="25"/>
      <c r="B58" s="39"/>
      <c r="C58" s="31"/>
      <c r="D58" s="31"/>
      <c r="E58" s="31"/>
      <c r="F58" s="31"/>
      <c r="G58" s="31"/>
      <c r="H58" s="30"/>
      <c r="I58" s="31"/>
      <c r="J58" s="30"/>
      <c r="K58" s="30"/>
      <c r="L58" s="41"/>
      <c r="M58" s="30"/>
      <c r="N58" s="30"/>
      <c r="O58" s="30"/>
      <c r="P58" s="30"/>
      <c r="Q58" s="30"/>
      <c r="R58" s="30"/>
      <c r="S58" s="40"/>
      <c r="T58" s="25"/>
    </row>
    <row r="59" spans="1:25" ht="16.5" thickTop="1" thickBot="1" x14ac:dyDescent="0.3">
      <c r="A59" s="25"/>
      <c r="B59" s="39"/>
      <c r="C59" s="30"/>
      <c r="D59" s="30"/>
      <c r="E59" s="30"/>
      <c r="F59" s="30"/>
      <c r="G59" s="41" t="s">
        <v>61</v>
      </c>
      <c r="H59" s="30"/>
      <c r="I59" s="53" t="s">
        <v>99</v>
      </c>
      <c r="J59" s="30"/>
      <c r="K59" s="30"/>
      <c r="L59" s="41"/>
      <c r="M59" s="30"/>
      <c r="N59" s="49"/>
      <c r="O59" s="30"/>
      <c r="P59" s="30"/>
      <c r="Q59" s="30"/>
      <c r="R59" s="47"/>
      <c r="S59" s="40"/>
      <c r="T59" s="25"/>
    </row>
    <row r="60" spans="1:25" ht="3" hidden="1" customHeight="1" thickTop="1" thickBot="1" x14ac:dyDescent="0.3">
      <c r="A60" s="25"/>
      <c r="B60" s="39"/>
      <c r="C60" s="30"/>
      <c r="D60" s="30"/>
      <c r="E60" s="30"/>
      <c r="F60" s="30"/>
      <c r="G60" s="30"/>
      <c r="H60" s="30"/>
      <c r="I60" s="31"/>
      <c r="J60" s="30"/>
      <c r="K60" s="30"/>
      <c r="L60" s="41"/>
      <c r="M60" s="30"/>
      <c r="N60" s="30"/>
      <c r="O60" s="30"/>
      <c r="P60" s="30"/>
      <c r="Q60" s="30"/>
      <c r="R60" s="30"/>
      <c r="S60" s="40"/>
      <c r="T60" s="25"/>
    </row>
    <row r="61" spans="1:25" ht="15" customHeight="1" thickTop="1" thickBot="1" x14ac:dyDescent="0.3">
      <c r="A61" s="25"/>
      <c r="B61" s="39"/>
      <c r="C61" s="30"/>
      <c r="D61" s="31"/>
      <c r="E61" s="41" t="s">
        <v>51</v>
      </c>
      <c r="F61" s="31"/>
      <c r="G61" s="47" t="s">
        <v>2</v>
      </c>
      <c r="H61" s="30"/>
      <c r="I61" s="31"/>
      <c r="J61" s="30"/>
      <c r="K61" s="30"/>
      <c r="L61" s="30"/>
      <c r="M61" s="30"/>
      <c r="N61" s="30"/>
      <c r="O61" s="30"/>
      <c r="P61" s="30"/>
      <c r="Q61" s="30"/>
      <c r="R61" s="30"/>
      <c r="S61" s="40"/>
      <c r="T61" s="25"/>
      <c r="V61">
        <f>IF(LEN(G61)&gt;0,LEN(G61),0)</f>
        <v>1</v>
      </c>
      <c r="Y61">
        <f>IF(V61=0,1,0)</f>
        <v>0</v>
      </c>
    </row>
    <row r="62" spans="1:25" ht="3" hidden="1" customHeight="1" thickTop="1" thickBot="1" x14ac:dyDescent="0.3">
      <c r="A62" s="25"/>
      <c r="B62" s="39"/>
      <c r="C62" s="31"/>
      <c r="D62" s="31"/>
      <c r="E62" s="31"/>
      <c r="F62" s="31"/>
      <c r="G62" s="31"/>
      <c r="H62" s="30"/>
      <c r="I62" s="31"/>
      <c r="J62" s="30"/>
      <c r="K62" s="30"/>
      <c r="L62" s="30"/>
      <c r="M62" s="30"/>
      <c r="N62" s="30"/>
      <c r="O62" s="30"/>
      <c r="P62" s="30"/>
      <c r="Q62" s="30"/>
      <c r="R62" s="30"/>
      <c r="S62" s="40"/>
      <c r="T62" s="25"/>
    </row>
    <row r="63" spans="1:25" ht="16.5" thickTop="1" thickBot="1" x14ac:dyDescent="0.3">
      <c r="A63" s="25"/>
      <c r="B63" s="39"/>
      <c r="C63" s="30"/>
      <c r="D63" s="30"/>
      <c r="E63" s="30"/>
      <c r="F63" s="30"/>
      <c r="G63" s="41" t="s">
        <v>53</v>
      </c>
      <c r="H63" s="30"/>
      <c r="I63" s="53"/>
      <c r="J63" s="30"/>
      <c r="K63" s="30"/>
      <c r="L63" s="30"/>
      <c r="M63" s="30"/>
      <c r="N63" s="30"/>
      <c r="O63" s="30"/>
      <c r="P63" s="30"/>
      <c r="Q63" s="30"/>
      <c r="R63" s="30"/>
      <c r="S63" s="40"/>
      <c r="T63" s="25"/>
      <c r="V63">
        <f>IF(G61="n",LEN(G61),LEN(I63))</f>
        <v>1</v>
      </c>
      <c r="Y63">
        <f>IF(V63=0,1,0)</f>
        <v>0</v>
      </c>
    </row>
    <row r="64" spans="1:25" ht="8.1" customHeight="1" thickTop="1" thickBot="1" x14ac:dyDescent="0.3">
      <c r="A64" s="25"/>
      <c r="B64" s="44"/>
      <c r="C64" s="28"/>
      <c r="D64" s="28"/>
      <c r="E64" s="28"/>
      <c r="F64" s="28"/>
      <c r="G64" s="28"/>
      <c r="H64" s="28"/>
      <c r="I64" s="29"/>
      <c r="J64" s="28"/>
      <c r="K64" s="28"/>
      <c r="L64" s="28"/>
      <c r="M64" s="28"/>
      <c r="N64" s="28"/>
      <c r="O64" s="28"/>
      <c r="P64" s="28"/>
      <c r="Q64" s="28"/>
      <c r="R64" s="28"/>
      <c r="S64" s="45"/>
      <c r="T64" s="25"/>
    </row>
    <row r="65" spans="1:20" ht="8.1" customHeight="1" x14ac:dyDescent="0.25">
      <c r="A65" s="25"/>
      <c r="B65" s="46"/>
      <c r="C65" s="30"/>
      <c r="D65" s="30"/>
      <c r="E65" s="30"/>
      <c r="F65" s="30"/>
      <c r="G65" s="30"/>
      <c r="H65" s="30"/>
      <c r="I65" s="31"/>
      <c r="J65" s="30"/>
      <c r="K65" s="30"/>
      <c r="L65" s="30"/>
      <c r="M65" s="30"/>
      <c r="N65" s="30"/>
      <c r="O65" s="30"/>
      <c r="P65" s="30"/>
      <c r="Q65" s="30"/>
      <c r="R65" s="30"/>
      <c r="S65" s="46"/>
      <c r="T65" s="25"/>
    </row>
    <row r="66" spans="1:20" ht="48" customHeight="1" x14ac:dyDescent="0.25">
      <c r="A66" s="25"/>
      <c r="B66" s="46"/>
      <c r="C66" s="30"/>
      <c r="D66" s="30"/>
      <c r="E66" s="30"/>
      <c r="F66" s="30"/>
      <c r="G66" s="41" t="s">
        <v>84</v>
      </c>
      <c r="H66" s="30"/>
      <c r="I66" s="62" t="str">
        <f>IF(L2="*****Form Incomplete*****","",IF(E7="interal",I82,IF(E7="temp to perm",I84,I83)))</f>
        <v/>
      </c>
      <c r="J66" s="30"/>
      <c r="K66" s="30"/>
      <c r="L66" s="30"/>
      <c r="M66" s="30"/>
      <c r="N66" s="30"/>
      <c r="O66" s="30"/>
      <c r="P66" s="30"/>
      <c r="Q66" s="30"/>
      <c r="R66" s="30"/>
      <c r="S66" s="46"/>
      <c r="T66" s="25"/>
    </row>
    <row r="67" spans="1:20" ht="8.1" customHeight="1" x14ac:dyDescent="0.25">
      <c r="A67" s="25"/>
      <c r="B67" s="25"/>
      <c r="C67" s="26"/>
      <c r="D67" s="26"/>
      <c r="E67" s="26"/>
      <c r="F67" s="26"/>
      <c r="G67" s="26"/>
      <c r="H67" s="26"/>
      <c r="I67" s="27"/>
      <c r="J67" s="26"/>
      <c r="K67" s="26"/>
      <c r="L67" s="26"/>
      <c r="M67" s="26"/>
      <c r="N67" s="26"/>
      <c r="O67" s="26"/>
      <c r="P67" s="26"/>
      <c r="Q67" s="26"/>
      <c r="R67" s="26"/>
      <c r="S67" s="25"/>
      <c r="T67" s="25"/>
    </row>
    <row r="69" spans="1:20" hidden="1" x14ac:dyDescent="0.25">
      <c r="C69" s="23" t="str">
        <f>IF(R21="y",".  Please note this candidate is at risk for redundancy.","")</f>
        <v/>
      </c>
      <c r="I69" s="4" t="s">
        <v>76</v>
      </c>
    </row>
    <row r="70" spans="1:20" hidden="1" x14ac:dyDescent="0.25">
      <c r="C70" s="23" t="s">
        <v>79</v>
      </c>
      <c r="I70" s="4">
        <f>N17</f>
        <v>0</v>
      </c>
    </row>
    <row r="71" spans="1:20" hidden="1" x14ac:dyDescent="0.25">
      <c r="C71" s="23" t="str">
        <f>IF(R15&gt;0," with a current performance rating of "&amp;R15,"")</f>
        <v/>
      </c>
    </row>
    <row r="72" spans="1:20" hidden="1" x14ac:dyDescent="0.25">
      <c r="C72" s="23" t="str">
        <f>IF(R17&gt;0," and a previous rating of "&amp;R17,"")</f>
        <v/>
      </c>
    </row>
    <row r="73" spans="1:20" hidden="1" x14ac:dyDescent="0.25">
      <c r="C73" s="23" t="s">
        <v>81</v>
      </c>
      <c r="I73" s="61" t="str">
        <f>N7</f>
        <v>Meraki Talent</v>
      </c>
    </row>
    <row r="74" spans="1:20" hidden="1" x14ac:dyDescent="0.25">
      <c r="C74" s="23" t="s">
        <v>88</v>
      </c>
      <c r="I74" s="61" t="str">
        <f>I47</f>
        <v>EXCELLENT PROBLEM SOLVING SKILLS
EXPERIENCE WITH BIG DATA
EXPERIENCE WORKING WITH CLOUD TECHNOLOGIES
SENIOR LEVEL DEVELOPER EXPERIENCE (15+ YEARS)
EXPERIENCE WITH WIDE RANGE OF PROGRAMMING LANGUAGES AND TECHNOLOGIES
GOOD TEAM PLAYER
AGILE PROJECT MANAGEMENT SKILLS
ABILITY TO TAKE OWNERSHIP OF PROJECTS
EXCELLENT LEADERSHIP AND COMMUNICATION SKILLS
CURRENTLY ENROLLED IN FINANCIAL MODELLING COURSE</v>
      </c>
    </row>
    <row r="75" spans="1:20" hidden="1" x14ac:dyDescent="0.25">
      <c r="C75" s="23" t="s">
        <v>89</v>
      </c>
      <c r="I75" s="63">
        <f>E55</f>
        <v>45000</v>
      </c>
    </row>
    <row r="76" spans="1:20" hidden="1" x14ac:dyDescent="0.25">
      <c r="C76" s="23" t="s">
        <v>78</v>
      </c>
      <c r="I76" s="61" t="str">
        <f>N53</f>
        <v>COMPUTING TUTOR</v>
      </c>
    </row>
    <row r="77" spans="1:20" hidden="1" x14ac:dyDescent="0.25">
      <c r="C77" s="23" t="s">
        <v>83</v>
      </c>
      <c r="I77" s="61" t="str">
        <f>N55</f>
        <v>UNIVERSITY OF HUDDERSFIELD, INTERNATIONAL STUDY CENTRE</v>
      </c>
    </row>
    <row r="78" spans="1:20" hidden="1" x14ac:dyDescent="0.25"/>
    <row r="79" spans="1:20" hidden="1" x14ac:dyDescent="0.25">
      <c r="C79" s="23" t="s">
        <v>90</v>
      </c>
      <c r="I79" s="4" t="s">
        <v>77</v>
      </c>
    </row>
    <row r="80" spans="1:20" hidden="1" x14ac:dyDescent="0.25"/>
    <row r="81" spans="7:12" hidden="1" x14ac:dyDescent="0.25"/>
    <row r="82" spans="7:12" ht="30" hidden="1" x14ac:dyDescent="0.25">
      <c r="G82" s="23" t="s">
        <v>80</v>
      </c>
      <c r="I82" s="4" t="str">
        <f>C70&amp;I70&amp;C71&amp;C72&amp;C73&amp;I73&amp;C74&amp;I74&amp;C75&amp;I75&amp;C69</f>
        <v>This candidate is currently a GCB 0, current title Meraki Talent. Strengths &amp; Development Areas Include: EXCELLENT PROBLEM SOLVING SKILLS
EXPERIENCE WITH BIG DATA
EXPERIENCE WORKING WITH CLOUD TECHNOLOGIES
SENIOR LEVEL DEVELOPER EXPERIENCE (15+ YEARS)
EXPERIENCE WITH WIDE RANGE OF PROGRAMMING LANGUAGES AND TECHNOLOGIES
GOOD TEAM PLAYER
AGILE PROJECT MANAGEMENT SKILLS
ABILITY TO TAKE OWNERSHIP OF PROJECTS
EXCELLENT LEADERSHIP AND COMMUNICATION SKILLS
CURRENTLY ENROLLED IN FINANCIAL MODELLING COURSE Expected Salary: £45000</v>
      </c>
      <c r="L82" s="23" t="s">
        <v>91</v>
      </c>
    </row>
    <row r="83" spans="7:12" ht="30" hidden="1" x14ac:dyDescent="0.25">
      <c r="G83" s="23" t="s">
        <v>82</v>
      </c>
      <c r="I83" s="4" t="str">
        <f>C76&amp;I76&amp;C77&amp;I77&amp;C74&amp;I74&amp;C75&amp;I75</f>
        <v>This is an external candidate currently working as a COMPUTING TUTOR at UNIVERSITY OF HUDDERSFIELD, INTERNATIONAL STUDY CENTRE. Strengths &amp; Development Areas Include: EXCELLENT PROBLEM SOLVING SKILLS
EXPERIENCE WITH BIG DATA
EXPERIENCE WORKING WITH CLOUD TECHNOLOGIES
SENIOR LEVEL DEVELOPER EXPERIENCE (15+ YEARS)
EXPERIENCE WITH WIDE RANGE OF PROGRAMMING LANGUAGES AND TECHNOLOGIES
GOOD TEAM PLAYER
AGILE PROJECT MANAGEMENT SKILLS
ABILITY TO TAKE OWNERSHIP OF PROJECTS
EXCELLENT LEADERSHIP AND COMMUNICATION SKILLS
CURRENTLY ENROLLED IN FINANCIAL MODELLING COURSE Expected Salary: £45000</v>
      </c>
    </row>
    <row r="84" spans="7:12" ht="30" hidden="1" x14ac:dyDescent="0.25">
      <c r="I84" s="4" t="str">
        <f>C79&amp;I73&amp;C74&amp;I74&amp;C75&amp;I75</f>
        <v>This candidate is currently on a tempoary assignment with a title of Meraki Talent. Strengths &amp; Development Areas Include: EXCELLENT PROBLEM SOLVING SKILLS
EXPERIENCE WITH BIG DATA
EXPERIENCE WORKING WITH CLOUD TECHNOLOGIES
SENIOR LEVEL DEVELOPER EXPERIENCE (15+ YEARS)
EXPERIENCE WITH WIDE RANGE OF PROGRAMMING LANGUAGES AND TECHNOLOGIES
GOOD TEAM PLAYER
AGILE PROJECT MANAGEMENT SKILLS
ABILITY TO TAKE OWNERSHIP OF PROJECTS
EXCELLENT LEADERSHIP AND COMMUNICATION SKILLS
CURRENTLY ENROLLED IN FINANCIAL MODELLING COURSE Expected Salary: £45000</v>
      </c>
    </row>
    <row r="85" spans="7:12" hidden="1" x14ac:dyDescent="0.25"/>
  </sheetData>
  <sheetProtection formatRows="0"/>
  <mergeCells count="33">
    <mergeCell ref="L41:R41"/>
    <mergeCell ref="C39:R39"/>
    <mergeCell ref="C41:G41"/>
    <mergeCell ref="N19:R19"/>
    <mergeCell ref="E57:H57"/>
    <mergeCell ref="N57:R57"/>
    <mergeCell ref="C51:I51"/>
    <mergeCell ref="N53:R53"/>
    <mergeCell ref="N55:R55"/>
    <mergeCell ref="L43:R43"/>
    <mergeCell ref="C45:G45"/>
    <mergeCell ref="P33:R35"/>
    <mergeCell ref="C5:I5"/>
    <mergeCell ref="L51:R51"/>
    <mergeCell ref="N11:R11"/>
    <mergeCell ref="N7:R7"/>
    <mergeCell ref="E55:H55"/>
    <mergeCell ref="L5:R5"/>
    <mergeCell ref="E9:I9"/>
    <mergeCell ref="E7:H7"/>
    <mergeCell ref="E13:I13"/>
    <mergeCell ref="E53:H53"/>
    <mergeCell ref="E15:H15"/>
    <mergeCell ref="E19:I19"/>
    <mergeCell ref="E21:I21"/>
    <mergeCell ref="C43:G43"/>
    <mergeCell ref="C47:G47"/>
    <mergeCell ref="L45:R47"/>
    <mergeCell ref="N9:R9"/>
    <mergeCell ref="N13:R13"/>
    <mergeCell ref="C25:R25"/>
    <mergeCell ref="L33:N35"/>
    <mergeCell ref="E11:H11"/>
  </mergeCells>
  <conditionalFormatting sqref="N7:R7 N9:R9 N11:R11 N13:R13 N15">
    <cfRule type="expression" dxfId="16" priority="24">
      <formula>LEN(L7)=0</formula>
    </cfRule>
  </conditionalFormatting>
  <conditionalFormatting sqref="N27:P31">
    <cfRule type="expression" dxfId="15" priority="23">
      <formula>#REF!=0</formula>
    </cfRule>
  </conditionalFormatting>
  <conditionalFormatting sqref="P33:R35 L33">
    <cfRule type="expression" dxfId="14" priority="11">
      <formula>$P$31&lt;&gt;"Y"</formula>
    </cfRule>
  </conditionalFormatting>
  <conditionalFormatting sqref="N57:R57">
    <cfRule type="expression" dxfId="13" priority="18">
      <formula>LEN(L57)=0</formula>
    </cfRule>
  </conditionalFormatting>
  <conditionalFormatting sqref="N59">
    <cfRule type="expression" dxfId="12" priority="17">
      <formula>LEN(L59)=0</formula>
    </cfRule>
  </conditionalFormatting>
  <conditionalFormatting sqref="R59">
    <cfRule type="expression" dxfId="11" priority="16">
      <formula>LEN($Q$59)=0</formula>
    </cfRule>
  </conditionalFormatting>
  <conditionalFormatting sqref="C43:I43 C57:I59 C41 H41">
    <cfRule type="expression" dxfId="10" priority="15">
      <formula>$E$7="internal"</formula>
    </cfRule>
  </conditionalFormatting>
  <conditionalFormatting sqref="N19:R19">
    <cfRule type="expression" dxfId="9" priority="14">
      <formula>LEN(L19)=0</formula>
    </cfRule>
  </conditionalFormatting>
  <conditionalFormatting sqref="I29 I31 I33 I35">
    <cfRule type="expression" dxfId="8" priority="9">
      <formula>$G29&lt;&gt;"Y"</formula>
    </cfRule>
  </conditionalFormatting>
  <conditionalFormatting sqref="M27:P31">
    <cfRule type="expression" dxfId="7" priority="10">
      <formula>$E$7&lt;&gt;"agency"</formula>
    </cfRule>
  </conditionalFormatting>
  <conditionalFormatting sqref="I27">
    <cfRule type="expression" dxfId="6" priority="3">
      <formula>$G$27&lt;&gt;"N"</formula>
    </cfRule>
  </conditionalFormatting>
  <conditionalFormatting sqref="N17">
    <cfRule type="expression" dxfId="5" priority="8">
      <formula>LEN(L17)=0</formula>
    </cfRule>
  </conditionalFormatting>
  <conditionalFormatting sqref="R15 R17">
    <cfRule type="expression" dxfId="4" priority="6">
      <formula>LEN($Q15)=0</formula>
    </cfRule>
  </conditionalFormatting>
  <conditionalFormatting sqref="N53:R53 N55:R55 L51:R51">
    <cfRule type="expression" dxfId="3" priority="4">
      <formula>LEN($L$53)=0</formula>
    </cfRule>
  </conditionalFormatting>
  <conditionalFormatting sqref="I29 I31 I33 I35 P33:R35">
    <cfRule type="cellIs" dxfId="2" priority="21" operator="equal">
      <formula>"please provide detail"</formula>
    </cfRule>
  </conditionalFormatting>
  <conditionalFormatting sqref="L2">
    <cfRule type="cellIs" dxfId="1" priority="2" operator="equal">
      <formula>"form complete"</formula>
    </cfRule>
  </conditionalFormatting>
  <conditionalFormatting sqref="R21">
    <cfRule type="expression" dxfId="0" priority="1">
      <formula>LEN($Q21)=0</formula>
    </cfRule>
  </conditionalFormatting>
  <dataValidations count="7">
    <dataValidation type="list" allowBlank="1" showInputMessage="1" showErrorMessage="1" sqref="E7">
      <formula1>source</formula1>
    </dataValidation>
    <dataValidation type="list" allowBlank="1" showInputMessage="1" showErrorMessage="1" sqref="G27 R59 G29 G31 G33 G35 P31 G61 P27 P29 N15 R21">
      <formula1>bin</formula1>
    </dataValidation>
    <dataValidation type="list" allowBlank="1" showInputMessage="1" showErrorMessage="1" sqref="E17 N59">
      <formula1>gcb</formula1>
    </dataValidation>
    <dataValidation type="list" allowBlank="1" showInputMessage="1" showErrorMessage="1" sqref="N19:R19">
      <formula1>IF(E7="internal",emp,ttp)</formula1>
    </dataValidation>
    <dataValidation type="list" operator="greaterThan" allowBlank="1" showInputMessage="1" showErrorMessage="1" sqref="N17">
      <formula1>gcb</formula1>
    </dataValidation>
    <dataValidation type="textLength" operator="equal" allowBlank="1" showInputMessage="1" showErrorMessage="1" sqref="E15:H15">
      <formula1>8</formula1>
    </dataValidation>
    <dataValidation type="whole" operator="greaterThan" allowBlank="1" showInputMessage="1" showErrorMessage="1" sqref="E53:H53 E55:H55">
      <formula1>5000</formula1>
    </dataValidation>
  </dataValidations>
  <pageMargins left="0.7" right="0.7" top="0.75" bottom="0.75" header="0.3" footer="0.3"/>
  <pageSetup paperSize="9" orientation="portrait" horizontalDpi="200" verticalDpi="200" r:id="rId1"/>
  <headerFooter>
    <oddFooter>&amp;LINTERNAL</oddFooter>
    <evenFooter>&amp;LINTERNAL</evenFooter>
    <firstFooter>&amp;LINTERNAL</first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tabSelected="1" topLeftCell="C1" zoomScale="65" zoomScaleNormal="65" workbookViewId="0">
      <selection activeCell="D11" sqref="D11"/>
    </sheetView>
  </sheetViews>
  <sheetFormatPr defaultColWidth="9.140625" defaultRowHeight="15" x14ac:dyDescent="0.25"/>
  <cols>
    <col min="1" max="1" width="6.85546875" style="5" hidden="1" customWidth="1"/>
    <col min="2" max="2" width="24.28515625" style="5" bestFit="1" customWidth="1"/>
    <col min="3" max="3" width="161.28515625" style="10" customWidth="1"/>
    <col min="4" max="4" width="98.140625" style="8" customWidth="1"/>
    <col min="5" max="16384" width="9.140625" style="9"/>
  </cols>
  <sheetData>
    <row r="1" spans="1:4" ht="27.75" customHeight="1" x14ac:dyDescent="0.25">
      <c r="B1" s="6"/>
      <c r="C1" s="7"/>
    </row>
    <row r="2" spans="1:4" ht="48.75" customHeight="1" x14ac:dyDescent="0.25">
      <c r="A2" s="11" t="s">
        <v>29</v>
      </c>
      <c r="B2" s="12" t="s">
        <v>30</v>
      </c>
      <c r="C2" s="12" t="s">
        <v>31</v>
      </c>
      <c r="D2" s="12" t="s">
        <v>32</v>
      </c>
    </row>
    <row r="3" spans="1:4" ht="54" x14ac:dyDescent="0.25">
      <c r="A3" s="13">
        <v>1</v>
      </c>
      <c r="B3" s="14" t="s">
        <v>26</v>
      </c>
      <c r="C3" s="15" t="s">
        <v>65</v>
      </c>
      <c r="D3" s="16" t="s">
        <v>104</v>
      </c>
    </row>
    <row r="4" spans="1:4" ht="36" x14ac:dyDescent="0.25">
      <c r="A4" s="13">
        <v>2</v>
      </c>
      <c r="B4" s="17" t="s">
        <v>33</v>
      </c>
      <c r="C4" s="15" t="s">
        <v>34</v>
      </c>
      <c r="D4" s="16" t="s">
        <v>105</v>
      </c>
    </row>
    <row r="5" spans="1:4" ht="18.75" x14ac:dyDescent="0.25">
      <c r="A5" s="13">
        <v>3</v>
      </c>
      <c r="B5" s="18" t="s">
        <v>35</v>
      </c>
      <c r="C5" s="15" t="s">
        <v>36</v>
      </c>
      <c r="D5" s="16" t="s">
        <v>105</v>
      </c>
    </row>
    <row r="6" spans="1:4" ht="54" x14ac:dyDescent="0.25">
      <c r="A6" s="13">
        <v>8</v>
      </c>
      <c r="B6" s="21" t="s">
        <v>41</v>
      </c>
      <c r="C6" s="15" t="s">
        <v>42</v>
      </c>
      <c r="D6" s="16" t="s">
        <v>105</v>
      </c>
    </row>
    <row r="7" spans="1:4" ht="36" x14ac:dyDescent="0.25">
      <c r="A7" s="13"/>
      <c r="B7" s="24" t="s">
        <v>45</v>
      </c>
      <c r="C7" s="15" t="s">
        <v>49</v>
      </c>
      <c r="D7" s="16" t="s">
        <v>105</v>
      </c>
    </row>
    <row r="8" spans="1:4" ht="18" x14ac:dyDescent="0.25">
      <c r="A8" s="13">
        <v>4</v>
      </c>
      <c r="B8" s="91" t="s">
        <v>63</v>
      </c>
      <c r="C8" s="19" t="s">
        <v>37</v>
      </c>
      <c r="D8" s="20" t="s">
        <v>29</v>
      </c>
    </row>
    <row r="9" spans="1:4" ht="252" x14ac:dyDescent="0.25">
      <c r="A9" s="13"/>
      <c r="B9" s="92"/>
      <c r="C9" s="15" t="s">
        <v>38</v>
      </c>
      <c r="D9" s="16" t="s">
        <v>106</v>
      </c>
    </row>
    <row r="10" spans="1:4" ht="72" x14ac:dyDescent="0.25">
      <c r="A10" s="13">
        <v>6</v>
      </c>
      <c r="B10" s="93"/>
      <c r="C10" s="15" t="s">
        <v>39</v>
      </c>
      <c r="D10" s="16" t="s">
        <v>107</v>
      </c>
    </row>
    <row r="11" spans="1:4" ht="162" x14ac:dyDescent="0.25">
      <c r="A11" s="13">
        <v>7</v>
      </c>
      <c r="B11" s="94"/>
      <c r="C11" s="15" t="s">
        <v>40</v>
      </c>
      <c r="D11" s="16" t="s">
        <v>108</v>
      </c>
    </row>
    <row r="34" spans="3:3" x14ac:dyDescent="0.25">
      <c r="C34" s="9"/>
    </row>
  </sheetData>
  <mergeCells count="1">
    <mergeCell ref="B8:B11"/>
  </mergeCells>
  <pageMargins left="0.7" right="0.7" top="0.75" bottom="0.75" header="0.3" footer="0.3"/>
  <pageSetup paperSize="9" orientation="portrait" r:id="rId1"/>
  <headerFooter>
    <oddFooter>&amp;LINTERNAL</oddFooter>
    <evenFooter>&amp;LINTERNAL</evenFooter>
    <firstFooter>&amp;LINTERNAL</first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03245AE86D51D468EAE23F609AE77DB" ma:contentTypeVersion="10" ma:contentTypeDescription="Create a new document." ma:contentTypeScope="" ma:versionID="89cc546a4cf35c992a35036f29ca7cca">
  <xsd:schema xmlns:xsd="http://www.w3.org/2001/XMLSchema" xmlns:xs="http://www.w3.org/2001/XMLSchema" xmlns:p="http://schemas.microsoft.com/office/2006/metadata/properties" xmlns:ns2="3962f1de-8cd0-4a2f-994f-e021d9969555" xmlns:ns3="7f489964-36e6-42e5-8f08-d5db079fc29c" targetNamespace="http://schemas.microsoft.com/office/2006/metadata/properties" ma:root="true" ma:fieldsID="3e5bb1a21d8f134d57ad60b36518b5b3" ns2:_="" ns3:_="">
    <xsd:import namespace="3962f1de-8cd0-4a2f-994f-e021d9969555"/>
    <xsd:import namespace="7f489964-36e6-42e5-8f08-d5db079fc29c"/>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62f1de-8cd0-4a2f-994f-e021d9969555"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7f489964-36e6-42e5-8f08-d5db079fc29c"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element name="MediaServiceDateTaken" ma:index="14" nillable="true" ma:displayName="MediaServiceDateTaken" ma:description="" ma:hidden="true" ma:internalName="MediaServiceDateTaken" ma:readOnly="true">
      <xsd:simpleType>
        <xsd:restriction base="dms:Text"/>
      </xsd:simpleType>
    </xsd:element>
    <xsd:element name="MediaServiceAutoTags" ma:index="15" nillable="true" ma:displayName="MediaServiceAutoTags" ma:description="" ma:internalName="MediaServiceAutoTags" ma:readOnly="true">
      <xsd:simpleType>
        <xsd:restriction base="dms:Text"/>
      </xsd:simpleType>
    </xsd:element>
    <xsd:element name="MediaServiceLocation" ma:index="16" nillable="true" ma:displayName="MediaServiceLocation" ma:description="" ma:internalName="MediaServiceLocation"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2EBE1A-4158-46A1-88A5-4F4F00548EFE}">
  <ds:schemaRefs>
    <ds:schemaRef ds:uri="http://purl.org/dc/terms/"/>
    <ds:schemaRef ds:uri="7f489964-36e6-42e5-8f08-d5db079fc29c"/>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3962f1de-8cd0-4a2f-994f-e021d9969555"/>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BD599E84-280F-476D-BB24-12F27095B0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62f1de-8cd0-4a2f-994f-e021d9969555"/>
    <ds:schemaRef ds:uri="7f489964-36e6-42e5-8f08-d5db079fc29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D2CA075-8582-447F-8200-0C3E15BA9D1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Valid</vt:lpstr>
      <vt:lpstr>FORM</vt:lpstr>
      <vt:lpstr>Eligibility</vt:lpstr>
      <vt:lpstr>ACE</vt:lpstr>
      <vt:lpstr>bin</vt:lpstr>
      <vt:lpstr>emp</vt:lpstr>
      <vt:lpstr>gcb</vt:lpstr>
      <vt:lpstr>source</vt:lpstr>
      <vt:lpstr>ttp</vt:lpstr>
    </vt:vector>
  </TitlesOfParts>
  <Company>Robert Walters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plowrij</dc:creator>
  <cp:keywords>INTERNAL</cp:keywords>
  <dc:description>INTERNAL</dc:description>
  <cp:lastModifiedBy>Iyalla Alamina (Researcher)</cp:lastModifiedBy>
  <cp:lastPrinted>2015-06-19T13:58:27Z</cp:lastPrinted>
  <dcterms:created xsi:type="dcterms:W3CDTF">2015-06-19T11:48:19Z</dcterms:created>
  <dcterms:modified xsi:type="dcterms:W3CDTF">2020-03-26T10:14:30Z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tion">
    <vt:lpwstr>INTERNAL</vt:lpwstr>
  </property>
  <property fmtid="{D5CDD505-2E9C-101B-9397-08002B2CF9AE}" pid="3" name="Source">
    <vt:lpwstr>Internal</vt:lpwstr>
  </property>
  <property fmtid="{D5CDD505-2E9C-101B-9397-08002B2CF9AE}" pid="4" name="Footers">
    <vt:lpwstr>Footers</vt:lpwstr>
  </property>
  <property fmtid="{D5CDD505-2E9C-101B-9397-08002B2CF9AE}" pid="5" name="DocClassification">
    <vt:lpwstr>CLAINTERN</vt:lpwstr>
  </property>
  <property fmtid="{D5CDD505-2E9C-101B-9397-08002B2CF9AE}" pid="6" name="ContentTypeId">
    <vt:lpwstr>0x010100803245AE86D51D468EAE23F609AE77DB</vt:lpwstr>
  </property>
</Properties>
</file>