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autoCompressPictures="0"/>
  <bookViews>
    <workbookView xWindow="3760" yWindow="0" windowWidth="21920" windowHeight="15740" tabRatio="500"/>
  </bookViews>
  <sheets>
    <sheet name="工作表1" sheetId="1" r:id="rId1"/>
    <sheet name="物流公式" sheetId="2" r:id="rId2"/>
    <sheet name="汇率" sheetId="3" r:id="rId3"/>
  </sheets>
  <externalReferences>
    <externalReference r:id="rId4"/>
  </externalReferences>
  <definedNames>
    <definedName name="_xlnm._FilterDatabase" localSheetId="0" hidden="1">工作表1!$A$1:$H$11</definedName>
    <definedName name="asd">#REF!</definedName>
    <definedName name="top">#REF!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" i="2" l="1"/>
  <c r="G4" i="2"/>
  <c r="H4" i="2"/>
  <c r="I4" i="2"/>
  <c r="J4" i="2"/>
  <c r="K4" i="2"/>
  <c r="L4" i="2"/>
  <c r="M4" i="2"/>
  <c r="N4" i="2"/>
  <c r="P4" i="2"/>
  <c r="Q4" i="2"/>
  <c r="T4" i="2"/>
  <c r="U4" i="2"/>
  <c r="V4" i="2"/>
  <c r="AA4" i="2"/>
  <c r="AB4" i="2"/>
  <c r="F5" i="2"/>
  <c r="G5" i="2"/>
  <c r="H5" i="2"/>
  <c r="I5" i="2"/>
  <c r="J5" i="2"/>
  <c r="K5" i="2"/>
  <c r="L5" i="2"/>
  <c r="M5" i="2"/>
  <c r="N5" i="2"/>
  <c r="P5" i="2"/>
  <c r="Q5" i="2"/>
  <c r="T5" i="2"/>
  <c r="U5" i="2"/>
  <c r="V5" i="2"/>
  <c r="AA5" i="2"/>
  <c r="AB5" i="2"/>
  <c r="F6" i="2"/>
  <c r="G6" i="2"/>
  <c r="H6" i="2"/>
  <c r="I6" i="2"/>
  <c r="J6" i="2"/>
  <c r="K6" i="2"/>
  <c r="L6" i="2"/>
  <c r="M6" i="2"/>
  <c r="N6" i="2"/>
  <c r="P6" i="2"/>
  <c r="Q6" i="2"/>
  <c r="T6" i="2"/>
  <c r="U6" i="2"/>
  <c r="V6" i="2"/>
  <c r="AA6" i="2"/>
  <c r="AB6" i="2"/>
  <c r="F7" i="2"/>
  <c r="G7" i="2"/>
  <c r="H7" i="2"/>
  <c r="I7" i="2"/>
  <c r="J7" i="2"/>
  <c r="K7" i="2"/>
  <c r="L7" i="2"/>
  <c r="M7" i="2"/>
  <c r="N7" i="2"/>
  <c r="P7" i="2"/>
  <c r="Q7" i="2"/>
  <c r="T7" i="2"/>
  <c r="U7" i="2"/>
  <c r="V7" i="2"/>
  <c r="AA7" i="2"/>
  <c r="AB7" i="2"/>
  <c r="F8" i="2"/>
  <c r="G8" i="2"/>
  <c r="H8" i="2"/>
  <c r="I8" i="2"/>
  <c r="J8" i="2"/>
  <c r="K8" i="2"/>
  <c r="L8" i="2"/>
  <c r="M8" i="2"/>
  <c r="N8" i="2"/>
  <c r="P8" i="2"/>
  <c r="Q8" i="2"/>
  <c r="T8" i="2"/>
  <c r="U8" i="2"/>
  <c r="V8" i="2"/>
  <c r="AA8" i="2"/>
  <c r="AB8" i="2"/>
  <c r="F9" i="2"/>
  <c r="G9" i="2"/>
  <c r="H9" i="2"/>
  <c r="I9" i="2"/>
  <c r="J9" i="2"/>
  <c r="K9" i="2"/>
  <c r="L9" i="2"/>
  <c r="M9" i="2"/>
  <c r="N9" i="2"/>
  <c r="P9" i="2"/>
  <c r="Q9" i="2"/>
  <c r="T9" i="2"/>
  <c r="U9" i="2"/>
  <c r="V9" i="2"/>
  <c r="AA9" i="2"/>
  <c r="AB9" i="2"/>
  <c r="F10" i="2"/>
  <c r="G10" i="2"/>
  <c r="H10" i="2"/>
  <c r="I10" i="2"/>
  <c r="J10" i="2"/>
  <c r="K10" i="2"/>
  <c r="L10" i="2"/>
  <c r="M10" i="2"/>
  <c r="N10" i="2"/>
  <c r="P10" i="2"/>
  <c r="Q10" i="2"/>
  <c r="T10" i="2"/>
  <c r="U10" i="2"/>
  <c r="V10" i="2"/>
  <c r="AA10" i="2"/>
  <c r="AB10" i="2"/>
  <c r="F11" i="2"/>
  <c r="G11" i="2"/>
  <c r="H11" i="2"/>
  <c r="I11" i="2"/>
  <c r="J11" i="2"/>
  <c r="K11" i="2"/>
  <c r="L11" i="2"/>
  <c r="M11" i="2"/>
  <c r="N11" i="2"/>
  <c r="P11" i="2"/>
  <c r="Q11" i="2"/>
  <c r="T11" i="2"/>
  <c r="U11" i="2"/>
  <c r="V11" i="2"/>
  <c r="AA11" i="2"/>
  <c r="AB11" i="2"/>
  <c r="F12" i="2"/>
  <c r="G12" i="2"/>
  <c r="H12" i="2"/>
  <c r="I12" i="2"/>
  <c r="J12" i="2"/>
  <c r="K12" i="2"/>
  <c r="L12" i="2"/>
  <c r="M12" i="2"/>
  <c r="N12" i="2"/>
  <c r="P12" i="2"/>
  <c r="Q12" i="2"/>
  <c r="T12" i="2"/>
  <c r="U12" i="2"/>
  <c r="V12" i="2"/>
  <c r="AA12" i="2"/>
  <c r="AB12" i="2"/>
  <c r="F13" i="2"/>
  <c r="G13" i="2"/>
  <c r="H13" i="2"/>
  <c r="I13" i="2"/>
  <c r="J13" i="2"/>
  <c r="K13" i="2"/>
  <c r="L13" i="2"/>
  <c r="M13" i="2"/>
  <c r="N13" i="2"/>
  <c r="P13" i="2"/>
  <c r="Q13" i="2"/>
  <c r="T13" i="2"/>
  <c r="U13" i="2"/>
  <c r="V13" i="2"/>
  <c r="AA13" i="2"/>
  <c r="AB13" i="2"/>
  <c r="F14" i="2"/>
  <c r="G14" i="2"/>
  <c r="H14" i="2"/>
  <c r="I14" i="2"/>
  <c r="J14" i="2"/>
  <c r="K14" i="2"/>
  <c r="L14" i="2"/>
  <c r="M14" i="2"/>
  <c r="N14" i="2"/>
  <c r="P14" i="2"/>
  <c r="Q14" i="2"/>
  <c r="T14" i="2"/>
  <c r="U14" i="2"/>
  <c r="V14" i="2"/>
  <c r="AA14" i="2"/>
  <c r="AB14" i="2"/>
  <c r="F15" i="2"/>
  <c r="G15" i="2"/>
  <c r="H15" i="2"/>
  <c r="I15" i="2"/>
  <c r="J15" i="2"/>
  <c r="K15" i="2"/>
  <c r="L15" i="2"/>
  <c r="M15" i="2"/>
  <c r="N15" i="2"/>
  <c r="P15" i="2"/>
  <c r="Q15" i="2"/>
  <c r="T15" i="2"/>
  <c r="U15" i="2"/>
  <c r="V15" i="2"/>
  <c r="AA15" i="2"/>
  <c r="AB15" i="2"/>
  <c r="F16" i="2"/>
  <c r="G16" i="2"/>
  <c r="H16" i="2"/>
  <c r="I16" i="2"/>
  <c r="J16" i="2"/>
  <c r="K16" i="2"/>
  <c r="L16" i="2"/>
  <c r="M16" i="2"/>
  <c r="N16" i="2"/>
  <c r="P16" i="2"/>
  <c r="Q16" i="2"/>
  <c r="T16" i="2"/>
  <c r="U16" i="2"/>
  <c r="V16" i="2"/>
  <c r="AA16" i="2"/>
  <c r="AB16" i="2"/>
  <c r="F17" i="2"/>
  <c r="G17" i="2"/>
  <c r="H17" i="2"/>
  <c r="I17" i="2"/>
  <c r="J17" i="2"/>
  <c r="K17" i="2"/>
  <c r="L17" i="2"/>
  <c r="M17" i="2"/>
  <c r="N17" i="2"/>
  <c r="P17" i="2"/>
  <c r="Q17" i="2"/>
  <c r="T17" i="2"/>
  <c r="U17" i="2"/>
  <c r="V17" i="2"/>
  <c r="AA17" i="2"/>
  <c r="AB17" i="2"/>
  <c r="F18" i="2"/>
  <c r="G18" i="2"/>
  <c r="H18" i="2"/>
  <c r="I18" i="2"/>
  <c r="J18" i="2"/>
  <c r="K18" i="2"/>
  <c r="L18" i="2"/>
  <c r="M18" i="2"/>
  <c r="N18" i="2"/>
  <c r="P18" i="2"/>
  <c r="Q18" i="2"/>
  <c r="T18" i="2"/>
  <c r="U18" i="2"/>
  <c r="V18" i="2"/>
  <c r="AA18" i="2"/>
  <c r="AB18" i="2"/>
  <c r="F19" i="2"/>
  <c r="G19" i="2"/>
  <c r="H19" i="2"/>
  <c r="I19" i="2"/>
  <c r="J19" i="2"/>
  <c r="K19" i="2"/>
  <c r="L19" i="2"/>
  <c r="M19" i="2"/>
  <c r="N19" i="2"/>
  <c r="P19" i="2"/>
  <c r="Q19" i="2"/>
  <c r="T19" i="2"/>
  <c r="U19" i="2"/>
  <c r="V19" i="2"/>
  <c r="AA19" i="2"/>
  <c r="AB19" i="2"/>
  <c r="F20" i="2"/>
  <c r="G20" i="2"/>
  <c r="H20" i="2"/>
  <c r="I20" i="2"/>
  <c r="J20" i="2"/>
  <c r="K20" i="2"/>
  <c r="L20" i="2"/>
  <c r="M20" i="2"/>
  <c r="N20" i="2"/>
  <c r="P20" i="2"/>
  <c r="Q20" i="2"/>
  <c r="T20" i="2"/>
  <c r="U20" i="2"/>
  <c r="V20" i="2"/>
  <c r="AA20" i="2"/>
  <c r="AB20" i="2"/>
</calcChain>
</file>

<file path=xl/comments1.xml><?xml version="1.0" encoding="utf-8"?>
<comments xmlns="http://schemas.openxmlformats.org/spreadsheetml/2006/main">
  <authors>
    <author>作者</author>
  </authors>
  <commentList>
    <comment ref="E1" authorId="0">
      <text>
        <r>
          <rPr>
            <sz val="9"/>
            <color indexed="81"/>
            <rFont val="Tahoma"/>
            <family val="2"/>
          </rPr>
          <t xml:space="preserve">
</t>
        </r>
      </text>
    </comment>
    <comment ref="F2" authorId="0">
      <text>
        <r>
          <rPr>
            <b/>
            <sz val="9"/>
            <color indexed="81"/>
            <rFont val="宋体"/>
            <family val="3"/>
            <charset val="134"/>
          </rPr>
          <t>英国头程单价3</t>
        </r>
        <r>
          <rPr>
            <b/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" authorId="0">
      <text>
        <r>
          <rPr>
            <b/>
            <sz val="9"/>
            <color indexed="81"/>
            <rFont val="宋体"/>
            <family val="3"/>
            <charset val="134"/>
          </rPr>
          <t>万邑通
加上出库处理费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2" authorId="0">
      <text>
        <r>
          <rPr>
            <b/>
            <sz val="9"/>
            <color indexed="81"/>
            <rFont val="宋体"/>
            <family val="3"/>
            <charset val="134"/>
          </rPr>
          <t>德国头程单价3</t>
        </r>
        <r>
          <rPr>
            <b/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" authorId="0">
      <text>
        <r>
          <rPr>
            <b/>
            <sz val="9"/>
            <color indexed="81"/>
            <rFont val="宋体"/>
            <family val="3"/>
            <charset val="134"/>
          </rPr>
          <t>万邑通-ebay价</t>
        </r>
      </text>
    </comment>
    <comment ref="P2" authorId="0">
      <text>
        <r>
          <rPr>
            <b/>
            <sz val="9"/>
            <color indexed="81"/>
            <rFont val="宋体"/>
            <family val="3"/>
            <charset val="134"/>
          </rPr>
          <t>美国头程单价45</t>
        </r>
      </text>
    </comment>
    <comment ref="Q2" authorId="0">
      <text>
        <r>
          <rPr>
            <b/>
            <sz val="9"/>
            <color indexed="81"/>
            <rFont val="Tahoma"/>
            <family val="2"/>
          </rPr>
          <t>1.</t>
        </r>
        <r>
          <rPr>
            <b/>
            <sz val="9"/>
            <color indexed="81"/>
            <rFont val="宋体"/>
            <family val="3"/>
            <charset val="134"/>
          </rPr>
          <t>中国邮政</t>
        </r>
        <r>
          <rPr>
            <b/>
            <sz val="9"/>
            <color indexed="81"/>
            <rFont val="Tahoma"/>
            <family val="2"/>
          </rPr>
          <t>+</t>
        </r>
        <r>
          <rPr>
            <b/>
            <sz val="9"/>
            <color indexed="81"/>
            <rFont val="宋体"/>
            <family val="3"/>
            <charset val="134"/>
          </rPr>
          <t>美国</t>
        </r>
        <r>
          <rPr>
            <b/>
            <sz val="9"/>
            <color indexed="81"/>
            <rFont val="Tahoma"/>
            <family val="2"/>
          </rPr>
          <t>USPS
2. 0.08</t>
        </r>
        <r>
          <rPr>
            <b/>
            <sz val="9"/>
            <color indexed="81"/>
            <rFont val="宋体"/>
            <family val="3"/>
            <charset val="134"/>
          </rPr>
          <t>元</t>
        </r>
        <r>
          <rPr>
            <b/>
            <sz val="9"/>
            <color indexed="81"/>
            <rFont val="Tahoma"/>
            <family val="2"/>
          </rPr>
          <t>/g+7</t>
        </r>
        <r>
          <rPr>
            <b/>
            <sz val="9"/>
            <color indexed="81"/>
            <rFont val="宋体"/>
            <family val="3"/>
            <charset val="134"/>
          </rPr>
          <t>处理费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R2" authorId="0">
      <text>
        <r>
          <rPr>
            <b/>
            <sz val="9"/>
            <color indexed="81"/>
            <rFont val="宋体"/>
            <family val="3"/>
            <charset val="134"/>
          </rPr>
          <t>万邑通-ebay价
加上出库处理费
按8区做预算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S2" authorId="0">
      <text>
        <r>
          <rPr>
            <b/>
            <sz val="9"/>
            <color indexed="81"/>
            <rFont val="宋体"/>
            <family val="3"/>
            <charset val="134"/>
          </rPr>
          <t>万邑通-ebay价
加上出库处理费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2" authorId="0">
      <text>
        <r>
          <rPr>
            <b/>
            <sz val="9"/>
            <color indexed="81"/>
            <rFont val="宋体"/>
            <family val="3"/>
            <charset val="134"/>
          </rPr>
          <t>澳洲头程单价28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U2" authorId="0">
      <text>
        <r>
          <rPr>
            <sz val="9"/>
            <color indexed="81"/>
            <rFont val="宋体"/>
            <family val="3"/>
            <charset val="134"/>
          </rPr>
          <t>挂号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V2" authorId="0">
      <text>
        <r>
          <rPr>
            <b/>
            <sz val="9"/>
            <color indexed="81"/>
            <rFont val="Tahoma"/>
            <family val="2"/>
          </rPr>
          <t>1.</t>
        </r>
        <r>
          <rPr>
            <b/>
            <sz val="9"/>
            <color indexed="81"/>
            <rFont val="宋体"/>
            <family val="3"/>
            <charset val="134"/>
          </rPr>
          <t xml:space="preserve">香港邮政
</t>
        </r>
        <r>
          <rPr>
            <b/>
            <sz val="9"/>
            <color indexed="81"/>
            <rFont val="Tahoma"/>
            <family val="2"/>
          </rPr>
          <t>2.</t>
        </r>
        <r>
          <rPr>
            <b/>
            <sz val="9"/>
            <color indexed="81"/>
            <rFont val="宋体"/>
            <family val="3"/>
            <charset val="134"/>
          </rPr>
          <t xml:space="preserve">不可追踪
</t>
        </r>
        <r>
          <rPr>
            <b/>
            <sz val="9"/>
            <color indexed="81"/>
            <rFont val="Tahoma"/>
            <family val="2"/>
          </rPr>
          <t>3.</t>
        </r>
        <r>
          <rPr>
            <b/>
            <sz val="9"/>
            <color indexed="81"/>
            <rFont val="宋体"/>
            <family val="3"/>
            <charset val="134"/>
          </rPr>
          <t>挂号价格不能按照这个计算</t>
        </r>
        <r>
          <rPr>
            <b/>
            <sz val="9"/>
            <color indexed="81"/>
            <rFont val="Tahoma"/>
            <family val="2"/>
          </rPr>
          <t>,</t>
        </r>
        <r>
          <rPr>
            <b/>
            <sz val="9"/>
            <color indexed="81"/>
            <rFont val="宋体"/>
            <family val="3"/>
            <charset val="134"/>
          </rPr>
          <t>具体价格点击超链接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W2" authorId="0">
      <text>
        <r>
          <rPr>
            <b/>
            <sz val="9"/>
            <color indexed="81"/>
            <rFont val="宋体"/>
            <family val="3"/>
            <charset val="134"/>
          </rPr>
          <t>平邮，不含挂号费
万邑通-ebay价
加上出库处理费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X2" authorId="0">
      <text>
        <r>
          <rPr>
            <b/>
            <sz val="9"/>
            <color indexed="81"/>
            <rFont val="宋体"/>
            <family val="3"/>
            <charset val="134"/>
          </rPr>
          <t>挂号
万邑通-ebay价
加上出库处理费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Y2" authorId="0">
      <text>
        <r>
          <rPr>
            <b/>
            <sz val="9"/>
            <color indexed="81"/>
            <rFont val="宋体"/>
            <family val="3"/>
            <charset val="134"/>
          </rPr>
          <t>加拿大头程单价45</t>
        </r>
      </text>
    </comment>
    <comment ref="Z2" authorId="0">
      <text>
        <r>
          <rPr>
            <b/>
            <sz val="9"/>
            <color indexed="81"/>
            <rFont val="宋体"/>
            <family val="3"/>
            <charset val="134"/>
          </rPr>
          <t>无</t>
        </r>
        <r>
          <rPr>
            <b/>
            <sz val="9"/>
            <color indexed="81"/>
            <rFont val="Tahoma"/>
            <family val="2"/>
          </rPr>
          <t>VAT</t>
        </r>
        <r>
          <rPr>
            <b/>
            <sz val="9"/>
            <color indexed="81"/>
            <rFont val="宋体"/>
            <family val="3"/>
            <charset val="134"/>
          </rPr>
          <t>税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<sst xmlns="http://schemas.openxmlformats.org/spreadsheetml/2006/main" count="201" uniqueCount="94">
  <si>
    <t>Category</t>
  </si>
  <si>
    <t>产品图片</t>
  </si>
  <si>
    <t>采购价</t>
  </si>
  <si>
    <t>体积m³</t>
  </si>
  <si>
    <t>SKU</t>
  </si>
  <si>
    <t>产品名称</t>
  </si>
  <si>
    <t>重量g</t>
  </si>
  <si>
    <t>状态</t>
    <phoneticPr fontId="1" type="noConversion"/>
  </si>
  <si>
    <t>GBP</t>
    <phoneticPr fontId="11" type="noConversion"/>
  </si>
  <si>
    <t>USD</t>
    <phoneticPr fontId="11" type="noConversion"/>
  </si>
  <si>
    <t>EUR</t>
    <phoneticPr fontId="11" type="noConversion"/>
  </si>
  <si>
    <t>AUD</t>
    <phoneticPr fontId="11" type="noConversion"/>
  </si>
  <si>
    <t>CAD</t>
    <phoneticPr fontId="11" type="noConversion"/>
  </si>
  <si>
    <t>HKD</t>
    <phoneticPr fontId="11" type="noConversion"/>
  </si>
  <si>
    <t>JPY</t>
    <phoneticPr fontId="11" type="noConversion"/>
  </si>
  <si>
    <t>SKU</t>
    <phoneticPr fontId="11" type="noConversion"/>
  </si>
  <si>
    <t>大系列</t>
    <phoneticPr fontId="11" type="noConversion"/>
  </si>
  <si>
    <t>小系列</t>
    <phoneticPr fontId="11" type="noConversion"/>
  </si>
  <si>
    <t>产品重量</t>
    <phoneticPr fontId="11" type="noConversion"/>
  </si>
  <si>
    <t>UK</t>
    <phoneticPr fontId="1" type="noConversion"/>
  </si>
  <si>
    <t>DE</t>
    <phoneticPr fontId="1" type="noConversion"/>
  </si>
  <si>
    <t>US</t>
    <phoneticPr fontId="1" type="noConversion"/>
  </si>
  <si>
    <t>AU</t>
    <phoneticPr fontId="1" type="noConversion"/>
  </si>
  <si>
    <t>CA</t>
    <phoneticPr fontId="1" type="noConversion"/>
  </si>
  <si>
    <t>空运头程</t>
    <phoneticPr fontId="1" type="noConversion"/>
  </si>
  <si>
    <t>万邑通香港小包平邮&lt;100g</t>
    <phoneticPr fontId="1" type="noConversion"/>
  </si>
  <si>
    <t>万邑通香港小包平邮&lt;300g</t>
    <phoneticPr fontId="1" type="noConversion"/>
  </si>
  <si>
    <r>
      <t xml:space="preserve">万邑通
</t>
    </r>
    <r>
      <rPr>
        <sz val="9"/>
        <rFont val="微软雅黑"/>
        <family val="2"/>
        <charset val="134"/>
      </rPr>
      <t>Yodel Home Mini Service</t>
    </r>
    <phoneticPr fontId="1" type="noConversion"/>
  </si>
  <si>
    <t>万邑通
DHL Paket Service</t>
    <phoneticPr fontId="11" type="noConversion"/>
  </si>
  <si>
    <t>E邮宝</t>
    <phoneticPr fontId="1" type="noConversion"/>
  </si>
  <si>
    <t>万邑通
UPS SurePost Service</t>
    <phoneticPr fontId="1" type="noConversion"/>
  </si>
  <si>
    <t>万邑通
USPS First Class Mail Tracked Service</t>
    <phoneticPr fontId="1" type="noConversion"/>
  </si>
  <si>
    <t>DHL  eCommerce&lt;750g</t>
    <phoneticPr fontId="1" type="noConversion"/>
  </si>
  <si>
    <t>万邑通香港小包平邮&lt;300</t>
    <phoneticPr fontId="1" type="noConversion"/>
  </si>
  <si>
    <t>万邑通
AUPOST- Parcel Post</t>
    <phoneticPr fontId="1" type="noConversion"/>
  </si>
  <si>
    <t>万邑通
AUPOST - eParcel</t>
    <phoneticPr fontId="1" type="noConversion"/>
  </si>
  <si>
    <t>空运头程</t>
    <phoneticPr fontId="1" type="noConversion"/>
  </si>
  <si>
    <t>FBA CA</t>
    <phoneticPr fontId="1" type="noConversion"/>
  </si>
  <si>
    <t>燕文荷兰挂号小包&gt;1kg</t>
    <phoneticPr fontId="1" type="noConversion"/>
  </si>
  <si>
    <t>万邑通香港小包平邮&lt;1kg</t>
    <phoneticPr fontId="1" type="noConversion"/>
  </si>
  <si>
    <t>万邑通
AUPOST - eParcel</t>
    <phoneticPr fontId="1" type="noConversion"/>
  </si>
  <si>
    <t>在售</t>
  </si>
  <si>
    <t>云途</t>
    <phoneticPr fontId="1" type="noConversion"/>
  </si>
  <si>
    <t>汽配产品</t>
  </si>
  <si>
    <t>上衣和衬衫</t>
  </si>
  <si>
    <t>PD004MAF-A</t>
  </si>
  <si>
    <t>碳纤维钱夹包袋混色F</t>
  </si>
  <si>
    <t>PD004BAF-A</t>
  </si>
  <si>
    <t>铝合金钱夹
包袋黑色F</t>
  </si>
  <si>
    <t>PD004WAF-A</t>
  </si>
  <si>
    <t>铝合金钱夹
包袋白色F</t>
  </si>
  <si>
    <t>PJ002PAXL-A</t>
  </si>
  <si>
    <t>狐狸毛马甲
外套粉色XL</t>
  </si>
  <si>
    <t>PJ002PAL-A</t>
  </si>
  <si>
    <t>狐狸毛马甲
外套粉色L</t>
  </si>
  <si>
    <t>PJ002PAM-A</t>
  </si>
  <si>
    <t>狐狸毛马甲
外套粉色M</t>
  </si>
  <si>
    <t>PJ002PAS-A</t>
  </si>
  <si>
    <t>狐狸毛马甲
外套粉色S</t>
  </si>
  <si>
    <t>PJ002YCXL-A</t>
  </si>
  <si>
    <t>狐狸毛马甲
外套深灰XL</t>
  </si>
  <si>
    <t>PJ002YCL-A</t>
  </si>
  <si>
    <t>狐狸毛马甲
外套深灰L</t>
  </si>
  <si>
    <t>PJ002YCM-A</t>
  </si>
  <si>
    <t>狐狸毛马甲
外套深灰M</t>
  </si>
  <si>
    <t>PJ002YCS-A</t>
  </si>
  <si>
    <t>狐狸毛马甲
外套深灰S</t>
  </si>
  <si>
    <t>PJ002BAXL-A</t>
  </si>
  <si>
    <t>狐狸毛马甲
外套黑色XL</t>
  </si>
  <si>
    <t>PJ002BAL-A</t>
  </si>
  <si>
    <t>狐狸毛马甲
外套黑色L</t>
  </si>
  <si>
    <t>PJ002BAM-A</t>
  </si>
  <si>
    <t>狐狸毛马甲
外套黑色M</t>
  </si>
  <si>
    <t>PJ002BAS-A</t>
  </si>
  <si>
    <t>狐狸毛马甲
外套黑色S</t>
  </si>
  <si>
    <t>QN020MAF-A</t>
  </si>
  <si>
    <t>一字手动枪
家居配件混色F</t>
  </si>
  <si>
    <t>QB023MAF-A</t>
  </si>
  <si>
    <t>4只装宝马迎宾灯(带线)
汽配产品混色F</t>
  </si>
  <si>
    <t>办公用品</t>
  </si>
  <si>
    <t>家居与园艺</t>
  </si>
  <si>
    <t>26.00</t>
  </si>
  <si>
    <t>19.50</t>
  </si>
  <si>
    <t>78.00</t>
  </si>
  <si>
    <t>20.00</t>
  </si>
  <si>
    <t>40.00</t>
  </si>
  <si>
    <t>http://binheng.eccang.com/swfupload/upload/images/2017/11/22/15113333303.jpg</t>
  </si>
  <si>
    <t>http://binheng.eccang.com/swfupload/upload/images/2017/11/22/15113333507.png</t>
  </si>
  <si>
    <t>http://binheng.eccang.com/swfupload/upload/images/2017/11/22/15113333618.png</t>
  </si>
  <si>
    <t>http://binheng.eccang.com/swfupload/upload/images/2017/11/22/15113335608.jpg</t>
  </si>
  <si>
    <t>http://binheng.eccang.com/swfupload/upload/images/2017/11/22/15113335047.jpg</t>
  </si>
  <si>
    <t>http://binheng.eccang.com/swfupload/upload/images/2017/11/22/15113335903.jpg</t>
  </si>
  <si>
    <t>http://binheng.eccang.com/swfupload/upload/images/2017/11/22/15113338694.png</t>
  </si>
  <si>
    <t>http://binheng.eccang.com/swfupload/upload/images/2017/11/22/15113338490.png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</si>
</sst>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7" formatCode="0.00_ "/>
    <numFmt numFmtId="178" formatCode="0.0_);[Red]\(0.0\)"/>
  </numFmts>
  <fonts count="21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2"/>
      <color rgb="FF000000"/>
      <name val="宋体"/>
      <family val="3"/>
      <charset val="134"/>
      <scheme val="minor"/>
    </font>
    <font>
      <sz val="12"/>
      <color rgb="FFFF0000"/>
      <name val="宋体"/>
      <family val="2"/>
      <charset val="134"/>
      <scheme val="minor"/>
    </font>
    <font>
      <sz val="9"/>
      <color theme="1"/>
      <name val="微软雅黑"/>
      <family val="2"/>
      <charset val="134"/>
    </font>
    <font>
      <sz val="9"/>
      <name val="微软雅黑"/>
      <family val="2"/>
      <charset val="134"/>
    </font>
    <font>
      <sz val="12"/>
      <name val="宋体"/>
      <charset val="134"/>
      <scheme val="minor"/>
    </font>
    <font>
      <sz val="12"/>
      <color rgb="FF006100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sz val="9"/>
      <name val="宋体"/>
      <family val="3"/>
      <charset val="134"/>
    </font>
    <font>
      <sz val="10"/>
      <name val="微软雅黑"/>
      <family val="2"/>
      <charset val="134"/>
    </font>
    <font>
      <b/>
      <sz val="1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0"/>
      <color theme="1"/>
      <name val="宋体"/>
      <family val="2"/>
      <charset val="134"/>
      <scheme val="minor"/>
    </font>
    <font>
      <sz val="9"/>
      <color rgb="FFFF0000"/>
      <name val="微软雅黑"/>
      <family val="2"/>
      <charset val="134"/>
    </font>
    <font>
      <b/>
      <sz val="9"/>
      <color indexed="81"/>
      <name val="宋体"/>
      <family val="3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622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9" fillId="3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3">
    <xf numFmtId="0" fontId="0" fillId="0" borderId="0" xfId="0"/>
    <xf numFmtId="0" fontId="5" fillId="0" borderId="1" xfId="0" applyFont="1" applyBorder="1"/>
    <xf numFmtId="0" fontId="4" fillId="0" borderId="1" xfId="0" applyFont="1" applyBorder="1"/>
    <xf numFmtId="0" fontId="8" fillId="0" borderId="1" xfId="0" applyFont="1" applyBorder="1"/>
    <xf numFmtId="0" fontId="0" fillId="0" borderId="1" xfId="0" applyBorder="1"/>
    <xf numFmtId="0" fontId="10" fillId="0" borderId="1" xfId="0" applyFont="1" applyBorder="1" applyAlignment="1">
      <alignment horizontal="center" vertical="center"/>
    </xf>
    <xf numFmtId="177" fontId="10" fillId="0" borderId="1" xfId="0" applyNumberFormat="1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178" fontId="6" fillId="2" borderId="1" xfId="0" applyNumberFormat="1" applyFont="1" applyFill="1" applyBorder="1" applyAlignment="1">
      <alignment horizontal="center" vertical="center" wrapText="1"/>
    </xf>
    <xf numFmtId="178" fontId="16" fillId="2" borderId="1" xfId="0" applyNumberFormat="1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NumberFormat="1" applyBorder="1"/>
    <xf numFmtId="0" fontId="13" fillId="2" borderId="1" xfId="0" applyFont="1" applyFill="1" applyBorder="1" applyAlignment="1">
      <alignment horizontal="center" vertical="center" wrapText="1"/>
    </xf>
    <xf numFmtId="178" fontId="13" fillId="2" borderId="1" xfId="0" applyNumberFormat="1" applyFont="1" applyFill="1" applyBorder="1" applyAlignment="1">
      <alignment horizontal="center" vertical="center" wrapText="1"/>
    </xf>
    <xf numFmtId="178" fontId="13" fillId="4" borderId="1" xfId="0" applyNumberFormat="1" applyFont="1" applyFill="1" applyBorder="1" applyAlignment="1">
      <alignment horizontal="center" vertical="center" wrapText="1"/>
    </xf>
    <xf numFmtId="178" fontId="12" fillId="2" borderId="1" xfId="0" applyNumberFormat="1" applyFont="1" applyFill="1" applyBorder="1" applyAlignment="1">
      <alignment horizontal="center" vertical="center" wrapText="1"/>
    </xf>
    <xf numFmtId="178" fontId="12" fillId="4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178" fontId="12" fillId="2" borderId="1" xfId="23" applyNumberFormat="1" applyFont="1" applyFill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center" vertical="top" wrapText="1"/>
    </xf>
    <xf numFmtId="178" fontId="14" fillId="2" borderId="1" xfId="23" applyNumberFormat="1" applyFont="1" applyFill="1" applyBorder="1" applyAlignment="1">
      <alignment horizontal="center" vertical="center" wrapText="1"/>
    </xf>
    <xf numFmtId="178" fontId="12" fillId="2" borderId="1" xfId="23" applyNumberFormat="1" applyFont="1" applyFill="1" applyBorder="1" applyAlignment="1">
      <alignment horizontal="center" vertical="top" wrapText="1"/>
    </xf>
  </cellXfs>
  <cellStyles count="622"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4" builtinId="8" hidden="1"/>
    <cellStyle name="超链接" xfId="26" builtinId="8" hidden="1"/>
    <cellStyle name="超链接" xfId="28" builtinId="8" hidden="1"/>
    <cellStyle name="超链接" xfId="30" builtinId="8" hidden="1"/>
    <cellStyle name="超链接" xfId="32" builtinId="8" hidden="1"/>
    <cellStyle name="超链接" xfId="34" builtinId="8" hidden="1"/>
    <cellStyle name="超链接" xfId="36" builtinId="8" hidden="1"/>
    <cellStyle name="超链接" xfId="38" builtinId="8" hidden="1"/>
    <cellStyle name="超链接" xfId="40" builtinId="8" hidden="1"/>
    <cellStyle name="超链接" xfId="42" builtinId="8" hidden="1"/>
    <cellStyle name="超链接" xfId="44" builtinId="8" hidden="1"/>
    <cellStyle name="超链接" xfId="46" builtinId="8" hidden="1"/>
    <cellStyle name="超链接" xfId="48" builtinId="8" hidden="1"/>
    <cellStyle name="超链接" xfId="50" builtinId="8" hidden="1"/>
    <cellStyle name="超链接" xfId="52" builtinId="8" hidden="1"/>
    <cellStyle name="超链接" xfId="54" builtinId="8" hidden="1"/>
    <cellStyle name="超链接" xfId="56" builtinId="8" hidden="1"/>
    <cellStyle name="超链接" xfId="58" builtinId="8" hidden="1"/>
    <cellStyle name="超链接" xfId="60" builtinId="8" hidden="1"/>
    <cellStyle name="超链接" xfId="62" builtinId="8" hidden="1"/>
    <cellStyle name="超链接" xfId="64" builtinId="8" hidden="1"/>
    <cellStyle name="超链接" xfId="66" builtinId="8" hidden="1"/>
    <cellStyle name="超链接" xfId="68" builtinId="8" hidden="1"/>
    <cellStyle name="超链接" xfId="70" builtinId="8" hidden="1"/>
    <cellStyle name="超链接" xfId="72" builtinId="8" hidden="1"/>
    <cellStyle name="超链接" xfId="74" builtinId="8" hidden="1"/>
    <cellStyle name="超链接" xfId="76" builtinId="8" hidden="1"/>
    <cellStyle name="超链接" xfId="78" builtinId="8" hidden="1"/>
    <cellStyle name="超链接" xfId="80" builtinId="8" hidden="1"/>
    <cellStyle name="超链接" xfId="82" builtinId="8" hidden="1"/>
    <cellStyle name="超链接" xfId="84" builtinId="8" hidden="1"/>
    <cellStyle name="超链接" xfId="86" builtinId="8" hidden="1"/>
    <cellStyle name="超链接" xfId="88" builtinId="8" hidden="1"/>
    <cellStyle name="超链接" xfId="90" builtinId="8" hidden="1"/>
    <cellStyle name="超链接" xfId="92" builtinId="8" hidden="1"/>
    <cellStyle name="超链接" xfId="94" builtinId="8" hidden="1"/>
    <cellStyle name="超链接" xfId="96" builtinId="8" hidden="1"/>
    <cellStyle name="超链接" xfId="98" builtinId="8" hidden="1"/>
    <cellStyle name="超链接" xfId="100" builtinId="8" hidden="1"/>
    <cellStyle name="超链接" xfId="102" builtinId="8" hidden="1"/>
    <cellStyle name="超链接" xfId="104" builtinId="8" hidden="1"/>
    <cellStyle name="超链接" xfId="106" builtinId="8" hidden="1"/>
    <cellStyle name="超链接" xfId="108" builtinId="8" hidden="1"/>
    <cellStyle name="超链接" xfId="110" builtinId="8" hidden="1"/>
    <cellStyle name="超链接" xfId="112" builtinId="8" hidden="1"/>
    <cellStyle name="超链接" xfId="114" builtinId="8" hidden="1"/>
    <cellStyle name="超链接" xfId="116" builtinId="8" hidden="1"/>
    <cellStyle name="超链接" xfId="118" builtinId="8" hidden="1"/>
    <cellStyle name="超链接" xfId="120" builtinId="8" hidden="1"/>
    <cellStyle name="超链接" xfId="122" builtinId="8" hidden="1"/>
    <cellStyle name="超链接" xfId="124" builtinId="8" hidden="1"/>
    <cellStyle name="超链接" xfId="126" builtinId="8" hidden="1"/>
    <cellStyle name="超链接" xfId="128" builtinId="8" hidden="1"/>
    <cellStyle name="超链接" xfId="130" builtinId="8" hidden="1"/>
    <cellStyle name="超链接" xfId="132" builtinId="8" hidden="1"/>
    <cellStyle name="超链接" xfId="134" builtinId="8" hidden="1"/>
    <cellStyle name="超链接" xfId="136" builtinId="8" hidden="1"/>
    <cellStyle name="超链接" xfId="138" builtinId="8" hidden="1"/>
    <cellStyle name="超链接" xfId="140" builtinId="8" hidden="1"/>
    <cellStyle name="超链接" xfId="142" builtinId="8" hidden="1"/>
    <cellStyle name="超链接" xfId="144" builtinId="8" hidden="1"/>
    <cellStyle name="超链接" xfId="146" builtinId="8" hidden="1"/>
    <cellStyle name="超链接" xfId="148" builtinId="8" hidden="1"/>
    <cellStyle name="超链接" xfId="150" builtinId="8" hidden="1"/>
    <cellStyle name="超链接" xfId="152" builtinId="8" hidden="1"/>
    <cellStyle name="超链接" xfId="154" builtinId="8" hidden="1"/>
    <cellStyle name="超链接" xfId="156" builtinId="8" hidden="1"/>
    <cellStyle name="超链接" xfId="158" builtinId="8" hidden="1"/>
    <cellStyle name="超链接" xfId="160" builtinId="8" hidden="1"/>
    <cellStyle name="超链接" xfId="162" builtinId="8" hidden="1"/>
    <cellStyle name="超链接" xfId="164" builtinId="8" hidden="1"/>
    <cellStyle name="超链接" xfId="166" builtinId="8" hidden="1"/>
    <cellStyle name="超链接" xfId="168" builtinId="8" hidden="1"/>
    <cellStyle name="超链接" xfId="170" builtinId="8" hidden="1"/>
    <cellStyle name="超链接" xfId="172" builtinId="8" hidden="1"/>
    <cellStyle name="超链接" xfId="174" builtinId="8" hidden="1"/>
    <cellStyle name="超链接" xfId="176" builtinId="8" hidden="1"/>
    <cellStyle name="超链接" xfId="178" builtinId="8" hidden="1"/>
    <cellStyle name="超链接" xfId="180" builtinId="8" hidden="1"/>
    <cellStyle name="超链接" xfId="182" builtinId="8" hidden="1"/>
    <cellStyle name="超链接" xfId="184" builtinId="8" hidden="1"/>
    <cellStyle name="超链接" xfId="186" builtinId="8" hidden="1"/>
    <cellStyle name="超链接" xfId="188" builtinId="8" hidden="1"/>
    <cellStyle name="超链接" xfId="190" builtinId="8" hidden="1"/>
    <cellStyle name="超链接" xfId="192" builtinId="8" hidden="1"/>
    <cellStyle name="超链接" xfId="194" builtinId="8" hidden="1"/>
    <cellStyle name="超链接" xfId="196" builtinId="8" hidden="1"/>
    <cellStyle name="超链接" xfId="198" builtinId="8" hidden="1"/>
    <cellStyle name="超链接" xfId="200" builtinId="8" hidden="1"/>
    <cellStyle name="超链接" xfId="202" builtinId="8" hidden="1"/>
    <cellStyle name="超链接" xfId="204" builtinId="8" hidden="1"/>
    <cellStyle name="超链接" xfId="206" builtinId="8" hidden="1"/>
    <cellStyle name="超链接" xfId="208" builtinId="8" hidden="1"/>
    <cellStyle name="超链接" xfId="210" builtinId="8" hidden="1"/>
    <cellStyle name="超链接" xfId="212" builtinId="8" hidden="1"/>
    <cellStyle name="超链接" xfId="214" builtinId="8" hidden="1"/>
    <cellStyle name="超链接" xfId="216" builtinId="8" hidden="1"/>
    <cellStyle name="超链接" xfId="218" builtinId="8" hidden="1"/>
    <cellStyle name="超链接" xfId="220" builtinId="8" hidden="1"/>
    <cellStyle name="超链接" xfId="222" builtinId="8" hidden="1"/>
    <cellStyle name="超链接" xfId="224" builtinId="8" hidden="1"/>
    <cellStyle name="超链接" xfId="226" builtinId="8" hidden="1"/>
    <cellStyle name="超链接" xfId="228" builtinId="8" hidden="1"/>
    <cellStyle name="超链接" xfId="230" builtinId="8" hidden="1"/>
    <cellStyle name="超链接" xfId="232" builtinId="8" hidden="1"/>
    <cellStyle name="超链接" xfId="234" builtinId="8" hidden="1"/>
    <cellStyle name="超链接" xfId="236" builtinId="8" hidden="1"/>
    <cellStyle name="超链接" xfId="238" builtinId="8" hidden="1"/>
    <cellStyle name="超链接" xfId="240" builtinId="8" hidden="1"/>
    <cellStyle name="超链接" xfId="242" builtinId="8" hidden="1"/>
    <cellStyle name="超链接" xfId="244" builtinId="8" hidden="1"/>
    <cellStyle name="超链接" xfId="246" builtinId="8" hidden="1"/>
    <cellStyle name="超链接" xfId="248" builtinId="8" hidden="1"/>
    <cellStyle name="超链接" xfId="250" builtinId="8" hidden="1"/>
    <cellStyle name="超链接" xfId="252" builtinId="8" hidden="1"/>
    <cellStyle name="超链接" xfId="254" builtinId="8" hidden="1"/>
    <cellStyle name="超链接" xfId="256" builtinId="8" hidden="1"/>
    <cellStyle name="超链接" xfId="258" builtinId="8" hidden="1"/>
    <cellStyle name="超链接" xfId="260" builtinId="8" hidden="1"/>
    <cellStyle name="超链接" xfId="262" builtinId="8" hidden="1"/>
    <cellStyle name="超链接" xfId="264" builtinId="8" hidden="1"/>
    <cellStyle name="超链接" xfId="266" builtinId="8" hidden="1"/>
    <cellStyle name="超链接" xfId="268" builtinId="8" hidden="1"/>
    <cellStyle name="超链接" xfId="270" builtinId="8" hidden="1"/>
    <cellStyle name="超链接" xfId="272" builtinId="8" hidden="1"/>
    <cellStyle name="超链接" xfId="274" builtinId="8" hidden="1"/>
    <cellStyle name="超链接" xfId="276" builtinId="8" hidden="1"/>
    <cellStyle name="超链接" xfId="278" builtinId="8" hidden="1"/>
    <cellStyle name="超链接" xfId="280" builtinId="8" hidden="1"/>
    <cellStyle name="超链接" xfId="282" builtinId="8" hidden="1"/>
    <cellStyle name="超链接" xfId="284" builtinId="8" hidden="1"/>
    <cellStyle name="超链接" xfId="286" builtinId="8" hidden="1"/>
    <cellStyle name="超链接" xfId="288" builtinId="8" hidden="1"/>
    <cellStyle name="超链接" xfId="290" builtinId="8" hidden="1"/>
    <cellStyle name="超链接" xfId="292" builtinId="8" hidden="1"/>
    <cellStyle name="超链接" xfId="294" builtinId="8" hidden="1"/>
    <cellStyle name="超链接" xfId="296" builtinId="8" hidden="1"/>
    <cellStyle name="超链接" xfId="298" builtinId="8" hidden="1"/>
    <cellStyle name="超链接" xfId="300" builtinId="8" hidden="1"/>
    <cellStyle name="超链接" xfId="302" builtinId="8" hidden="1"/>
    <cellStyle name="超链接" xfId="304" builtinId="8" hidden="1"/>
    <cellStyle name="超链接" xfId="306" builtinId="8" hidden="1"/>
    <cellStyle name="超链接" xfId="308" builtinId="8" hidden="1"/>
    <cellStyle name="超链接" xfId="310" builtinId="8" hidden="1"/>
    <cellStyle name="超链接" xfId="312" builtinId="8" hidden="1"/>
    <cellStyle name="超链接" xfId="314" builtinId="8" hidden="1"/>
    <cellStyle name="超链接" xfId="316" builtinId="8" hidden="1"/>
    <cellStyle name="超链接" xfId="318" builtinId="8" hidden="1"/>
    <cellStyle name="超链接" xfId="320" builtinId="8" hidden="1"/>
    <cellStyle name="超链接" xfId="322" builtinId="8" hidden="1"/>
    <cellStyle name="超链接" xfId="324" builtinId="8" hidden="1"/>
    <cellStyle name="超链接" xfId="326" builtinId="8" hidden="1"/>
    <cellStyle name="超链接" xfId="328" builtinId="8" hidden="1"/>
    <cellStyle name="超链接" xfId="330" builtinId="8" hidden="1"/>
    <cellStyle name="超链接" xfId="332" builtinId="8" hidden="1"/>
    <cellStyle name="超链接" xfId="334" builtinId="8" hidden="1"/>
    <cellStyle name="超链接" xfId="336" builtinId="8" hidden="1"/>
    <cellStyle name="超链接" xfId="338" builtinId="8" hidden="1"/>
    <cellStyle name="超链接" xfId="340" builtinId="8" hidden="1"/>
    <cellStyle name="超链接" xfId="342" builtinId="8" hidden="1"/>
    <cellStyle name="超链接" xfId="344" builtinId="8" hidden="1"/>
    <cellStyle name="超链接" xfId="346" builtinId="8" hidden="1"/>
    <cellStyle name="超链接" xfId="348" builtinId="8" hidden="1"/>
    <cellStyle name="超链接" xfId="350" builtinId="8" hidden="1"/>
    <cellStyle name="超链接" xfId="352" builtinId="8" hidden="1"/>
    <cellStyle name="超链接" xfId="354" builtinId="8" hidden="1"/>
    <cellStyle name="超链接" xfId="356" builtinId="8" hidden="1"/>
    <cellStyle name="超链接" xfId="358" builtinId="8" hidden="1"/>
    <cellStyle name="超链接" xfId="360" builtinId="8" hidden="1"/>
    <cellStyle name="超链接" xfId="362" builtinId="8" hidden="1"/>
    <cellStyle name="超链接" xfId="364" builtinId="8" hidden="1"/>
    <cellStyle name="超链接" xfId="366" builtinId="8" hidden="1"/>
    <cellStyle name="超链接" xfId="368" builtinId="8" hidden="1"/>
    <cellStyle name="超链接" xfId="370" builtinId="8" hidden="1"/>
    <cellStyle name="超链接" xfId="372" builtinId="8" hidden="1"/>
    <cellStyle name="超链接" xfId="374" builtinId="8" hidden="1"/>
    <cellStyle name="超链接" xfId="376" builtinId="8" hidden="1"/>
    <cellStyle name="超链接" xfId="378" builtinId="8" hidden="1"/>
    <cellStyle name="超链接" xfId="380" builtinId="8" hidden="1"/>
    <cellStyle name="超链接" xfId="382" builtinId="8" hidden="1"/>
    <cellStyle name="超链接" xfId="384" builtinId="8" hidden="1"/>
    <cellStyle name="超链接" xfId="386" builtinId="8" hidden="1"/>
    <cellStyle name="超链接" xfId="388" builtinId="8" hidden="1"/>
    <cellStyle name="超链接" xfId="390" builtinId="8" hidden="1"/>
    <cellStyle name="超链接" xfId="392" builtinId="8" hidden="1"/>
    <cellStyle name="超链接" xfId="394" builtinId="8" hidden="1"/>
    <cellStyle name="超链接" xfId="396" builtinId="8" hidden="1"/>
    <cellStyle name="超链接" xfId="398" builtinId="8" hidden="1"/>
    <cellStyle name="超链接" xfId="400" builtinId="8" hidden="1"/>
    <cellStyle name="超链接" xfId="402" builtinId="8" hidden="1"/>
    <cellStyle name="超链接" xfId="404" builtinId="8" hidden="1"/>
    <cellStyle name="超链接" xfId="406" builtinId="8" hidden="1"/>
    <cellStyle name="超链接" xfId="408" builtinId="8" hidden="1"/>
    <cellStyle name="超链接" xfId="410" builtinId="8" hidden="1"/>
    <cellStyle name="超链接" xfId="412" builtinId="8" hidden="1"/>
    <cellStyle name="超链接" xfId="414" builtinId="8" hidden="1"/>
    <cellStyle name="超链接" xfId="416" builtinId="8" hidden="1"/>
    <cellStyle name="超链接" xfId="418" builtinId="8" hidden="1"/>
    <cellStyle name="超链接" xfId="420" builtinId="8" hidden="1"/>
    <cellStyle name="超链接" xfId="422" builtinId="8" hidden="1"/>
    <cellStyle name="超链接" xfId="424" builtinId="8" hidden="1"/>
    <cellStyle name="超链接" xfId="426" builtinId="8" hidden="1"/>
    <cellStyle name="超链接" xfId="428" builtinId="8" hidden="1"/>
    <cellStyle name="超链接" xfId="430" builtinId="8" hidden="1"/>
    <cellStyle name="超链接" xfId="432" builtinId="8" hidden="1"/>
    <cellStyle name="超链接" xfId="434" builtinId="8" hidden="1"/>
    <cellStyle name="超链接" xfId="436" builtinId="8" hidden="1"/>
    <cellStyle name="超链接" xfId="438" builtinId="8" hidden="1"/>
    <cellStyle name="超链接" xfId="440" builtinId="8" hidden="1"/>
    <cellStyle name="超链接" xfId="442" builtinId="8" hidden="1"/>
    <cellStyle name="超链接" xfId="444" builtinId="8" hidden="1"/>
    <cellStyle name="超链接" xfId="446" builtinId="8" hidden="1"/>
    <cellStyle name="超链接" xfId="448" builtinId="8" hidden="1"/>
    <cellStyle name="超链接" xfId="450" builtinId="8" hidden="1"/>
    <cellStyle name="超链接" xfId="452" builtinId="8" hidden="1"/>
    <cellStyle name="超链接" xfId="454" builtinId="8" hidden="1"/>
    <cellStyle name="超链接" xfId="456" builtinId="8" hidden="1"/>
    <cellStyle name="超链接" xfId="458" builtinId="8" hidden="1"/>
    <cellStyle name="超链接" xfId="460" builtinId="8" hidden="1"/>
    <cellStyle name="超链接" xfId="462" builtinId="8" hidden="1"/>
    <cellStyle name="超链接" xfId="464" builtinId="8" hidden="1"/>
    <cellStyle name="超链接" xfId="466" builtinId="8" hidden="1"/>
    <cellStyle name="超链接" xfId="468" builtinId="8" hidden="1"/>
    <cellStyle name="超链接" xfId="470" builtinId="8" hidden="1"/>
    <cellStyle name="超链接" xfId="472" builtinId="8" hidden="1"/>
    <cellStyle name="超链接" xfId="474" builtinId="8" hidden="1"/>
    <cellStyle name="超链接" xfId="476" builtinId="8" hidden="1"/>
    <cellStyle name="超链接" xfId="478" builtinId="8" hidden="1"/>
    <cellStyle name="超链接" xfId="480" builtinId="8" hidden="1"/>
    <cellStyle name="超链接" xfId="482" builtinId="8" hidden="1"/>
    <cellStyle name="超链接" xfId="484" builtinId="8" hidden="1"/>
    <cellStyle name="超链接" xfId="486" builtinId="8" hidden="1"/>
    <cellStyle name="超链接" xfId="488" builtinId="8" hidden="1"/>
    <cellStyle name="超链接" xfId="490" builtinId="8" hidden="1"/>
    <cellStyle name="超链接" xfId="492" builtinId="8" hidden="1"/>
    <cellStyle name="超链接" xfId="494" builtinId="8" hidden="1"/>
    <cellStyle name="超链接" xfId="496" builtinId="8" hidden="1"/>
    <cellStyle name="超链接" xfId="498" builtinId="8" hidden="1"/>
    <cellStyle name="超链接" xfId="500" builtinId="8" hidden="1"/>
    <cellStyle name="超链接" xfId="502" builtinId="8" hidden="1"/>
    <cellStyle name="超链接" xfId="504" builtinId="8" hidden="1"/>
    <cellStyle name="超链接" xfId="506" builtinId="8" hidden="1"/>
    <cellStyle name="超链接" xfId="508" builtinId="8" hidden="1"/>
    <cellStyle name="超链接" xfId="510" builtinId="8" hidden="1"/>
    <cellStyle name="超链接" xfId="512" builtinId="8" hidden="1"/>
    <cellStyle name="超链接" xfId="514" builtinId="8" hidden="1"/>
    <cellStyle name="超链接" xfId="516" builtinId="8" hidden="1"/>
    <cellStyle name="超链接" xfId="518" builtinId="8" hidden="1"/>
    <cellStyle name="超链接" xfId="520" builtinId="8" hidden="1"/>
    <cellStyle name="超链接" xfId="522" builtinId="8" hidden="1"/>
    <cellStyle name="超链接" xfId="524" builtinId="8" hidden="1"/>
    <cellStyle name="超链接" xfId="526" builtinId="8" hidden="1"/>
    <cellStyle name="超链接" xfId="528" builtinId="8" hidden="1"/>
    <cellStyle name="超链接" xfId="530" builtinId="8" hidden="1"/>
    <cellStyle name="超链接" xfId="532" builtinId="8" hidden="1"/>
    <cellStyle name="超链接" xfId="534" builtinId="8" hidden="1"/>
    <cellStyle name="超链接" xfId="536" builtinId="8" hidden="1"/>
    <cellStyle name="超链接" xfId="538" builtinId="8" hidden="1"/>
    <cellStyle name="超链接" xfId="540" builtinId="8" hidden="1"/>
    <cellStyle name="超链接" xfId="542" builtinId="8" hidden="1"/>
    <cellStyle name="超链接" xfId="544" builtinId="8" hidden="1"/>
    <cellStyle name="超链接" xfId="546" builtinId="8" hidden="1"/>
    <cellStyle name="超链接" xfId="548" builtinId="8" hidden="1"/>
    <cellStyle name="超链接" xfId="550" builtinId="8" hidden="1"/>
    <cellStyle name="超链接" xfId="552" builtinId="8" hidden="1"/>
    <cellStyle name="超链接" xfId="554" builtinId="8" hidden="1"/>
    <cellStyle name="超链接" xfId="556" builtinId="8" hidden="1"/>
    <cellStyle name="超链接" xfId="558" builtinId="8" hidden="1"/>
    <cellStyle name="超链接" xfId="560" builtinId="8" hidden="1"/>
    <cellStyle name="超链接" xfId="562" builtinId="8" hidden="1"/>
    <cellStyle name="超链接" xfId="564" builtinId="8" hidden="1"/>
    <cellStyle name="超链接" xfId="566" builtinId="8" hidden="1"/>
    <cellStyle name="超链接" xfId="568" builtinId="8" hidden="1"/>
    <cellStyle name="超链接" xfId="570" builtinId="8" hidden="1"/>
    <cellStyle name="超链接" xfId="572" builtinId="8" hidden="1"/>
    <cellStyle name="超链接" xfId="574" builtinId="8" hidden="1"/>
    <cellStyle name="超链接" xfId="576" builtinId="8" hidden="1"/>
    <cellStyle name="超链接" xfId="578" builtinId="8" hidden="1"/>
    <cellStyle name="超链接" xfId="580" builtinId="8" hidden="1"/>
    <cellStyle name="超链接" xfId="582" builtinId="8" hidden="1"/>
    <cellStyle name="超链接" xfId="584" builtinId="8" hidden="1"/>
    <cellStyle name="超链接" xfId="586" builtinId="8" hidden="1"/>
    <cellStyle name="超链接" xfId="588" builtinId="8" hidden="1"/>
    <cellStyle name="超链接" xfId="590" builtinId="8" hidden="1"/>
    <cellStyle name="超链接" xfId="592" builtinId="8" hidden="1"/>
    <cellStyle name="超链接" xfId="594" builtinId="8" hidden="1"/>
    <cellStyle name="超链接" xfId="596" builtinId="8" hidden="1"/>
    <cellStyle name="超链接" xfId="598" builtinId="8" hidden="1"/>
    <cellStyle name="超链接" xfId="600" builtinId="8" hidden="1"/>
    <cellStyle name="超链接" xfId="602" builtinId="8" hidden="1"/>
    <cellStyle name="超链接" xfId="604" builtinId="8" hidden="1"/>
    <cellStyle name="超链接" xfId="606" builtinId="8" hidden="1"/>
    <cellStyle name="超链接" xfId="608" builtinId="8" hidden="1"/>
    <cellStyle name="超链接" xfId="610" builtinId="8" hidden="1"/>
    <cellStyle name="超链接" xfId="612" builtinId="8" hidden="1"/>
    <cellStyle name="超链接" xfId="614" builtinId="8" hidden="1"/>
    <cellStyle name="超链接" xfId="616" builtinId="8" hidden="1"/>
    <cellStyle name="超链接" xfId="618" builtinId="8" hidden="1"/>
    <cellStyle name="超链接" xfId="620" builtinId="8" hidden="1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5" builtinId="9" hidden="1"/>
    <cellStyle name="访问过的超链接" xfId="27" builtinId="9" hidden="1"/>
    <cellStyle name="访问过的超链接" xfId="29" builtinId="9" hidden="1"/>
    <cellStyle name="访问过的超链接" xfId="31" builtinId="9" hidden="1"/>
    <cellStyle name="访问过的超链接" xfId="33" builtinId="9" hidden="1"/>
    <cellStyle name="访问过的超链接" xfId="35" builtinId="9" hidden="1"/>
    <cellStyle name="访问过的超链接" xfId="37" builtinId="9" hidden="1"/>
    <cellStyle name="访问过的超链接" xfId="39" builtinId="9" hidden="1"/>
    <cellStyle name="访问过的超链接" xfId="41" builtinId="9" hidden="1"/>
    <cellStyle name="访问过的超链接" xfId="43" builtinId="9" hidden="1"/>
    <cellStyle name="访问过的超链接" xfId="45" builtinId="9" hidden="1"/>
    <cellStyle name="访问过的超链接" xfId="47" builtinId="9" hidden="1"/>
    <cellStyle name="访问过的超链接" xfId="49" builtinId="9" hidden="1"/>
    <cellStyle name="访问过的超链接" xfId="51" builtinId="9" hidden="1"/>
    <cellStyle name="访问过的超链接" xfId="53" builtinId="9" hidden="1"/>
    <cellStyle name="访问过的超链接" xfId="55" builtinId="9" hidden="1"/>
    <cellStyle name="访问过的超链接" xfId="57" builtinId="9" hidden="1"/>
    <cellStyle name="访问过的超链接" xfId="59" builtinId="9" hidden="1"/>
    <cellStyle name="访问过的超链接" xfId="61" builtinId="9" hidden="1"/>
    <cellStyle name="访问过的超链接" xfId="63" builtinId="9" hidden="1"/>
    <cellStyle name="访问过的超链接" xfId="65" builtinId="9" hidden="1"/>
    <cellStyle name="访问过的超链接" xfId="67" builtinId="9" hidden="1"/>
    <cellStyle name="访问过的超链接" xfId="69" builtinId="9" hidden="1"/>
    <cellStyle name="访问过的超链接" xfId="71" builtinId="9" hidden="1"/>
    <cellStyle name="访问过的超链接" xfId="73" builtinId="9" hidden="1"/>
    <cellStyle name="访问过的超链接" xfId="75" builtinId="9" hidden="1"/>
    <cellStyle name="访问过的超链接" xfId="77" builtinId="9" hidden="1"/>
    <cellStyle name="访问过的超链接" xfId="79" builtinId="9" hidden="1"/>
    <cellStyle name="访问过的超链接" xfId="81" builtinId="9" hidden="1"/>
    <cellStyle name="访问过的超链接" xfId="83" builtinId="9" hidden="1"/>
    <cellStyle name="访问过的超链接" xfId="85" builtinId="9" hidden="1"/>
    <cellStyle name="访问过的超链接" xfId="87" builtinId="9" hidden="1"/>
    <cellStyle name="访问过的超链接" xfId="89" builtinId="9" hidden="1"/>
    <cellStyle name="访问过的超链接" xfId="91" builtinId="9" hidden="1"/>
    <cellStyle name="访问过的超链接" xfId="93" builtinId="9" hidden="1"/>
    <cellStyle name="访问过的超链接" xfId="95" builtinId="9" hidden="1"/>
    <cellStyle name="访问过的超链接" xfId="97" builtinId="9" hidden="1"/>
    <cellStyle name="访问过的超链接" xfId="99" builtinId="9" hidden="1"/>
    <cellStyle name="访问过的超链接" xfId="101" builtinId="9" hidden="1"/>
    <cellStyle name="访问过的超链接" xfId="103" builtinId="9" hidden="1"/>
    <cellStyle name="访问过的超链接" xfId="105" builtinId="9" hidden="1"/>
    <cellStyle name="访问过的超链接" xfId="107" builtinId="9" hidden="1"/>
    <cellStyle name="访问过的超链接" xfId="109" builtinId="9" hidden="1"/>
    <cellStyle name="访问过的超链接" xfId="111" builtinId="9" hidden="1"/>
    <cellStyle name="访问过的超链接" xfId="113" builtinId="9" hidden="1"/>
    <cellStyle name="访问过的超链接" xfId="115" builtinId="9" hidden="1"/>
    <cellStyle name="访问过的超链接" xfId="117" builtinId="9" hidden="1"/>
    <cellStyle name="访问过的超链接" xfId="119" builtinId="9" hidden="1"/>
    <cellStyle name="访问过的超链接" xfId="121" builtinId="9" hidden="1"/>
    <cellStyle name="访问过的超链接" xfId="123" builtinId="9" hidden="1"/>
    <cellStyle name="访问过的超链接" xfId="125" builtinId="9" hidden="1"/>
    <cellStyle name="访问过的超链接" xfId="127" builtinId="9" hidden="1"/>
    <cellStyle name="访问过的超链接" xfId="129" builtinId="9" hidden="1"/>
    <cellStyle name="访问过的超链接" xfId="131" builtinId="9" hidden="1"/>
    <cellStyle name="访问过的超链接" xfId="133" builtinId="9" hidden="1"/>
    <cellStyle name="访问过的超链接" xfId="135" builtinId="9" hidden="1"/>
    <cellStyle name="访问过的超链接" xfId="137" builtinId="9" hidden="1"/>
    <cellStyle name="访问过的超链接" xfId="139" builtinId="9" hidden="1"/>
    <cellStyle name="访问过的超链接" xfId="141" builtinId="9" hidden="1"/>
    <cellStyle name="访问过的超链接" xfId="143" builtinId="9" hidden="1"/>
    <cellStyle name="访问过的超链接" xfId="145" builtinId="9" hidden="1"/>
    <cellStyle name="访问过的超链接" xfId="147" builtinId="9" hidden="1"/>
    <cellStyle name="访问过的超链接" xfId="149" builtinId="9" hidden="1"/>
    <cellStyle name="访问过的超链接" xfId="151" builtinId="9" hidden="1"/>
    <cellStyle name="访问过的超链接" xfId="153" builtinId="9" hidden="1"/>
    <cellStyle name="访问过的超链接" xfId="155" builtinId="9" hidden="1"/>
    <cellStyle name="访问过的超链接" xfId="157" builtinId="9" hidden="1"/>
    <cellStyle name="访问过的超链接" xfId="159" builtinId="9" hidden="1"/>
    <cellStyle name="访问过的超链接" xfId="161" builtinId="9" hidden="1"/>
    <cellStyle name="访问过的超链接" xfId="163" builtinId="9" hidden="1"/>
    <cellStyle name="访问过的超链接" xfId="165" builtinId="9" hidden="1"/>
    <cellStyle name="访问过的超链接" xfId="167" builtinId="9" hidden="1"/>
    <cellStyle name="访问过的超链接" xfId="169" builtinId="9" hidden="1"/>
    <cellStyle name="访问过的超链接" xfId="171" builtinId="9" hidden="1"/>
    <cellStyle name="访问过的超链接" xfId="173" builtinId="9" hidden="1"/>
    <cellStyle name="访问过的超链接" xfId="175" builtinId="9" hidden="1"/>
    <cellStyle name="访问过的超链接" xfId="177" builtinId="9" hidden="1"/>
    <cellStyle name="访问过的超链接" xfId="179" builtinId="9" hidden="1"/>
    <cellStyle name="访问过的超链接" xfId="181" builtinId="9" hidden="1"/>
    <cellStyle name="访问过的超链接" xfId="183" builtinId="9" hidden="1"/>
    <cellStyle name="访问过的超链接" xfId="185" builtinId="9" hidden="1"/>
    <cellStyle name="访问过的超链接" xfId="187" builtinId="9" hidden="1"/>
    <cellStyle name="访问过的超链接" xfId="189" builtinId="9" hidden="1"/>
    <cellStyle name="访问过的超链接" xfId="191" builtinId="9" hidden="1"/>
    <cellStyle name="访问过的超链接" xfId="193" builtinId="9" hidden="1"/>
    <cellStyle name="访问过的超链接" xfId="195" builtinId="9" hidden="1"/>
    <cellStyle name="访问过的超链接" xfId="197" builtinId="9" hidden="1"/>
    <cellStyle name="访问过的超链接" xfId="199" builtinId="9" hidden="1"/>
    <cellStyle name="访问过的超链接" xfId="201" builtinId="9" hidden="1"/>
    <cellStyle name="访问过的超链接" xfId="203" builtinId="9" hidden="1"/>
    <cellStyle name="访问过的超链接" xfId="205" builtinId="9" hidden="1"/>
    <cellStyle name="访问过的超链接" xfId="207" builtinId="9" hidden="1"/>
    <cellStyle name="访问过的超链接" xfId="209" builtinId="9" hidden="1"/>
    <cellStyle name="访问过的超链接" xfId="211" builtinId="9" hidden="1"/>
    <cellStyle name="访问过的超链接" xfId="213" builtinId="9" hidden="1"/>
    <cellStyle name="访问过的超链接" xfId="215" builtinId="9" hidden="1"/>
    <cellStyle name="访问过的超链接" xfId="217" builtinId="9" hidden="1"/>
    <cellStyle name="访问过的超链接" xfId="219" builtinId="9" hidden="1"/>
    <cellStyle name="访问过的超链接" xfId="221" builtinId="9" hidden="1"/>
    <cellStyle name="访问过的超链接" xfId="223" builtinId="9" hidden="1"/>
    <cellStyle name="访问过的超链接" xfId="225" builtinId="9" hidden="1"/>
    <cellStyle name="访问过的超链接" xfId="227" builtinId="9" hidden="1"/>
    <cellStyle name="访问过的超链接" xfId="229" builtinId="9" hidden="1"/>
    <cellStyle name="访问过的超链接" xfId="231" builtinId="9" hidden="1"/>
    <cellStyle name="访问过的超链接" xfId="233" builtinId="9" hidden="1"/>
    <cellStyle name="访问过的超链接" xfId="235" builtinId="9" hidden="1"/>
    <cellStyle name="访问过的超链接" xfId="237" builtinId="9" hidden="1"/>
    <cellStyle name="访问过的超链接" xfId="239" builtinId="9" hidden="1"/>
    <cellStyle name="访问过的超链接" xfId="241" builtinId="9" hidden="1"/>
    <cellStyle name="访问过的超链接" xfId="243" builtinId="9" hidden="1"/>
    <cellStyle name="访问过的超链接" xfId="245" builtinId="9" hidden="1"/>
    <cellStyle name="访问过的超链接" xfId="247" builtinId="9" hidden="1"/>
    <cellStyle name="访问过的超链接" xfId="249" builtinId="9" hidden="1"/>
    <cellStyle name="访问过的超链接" xfId="251" builtinId="9" hidden="1"/>
    <cellStyle name="访问过的超链接" xfId="253" builtinId="9" hidden="1"/>
    <cellStyle name="访问过的超链接" xfId="255" builtinId="9" hidden="1"/>
    <cellStyle name="访问过的超链接" xfId="257" builtinId="9" hidden="1"/>
    <cellStyle name="访问过的超链接" xfId="259" builtinId="9" hidden="1"/>
    <cellStyle name="访问过的超链接" xfId="261" builtinId="9" hidden="1"/>
    <cellStyle name="访问过的超链接" xfId="263" builtinId="9" hidden="1"/>
    <cellStyle name="访问过的超链接" xfId="265" builtinId="9" hidden="1"/>
    <cellStyle name="访问过的超链接" xfId="267" builtinId="9" hidden="1"/>
    <cellStyle name="访问过的超链接" xfId="269" builtinId="9" hidden="1"/>
    <cellStyle name="访问过的超链接" xfId="271" builtinId="9" hidden="1"/>
    <cellStyle name="访问过的超链接" xfId="273" builtinId="9" hidden="1"/>
    <cellStyle name="访问过的超链接" xfId="275" builtinId="9" hidden="1"/>
    <cellStyle name="访问过的超链接" xfId="277" builtinId="9" hidden="1"/>
    <cellStyle name="访问过的超链接" xfId="279" builtinId="9" hidden="1"/>
    <cellStyle name="访问过的超链接" xfId="281" builtinId="9" hidden="1"/>
    <cellStyle name="访问过的超链接" xfId="283" builtinId="9" hidden="1"/>
    <cellStyle name="访问过的超链接" xfId="285" builtinId="9" hidden="1"/>
    <cellStyle name="访问过的超链接" xfId="287" builtinId="9" hidden="1"/>
    <cellStyle name="访问过的超链接" xfId="289" builtinId="9" hidden="1"/>
    <cellStyle name="访问过的超链接" xfId="291" builtinId="9" hidden="1"/>
    <cellStyle name="访问过的超链接" xfId="293" builtinId="9" hidden="1"/>
    <cellStyle name="访问过的超链接" xfId="295" builtinId="9" hidden="1"/>
    <cellStyle name="访问过的超链接" xfId="297" builtinId="9" hidden="1"/>
    <cellStyle name="访问过的超链接" xfId="299" builtinId="9" hidden="1"/>
    <cellStyle name="访问过的超链接" xfId="301" builtinId="9" hidden="1"/>
    <cellStyle name="访问过的超链接" xfId="303" builtinId="9" hidden="1"/>
    <cellStyle name="访问过的超链接" xfId="305" builtinId="9" hidden="1"/>
    <cellStyle name="访问过的超链接" xfId="307" builtinId="9" hidden="1"/>
    <cellStyle name="访问过的超链接" xfId="309" builtinId="9" hidden="1"/>
    <cellStyle name="访问过的超链接" xfId="311" builtinId="9" hidden="1"/>
    <cellStyle name="访问过的超链接" xfId="313" builtinId="9" hidden="1"/>
    <cellStyle name="访问过的超链接" xfId="315" builtinId="9" hidden="1"/>
    <cellStyle name="访问过的超链接" xfId="317" builtinId="9" hidden="1"/>
    <cellStyle name="访问过的超链接" xfId="319" builtinId="9" hidden="1"/>
    <cellStyle name="访问过的超链接" xfId="321" builtinId="9" hidden="1"/>
    <cellStyle name="访问过的超链接" xfId="323" builtinId="9" hidden="1"/>
    <cellStyle name="访问过的超链接" xfId="325" builtinId="9" hidden="1"/>
    <cellStyle name="访问过的超链接" xfId="327" builtinId="9" hidden="1"/>
    <cellStyle name="访问过的超链接" xfId="329" builtinId="9" hidden="1"/>
    <cellStyle name="访问过的超链接" xfId="331" builtinId="9" hidden="1"/>
    <cellStyle name="访问过的超链接" xfId="333" builtinId="9" hidden="1"/>
    <cellStyle name="访问过的超链接" xfId="335" builtinId="9" hidden="1"/>
    <cellStyle name="访问过的超链接" xfId="337" builtinId="9" hidden="1"/>
    <cellStyle name="访问过的超链接" xfId="339" builtinId="9" hidden="1"/>
    <cellStyle name="访问过的超链接" xfId="341" builtinId="9" hidden="1"/>
    <cellStyle name="访问过的超链接" xfId="343" builtinId="9" hidden="1"/>
    <cellStyle name="访问过的超链接" xfId="345" builtinId="9" hidden="1"/>
    <cellStyle name="访问过的超链接" xfId="347" builtinId="9" hidden="1"/>
    <cellStyle name="访问过的超链接" xfId="349" builtinId="9" hidden="1"/>
    <cellStyle name="访问过的超链接" xfId="351" builtinId="9" hidden="1"/>
    <cellStyle name="访问过的超链接" xfId="353" builtinId="9" hidden="1"/>
    <cellStyle name="访问过的超链接" xfId="355" builtinId="9" hidden="1"/>
    <cellStyle name="访问过的超链接" xfId="357" builtinId="9" hidden="1"/>
    <cellStyle name="访问过的超链接" xfId="359" builtinId="9" hidden="1"/>
    <cellStyle name="访问过的超链接" xfId="361" builtinId="9" hidden="1"/>
    <cellStyle name="访问过的超链接" xfId="363" builtinId="9" hidden="1"/>
    <cellStyle name="访问过的超链接" xfId="365" builtinId="9" hidden="1"/>
    <cellStyle name="访问过的超链接" xfId="367" builtinId="9" hidden="1"/>
    <cellStyle name="访问过的超链接" xfId="369" builtinId="9" hidden="1"/>
    <cellStyle name="访问过的超链接" xfId="371" builtinId="9" hidden="1"/>
    <cellStyle name="访问过的超链接" xfId="373" builtinId="9" hidden="1"/>
    <cellStyle name="访问过的超链接" xfId="375" builtinId="9" hidden="1"/>
    <cellStyle name="访问过的超链接" xfId="377" builtinId="9" hidden="1"/>
    <cellStyle name="访问过的超链接" xfId="379" builtinId="9" hidden="1"/>
    <cellStyle name="访问过的超链接" xfId="381" builtinId="9" hidden="1"/>
    <cellStyle name="访问过的超链接" xfId="383" builtinId="9" hidden="1"/>
    <cellStyle name="访问过的超链接" xfId="385" builtinId="9" hidden="1"/>
    <cellStyle name="访问过的超链接" xfId="387" builtinId="9" hidden="1"/>
    <cellStyle name="访问过的超链接" xfId="389" builtinId="9" hidden="1"/>
    <cellStyle name="访问过的超链接" xfId="391" builtinId="9" hidden="1"/>
    <cellStyle name="访问过的超链接" xfId="393" builtinId="9" hidden="1"/>
    <cellStyle name="访问过的超链接" xfId="395" builtinId="9" hidden="1"/>
    <cellStyle name="访问过的超链接" xfId="397" builtinId="9" hidden="1"/>
    <cellStyle name="访问过的超链接" xfId="399" builtinId="9" hidden="1"/>
    <cellStyle name="访问过的超链接" xfId="401" builtinId="9" hidden="1"/>
    <cellStyle name="访问过的超链接" xfId="403" builtinId="9" hidden="1"/>
    <cellStyle name="访问过的超链接" xfId="405" builtinId="9" hidden="1"/>
    <cellStyle name="访问过的超链接" xfId="407" builtinId="9" hidden="1"/>
    <cellStyle name="访问过的超链接" xfId="409" builtinId="9" hidden="1"/>
    <cellStyle name="访问过的超链接" xfId="411" builtinId="9" hidden="1"/>
    <cellStyle name="访问过的超链接" xfId="413" builtinId="9" hidden="1"/>
    <cellStyle name="访问过的超链接" xfId="415" builtinId="9" hidden="1"/>
    <cellStyle name="访问过的超链接" xfId="417" builtinId="9" hidden="1"/>
    <cellStyle name="访问过的超链接" xfId="419" builtinId="9" hidden="1"/>
    <cellStyle name="访问过的超链接" xfId="421" builtinId="9" hidden="1"/>
    <cellStyle name="访问过的超链接" xfId="423" builtinId="9" hidden="1"/>
    <cellStyle name="访问过的超链接" xfId="425" builtinId="9" hidden="1"/>
    <cellStyle name="访问过的超链接" xfId="427" builtinId="9" hidden="1"/>
    <cellStyle name="访问过的超链接" xfId="429" builtinId="9" hidden="1"/>
    <cellStyle name="访问过的超链接" xfId="431" builtinId="9" hidden="1"/>
    <cellStyle name="访问过的超链接" xfId="433" builtinId="9" hidden="1"/>
    <cellStyle name="访问过的超链接" xfId="435" builtinId="9" hidden="1"/>
    <cellStyle name="访问过的超链接" xfId="437" builtinId="9" hidden="1"/>
    <cellStyle name="访问过的超链接" xfId="439" builtinId="9" hidden="1"/>
    <cellStyle name="访问过的超链接" xfId="441" builtinId="9" hidden="1"/>
    <cellStyle name="访问过的超链接" xfId="443" builtinId="9" hidden="1"/>
    <cellStyle name="访问过的超链接" xfId="445" builtinId="9" hidden="1"/>
    <cellStyle name="访问过的超链接" xfId="447" builtinId="9" hidden="1"/>
    <cellStyle name="访问过的超链接" xfId="449" builtinId="9" hidden="1"/>
    <cellStyle name="访问过的超链接" xfId="451" builtinId="9" hidden="1"/>
    <cellStyle name="访问过的超链接" xfId="453" builtinId="9" hidden="1"/>
    <cellStyle name="访问过的超链接" xfId="455" builtinId="9" hidden="1"/>
    <cellStyle name="访问过的超链接" xfId="457" builtinId="9" hidden="1"/>
    <cellStyle name="访问过的超链接" xfId="459" builtinId="9" hidden="1"/>
    <cellStyle name="访问过的超链接" xfId="461" builtinId="9" hidden="1"/>
    <cellStyle name="访问过的超链接" xfId="463" builtinId="9" hidden="1"/>
    <cellStyle name="访问过的超链接" xfId="465" builtinId="9" hidden="1"/>
    <cellStyle name="访问过的超链接" xfId="467" builtinId="9" hidden="1"/>
    <cellStyle name="访问过的超链接" xfId="469" builtinId="9" hidden="1"/>
    <cellStyle name="访问过的超链接" xfId="471" builtinId="9" hidden="1"/>
    <cellStyle name="访问过的超链接" xfId="473" builtinId="9" hidden="1"/>
    <cellStyle name="访问过的超链接" xfId="475" builtinId="9" hidden="1"/>
    <cellStyle name="访问过的超链接" xfId="477" builtinId="9" hidden="1"/>
    <cellStyle name="访问过的超链接" xfId="479" builtinId="9" hidden="1"/>
    <cellStyle name="访问过的超链接" xfId="481" builtinId="9" hidden="1"/>
    <cellStyle name="访问过的超链接" xfId="483" builtinId="9" hidden="1"/>
    <cellStyle name="访问过的超链接" xfId="485" builtinId="9" hidden="1"/>
    <cellStyle name="访问过的超链接" xfId="487" builtinId="9" hidden="1"/>
    <cellStyle name="访问过的超链接" xfId="489" builtinId="9" hidden="1"/>
    <cellStyle name="访问过的超链接" xfId="491" builtinId="9" hidden="1"/>
    <cellStyle name="访问过的超链接" xfId="493" builtinId="9" hidden="1"/>
    <cellStyle name="访问过的超链接" xfId="495" builtinId="9" hidden="1"/>
    <cellStyle name="访问过的超链接" xfId="497" builtinId="9" hidden="1"/>
    <cellStyle name="访问过的超链接" xfId="499" builtinId="9" hidden="1"/>
    <cellStyle name="访问过的超链接" xfId="501" builtinId="9" hidden="1"/>
    <cellStyle name="访问过的超链接" xfId="503" builtinId="9" hidden="1"/>
    <cellStyle name="访问过的超链接" xfId="505" builtinId="9" hidden="1"/>
    <cellStyle name="访问过的超链接" xfId="507" builtinId="9" hidden="1"/>
    <cellStyle name="访问过的超链接" xfId="509" builtinId="9" hidden="1"/>
    <cellStyle name="访问过的超链接" xfId="511" builtinId="9" hidden="1"/>
    <cellStyle name="访问过的超链接" xfId="513" builtinId="9" hidden="1"/>
    <cellStyle name="访问过的超链接" xfId="515" builtinId="9" hidden="1"/>
    <cellStyle name="访问过的超链接" xfId="517" builtinId="9" hidden="1"/>
    <cellStyle name="访问过的超链接" xfId="519" builtinId="9" hidden="1"/>
    <cellStyle name="访问过的超链接" xfId="521" builtinId="9" hidden="1"/>
    <cellStyle name="访问过的超链接" xfId="523" builtinId="9" hidden="1"/>
    <cellStyle name="访问过的超链接" xfId="525" builtinId="9" hidden="1"/>
    <cellStyle name="访问过的超链接" xfId="527" builtinId="9" hidden="1"/>
    <cellStyle name="访问过的超链接" xfId="529" builtinId="9" hidden="1"/>
    <cellStyle name="访问过的超链接" xfId="531" builtinId="9" hidden="1"/>
    <cellStyle name="访问过的超链接" xfId="533" builtinId="9" hidden="1"/>
    <cellStyle name="访问过的超链接" xfId="535" builtinId="9" hidden="1"/>
    <cellStyle name="访问过的超链接" xfId="537" builtinId="9" hidden="1"/>
    <cellStyle name="访问过的超链接" xfId="539" builtinId="9" hidden="1"/>
    <cellStyle name="访问过的超链接" xfId="541" builtinId="9" hidden="1"/>
    <cellStyle name="访问过的超链接" xfId="543" builtinId="9" hidden="1"/>
    <cellStyle name="访问过的超链接" xfId="545" builtinId="9" hidden="1"/>
    <cellStyle name="访问过的超链接" xfId="547" builtinId="9" hidden="1"/>
    <cellStyle name="访问过的超链接" xfId="549" builtinId="9" hidden="1"/>
    <cellStyle name="访问过的超链接" xfId="551" builtinId="9" hidden="1"/>
    <cellStyle name="访问过的超链接" xfId="553" builtinId="9" hidden="1"/>
    <cellStyle name="访问过的超链接" xfId="555" builtinId="9" hidden="1"/>
    <cellStyle name="访问过的超链接" xfId="557" builtinId="9" hidden="1"/>
    <cellStyle name="访问过的超链接" xfId="559" builtinId="9" hidden="1"/>
    <cellStyle name="访问过的超链接" xfId="561" builtinId="9" hidden="1"/>
    <cellStyle name="访问过的超链接" xfId="563" builtinId="9" hidden="1"/>
    <cellStyle name="访问过的超链接" xfId="565" builtinId="9" hidden="1"/>
    <cellStyle name="访问过的超链接" xfId="567" builtinId="9" hidden="1"/>
    <cellStyle name="访问过的超链接" xfId="569" builtinId="9" hidden="1"/>
    <cellStyle name="访问过的超链接" xfId="571" builtinId="9" hidden="1"/>
    <cellStyle name="访问过的超链接" xfId="573" builtinId="9" hidden="1"/>
    <cellStyle name="访问过的超链接" xfId="575" builtinId="9" hidden="1"/>
    <cellStyle name="访问过的超链接" xfId="577" builtinId="9" hidden="1"/>
    <cellStyle name="访问过的超链接" xfId="579" builtinId="9" hidden="1"/>
    <cellStyle name="访问过的超链接" xfId="581" builtinId="9" hidden="1"/>
    <cellStyle name="访问过的超链接" xfId="583" builtinId="9" hidden="1"/>
    <cellStyle name="访问过的超链接" xfId="585" builtinId="9" hidden="1"/>
    <cellStyle name="访问过的超链接" xfId="587" builtinId="9" hidden="1"/>
    <cellStyle name="访问过的超链接" xfId="589" builtinId="9" hidden="1"/>
    <cellStyle name="访问过的超链接" xfId="591" builtinId="9" hidden="1"/>
    <cellStyle name="访问过的超链接" xfId="593" builtinId="9" hidden="1"/>
    <cellStyle name="访问过的超链接" xfId="595" builtinId="9" hidden="1"/>
    <cellStyle name="访问过的超链接" xfId="597" builtinId="9" hidden="1"/>
    <cellStyle name="访问过的超链接" xfId="599" builtinId="9" hidden="1"/>
    <cellStyle name="访问过的超链接" xfId="601" builtinId="9" hidden="1"/>
    <cellStyle name="访问过的超链接" xfId="603" builtinId="9" hidden="1"/>
    <cellStyle name="访问过的超链接" xfId="605" builtinId="9" hidden="1"/>
    <cellStyle name="访问过的超链接" xfId="607" builtinId="9" hidden="1"/>
    <cellStyle name="访问过的超链接" xfId="609" builtinId="9" hidden="1"/>
    <cellStyle name="访问过的超链接" xfId="611" builtinId="9" hidden="1"/>
    <cellStyle name="访问过的超链接" xfId="613" builtinId="9" hidden="1"/>
    <cellStyle name="访问过的超链接" xfId="615" builtinId="9" hidden="1"/>
    <cellStyle name="访问过的超链接" xfId="617" builtinId="9" hidden="1"/>
    <cellStyle name="访问过的超链接" xfId="619" builtinId="9" hidden="1"/>
    <cellStyle name="访问过的超链接" xfId="621" builtinId="9" hidden="1"/>
    <cellStyle name="好" xfId="23" builtinId="26"/>
    <cellStyle name="普通" xfId="0" builtinId="0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externalLink" Target="externalLinks/externalLink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6368;&#20302;&#21806;&#20215;&#34920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报表说明"/>
      <sheetName val="售价表"/>
      <sheetName val="新品最低售价表"/>
      <sheetName val="采购成本"/>
      <sheetName val="物流成本"/>
      <sheetName val="汇率"/>
      <sheetName val="产品目录"/>
      <sheetName val="FBA重量"/>
      <sheetName val="淘汰SKU列表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1">
          <cell r="B1">
            <v>8.49</v>
          </cell>
        </row>
        <row r="2">
          <cell r="B2">
            <v>6.45</v>
          </cell>
        </row>
        <row r="3">
          <cell r="B3">
            <v>7.61</v>
          </cell>
        </row>
        <row r="4">
          <cell r="B4">
            <v>5.14</v>
          </cell>
        </row>
        <row r="5">
          <cell r="B5">
            <v>5.15</v>
          </cell>
        </row>
      </sheetData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tabSelected="1" workbookViewId="0">
      <selection activeCell="K9" sqref="K9"/>
    </sheetView>
  </sheetViews>
  <sheetFormatPr baseColWidth="10" defaultRowHeight="15" x14ac:dyDescent="0"/>
  <cols>
    <col min="1" max="1" width="10.83203125" style="4"/>
    <col min="2" max="2" width="10.33203125" style="4" customWidth="1"/>
    <col min="3" max="3" width="15.1640625" style="4" customWidth="1"/>
    <col min="4" max="4" width="33" style="4" customWidth="1"/>
    <col min="5" max="5" width="9.83203125" style="4" customWidth="1"/>
    <col min="6" max="8" width="10.83203125" style="4"/>
  </cols>
  <sheetData>
    <row r="1" spans="1:8">
      <c r="A1" s="1" t="s">
        <v>0</v>
      </c>
      <c r="B1" s="2" t="s">
        <v>1</v>
      </c>
      <c r="C1" s="1" t="s">
        <v>4</v>
      </c>
      <c r="D1" s="1" t="s">
        <v>5</v>
      </c>
      <c r="E1" s="1" t="s">
        <v>7</v>
      </c>
      <c r="F1" s="1" t="s">
        <v>2</v>
      </c>
      <c r="G1" s="1" t="s">
        <v>6</v>
      </c>
      <c r="H1" s="3" t="s">
        <v>3</v>
      </c>
    </row>
    <row r="2" spans="1:8" ht="21" customHeight="1">
      <c r="A2" s="11" t="s">
        <v>79</v>
      </c>
      <c r="B2" s="11" t="s">
        <v>86</v>
      </c>
      <c r="C2" s="11" t="s">
        <v>45</v>
      </c>
      <c r="D2" s="11" t="s">
        <v>46</v>
      </c>
      <c r="E2" s="11" t="s">
        <v>41</v>
      </c>
      <c r="F2" s="12">
        <v>26</v>
      </c>
      <c r="G2" s="4">
        <v>70</v>
      </c>
      <c r="H2" s="4">
        <v>1E-3</v>
      </c>
    </row>
    <row r="3" spans="1:8" ht="21" customHeight="1">
      <c r="A3" s="11" t="s">
        <v>79</v>
      </c>
      <c r="B3" s="11" t="s">
        <v>87</v>
      </c>
      <c r="C3" s="11" t="s">
        <v>47</v>
      </c>
      <c r="D3" s="11" t="s">
        <v>48</v>
      </c>
      <c r="E3" s="11" t="s">
        <v>41</v>
      </c>
      <c r="F3" s="12">
        <v>19.5</v>
      </c>
      <c r="G3" s="4">
        <v>70</v>
      </c>
      <c r="H3" s="4">
        <v>1E-3</v>
      </c>
    </row>
    <row r="4" spans="1:8" ht="21" customHeight="1">
      <c r="A4" s="11" t="s">
        <v>79</v>
      </c>
      <c r="B4" s="11" t="s">
        <v>88</v>
      </c>
      <c r="C4" s="11" t="s">
        <v>49</v>
      </c>
      <c r="D4" s="11" t="s">
        <v>50</v>
      </c>
      <c r="E4" s="11" t="s">
        <v>41</v>
      </c>
      <c r="F4" s="12">
        <v>19.5</v>
      </c>
      <c r="G4" s="4">
        <v>70</v>
      </c>
      <c r="H4" s="4">
        <v>1E-3</v>
      </c>
    </row>
    <row r="5" spans="1:8" ht="21" customHeight="1">
      <c r="A5" s="11" t="s">
        <v>44</v>
      </c>
      <c r="B5" s="11" t="s">
        <v>89</v>
      </c>
      <c r="C5" s="11" t="s">
        <v>51</v>
      </c>
      <c r="D5" s="11" t="s">
        <v>52</v>
      </c>
      <c r="E5" s="11" t="s">
        <v>41</v>
      </c>
      <c r="F5" s="12">
        <v>78</v>
      </c>
      <c r="G5" s="4">
        <v>640</v>
      </c>
      <c r="H5" s="4">
        <v>1E-3</v>
      </c>
    </row>
    <row r="6" spans="1:8" ht="21" customHeight="1">
      <c r="A6" s="11" t="s">
        <v>44</v>
      </c>
      <c r="B6" s="11" t="s">
        <v>89</v>
      </c>
      <c r="C6" s="11" t="s">
        <v>53</v>
      </c>
      <c r="D6" s="11" t="s">
        <v>54</v>
      </c>
      <c r="E6" s="11" t="s">
        <v>41</v>
      </c>
      <c r="F6" s="12">
        <v>78</v>
      </c>
      <c r="G6" s="4">
        <v>640</v>
      </c>
      <c r="H6" s="4">
        <v>1E-3</v>
      </c>
    </row>
    <row r="7" spans="1:8" ht="21" customHeight="1">
      <c r="A7" s="11" t="s">
        <v>44</v>
      </c>
      <c r="B7" s="11" t="s">
        <v>89</v>
      </c>
      <c r="C7" s="11" t="s">
        <v>55</v>
      </c>
      <c r="D7" s="11" t="s">
        <v>56</v>
      </c>
      <c r="E7" s="11" t="s">
        <v>41</v>
      </c>
      <c r="F7" s="12">
        <v>78</v>
      </c>
      <c r="G7" s="4">
        <v>640</v>
      </c>
      <c r="H7" s="4">
        <v>1E-3</v>
      </c>
    </row>
    <row r="8" spans="1:8" ht="21" customHeight="1">
      <c r="A8" s="11" t="s">
        <v>44</v>
      </c>
      <c r="B8" s="11" t="s">
        <v>89</v>
      </c>
      <c r="C8" s="11" t="s">
        <v>57</v>
      </c>
      <c r="D8" s="11" t="s">
        <v>58</v>
      </c>
      <c r="E8" s="11" t="s">
        <v>41</v>
      </c>
      <c r="F8" s="12">
        <v>78</v>
      </c>
      <c r="G8" s="4">
        <v>640</v>
      </c>
      <c r="H8" s="4">
        <v>1E-3</v>
      </c>
    </row>
    <row r="9" spans="1:8" ht="21" customHeight="1">
      <c r="A9" s="11" t="s">
        <v>44</v>
      </c>
      <c r="B9" s="11" t="s">
        <v>90</v>
      </c>
      <c r="C9" s="11" t="s">
        <v>59</v>
      </c>
      <c r="D9" s="11" t="s">
        <v>60</v>
      </c>
      <c r="E9" s="11" t="s">
        <v>41</v>
      </c>
      <c r="F9" s="12">
        <v>78</v>
      </c>
      <c r="G9" s="4">
        <v>640</v>
      </c>
      <c r="H9" s="4">
        <v>1E-3</v>
      </c>
    </row>
    <row r="10" spans="1:8" ht="21" customHeight="1">
      <c r="A10" s="11" t="s">
        <v>44</v>
      </c>
      <c r="B10" s="11" t="s">
        <v>90</v>
      </c>
      <c r="C10" s="11" t="s">
        <v>61</v>
      </c>
      <c r="D10" s="11" t="s">
        <v>62</v>
      </c>
      <c r="E10" s="11" t="s">
        <v>41</v>
      </c>
      <c r="F10" s="12">
        <v>78</v>
      </c>
      <c r="G10" s="4">
        <v>640</v>
      </c>
      <c r="H10" s="4">
        <v>1E-3</v>
      </c>
    </row>
    <row r="11" spans="1:8" ht="21" customHeight="1">
      <c r="A11" s="11" t="s">
        <v>44</v>
      </c>
      <c r="B11" s="11" t="s">
        <v>90</v>
      </c>
      <c r="C11" s="11" t="s">
        <v>63</v>
      </c>
      <c r="D11" s="11" t="s">
        <v>64</v>
      </c>
      <c r="E11" s="11" t="s">
        <v>41</v>
      </c>
      <c r="F11" s="12">
        <v>78</v>
      </c>
      <c r="G11" s="4">
        <v>640</v>
      </c>
      <c r="H11" s="4">
        <v>1E-3</v>
      </c>
    </row>
    <row r="12" spans="1:8" ht="21" customHeight="1">
      <c r="A12" s="11" t="s">
        <v>44</v>
      </c>
      <c r="B12" s="11" t="s">
        <v>90</v>
      </c>
      <c r="C12" s="11" t="s">
        <v>65</v>
      </c>
      <c r="D12" s="11" t="s">
        <v>66</v>
      </c>
      <c r="E12" s="11" t="s">
        <v>41</v>
      </c>
      <c r="F12" s="12">
        <v>78</v>
      </c>
      <c r="G12" s="4">
        <v>640</v>
      </c>
      <c r="H12" s="4">
        <v>1E-3</v>
      </c>
    </row>
    <row r="13" spans="1:8" ht="21" customHeight="1">
      <c r="A13" s="11" t="s">
        <v>44</v>
      </c>
      <c r="B13" s="11" t="s">
        <v>91</v>
      </c>
      <c r="C13" s="11" t="s">
        <v>67</v>
      </c>
      <c r="D13" s="11" t="s">
        <v>68</v>
      </c>
      <c r="E13" s="11" t="s">
        <v>41</v>
      </c>
      <c r="F13" s="12">
        <v>78</v>
      </c>
      <c r="G13" s="4">
        <v>640</v>
      </c>
      <c r="H13" s="4">
        <v>1E-3</v>
      </c>
    </row>
    <row r="14" spans="1:8" ht="21" customHeight="1">
      <c r="A14" s="11" t="s">
        <v>44</v>
      </c>
      <c r="B14" s="11" t="s">
        <v>91</v>
      </c>
      <c r="C14" s="11" t="s">
        <v>69</v>
      </c>
      <c r="D14" s="11" t="s">
        <v>70</v>
      </c>
      <c r="E14" s="11" t="s">
        <v>41</v>
      </c>
      <c r="F14" s="12">
        <v>78</v>
      </c>
      <c r="G14" s="4">
        <v>640</v>
      </c>
      <c r="H14" s="4">
        <v>1E-3</v>
      </c>
    </row>
    <row r="15" spans="1:8" ht="21" customHeight="1">
      <c r="A15" s="11" t="s">
        <v>44</v>
      </c>
      <c r="B15" s="11" t="s">
        <v>91</v>
      </c>
      <c r="C15" s="11" t="s">
        <v>71</v>
      </c>
      <c r="D15" s="11" t="s">
        <v>72</v>
      </c>
      <c r="E15" s="11" t="s">
        <v>41</v>
      </c>
      <c r="F15" s="12">
        <v>78</v>
      </c>
      <c r="G15" s="4">
        <v>640</v>
      </c>
      <c r="H15" s="4">
        <v>1E-3</v>
      </c>
    </row>
    <row r="16" spans="1:8" ht="21" customHeight="1">
      <c r="A16" s="11" t="s">
        <v>44</v>
      </c>
      <c r="B16" s="11" t="s">
        <v>91</v>
      </c>
      <c r="C16" s="11" t="s">
        <v>73</v>
      </c>
      <c r="D16" s="11" t="s">
        <v>74</v>
      </c>
      <c r="E16" s="11" t="s">
        <v>41</v>
      </c>
      <c r="F16" s="12">
        <v>78</v>
      </c>
      <c r="G16" s="4">
        <v>640</v>
      </c>
      <c r="H16" s="4">
        <v>1E-3</v>
      </c>
    </row>
    <row r="17" spans="1:8" ht="21" customHeight="1">
      <c r="A17" s="11" t="s">
        <v>80</v>
      </c>
      <c r="B17" s="11" t="s">
        <v>92</v>
      </c>
      <c r="C17" s="11" t="s">
        <v>75</v>
      </c>
      <c r="D17" s="11" t="s">
        <v>76</v>
      </c>
      <c r="E17" s="11" t="s">
        <v>41</v>
      </c>
      <c r="F17" s="12">
        <v>20</v>
      </c>
      <c r="G17" s="4">
        <v>195</v>
      </c>
      <c r="H17" s="4">
        <v>1E-3</v>
      </c>
    </row>
    <row r="18" spans="1:8" ht="21" customHeight="1">
      <c r="A18" s="11" t="s">
        <v>43</v>
      </c>
      <c r="B18" s="11" t="s">
        <v>93</v>
      </c>
      <c r="C18" s="11" t="s">
        <v>77</v>
      </c>
      <c r="D18" s="11" t="s">
        <v>78</v>
      </c>
      <c r="E18" s="11" t="s">
        <v>41</v>
      </c>
      <c r="F18" s="12">
        <v>40</v>
      </c>
      <c r="G18" s="4">
        <v>110</v>
      </c>
      <c r="H18" s="4">
        <v>1E-3</v>
      </c>
    </row>
    <row r="19" spans="1:8" ht="21" customHeight="1"/>
  </sheetData>
  <autoFilter ref="A1:H11"/>
  <phoneticPr fontId="1" type="noConversion"/>
  <conditionalFormatting sqref="C5:C8">
    <cfRule type="expression" dxfId="19" priority="26">
      <formula>COUNTIF(top,C5)</formula>
    </cfRule>
  </conditionalFormatting>
  <conditionalFormatting sqref="C9:C11">
    <cfRule type="expression" dxfId="18" priority="20">
      <formula>COUNTIF(top,C9)</formula>
    </cfRule>
  </conditionalFormatting>
  <conditionalFormatting sqref="C4">
    <cfRule type="duplicateValues" dxfId="17" priority="65"/>
  </conditionalFormatting>
  <conditionalFormatting sqref="C5:C8">
    <cfRule type="duplicateValues" dxfId="16" priority="72"/>
  </conditionalFormatting>
  <conditionalFormatting sqref="C6:C8">
    <cfRule type="duplicateValues" dxfId="15" priority="74"/>
  </conditionalFormatting>
  <conditionalFormatting sqref="C9:C11">
    <cfRule type="duplicateValues" dxfId="14" priority="77"/>
  </conditionalFormatting>
  <conditionalFormatting sqref="C11">
    <cfRule type="duplicateValues" dxfId="13" priority="80"/>
  </conditionalFormatting>
  <conditionalFormatting sqref="C9:C10">
    <cfRule type="duplicateValues" dxfId="12" priority="81"/>
  </conditionalFormatting>
  <conditionalFormatting sqref="C2:C3">
    <cfRule type="duplicateValues" dxfId="11" priority="92"/>
  </conditionalFormatting>
  <conditionalFormatting sqref="C2:C4">
    <cfRule type="duplicateValues" dxfId="10" priority="93"/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20"/>
  <sheetViews>
    <sheetView workbookViewId="0">
      <pane xSplit="5" ySplit="3" topLeftCell="F10" activePane="bottomRight" state="frozen"/>
      <selection pane="topRight" activeCell="E1" sqref="E1"/>
      <selection pane="bottomLeft" activeCell="A4" sqref="A4"/>
      <selection pane="bottomRight" activeCell="E28" sqref="E28"/>
    </sheetView>
  </sheetViews>
  <sheetFormatPr baseColWidth="10" defaultRowHeight="15" x14ac:dyDescent="0"/>
  <cols>
    <col min="1" max="1" width="18.33203125" customWidth="1"/>
    <col min="2" max="2" width="44" customWidth="1"/>
  </cols>
  <sheetData>
    <row r="1" spans="1:28" s="4" customFormat="1">
      <c r="A1" s="13" t="s">
        <v>15</v>
      </c>
      <c r="B1" s="13" t="s">
        <v>16</v>
      </c>
      <c r="C1" s="13" t="s">
        <v>17</v>
      </c>
      <c r="D1" s="10"/>
      <c r="E1" s="14" t="s">
        <v>18</v>
      </c>
      <c r="F1" s="15" t="s">
        <v>19</v>
      </c>
      <c r="G1" s="15"/>
      <c r="H1" s="15"/>
      <c r="I1" s="15"/>
      <c r="J1" s="15"/>
      <c r="K1" s="14" t="s">
        <v>20</v>
      </c>
      <c r="L1" s="14"/>
      <c r="M1" s="14"/>
      <c r="N1" s="14"/>
      <c r="O1" s="14"/>
      <c r="P1" s="17" t="s">
        <v>21</v>
      </c>
      <c r="Q1" s="17"/>
      <c r="R1" s="17"/>
      <c r="S1" s="17"/>
      <c r="T1" s="16" t="s">
        <v>22</v>
      </c>
      <c r="U1" s="16"/>
      <c r="V1" s="16"/>
      <c r="W1" s="16"/>
      <c r="X1" s="16"/>
      <c r="Y1" s="17" t="s">
        <v>23</v>
      </c>
      <c r="Z1" s="17"/>
      <c r="AA1" s="17"/>
      <c r="AB1" s="17"/>
    </row>
    <row r="2" spans="1:28" s="4" customFormat="1" ht="15" customHeight="1">
      <c r="A2" s="13"/>
      <c r="B2" s="13"/>
      <c r="C2" s="13"/>
      <c r="D2" s="10"/>
      <c r="E2" s="14"/>
      <c r="F2" s="16" t="s">
        <v>24</v>
      </c>
      <c r="G2" s="16" t="s">
        <v>42</v>
      </c>
      <c r="H2" s="16" t="s">
        <v>25</v>
      </c>
      <c r="I2" s="16" t="s">
        <v>26</v>
      </c>
      <c r="J2" s="16" t="s">
        <v>27</v>
      </c>
      <c r="K2" s="19" t="s">
        <v>24</v>
      </c>
      <c r="L2" s="16" t="s">
        <v>25</v>
      </c>
      <c r="M2" s="16" t="s">
        <v>26</v>
      </c>
      <c r="N2" s="16" t="s">
        <v>42</v>
      </c>
      <c r="O2" s="18" t="s">
        <v>28</v>
      </c>
      <c r="P2" s="19" t="s">
        <v>24</v>
      </c>
      <c r="Q2" s="21" t="s">
        <v>29</v>
      </c>
      <c r="R2" s="22" t="s">
        <v>30</v>
      </c>
      <c r="S2" s="22" t="s">
        <v>31</v>
      </c>
      <c r="T2" s="19" t="s">
        <v>24</v>
      </c>
      <c r="U2" s="19" t="s">
        <v>32</v>
      </c>
      <c r="V2" s="19" t="s">
        <v>33</v>
      </c>
      <c r="W2" s="20" t="s">
        <v>34</v>
      </c>
      <c r="X2" s="20" t="s">
        <v>35</v>
      </c>
      <c r="Y2" s="19" t="s">
        <v>36</v>
      </c>
      <c r="Z2" s="19" t="s">
        <v>37</v>
      </c>
      <c r="AA2" s="19" t="s">
        <v>38</v>
      </c>
      <c r="AB2" s="19" t="s">
        <v>39</v>
      </c>
    </row>
    <row r="3" spans="1:28" s="4" customFormat="1" ht="30" customHeight="1">
      <c r="A3" s="13"/>
      <c r="B3" s="13">
        <v>68</v>
      </c>
      <c r="C3" s="13"/>
      <c r="D3" s="10"/>
      <c r="E3" s="14" t="e">
        <v>#N/A</v>
      </c>
      <c r="F3" s="16"/>
      <c r="G3" s="16"/>
      <c r="H3" s="16"/>
      <c r="I3" s="16"/>
      <c r="J3" s="16"/>
      <c r="K3" s="19"/>
      <c r="L3" s="16"/>
      <c r="M3" s="16"/>
      <c r="N3" s="16"/>
      <c r="O3" s="18"/>
      <c r="P3" s="19"/>
      <c r="Q3" s="21"/>
      <c r="R3" s="22"/>
      <c r="S3" s="22"/>
      <c r="T3" s="19"/>
      <c r="U3" s="19"/>
      <c r="V3" s="19"/>
      <c r="W3" s="20"/>
      <c r="X3" s="20" t="s">
        <v>40</v>
      </c>
      <c r="Y3" s="19"/>
      <c r="Z3" s="19"/>
      <c r="AA3" s="19"/>
      <c r="AB3" s="19"/>
    </row>
    <row r="4" spans="1:28">
      <c r="A4" s="11" t="s">
        <v>45</v>
      </c>
      <c r="B4" s="11" t="s">
        <v>46</v>
      </c>
      <c r="C4" s="11" t="s">
        <v>41</v>
      </c>
      <c r="D4" s="4" t="s">
        <v>81</v>
      </c>
      <c r="E4" s="4">
        <v>70</v>
      </c>
      <c r="F4" s="8">
        <f>35*E4/1000/[1]汇率!$B$1</f>
        <v>0.28857479387514723</v>
      </c>
      <c r="G4" s="8">
        <f>(40*E4/1000+18)/[1]汇率!$B$1</f>
        <v>2.4499411071849235</v>
      </c>
      <c r="H4" s="8">
        <f>87.56*E4/1000/[1]汇率!$B$1</f>
        <v>0.72193168433451116</v>
      </c>
      <c r="I4" s="8">
        <f>82.87*E4/1000/[1]汇率!$B$1</f>
        <v>0.68326266195524143</v>
      </c>
      <c r="J4" s="8">
        <f t="shared" ref="J4:J20" si="0">2.3</f>
        <v>2.2999999999999998</v>
      </c>
      <c r="K4" s="8">
        <f>35*E4/1000/[1]汇率!$B$3</f>
        <v>0.32194480946123522</v>
      </c>
      <c r="L4" s="8">
        <f>90.37*E4/1000/[1]汇率!$B$3</f>
        <v>0.83126149802890936</v>
      </c>
      <c r="M4" s="8">
        <f>84.75*E4/1000/[1]汇率!$B$3</f>
        <v>0.77956636005256241</v>
      </c>
      <c r="N4" s="8">
        <f>(45*E4/1000+20)/[1]汇率!$B$3</f>
        <v>3.0420499342969776</v>
      </c>
      <c r="O4" s="8">
        <v>3.3</v>
      </c>
      <c r="P4" s="8">
        <f>31*E4/1000/[1]汇率!$B$2</f>
        <v>0.33643410852713174</v>
      </c>
      <c r="Q4" s="9">
        <f>(76*E4/1000+10)*0.93/[1]汇率!$B$2</f>
        <v>2.2089302325581395</v>
      </c>
      <c r="R4" s="8">
        <v>4.46</v>
      </c>
      <c r="S4" s="8">
        <v>0</v>
      </c>
      <c r="T4" s="8">
        <f>29*E4/1000/[1]汇率!$B$4</f>
        <v>0.39494163424124512</v>
      </c>
      <c r="U4" s="8">
        <f>(71.78*E4/1000+5.72)/[1]汇率!$B$4</f>
        <v>2.0903891050583661</v>
      </c>
      <c r="V4" s="8">
        <f>84.75*E4/1000/[1]汇率!$B$4</f>
        <v>1.154182879377432</v>
      </c>
      <c r="W4" s="8">
        <v>6.11</v>
      </c>
      <c r="X4" s="8">
        <v>7.71</v>
      </c>
      <c r="Y4" s="8">
        <v>5.5</v>
      </c>
      <c r="Z4" s="8">
        <v>6.4070999999999989</v>
      </c>
      <c r="AA4" s="8">
        <f>(81*E4/1000+15)/[1]汇率!$B$5</f>
        <v>4.0135922330097085</v>
      </c>
      <c r="AB4" s="8">
        <f>90.37*E4/1000/[1]汇率!$B$5</f>
        <v>1.2283300970873787</v>
      </c>
    </row>
    <row r="5" spans="1:28" ht="30">
      <c r="A5" s="11" t="s">
        <v>47</v>
      </c>
      <c r="B5" s="11" t="s">
        <v>48</v>
      </c>
      <c r="C5" s="11" t="s">
        <v>41</v>
      </c>
      <c r="D5" s="4" t="s">
        <v>82</v>
      </c>
      <c r="E5" s="4">
        <v>70</v>
      </c>
      <c r="F5" s="8">
        <f>35*E5/1000/[1]汇率!$B$1</f>
        <v>0.28857479387514723</v>
      </c>
      <c r="G5" s="8">
        <f>(40*E5/1000+18)/[1]汇率!$B$1</f>
        <v>2.4499411071849235</v>
      </c>
      <c r="H5" s="8">
        <f>87.56*E5/1000/[1]汇率!$B$1</f>
        <v>0.72193168433451116</v>
      </c>
      <c r="I5" s="8">
        <f>82.87*E5/1000/[1]汇率!$B$1</f>
        <v>0.68326266195524143</v>
      </c>
      <c r="J5" s="8">
        <f t="shared" si="0"/>
        <v>2.2999999999999998</v>
      </c>
      <c r="K5" s="8">
        <f>35*E5/1000/[1]汇率!$B$3</f>
        <v>0.32194480946123522</v>
      </c>
      <c r="L5" s="8">
        <f>90.37*E5/1000/[1]汇率!$B$3</f>
        <v>0.83126149802890936</v>
      </c>
      <c r="M5" s="8">
        <f>84.75*E5/1000/[1]汇率!$B$3</f>
        <v>0.77956636005256241</v>
      </c>
      <c r="N5" s="8">
        <f>(45*E5/1000+20)/[1]汇率!$B$3</f>
        <v>3.0420499342969776</v>
      </c>
      <c r="O5" s="8">
        <v>3.3</v>
      </c>
      <c r="P5" s="8">
        <f>31*E5/1000/[1]汇率!$B$2</f>
        <v>0.33643410852713174</v>
      </c>
      <c r="Q5" s="9">
        <f>(76*E5/1000+10)*0.93/[1]汇率!$B$2</f>
        <v>2.2089302325581395</v>
      </c>
      <c r="R5" s="8">
        <v>4.46</v>
      </c>
      <c r="S5" s="8">
        <v>0</v>
      </c>
      <c r="T5" s="8">
        <f>29*E5/1000/[1]汇率!$B$4</f>
        <v>0.39494163424124512</v>
      </c>
      <c r="U5" s="8">
        <f>(71.78*E5/1000+5.72)/[1]汇率!$B$4</f>
        <v>2.0903891050583661</v>
      </c>
      <c r="V5" s="8">
        <f>84.75*E5/1000/[1]汇率!$B$4</f>
        <v>1.154182879377432</v>
      </c>
      <c r="W5" s="8">
        <v>6.11</v>
      </c>
      <c r="X5" s="8">
        <v>7.71</v>
      </c>
      <c r="Y5" s="8">
        <v>5.5</v>
      </c>
      <c r="Z5" s="8">
        <v>6.4070999999999989</v>
      </c>
      <c r="AA5" s="8">
        <f>(81*E5/1000+15)/[1]汇率!$B$5</f>
        <v>4.0135922330097085</v>
      </c>
      <c r="AB5" s="8">
        <f>90.37*E5/1000/[1]汇率!$B$5</f>
        <v>1.2283300970873787</v>
      </c>
    </row>
    <row r="6" spans="1:28" ht="30">
      <c r="A6" s="11" t="s">
        <v>49</v>
      </c>
      <c r="B6" s="11" t="s">
        <v>50</v>
      </c>
      <c r="C6" s="11" t="s">
        <v>41</v>
      </c>
      <c r="D6" s="4" t="s">
        <v>82</v>
      </c>
      <c r="E6" s="4">
        <v>70</v>
      </c>
      <c r="F6" s="8">
        <f>35*E6/1000/[1]汇率!$B$1</f>
        <v>0.28857479387514723</v>
      </c>
      <c r="G6" s="8">
        <f>(40*E6/1000+18)/[1]汇率!$B$1</f>
        <v>2.4499411071849235</v>
      </c>
      <c r="H6" s="8">
        <f>87.56*E6/1000/[1]汇率!$B$1</f>
        <v>0.72193168433451116</v>
      </c>
      <c r="I6" s="8">
        <f>82.87*E6/1000/[1]汇率!$B$1</f>
        <v>0.68326266195524143</v>
      </c>
      <c r="J6" s="8">
        <f t="shared" si="0"/>
        <v>2.2999999999999998</v>
      </c>
      <c r="K6" s="8">
        <f>35*E6/1000/[1]汇率!$B$3</f>
        <v>0.32194480946123522</v>
      </c>
      <c r="L6" s="8">
        <f>90.37*E6/1000/[1]汇率!$B$3</f>
        <v>0.83126149802890936</v>
      </c>
      <c r="M6" s="8">
        <f>84.75*E6/1000/[1]汇率!$B$3</f>
        <v>0.77956636005256241</v>
      </c>
      <c r="N6" s="8">
        <f>(45*E6/1000+20)/[1]汇率!$B$3</f>
        <v>3.0420499342969776</v>
      </c>
      <c r="O6" s="8">
        <v>3.3</v>
      </c>
      <c r="P6" s="8">
        <f>31*E6/1000/[1]汇率!$B$2</f>
        <v>0.33643410852713174</v>
      </c>
      <c r="Q6" s="9">
        <f>(76*E6/1000+10)*0.93/[1]汇率!$B$2</f>
        <v>2.2089302325581395</v>
      </c>
      <c r="R6" s="8">
        <v>4.46</v>
      </c>
      <c r="S6" s="8">
        <v>0</v>
      </c>
      <c r="T6" s="8">
        <f>29*E6/1000/[1]汇率!$B$4</f>
        <v>0.39494163424124512</v>
      </c>
      <c r="U6" s="8">
        <f>(71.78*E6/1000+5.72)/[1]汇率!$B$4</f>
        <v>2.0903891050583661</v>
      </c>
      <c r="V6" s="8">
        <f>84.75*E6/1000/[1]汇率!$B$4</f>
        <v>1.154182879377432</v>
      </c>
      <c r="W6" s="8">
        <v>6.11</v>
      </c>
      <c r="X6" s="8">
        <v>7.71</v>
      </c>
      <c r="Y6" s="8">
        <v>5.5</v>
      </c>
      <c r="Z6" s="8">
        <v>6.4070999999999989</v>
      </c>
      <c r="AA6" s="8">
        <f>(81*E6/1000+15)/[1]汇率!$B$5</f>
        <v>4.0135922330097085</v>
      </c>
      <c r="AB6" s="8">
        <f>90.37*E6/1000/[1]汇率!$B$5</f>
        <v>1.2283300970873787</v>
      </c>
    </row>
    <row r="7" spans="1:28" ht="30">
      <c r="A7" s="11" t="s">
        <v>51</v>
      </c>
      <c r="B7" s="11" t="s">
        <v>52</v>
      </c>
      <c r="C7" s="11" t="s">
        <v>41</v>
      </c>
      <c r="D7" s="4" t="s">
        <v>83</v>
      </c>
      <c r="E7" s="4">
        <v>640</v>
      </c>
      <c r="F7" s="8">
        <f>35*E7/1000/[1]汇率!$B$1</f>
        <v>2.6383981154299172</v>
      </c>
      <c r="G7" s="8">
        <f>(40*E7/1000+18)/[1]汇率!$B$1</f>
        <v>5.1354534746760896</v>
      </c>
      <c r="H7" s="8">
        <f>87.56*E7/1000/[1]汇率!$B$1</f>
        <v>6.6005182567726743</v>
      </c>
      <c r="I7" s="8">
        <f>82.87*E7/1000/[1]汇率!$B$1</f>
        <v>6.2469729093050645</v>
      </c>
      <c r="J7" s="8">
        <f t="shared" si="0"/>
        <v>2.2999999999999998</v>
      </c>
      <c r="K7" s="8">
        <f>35*E7/1000/[1]汇率!$B$3</f>
        <v>2.9434954007884357</v>
      </c>
      <c r="L7" s="8">
        <f>90.37*E7/1000/[1]汇率!$B$3</f>
        <v>7.6001051248357427</v>
      </c>
      <c r="M7" s="8">
        <f>84.75*E7/1000/[1]汇率!$B$3</f>
        <v>7.1274638633377139</v>
      </c>
      <c r="N7" s="8">
        <f>(45*E7/1000+20)/[1]汇率!$B$3</f>
        <v>6.412614980289093</v>
      </c>
      <c r="O7" s="8">
        <v>3.3</v>
      </c>
      <c r="P7" s="8">
        <f>31*E7/1000/[1]汇率!$B$2</f>
        <v>3.075968992248062</v>
      </c>
      <c r="Q7" s="9">
        <f>(76*E7/1000+10)*0.93/[1]汇率!$B$2</f>
        <v>8.4550697674418611</v>
      </c>
      <c r="R7" s="8">
        <v>4.46</v>
      </c>
      <c r="S7" s="8">
        <v>0</v>
      </c>
      <c r="T7" s="8">
        <f>29*E7/1000/[1]汇率!$B$4</f>
        <v>3.6108949416342413</v>
      </c>
      <c r="U7" s="8">
        <f>(71.78*E7/1000+5.72)/[1]汇率!$B$4</f>
        <v>10.050428015564203</v>
      </c>
      <c r="V7" s="8">
        <f>84.75*E7/1000/[1]汇率!$B$4</f>
        <v>10.552529182879379</v>
      </c>
      <c r="W7" s="8">
        <v>6.11</v>
      </c>
      <c r="X7" s="8">
        <v>7.71</v>
      </c>
      <c r="Y7" s="8">
        <v>5.5</v>
      </c>
      <c r="Z7" s="8">
        <v>6.4070999999999989</v>
      </c>
      <c r="AA7" s="8">
        <f>(81*E7/1000+15)/[1]汇率!$B$5</f>
        <v>12.978640776699029</v>
      </c>
      <c r="AB7" s="8">
        <f>90.37*E7/1000/[1]汇率!$B$5</f>
        <v>11.230446601941747</v>
      </c>
    </row>
    <row r="8" spans="1:28" ht="30">
      <c r="A8" s="11" t="s">
        <v>53</v>
      </c>
      <c r="B8" s="11" t="s">
        <v>54</v>
      </c>
      <c r="C8" s="11" t="s">
        <v>41</v>
      </c>
      <c r="D8" s="4" t="s">
        <v>83</v>
      </c>
      <c r="E8" s="4">
        <v>640</v>
      </c>
      <c r="F8" s="8">
        <f>35*E8/1000/[1]汇率!$B$1</f>
        <v>2.6383981154299172</v>
      </c>
      <c r="G8" s="8">
        <f>(40*E8/1000+18)/[1]汇率!$B$1</f>
        <v>5.1354534746760896</v>
      </c>
      <c r="H8" s="8">
        <f>87.56*E8/1000/[1]汇率!$B$1</f>
        <v>6.6005182567726743</v>
      </c>
      <c r="I8" s="8">
        <f>82.87*E8/1000/[1]汇率!$B$1</f>
        <v>6.2469729093050645</v>
      </c>
      <c r="J8" s="8">
        <f t="shared" si="0"/>
        <v>2.2999999999999998</v>
      </c>
      <c r="K8" s="8">
        <f>35*E8/1000/[1]汇率!$B$3</f>
        <v>2.9434954007884357</v>
      </c>
      <c r="L8" s="8">
        <f>90.37*E8/1000/[1]汇率!$B$3</f>
        <v>7.6001051248357427</v>
      </c>
      <c r="M8" s="8">
        <f>84.75*E8/1000/[1]汇率!$B$3</f>
        <v>7.1274638633377139</v>
      </c>
      <c r="N8" s="8">
        <f>(45*E8/1000+20)/[1]汇率!$B$3</f>
        <v>6.412614980289093</v>
      </c>
      <c r="O8" s="8">
        <v>3.3</v>
      </c>
      <c r="P8" s="8">
        <f>31*E8/1000/[1]汇率!$B$2</f>
        <v>3.075968992248062</v>
      </c>
      <c r="Q8" s="9">
        <f>(76*E8/1000+10)*0.93/[1]汇率!$B$2</f>
        <v>8.4550697674418611</v>
      </c>
      <c r="R8" s="8">
        <v>4.46</v>
      </c>
      <c r="S8" s="8">
        <v>0</v>
      </c>
      <c r="T8" s="8">
        <f>29*E8/1000/[1]汇率!$B$4</f>
        <v>3.6108949416342413</v>
      </c>
      <c r="U8" s="8">
        <f>(71.78*E8/1000+5.72)/[1]汇率!$B$4</f>
        <v>10.050428015564203</v>
      </c>
      <c r="V8" s="8">
        <f>84.75*E8/1000/[1]汇率!$B$4</f>
        <v>10.552529182879379</v>
      </c>
      <c r="W8" s="8">
        <v>6.11</v>
      </c>
      <c r="X8" s="8">
        <v>7.71</v>
      </c>
      <c r="Y8" s="8">
        <v>5.5</v>
      </c>
      <c r="Z8" s="8">
        <v>6.4070999999999989</v>
      </c>
      <c r="AA8" s="8">
        <f>(81*E8/1000+15)/[1]汇率!$B$5</f>
        <v>12.978640776699029</v>
      </c>
      <c r="AB8" s="8">
        <f>90.37*E8/1000/[1]汇率!$B$5</f>
        <v>11.230446601941747</v>
      </c>
    </row>
    <row r="9" spans="1:28" ht="30">
      <c r="A9" s="11" t="s">
        <v>55</v>
      </c>
      <c r="B9" s="11" t="s">
        <v>56</v>
      </c>
      <c r="C9" s="11" t="s">
        <v>41</v>
      </c>
      <c r="D9" s="4" t="s">
        <v>83</v>
      </c>
      <c r="E9" s="4">
        <v>640</v>
      </c>
      <c r="F9" s="8">
        <f>35*E9/1000/[1]汇率!$B$1</f>
        <v>2.6383981154299172</v>
      </c>
      <c r="G9" s="8">
        <f>(40*E9/1000+18)/[1]汇率!$B$1</f>
        <v>5.1354534746760896</v>
      </c>
      <c r="H9" s="8">
        <f>87.56*E9/1000/[1]汇率!$B$1</f>
        <v>6.6005182567726743</v>
      </c>
      <c r="I9" s="8">
        <f>82.87*E9/1000/[1]汇率!$B$1</f>
        <v>6.2469729093050645</v>
      </c>
      <c r="J9" s="8">
        <f t="shared" si="0"/>
        <v>2.2999999999999998</v>
      </c>
      <c r="K9" s="8">
        <f>35*E9/1000/[1]汇率!$B$3</f>
        <v>2.9434954007884357</v>
      </c>
      <c r="L9" s="8">
        <f>90.37*E9/1000/[1]汇率!$B$3</f>
        <v>7.6001051248357427</v>
      </c>
      <c r="M9" s="8">
        <f>84.75*E9/1000/[1]汇率!$B$3</f>
        <v>7.1274638633377139</v>
      </c>
      <c r="N9" s="8">
        <f>(45*E9/1000+20)/[1]汇率!$B$3</f>
        <v>6.412614980289093</v>
      </c>
      <c r="O9" s="8">
        <v>3.3</v>
      </c>
      <c r="P9" s="8">
        <f>31*E9/1000/[1]汇率!$B$2</f>
        <v>3.075968992248062</v>
      </c>
      <c r="Q9" s="9">
        <f>(76*E9/1000+10)*0.93/[1]汇率!$B$2</f>
        <v>8.4550697674418611</v>
      </c>
      <c r="R9" s="8">
        <v>4.46</v>
      </c>
      <c r="S9" s="8">
        <v>0</v>
      </c>
      <c r="T9" s="8">
        <f>29*E9/1000/[1]汇率!$B$4</f>
        <v>3.6108949416342413</v>
      </c>
      <c r="U9" s="8">
        <f>(71.78*E9/1000+5.72)/[1]汇率!$B$4</f>
        <v>10.050428015564203</v>
      </c>
      <c r="V9" s="8">
        <f>84.75*E9/1000/[1]汇率!$B$4</f>
        <v>10.552529182879379</v>
      </c>
      <c r="W9" s="8">
        <v>6.11</v>
      </c>
      <c r="X9" s="8">
        <v>7.71</v>
      </c>
      <c r="Y9" s="8">
        <v>5.5</v>
      </c>
      <c r="Z9" s="8">
        <v>6.4070999999999989</v>
      </c>
      <c r="AA9" s="8">
        <f>(81*E9/1000+15)/[1]汇率!$B$5</f>
        <v>12.978640776699029</v>
      </c>
      <c r="AB9" s="8">
        <f>90.37*E9/1000/[1]汇率!$B$5</f>
        <v>11.230446601941747</v>
      </c>
    </row>
    <row r="10" spans="1:28" ht="30">
      <c r="A10" s="11" t="s">
        <v>57</v>
      </c>
      <c r="B10" s="11" t="s">
        <v>58</v>
      </c>
      <c r="C10" s="11" t="s">
        <v>41</v>
      </c>
      <c r="D10" s="4" t="s">
        <v>83</v>
      </c>
      <c r="E10" s="4">
        <v>640</v>
      </c>
      <c r="F10" s="8">
        <f>35*E10/1000/[1]汇率!$B$1</f>
        <v>2.6383981154299172</v>
      </c>
      <c r="G10" s="8">
        <f>(40*E10/1000+18)/[1]汇率!$B$1</f>
        <v>5.1354534746760896</v>
      </c>
      <c r="H10" s="8">
        <f>87.56*E10/1000/[1]汇率!$B$1</f>
        <v>6.6005182567726743</v>
      </c>
      <c r="I10" s="8">
        <f>82.87*E10/1000/[1]汇率!$B$1</f>
        <v>6.2469729093050645</v>
      </c>
      <c r="J10" s="8">
        <f t="shared" si="0"/>
        <v>2.2999999999999998</v>
      </c>
      <c r="K10" s="8">
        <f>35*E10/1000/[1]汇率!$B$3</f>
        <v>2.9434954007884357</v>
      </c>
      <c r="L10" s="8">
        <f>90.37*E10/1000/[1]汇率!$B$3</f>
        <v>7.6001051248357427</v>
      </c>
      <c r="M10" s="8">
        <f>84.75*E10/1000/[1]汇率!$B$3</f>
        <v>7.1274638633377139</v>
      </c>
      <c r="N10" s="8">
        <f>(45*E10/1000+20)/[1]汇率!$B$3</f>
        <v>6.412614980289093</v>
      </c>
      <c r="O10" s="8">
        <v>3.3</v>
      </c>
      <c r="P10" s="8">
        <f>31*E10/1000/[1]汇率!$B$2</f>
        <v>3.075968992248062</v>
      </c>
      <c r="Q10" s="9">
        <f>(76*E10/1000+10)*0.93/[1]汇率!$B$2</f>
        <v>8.4550697674418611</v>
      </c>
      <c r="R10" s="8">
        <v>4.46</v>
      </c>
      <c r="S10" s="8">
        <v>0</v>
      </c>
      <c r="T10" s="8">
        <f>29*E10/1000/[1]汇率!$B$4</f>
        <v>3.6108949416342413</v>
      </c>
      <c r="U10" s="8">
        <f>(71.78*E10/1000+5.72)/[1]汇率!$B$4</f>
        <v>10.050428015564203</v>
      </c>
      <c r="V10" s="8">
        <f>84.75*E10/1000/[1]汇率!$B$4</f>
        <v>10.552529182879379</v>
      </c>
      <c r="W10" s="8">
        <v>6.11</v>
      </c>
      <c r="X10" s="8">
        <v>7.71</v>
      </c>
      <c r="Y10" s="8">
        <v>5.5</v>
      </c>
      <c r="Z10" s="8">
        <v>6.4070999999999989</v>
      </c>
      <c r="AA10" s="8">
        <f>(81*E10/1000+15)/[1]汇率!$B$5</f>
        <v>12.978640776699029</v>
      </c>
      <c r="AB10" s="8">
        <f>90.37*E10/1000/[1]汇率!$B$5</f>
        <v>11.230446601941747</v>
      </c>
    </row>
    <row r="11" spans="1:28" ht="30">
      <c r="A11" s="11" t="s">
        <v>59</v>
      </c>
      <c r="B11" s="11" t="s">
        <v>60</v>
      </c>
      <c r="C11" s="11" t="s">
        <v>41</v>
      </c>
      <c r="D11" s="4" t="s">
        <v>83</v>
      </c>
      <c r="E11" s="4">
        <v>640</v>
      </c>
      <c r="F11" s="8">
        <f>35*E11/1000/[1]汇率!$B$1</f>
        <v>2.6383981154299172</v>
      </c>
      <c r="G11" s="8">
        <f>(40*E11/1000+18)/[1]汇率!$B$1</f>
        <v>5.1354534746760896</v>
      </c>
      <c r="H11" s="8">
        <f>87.56*E11/1000/[1]汇率!$B$1</f>
        <v>6.6005182567726743</v>
      </c>
      <c r="I11" s="8">
        <f>82.87*E11/1000/[1]汇率!$B$1</f>
        <v>6.2469729093050645</v>
      </c>
      <c r="J11" s="8">
        <f t="shared" si="0"/>
        <v>2.2999999999999998</v>
      </c>
      <c r="K11" s="8">
        <f>35*E11/1000/[1]汇率!$B$3</f>
        <v>2.9434954007884357</v>
      </c>
      <c r="L11" s="8">
        <f>90.37*E11/1000/[1]汇率!$B$3</f>
        <v>7.6001051248357427</v>
      </c>
      <c r="M11" s="8">
        <f>84.75*E11/1000/[1]汇率!$B$3</f>
        <v>7.1274638633377139</v>
      </c>
      <c r="N11" s="8">
        <f>(45*E11/1000+20)/[1]汇率!$B$3</f>
        <v>6.412614980289093</v>
      </c>
      <c r="O11" s="8">
        <v>3.3</v>
      </c>
      <c r="P11" s="8">
        <f>31*E11/1000/[1]汇率!$B$2</f>
        <v>3.075968992248062</v>
      </c>
      <c r="Q11" s="9">
        <f>(76*E11/1000+10)*0.93/[1]汇率!$B$2</f>
        <v>8.4550697674418611</v>
      </c>
      <c r="R11" s="8">
        <v>4.46</v>
      </c>
      <c r="S11" s="8">
        <v>0</v>
      </c>
      <c r="T11" s="8">
        <f>29*E11/1000/[1]汇率!$B$4</f>
        <v>3.6108949416342413</v>
      </c>
      <c r="U11" s="8">
        <f>(71.78*E11/1000+5.72)/[1]汇率!$B$4</f>
        <v>10.050428015564203</v>
      </c>
      <c r="V11" s="8">
        <f>84.75*E11/1000/[1]汇率!$B$4</f>
        <v>10.552529182879379</v>
      </c>
      <c r="W11" s="8">
        <v>6.11</v>
      </c>
      <c r="X11" s="8">
        <v>7.71</v>
      </c>
      <c r="Y11" s="8">
        <v>5.5</v>
      </c>
      <c r="Z11" s="8">
        <v>6.4070999999999989</v>
      </c>
      <c r="AA11" s="8">
        <f>(81*E11/1000+15)/[1]汇率!$B$5</f>
        <v>12.978640776699029</v>
      </c>
      <c r="AB11" s="8">
        <f>90.37*E11/1000/[1]汇率!$B$5</f>
        <v>11.230446601941747</v>
      </c>
    </row>
    <row r="12" spans="1:28" ht="30">
      <c r="A12" s="11" t="s">
        <v>61</v>
      </c>
      <c r="B12" s="11" t="s">
        <v>62</v>
      </c>
      <c r="C12" s="11" t="s">
        <v>41</v>
      </c>
      <c r="D12" s="4" t="s">
        <v>83</v>
      </c>
      <c r="E12" s="4">
        <v>640</v>
      </c>
      <c r="F12" s="8">
        <f>35*E12/1000/[1]汇率!$B$1</f>
        <v>2.6383981154299172</v>
      </c>
      <c r="G12" s="8">
        <f>(40*E12/1000+18)/[1]汇率!$B$1</f>
        <v>5.1354534746760896</v>
      </c>
      <c r="H12" s="8">
        <f>87.56*E12/1000/[1]汇率!$B$1</f>
        <v>6.6005182567726743</v>
      </c>
      <c r="I12" s="8">
        <f>82.87*E12/1000/[1]汇率!$B$1</f>
        <v>6.2469729093050645</v>
      </c>
      <c r="J12" s="8">
        <f t="shared" si="0"/>
        <v>2.2999999999999998</v>
      </c>
      <c r="K12" s="8">
        <f>35*E12/1000/[1]汇率!$B$3</f>
        <v>2.9434954007884357</v>
      </c>
      <c r="L12" s="8">
        <f>90.37*E12/1000/[1]汇率!$B$3</f>
        <v>7.6001051248357427</v>
      </c>
      <c r="M12" s="8">
        <f>84.75*E12/1000/[1]汇率!$B$3</f>
        <v>7.1274638633377139</v>
      </c>
      <c r="N12" s="8">
        <f>(45*E12/1000+20)/[1]汇率!$B$3</f>
        <v>6.412614980289093</v>
      </c>
      <c r="O12" s="8">
        <v>3.3</v>
      </c>
      <c r="P12" s="8">
        <f>31*E12/1000/[1]汇率!$B$2</f>
        <v>3.075968992248062</v>
      </c>
      <c r="Q12" s="9">
        <f>(76*E12/1000+10)*0.93/[1]汇率!$B$2</f>
        <v>8.4550697674418611</v>
      </c>
      <c r="R12" s="8">
        <v>4.46</v>
      </c>
      <c r="S12" s="8">
        <v>0</v>
      </c>
      <c r="T12" s="8">
        <f>29*E12/1000/[1]汇率!$B$4</f>
        <v>3.6108949416342413</v>
      </c>
      <c r="U12" s="8">
        <f>(71.78*E12/1000+5.72)/[1]汇率!$B$4</f>
        <v>10.050428015564203</v>
      </c>
      <c r="V12" s="8">
        <f>84.75*E12/1000/[1]汇率!$B$4</f>
        <v>10.552529182879379</v>
      </c>
      <c r="W12" s="8">
        <v>6.11</v>
      </c>
      <c r="X12" s="8">
        <v>7.71</v>
      </c>
      <c r="Y12" s="8">
        <v>5.5</v>
      </c>
      <c r="Z12" s="8">
        <v>6.4070999999999989</v>
      </c>
      <c r="AA12" s="8">
        <f>(81*E12/1000+15)/[1]汇率!$B$5</f>
        <v>12.978640776699029</v>
      </c>
      <c r="AB12" s="8">
        <f>90.37*E12/1000/[1]汇率!$B$5</f>
        <v>11.230446601941747</v>
      </c>
    </row>
    <row r="13" spans="1:28" ht="30">
      <c r="A13" s="11" t="s">
        <v>63</v>
      </c>
      <c r="B13" s="11" t="s">
        <v>64</v>
      </c>
      <c r="C13" s="11" t="s">
        <v>41</v>
      </c>
      <c r="D13" s="4" t="s">
        <v>83</v>
      </c>
      <c r="E13" s="4">
        <v>640</v>
      </c>
      <c r="F13" s="8">
        <f>35*E13/1000/[1]汇率!$B$1</f>
        <v>2.6383981154299172</v>
      </c>
      <c r="G13" s="8">
        <f>(40*E13/1000+18)/[1]汇率!$B$1</f>
        <v>5.1354534746760896</v>
      </c>
      <c r="H13" s="8">
        <f>87.56*E13/1000/[1]汇率!$B$1</f>
        <v>6.6005182567726743</v>
      </c>
      <c r="I13" s="8">
        <f>82.87*E13/1000/[1]汇率!$B$1</f>
        <v>6.2469729093050645</v>
      </c>
      <c r="J13" s="8">
        <f t="shared" si="0"/>
        <v>2.2999999999999998</v>
      </c>
      <c r="K13" s="8">
        <f>35*E13/1000/[1]汇率!$B$3</f>
        <v>2.9434954007884357</v>
      </c>
      <c r="L13" s="8">
        <f>90.37*E13/1000/[1]汇率!$B$3</f>
        <v>7.6001051248357427</v>
      </c>
      <c r="M13" s="8">
        <f>84.75*E13/1000/[1]汇率!$B$3</f>
        <v>7.1274638633377139</v>
      </c>
      <c r="N13" s="8">
        <f>(45*E13/1000+20)/[1]汇率!$B$3</f>
        <v>6.412614980289093</v>
      </c>
      <c r="O13" s="8">
        <v>3.3</v>
      </c>
      <c r="P13" s="8">
        <f>31*E13/1000/[1]汇率!$B$2</f>
        <v>3.075968992248062</v>
      </c>
      <c r="Q13" s="9">
        <f>(76*E13/1000+10)*0.93/[1]汇率!$B$2</f>
        <v>8.4550697674418611</v>
      </c>
      <c r="R13" s="8">
        <v>4.46</v>
      </c>
      <c r="S13" s="8">
        <v>0</v>
      </c>
      <c r="T13" s="8">
        <f>29*E13/1000/[1]汇率!$B$4</f>
        <v>3.6108949416342413</v>
      </c>
      <c r="U13" s="8">
        <f>(71.78*E13/1000+5.72)/[1]汇率!$B$4</f>
        <v>10.050428015564203</v>
      </c>
      <c r="V13" s="8">
        <f>84.75*E13/1000/[1]汇率!$B$4</f>
        <v>10.552529182879379</v>
      </c>
      <c r="W13" s="8">
        <v>6.11</v>
      </c>
      <c r="X13" s="8">
        <v>7.71</v>
      </c>
      <c r="Y13" s="8">
        <v>5.5</v>
      </c>
      <c r="Z13" s="8">
        <v>6.4070999999999989</v>
      </c>
      <c r="AA13" s="8">
        <f>(81*E13/1000+15)/[1]汇率!$B$5</f>
        <v>12.978640776699029</v>
      </c>
      <c r="AB13" s="8">
        <f>90.37*E13/1000/[1]汇率!$B$5</f>
        <v>11.230446601941747</v>
      </c>
    </row>
    <row r="14" spans="1:28" ht="30">
      <c r="A14" s="11" t="s">
        <v>65</v>
      </c>
      <c r="B14" s="11" t="s">
        <v>66</v>
      </c>
      <c r="C14" s="11" t="s">
        <v>41</v>
      </c>
      <c r="D14" s="4" t="s">
        <v>83</v>
      </c>
      <c r="E14" s="4">
        <v>640</v>
      </c>
      <c r="F14" s="8">
        <f>35*E14/1000/[1]汇率!$B$1</f>
        <v>2.6383981154299172</v>
      </c>
      <c r="G14" s="8">
        <f>(40*E14/1000+18)/[1]汇率!$B$1</f>
        <v>5.1354534746760896</v>
      </c>
      <c r="H14" s="8">
        <f>87.56*E14/1000/[1]汇率!$B$1</f>
        <v>6.6005182567726743</v>
      </c>
      <c r="I14" s="8">
        <f>82.87*E14/1000/[1]汇率!$B$1</f>
        <v>6.2469729093050645</v>
      </c>
      <c r="J14" s="8">
        <f t="shared" si="0"/>
        <v>2.2999999999999998</v>
      </c>
      <c r="K14" s="8">
        <f>35*E14/1000/[1]汇率!$B$3</f>
        <v>2.9434954007884357</v>
      </c>
      <c r="L14" s="8">
        <f>90.37*E14/1000/[1]汇率!$B$3</f>
        <v>7.6001051248357427</v>
      </c>
      <c r="M14" s="8">
        <f>84.75*E14/1000/[1]汇率!$B$3</f>
        <v>7.1274638633377139</v>
      </c>
      <c r="N14" s="8">
        <f>(45*E14/1000+20)/[1]汇率!$B$3</f>
        <v>6.412614980289093</v>
      </c>
      <c r="O14" s="8">
        <v>3.3</v>
      </c>
      <c r="P14" s="8">
        <f>31*E14/1000/[1]汇率!$B$2</f>
        <v>3.075968992248062</v>
      </c>
      <c r="Q14" s="9">
        <f>(76*E14/1000+10)*0.93/[1]汇率!$B$2</f>
        <v>8.4550697674418611</v>
      </c>
      <c r="R14" s="8">
        <v>4.46</v>
      </c>
      <c r="S14" s="8">
        <v>0</v>
      </c>
      <c r="T14" s="8">
        <f>29*E14/1000/[1]汇率!$B$4</f>
        <v>3.6108949416342413</v>
      </c>
      <c r="U14" s="8">
        <f>(71.78*E14/1000+5.72)/[1]汇率!$B$4</f>
        <v>10.050428015564203</v>
      </c>
      <c r="V14" s="8">
        <f>84.75*E14/1000/[1]汇率!$B$4</f>
        <v>10.552529182879379</v>
      </c>
      <c r="W14" s="8">
        <v>6.11</v>
      </c>
      <c r="X14" s="8">
        <v>7.71</v>
      </c>
      <c r="Y14" s="8">
        <v>5.5</v>
      </c>
      <c r="Z14" s="8">
        <v>6.4070999999999989</v>
      </c>
      <c r="AA14" s="8">
        <f>(81*E14/1000+15)/[1]汇率!$B$5</f>
        <v>12.978640776699029</v>
      </c>
      <c r="AB14" s="8">
        <f>90.37*E14/1000/[1]汇率!$B$5</f>
        <v>11.230446601941747</v>
      </c>
    </row>
    <row r="15" spans="1:28" ht="30">
      <c r="A15" s="11" t="s">
        <v>67</v>
      </c>
      <c r="B15" s="11" t="s">
        <v>68</v>
      </c>
      <c r="C15" s="11" t="s">
        <v>41</v>
      </c>
      <c r="D15" s="4" t="s">
        <v>83</v>
      </c>
      <c r="E15" s="4">
        <v>640</v>
      </c>
      <c r="F15" s="8">
        <f>35*E15/1000/[1]汇率!$B$1</f>
        <v>2.6383981154299172</v>
      </c>
      <c r="G15" s="8">
        <f>(40*E15/1000+18)/[1]汇率!$B$1</f>
        <v>5.1354534746760896</v>
      </c>
      <c r="H15" s="8">
        <f>87.56*E15/1000/[1]汇率!$B$1</f>
        <v>6.6005182567726743</v>
      </c>
      <c r="I15" s="8">
        <f>82.87*E15/1000/[1]汇率!$B$1</f>
        <v>6.2469729093050645</v>
      </c>
      <c r="J15" s="8">
        <f t="shared" si="0"/>
        <v>2.2999999999999998</v>
      </c>
      <c r="K15" s="8">
        <f>35*E15/1000/[1]汇率!$B$3</f>
        <v>2.9434954007884357</v>
      </c>
      <c r="L15" s="8">
        <f>90.37*E15/1000/[1]汇率!$B$3</f>
        <v>7.6001051248357427</v>
      </c>
      <c r="M15" s="8">
        <f>84.75*E15/1000/[1]汇率!$B$3</f>
        <v>7.1274638633377139</v>
      </c>
      <c r="N15" s="8">
        <f>(45*E15/1000+20)/[1]汇率!$B$3</f>
        <v>6.412614980289093</v>
      </c>
      <c r="O15" s="8">
        <v>3.3</v>
      </c>
      <c r="P15" s="8">
        <f>31*E15/1000/[1]汇率!$B$2</f>
        <v>3.075968992248062</v>
      </c>
      <c r="Q15" s="9">
        <f>(76*E15/1000+10)*0.93/[1]汇率!$B$2</f>
        <v>8.4550697674418611</v>
      </c>
      <c r="R15" s="8">
        <v>4.46</v>
      </c>
      <c r="S15" s="8">
        <v>0</v>
      </c>
      <c r="T15" s="8">
        <f>29*E15/1000/[1]汇率!$B$4</f>
        <v>3.6108949416342413</v>
      </c>
      <c r="U15" s="8">
        <f>(71.78*E15/1000+5.72)/[1]汇率!$B$4</f>
        <v>10.050428015564203</v>
      </c>
      <c r="V15" s="8">
        <f>84.75*E15/1000/[1]汇率!$B$4</f>
        <v>10.552529182879379</v>
      </c>
      <c r="W15" s="8">
        <v>6.11</v>
      </c>
      <c r="X15" s="8">
        <v>7.71</v>
      </c>
      <c r="Y15" s="8">
        <v>5.5</v>
      </c>
      <c r="Z15" s="8">
        <v>6.4070999999999989</v>
      </c>
      <c r="AA15" s="8">
        <f>(81*E15/1000+15)/[1]汇率!$B$5</f>
        <v>12.978640776699029</v>
      </c>
      <c r="AB15" s="8">
        <f>90.37*E15/1000/[1]汇率!$B$5</f>
        <v>11.230446601941747</v>
      </c>
    </row>
    <row r="16" spans="1:28" ht="30">
      <c r="A16" s="11" t="s">
        <v>69</v>
      </c>
      <c r="B16" s="11" t="s">
        <v>70</v>
      </c>
      <c r="C16" s="11" t="s">
        <v>41</v>
      </c>
      <c r="D16" s="4" t="s">
        <v>83</v>
      </c>
      <c r="E16" s="4">
        <v>640</v>
      </c>
      <c r="F16" s="8">
        <f>35*E16/1000/[1]汇率!$B$1</f>
        <v>2.6383981154299172</v>
      </c>
      <c r="G16" s="8">
        <f>(40*E16/1000+18)/[1]汇率!$B$1</f>
        <v>5.1354534746760896</v>
      </c>
      <c r="H16" s="8">
        <f>87.56*E16/1000/[1]汇率!$B$1</f>
        <v>6.6005182567726743</v>
      </c>
      <c r="I16" s="8">
        <f>82.87*E16/1000/[1]汇率!$B$1</f>
        <v>6.2469729093050645</v>
      </c>
      <c r="J16" s="8">
        <f t="shared" si="0"/>
        <v>2.2999999999999998</v>
      </c>
      <c r="K16" s="8">
        <f>35*E16/1000/[1]汇率!$B$3</f>
        <v>2.9434954007884357</v>
      </c>
      <c r="L16" s="8">
        <f>90.37*E16/1000/[1]汇率!$B$3</f>
        <v>7.6001051248357427</v>
      </c>
      <c r="M16" s="8">
        <f>84.75*E16/1000/[1]汇率!$B$3</f>
        <v>7.1274638633377139</v>
      </c>
      <c r="N16" s="8">
        <f>(45*E16/1000+20)/[1]汇率!$B$3</f>
        <v>6.412614980289093</v>
      </c>
      <c r="O16" s="8">
        <v>3.3</v>
      </c>
      <c r="P16" s="8">
        <f>31*E16/1000/[1]汇率!$B$2</f>
        <v>3.075968992248062</v>
      </c>
      <c r="Q16" s="9">
        <f>(76*E16/1000+10)*0.93/[1]汇率!$B$2</f>
        <v>8.4550697674418611</v>
      </c>
      <c r="R16" s="8">
        <v>4.46</v>
      </c>
      <c r="S16" s="8">
        <v>0</v>
      </c>
      <c r="T16" s="8">
        <f>29*E16/1000/[1]汇率!$B$4</f>
        <v>3.6108949416342413</v>
      </c>
      <c r="U16" s="8">
        <f>(71.78*E16/1000+5.72)/[1]汇率!$B$4</f>
        <v>10.050428015564203</v>
      </c>
      <c r="V16" s="8">
        <f>84.75*E16/1000/[1]汇率!$B$4</f>
        <v>10.552529182879379</v>
      </c>
      <c r="W16" s="8">
        <v>6.11</v>
      </c>
      <c r="X16" s="8">
        <v>7.71</v>
      </c>
      <c r="Y16" s="8">
        <v>5.5</v>
      </c>
      <c r="Z16" s="8">
        <v>6.4070999999999989</v>
      </c>
      <c r="AA16" s="8">
        <f>(81*E16/1000+15)/[1]汇率!$B$5</f>
        <v>12.978640776699029</v>
      </c>
      <c r="AB16" s="8">
        <f>90.37*E16/1000/[1]汇率!$B$5</f>
        <v>11.230446601941747</v>
      </c>
    </row>
    <row r="17" spans="1:28" ht="30">
      <c r="A17" s="11" t="s">
        <v>71</v>
      </c>
      <c r="B17" s="11" t="s">
        <v>72</v>
      </c>
      <c r="C17" s="11" t="s">
        <v>41</v>
      </c>
      <c r="D17" s="4" t="s">
        <v>83</v>
      </c>
      <c r="E17" s="4">
        <v>640</v>
      </c>
      <c r="F17" s="8">
        <f>35*E17/1000/[1]汇率!$B$1</f>
        <v>2.6383981154299172</v>
      </c>
      <c r="G17" s="8">
        <f>(40*E17/1000+18)/[1]汇率!$B$1</f>
        <v>5.1354534746760896</v>
      </c>
      <c r="H17" s="8">
        <f>87.56*E17/1000/[1]汇率!$B$1</f>
        <v>6.6005182567726743</v>
      </c>
      <c r="I17" s="8">
        <f>82.87*E17/1000/[1]汇率!$B$1</f>
        <v>6.2469729093050645</v>
      </c>
      <c r="J17" s="8">
        <f t="shared" si="0"/>
        <v>2.2999999999999998</v>
      </c>
      <c r="K17" s="8">
        <f>35*E17/1000/[1]汇率!$B$3</f>
        <v>2.9434954007884357</v>
      </c>
      <c r="L17" s="8">
        <f>90.37*E17/1000/[1]汇率!$B$3</f>
        <v>7.6001051248357427</v>
      </c>
      <c r="M17" s="8">
        <f>84.75*E17/1000/[1]汇率!$B$3</f>
        <v>7.1274638633377139</v>
      </c>
      <c r="N17" s="8">
        <f>(45*E17/1000+20)/[1]汇率!$B$3</f>
        <v>6.412614980289093</v>
      </c>
      <c r="O17" s="8">
        <v>3.3</v>
      </c>
      <c r="P17" s="8">
        <f>31*E17/1000/[1]汇率!$B$2</f>
        <v>3.075968992248062</v>
      </c>
      <c r="Q17" s="9">
        <f>(76*E17/1000+10)*0.93/[1]汇率!$B$2</f>
        <v>8.4550697674418611</v>
      </c>
      <c r="R17" s="8">
        <v>4.46</v>
      </c>
      <c r="S17" s="8">
        <v>0</v>
      </c>
      <c r="T17" s="8">
        <f>29*E17/1000/[1]汇率!$B$4</f>
        <v>3.6108949416342413</v>
      </c>
      <c r="U17" s="8">
        <f>(71.78*E17/1000+5.72)/[1]汇率!$B$4</f>
        <v>10.050428015564203</v>
      </c>
      <c r="V17" s="8">
        <f>84.75*E17/1000/[1]汇率!$B$4</f>
        <v>10.552529182879379</v>
      </c>
      <c r="W17" s="8">
        <v>6.11</v>
      </c>
      <c r="X17" s="8">
        <v>7.71</v>
      </c>
      <c r="Y17" s="8">
        <v>5.5</v>
      </c>
      <c r="Z17" s="8">
        <v>6.4070999999999989</v>
      </c>
      <c r="AA17" s="8">
        <f>(81*E17/1000+15)/[1]汇率!$B$5</f>
        <v>12.978640776699029</v>
      </c>
      <c r="AB17" s="8">
        <f>90.37*E17/1000/[1]汇率!$B$5</f>
        <v>11.230446601941747</v>
      </c>
    </row>
    <row r="18" spans="1:28" ht="30">
      <c r="A18" s="11" t="s">
        <v>73</v>
      </c>
      <c r="B18" s="11" t="s">
        <v>74</v>
      </c>
      <c r="C18" s="11" t="s">
        <v>41</v>
      </c>
      <c r="D18" s="4" t="s">
        <v>83</v>
      </c>
      <c r="E18" s="4">
        <v>640</v>
      </c>
      <c r="F18" s="8">
        <f>35*E18/1000/[1]汇率!$B$1</f>
        <v>2.6383981154299172</v>
      </c>
      <c r="G18" s="8">
        <f>(40*E18/1000+18)/[1]汇率!$B$1</f>
        <v>5.1354534746760896</v>
      </c>
      <c r="H18" s="8">
        <f>87.56*E18/1000/[1]汇率!$B$1</f>
        <v>6.6005182567726743</v>
      </c>
      <c r="I18" s="8">
        <f>82.87*E18/1000/[1]汇率!$B$1</f>
        <v>6.2469729093050645</v>
      </c>
      <c r="J18" s="8">
        <f t="shared" si="0"/>
        <v>2.2999999999999998</v>
      </c>
      <c r="K18" s="8">
        <f>35*E18/1000/[1]汇率!$B$3</f>
        <v>2.9434954007884357</v>
      </c>
      <c r="L18" s="8">
        <f>90.37*E18/1000/[1]汇率!$B$3</f>
        <v>7.6001051248357427</v>
      </c>
      <c r="M18" s="8">
        <f>84.75*E18/1000/[1]汇率!$B$3</f>
        <v>7.1274638633377139</v>
      </c>
      <c r="N18" s="8">
        <f>(45*E18/1000+20)/[1]汇率!$B$3</f>
        <v>6.412614980289093</v>
      </c>
      <c r="O18" s="8">
        <v>3.3</v>
      </c>
      <c r="P18" s="8">
        <f>31*E18/1000/[1]汇率!$B$2</f>
        <v>3.075968992248062</v>
      </c>
      <c r="Q18" s="9">
        <f>(76*E18/1000+10)*0.93/[1]汇率!$B$2</f>
        <v>8.4550697674418611</v>
      </c>
      <c r="R18" s="8">
        <v>4.46</v>
      </c>
      <c r="S18" s="8">
        <v>0</v>
      </c>
      <c r="T18" s="8">
        <f>29*E18/1000/[1]汇率!$B$4</f>
        <v>3.6108949416342413</v>
      </c>
      <c r="U18" s="8">
        <f>(71.78*E18/1000+5.72)/[1]汇率!$B$4</f>
        <v>10.050428015564203</v>
      </c>
      <c r="V18" s="8">
        <f>84.75*E18/1000/[1]汇率!$B$4</f>
        <v>10.552529182879379</v>
      </c>
      <c r="W18" s="8">
        <v>6.11</v>
      </c>
      <c r="X18" s="8">
        <v>7.71</v>
      </c>
      <c r="Y18" s="8">
        <v>5.5</v>
      </c>
      <c r="Z18" s="8">
        <v>6.4070999999999989</v>
      </c>
      <c r="AA18" s="8">
        <f>(81*E18/1000+15)/[1]汇率!$B$5</f>
        <v>12.978640776699029</v>
      </c>
      <c r="AB18" s="8">
        <f>90.37*E18/1000/[1]汇率!$B$5</f>
        <v>11.230446601941747</v>
      </c>
    </row>
    <row r="19" spans="1:28" ht="30">
      <c r="A19" s="11" t="s">
        <v>75</v>
      </c>
      <c r="B19" s="11" t="s">
        <v>76</v>
      </c>
      <c r="C19" s="11" t="s">
        <v>41</v>
      </c>
      <c r="D19" s="4" t="s">
        <v>84</v>
      </c>
      <c r="E19" s="4">
        <v>195</v>
      </c>
      <c r="F19" s="8">
        <f>35*E19/1000/[1]汇率!$B$1</f>
        <v>0.80388692579505305</v>
      </c>
      <c r="G19" s="8">
        <f>(40*E19/1000+18)/[1]汇率!$B$1</f>
        <v>3.0388692579505299</v>
      </c>
      <c r="H19" s="8">
        <f>87.56*E19/1000/[1]汇率!$B$1</f>
        <v>2.0110954063604241</v>
      </c>
      <c r="I19" s="8">
        <f>82.87*E19/1000/[1]汇率!$B$1</f>
        <v>1.9033745583038872</v>
      </c>
      <c r="J19" s="8">
        <f t="shared" si="0"/>
        <v>2.2999999999999998</v>
      </c>
      <c r="K19" s="8">
        <f>35*E19/1000/[1]汇率!$B$3</f>
        <v>0.89684625492772663</v>
      </c>
      <c r="L19" s="8">
        <f>90.37*E19/1000/[1]汇率!$B$3</f>
        <v>2.3156570302233903</v>
      </c>
      <c r="M19" s="8">
        <f>84.75*E19/1000/[1]汇率!$B$3</f>
        <v>2.1716491458607097</v>
      </c>
      <c r="N19" s="8">
        <f>(45*E19/1000+20)/[1]汇率!$B$3</f>
        <v>3.7812089356110379</v>
      </c>
      <c r="O19" s="8">
        <v>3.3</v>
      </c>
      <c r="P19" s="8">
        <f>31*E19/1000/[1]汇率!$B$2</f>
        <v>0.93720930232558131</v>
      </c>
      <c r="Q19" s="9">
        <f>(76*E19/1000+10)*0.93/[1]汇率!$B$2</f>
        <v>3.578697674418605</v>
      </c>
      <c r="R19" s="8">
        <v>4.46</v>
      </c>
      <c r="S19" s="8">
        <v>0</v>
      </c>
      <c r="T19" s="8">
        <f>29*E19/1000/[1]汇率!$B$4</f>
        <v>1.100194552529183</v>
      </c>
      <c r="U19" s="8">
        <f>(71.78*E19/1000+5.72)/[1]汇率!$B$4</f>
        <v>3.8360116731517508</v>
      </c>
      <c r="V19" s="8">
        <f>84.75*E19/1000/[1]汇率!$B$4</f>
        <v>3.2152237354085607</v>
      </c>
      <c r="W19" s="8">
        <v>6.11</v>
      </c>
      <c r="X19" s="8">
        <v>7.71</v>
      </c>
      <c r="Y19" s="8">
        <v>5.5</v>
      </c>
      <c r="Z19" s="8">
        <v>6.4070999999999989</v>
      </c>
      <c r="AA19" s="8">
        <f>(81*E19/1000+15)/[1]汇率!$B$5</f>
        <v>5.9796116504854364</v>
      </c>
      <c r="AB19" s="8">
        <f>90.37*E19/1000/[1]汇率!$B$5</f>
        <v>3.4217766990291261</v>
      </c>
    </row>
    <row r="20" spans="1:28" ht="30">
      <c r="A20" s="11" t="s">
        <v>77</v>
      </c>
      <c r="B20" s="11" t="s">
        <v>78</v>
      </c>
      <c r="C20" s="11" t="s">
        <v>41</v>
      </c>
      <c r="D20" s="4" t="s">
        <v>85</v>
      </c>
      <c r="E20" s="4">
        <v>110</v>
      </c>
      <c r="F20" s="8">
        <f>35*E20/1000/[1]汇率!$B$1</f>
        <v>0.45347467608951708</v>
      </c>
      <c r="G20" s="8">
        <f>(40*E20/1000+18)/[1]汇率!$B$1</f>
        <v>2.6383981154299172</v>
      </c>
      <c r="H20" s="8">
        <f>87.56*E20/1000/[1]汇率!$B$1</f>
        <v>1.1344640753828032</v>
      </c>
      <c r="I20" s="8">
        <f>82.87*E20/1000/[1]汇率!$B$1</f>
        <v>1.0736984687868081</v>
      </c>
      <c r="J20" s="8">
        <f t="shared" si="0"/>
        <v>2.2999999999999998</v>
      </c>
      <c r="K20" s="8">
        <f>35*E20/1000/[1]汇率!$B$3</f>
        <v>0.5059132720105125</v>
      </c>
      <c r="L20" s="8">
        <f>90.37*E20/1000/[1]汇率!$B$3</f>
        <v>1.3062680683311434</v>
      </c>
      <c r="M20" s="8">
        <f>84.75*E20/1000/[1]汇率!$B$3</f>
        <v>1.2250328515111695</v>
      </c>
      <c r="N20" s="8">
        <f>(45*E20/1000+20)/[1]汇率!$B$3</f>
        <v>3.2785808147174769</v>
      </c>
      <c r="O20" s="8">
        <v>3.3</v>
      </c>
      <c r="P20" s="8">
        <f>31*E20/1000/[1]汇率!$B$2</f>
        <v>0.52868217054263567</v>
      </c>
      <c r="Q20" s="9">
        <f>(76*E20/1000+10)*0.93/[1]汇率!$B$2</f>
        <v>2.6472558139534881</v>
      </c>
      <c r="R20" s="8">
        <v>4.46</v>
      </c>
      <c r="S20" s="8">
        <v>0</v>
      </c>
      <c r="T20" s="8">
        <f>29*E20/1000/[1]汇率!$B$4</f>
        <v>0.62062256809338523</v>
      </c>
      <c r="U20" s="8">
        <f>(71.78*E20/1000+5.72)/[1]汇率!$B$4</f>
        <v>2.648988326848249</v>
      </c>
      <c r="V20" s="8">
        <f>84.75*E20/1000/[1]汇率!$B$4</f>
        <v>1.813715953307393</v>
      </c>
      <c r="W20" s="8">
        <v>6.11</v>
      </c>
      <c r="X20" s="8">
        <v>7.71</v>
      </c>
      <c r="Y20" s="8">
        <v>5.5</v>
      </c>
      <c r="Z20" s="8">
        <v>6.4070999999999989</v>
      </c>
      <c r="AA20" s="8">
        <f>(81*E20/1000+15)/[1]汇率!$B$5</f>
        <v>4.6427184466019416</v>
      </c>
      <c r="AB20" s="8">
        <f>90.37*E20/1000/[1]汇率!$B$5</f>
        <v>1.9302330097087379</v>
      </c>
    </row>
  </sheetData>
  <mergeCells count="32">
    <mergeCell ref="Y1:AB1"/>
    <mergeCell ref="X2:X3"/>
    <mergeCell ref="P2:P3"/>
    <mergeCell ref="Q2:Q3"/>
    <mergeCell ref="R2:R3"/>
    <mergeCell ref="S2:S3"/>
    <mergeCell ref="T2:T3"/>
    <mergeCell ref="U2:U3"/>
    <mergeCell ref="Y2:Y3"/>
    <mergeCell ref="Z2:Z3"/>
    <mergeCell ref="AA2:AA3"/>
    <mergeCell ref="AB2:AB3"/>
    <mergeCell ref="K1:O1"/>
    <mergeCell ref="P1:S1"/>
    <mergeCell ref="T1:X1"/>
    <mergeCell ref="L2:L3"/>
    <mergeCell ref="M2:M3"/>
    <mergeCell ref="N2:N3"/>
    <mergeCell ref="O2:O3"/>
    <mergeCell ref="V2:V3"/>
    <mergeCell ref="W2:W3"/>
    <mergeCell ref="K2:K3"/>
    <mergeCell ref="A1:A3"/>
    <mergeCell ref="B1:B3"/>
    <mergeCell ref="C1:C3"/>
    <mergeCell ref="E1:E3"/>
    <mergeCell ref="F1:J1"/>
    <mergeCell ref="F2:F3"/>
    <mergeCell ref="G2:G3"/>
    <mergeCell ref="H2:H3"/>
    <mergeCell ref="I2:I3"/>
    <mergeCell ref="J2:J3"/>
  </mergeCells>
  <phoneticPr fontId="1" type="noConversion"/>
  <conditionalFormatting sqref="A7:A10">
    <cfRule type="expression" dxfId="9" priority="2">
      <formula>COUNTIF(top,A7)</formula>
    </cfRule>
  </conditionalFormatting>
  <conditionalFormatting sqref="A11:A13">
    <cfRule type="expression" dxfId="8" priority="1">
      <formula>COUNTIF(top,A11)</formula>
    </cfRule>
  </conditionalFormatting>
  <conditionalFormatting sqref="A6">
    <cfRule type="duplicateValues" dxfId="7" priority="3"/>
  </conditionalFormatting>
  <conditionalFormatting sqref="A7:A10">
    <cfRule type="duplicateValues" dxfId="6" priority="4"/>
  </conditionalFormatting>
  <conditionalFormatting sqref="A8:A10">
    <cfRule type="duplicateValues" dxfId="5" priority="5"/>
  </conditionalFormatting>
  <conditionalFormatting sqref="A11:A13">
    <cfRule type="duplicateValues" dxfId="4" priority="6"/>
  </conditionalFormatting>
  <conditionalFormatting sqref="A13">
    <cfRule type="duplicateValues" dxfId="3" priority="7"/>
  </conditionalFormatting>
  <conditionalFormatting sqref="A11:A12">
    <cfRule type="duplicateValues" dxfId="2" priority="8"/>
  </conditionalFormatting>
  <conditionalFormatting sqref="A4:A5">
    <cfRule type="duplicateValues" dxfId="1" priority="9"/>
  </conditionalFormatting>
  <conditionalFormatting sqref="A4:A6">
    <cfRule type="duplicateValues" dxfId="0" priority="10"/>
  </conditionalFormatting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F14" sqref="F14"/>
    </sheetView>
  </sheetViews>
  <sheetFormatPr baseColWidth="10" defaultRowHeight="15" x14ac:dyDescent="0"/>
  <sheetData>
    <row r="1" spans="1:2">
      <c r="A1" s="5" t="s">
        <v>8</v>
      </c>
      <c r="B1" s="6">
        <v>8.49</v>
      </c>
    </row>
    <row r="2" spans="1:2">
      <c r="A2" s="5" t="s">
        <v>9</v>
      </c>
      <c r="B2" s="6">
        <v>6.45</v>
      </c>
    </row>
    <row r="3" spans="1:2">
      <c r="A3" s="5" t="s">
        <v>10</v>
      </c>
      <c r="B3" s="6">
        <v>7.61</v>
      </c>
    </row>
    <row r="4" spans="1:2">
      <c r="A4" s="5" t="s">
        <v>11</v>
      </c>
      <c r="B4" s="6">
        <v>5.14</v>
      </c>
    </row>
    <row r="5" spans="1:2">
      <c r="A5" s="7" t="s">
        <v>12</v>
      </c>
      <c r="B5" s="6">
        <v>5.15</v>
      </c>
    </row>
    <row r="6" spans="1:2">
      <c r="A6" s="7" t="s">
        <v>13</v>
      </c>
      <c r="B6" s="6">
        <v>0.83</v>
      </c>
    </row>
    <row r="7" spans="1:2">
      <c r="A7" s="5" t="s">
        <v>14</v>
      </c>
      <c r="B7" s="6">
        <v>5.9124480000000007E-2</v>
      </c>
    </row>
  </sheetData>
  <phoneticPr fontId="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物流公式</vt:lpstr>
      <vt:lpstr>汇率</vt:lpstr>
    </vt:vector>
  </TitlesOfParts>
  <Company>apple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阿兰 吕</dc:creator>
  <cp:lastModifiedBy>阿兰 吕</cp:lastModifiedBy>
  <dcterms:created xsi:type="dcterms:W3CDTF">2017-06-27T08:57:05Z</dcterms:created>
  <dcterms:modified xsi:type="dcterms:W3CDTF">2017-12-06T02:49:47Z</dcterms:modified>
</cp:coreProperties>
</file>