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W7" i="1" l="1"/>
  <c r="W8" i="1"/>
  <c r="W9" i="1"/>
  <c r="W10" i="1"/>
  <c r="W11" i="1"/>
  <c r="W12" i="1"/>
  <c r="W13" i="1"/>
  <c r="W14" i="1"/>
  <c r="W15" i="1"/>
  <c r="W16" i="1"/>
  <c r="W6" i="1"/>
  <c r="V7" i="1"/>
  <c r="V8" i="1"/>
  <c r="V9" i="1"/>
  <c r="V10" i="1"/>
  <c r="V11" i="1"/>
  <c r="V12" i="1"/>
  <c r="V13" i="1"/>
  <c r="V14" i="1"/>
  <c r="V15" i="1"/>
  <c r="V16" i="1"/>
  <c r="V18" i="1"/>
  <c r="V6" i="1"/>
  <c r="S18" i="1"/>
  <c r="U7" i="1"/>
  <c r="U8" i="1"/>
  <c r="U9" i="1"/>
  <c r="U10" i="1"/>
  <c r="U11" i="1"/>
  <c r="U12" i="1"/>
  <c r="U13" i="1"/>
  <c r="U14" i="1"/>
  <c r="U15" i="1"/>
  <c r="U16" i="1"/>
  <c r="U18" i="1"/>
  <c r="U6" i="1"/>
  <c r="Q17" i="1"/>
  <c r="T7" i="1" l="1"/>
  <c r="T8" i="1"/>
  <c r="T9" i="1"/>
  <c r="T10" i="1"/>
  <c r="T11" i="1"/>
  <c r="T12" i="1"/>
  <c r="T13" i="1"/>
  <c r="T14" i="1"/>
  <c r="T15" i="1"/>
  <c r="T16" i="1"/>
  <c r="T18" i="1"/>
  <c r="T6" i="1"/>
  <c r="P17" i="1" l="1"/>
  <c r="S7" i="1"/>
  <c r="S8" i="1"/>
  <c r="S9" i="1"/>
  <c r="S10" i="1"/>
  <c r="S11" i="1"/>
  <c r="S12" i="1"/>
  <c r="S13" i="1"/>
  <c r="S14" i="1"/>
  <c r="S15" i="1"/>
  <c r="S16" i="1"/>
  <c r="S6" i="1"/>
  <c r="N17" i="1" l="1"/>
  <c r="M17" i="1"/>
  <c r="M19" i="1" s="1"/>
  <c r="L17" i="1"/>
  <c r="L19" i="1" s="1"/>
  <c r="K17" i="1"/>
  <c r="K19" i="1" s="1"/>
  <c r="J17" i="1"/>
  <c r="J19" i="1" s="1"/>
  <c r="D17" i="1" l="1"/>
  <c r="E17" i="1"/>
  <c r="F17" i="1"/>
  <c r="G17" i="1"/>
  <c r="W17" i="1" s="1"/>
  <c r="W19" i="1" s="1"/>
  <c r="C17" i="1"/>
  <c r="C19" i="1" s="1"/>
  <c r="D19" i="1" l="1"/>
  <c r="T17" i="1"/>
  <c r="T19" i="1" s="1"/>
  <c r="S17" i="1"/>
  <c r="S19" i="1" s="1"/>
  <c r="F19" i="1"/>
  <c r="V17" i="1"/>
  <c r="V19" i="1" s="1"/>
  <c r="E19" i="1"/>
  <c r="U17" i="1"/>
  <c r="U19" i="1" s="1"/>
</calcChain>
</file>

<file path=xl/sharedStrings.xml><?xml version="1.0" encoding="utf-8"?>
<sst xmlns="http://schemas.openxmlformats.org/spreadsheetml/2006/main" count="135" uniqueCount="62">
  <si>
    <t>BG</t>
  </si>
  <si>
    <t>EE</t>
  </si>
  <si>
    <t>HR</t>
  </si>
  <si>
    <t>LV</t>
  </si>
  <si>
    <t>LT</t>
  </si>
  <si>
    <t>PL</t>
  </si>
  <si>
    <t>RO</t>
  </si>
  <si>
    <t>SK</t>
  </si>
  <si>
    <t>SI</t>
  </si>
  <si>
    <t>CZ</t>
  </si>
  <si>
    <t>HU</t>
  </si>
  <si>
    <t>ENT_NR</t>
  </si>
  <si>
    <t>EMP_NR</t>
  </si>
  <si>
    <t>WAGE_MEUR</t>
  </si>
  <si>
    <t>NETTUR_MEUR</t>
  </si>
  <si>
    <t>AV_MEUR</t>
  </si>
  <si>
    <t>Land</t>
  </si>
  <si>
    <t>Betriebe
(2022)</t>
  </si>
  <si>
    <t>Beschäftigte
(2022)</t>
  </si>
  <si>
    <t>Σ Entgelte
(2021)</t>
  </si>
  <si>
    <t>Umsatz
(2022)</t>
  </si>
  <si>
    <t>Bruttowertschöpfung
(2021)</t>
  </si>
  <si>
    <t>Anzahl</t>
  </si>
  <si>
    <t>Mio. EUR</t>
  </si>
  <si>
    <t>Bulgarien</t>
  </si>
  <si>
    <t>Estland</t>
  </si>
  <si>
    <t>Kroatien</t>
  </si>
  <si>
    <t>Lettland</t>
  </si>
  <si>
    <t>Litauen</t>
  </si>
  <si>
    <t>Polen</t>
  </si>
  <si>
    <t>Rumänien</t>
  </si>
  <si>
    <t>Slowakei</t>
  </si>
  <si>
    <t>Slowenien</t>
  </si>
  <si>
    <t>Tschechien</t>
  </si>
  <si>
    <t>Ungarn</t>
  </si>
  <si>
    <t>Unternehmensstatistik_SBS_OVW_ACT</t>
  </si>
  <si>
    <t>DED</t>
  </si>
  <si>
    <t>Sachsen</t>
  </si>
  <si>
    <t>Osteuropa</t>
  </si>
  <si>
    <t>Verhältnis Sachsen/ Osteuropa</t>
  </si>
  <si>
    <t>V11110</t>
  </si>
  <si>
    <t>V16110</t>
  </si>
  <si>
    <t>Unternehmensstatistik_alt_SBS_SC_SCA_R2</t>
  </si>
  <si>
    <t>Betriebe
(2015)</t>
  </si>
  <si>
    <t>Beschäftigte
(2015)</t>
  </si>
  <si>
    <t>Σ Entgelte
()</t>
  </si>
  <si>
    <t>V12110</t>
  </si>
  <si>
    <t>Umsatz
(2015)</t>
  </si>
  <si>
    <t>V12150</t>
  </si>
  <si>
    <t>Bruttowertschöpfung
(2015)</t>
  </si>
  <si>
    <r>
      <rPr>
        <b/>
        <sz val="10.5"/>
        <color rgb="FFFFFFFF"/>
        <rFont val="Ebrima"/>
      </rPr>
      <t>ⵁ</t>
    </r>
    <r>
      <rPr>
        <b/>
        <sz val="10.5"/>
        <color rgb="FFFFFFFF"/>
        <rFont val="Arial"/>
        <family val="2"/>
      </rPr>
      <t xml:space="preserve"> Beschäftigte je Betrieb
(2022)</t>
    </r>
  </si>
  <si>
    <t>Tsd.</t>
  </si>
  <si>
    <t>Beschäftigte
(2021)</t>
  </si>
  <si>
    <t>Einwohner
(2022)</t>
  </si>
  <si>
    <t>Einwohnerzahl_DEMO_R_D2JAN</t>
  </si>
  <si>
    <t>ⵁ Entgelte je Beschäftigten
(2021)</t>
  </si>
  <si>
    <t>EUR</t>
  </si>
  <si>
    <t>ⵁ Umsatz je Beschäftigten
(2022)</t>
  </si>
  <si>
    <t>ⵁ Beschäftigte je Tsd. Einwohner
(2022)</t>
  </si>
  <si>
    <t>ⵁ Bruttowertschöpfung je Beschäftigten
(2021)</t>
  </si>
  <si>
    <t>ⵁ Investitionen je Beschäftigten
()</t>
  </si>
  <si>
    <t>Anteil Investitionen an Bruttowertschöpfung
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</si>
</sst>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0.5"/>
      <color rgb="FFFFFFFF"/>
      <name val="Arial"/>
      <family val="2"/>
    </font>
    <font>
      <sz val="10.5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FFFFFF"/>
      <name val="Ebrima"/>
    </font>
  </fonts>
  <fills count="5">
    <fill>
      <patternFill patternType="none"/>
    </fill>
    <fill>
      <patternFill patternType="gray125"/>
    </fill>
    <fill>
      <patternFill patternType="solid">
        <fgColor rgb="FF2759A5"/>
        <bgColor indexed="64"/>
      </patternFill>
    </fill>
    <fill>
      <patternFill patternType="solid">
        <fgColor rgb="FFC9D5E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164" fontId="2" fillId="3" borderId="4" xfId="1" applyNumberFormat="1" applyFont="1" applyFill="1" applyBorder="1" applyAlignment="1">
      <alignment horizontal="right" vertical="center" wrapText="1"/>
    </xf>
    <xf numFmtId="9" fontId="2" fillId="3" borderId="4" xfId="1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3" fontId="4" fillId="3" borderId="4" xfId="0" applyNumberFormat="1" applyFont="1" applyFill="1" applyBorder="1" applyAlignment="1">
      <alignment horizontal="right" vertical="center" wrapText="1"/>
    </xf>
    <xf numFmtId="3" fontId="2" fillId="4" borderId="4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tabSelected="1" topLeftCell="M1" workbookViewId="0">
      <selection activeCell="Y4" sqref="Y4"/>
    </sheetView>
  </sheetViews>
  <sheetFormatPr baseColWidth="10" defaultColWidth="9.140625" defaultRowHeight="15" x14ac:dyDescent="0.25"/>
  <cols>
    <col min="2" max="2" width="13.140625" customWidth="1"/>
    <col min="3" max="3" width="13.28515625" customWidth="1"/>
    <col min="4" max="4" width="15.42578125" customWidth="1"/>
    <col min="5" max="5" width="14.85546875" customWidth="1"/>
    <col min="6" max="6" width="17.140625" customWidth="1"/>
    <col min="7" max="7" width="26" customWidth="1"/>
    <col min="8" max="8" width="13.42578125" customWidth="1"/>
    <col min="9" max="9" width="18.28515625" customWidth="1"/>
    <col min="10" max="10" width="13.140625" customWidth="1"/>
    <col min="11" max="11" width="14" customWidth="1"/>
    <col min="12" max="12" width="16.28515625" customWidth="1"/>
    <col min="13" max="13" width="16.7109375" customWidth="1"/>
    <col min="14" max="14" width="23" customWidth="1"/>
    <col min="16" max="16" width="12.42578125" bestFit="1" customWidth="1"/>
    <col min="17" max="17" width="15.140625" customWidth="1"/>
    <col min="18" max="18" width="13.85546875" customWidth="1"/>
    <col min="19" max="19" width="16.28515625" customWidth="1"/>
    <col min="20" max="20" width="20.28515625" customWidth="1"/>
    <col min="21" max="21" width="21.42578125" customWidth="1"/>
    <col min="22" max="22" width="18.7109375" customWidth="1"/>
    <col min="23" max="23" width="28.42578125" customWidth="1"/>
    <col min="24" max="24" width="24.42578125" customWidth="1"/>
    <col min="25" max="25" width="34.28515625" customWidth="1"/>
  </cols>
  <sheetData>
    <row r="2" spans="1:25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J2" t="s">
        <v>42</v>
      </c>
      <c r="K2" t="s">
        <v>42</v>
      </c>
      <c r="M2" t="s">
        <v>42</v>
      </c>
      <c r="N2" t="s">
        <v>42</v>
      </c>
    </row>
    <row r="3" spans="1:25" ht="15.75" thickBot="1" x14ac:dyDescent="0.3">
      <c r="C3" t="s">
        <v>11</v>
      </c>
      <c r="D3" t="s">
        <v>12</v>
      </c>
      <c r="E3" t="s">
        <v>13</v>
      </c>
      <c r="F3" t="s">
        <v>14</v>
      </c>
      <c r="G3" t="s">
        <v>15</v>
      </c>
      <c r="J3" t="s">
        <v>40</v>
      </c>
      <c r="K3" t="s">
        <v>41</v>
      </c>
      <c r="M3" t="s">
        <v>46</v>
      </c>
      <c r="N3" t="s">
        <v>48</v>
      </c>
    </row>
    <row r="4" spans="1:25" ht="41.25" customHeight="1" thickBot="1" x14ac:dyDescent="0.3">
      <c r="B4" s="15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6"/>
      <c r="I4" s="15" t="s">
        <v>16</v>
      </c>
      <c r="J4" s="1" t="s">
        <v>43</v>
      </c>
      <c r="K4" s="1" t="s">
        <v>44</v>
      </c>
      <c r="L4" s="1" t="s">
        <v>45</v>
      </c>
      <c r="M4" s="1" t="s">
        <v>47</v>
      </c>
      <c r="N4" s="1" t="s">
        <v>49</v>
      </c>
      <c r="P4" t="s">
        <v>54</v>
      </c>
      <c r="Q4" t="s">
        <v>35</v>
      </c>
      <c r="R4" s="15" t="s">
        <v>16</v>
      </c>
      <c r="S4" s="1" t="s">
        <v>50</v>
      </c>
      <c r="T4" s="1" t="s">
        <v>58</v>
      </c>
      <c r="U4" s="1" t="s">
        <v>55</v>
      </c>
      <c r="V4" s="1" t="s">
        <v>57</v>
      </c>
      <c r="W4" s="1" t="s">
        <v>59</v>
      </c>
      <c r="X4" s="1" t="s">
        <v>60</v>
      </c>
      <c r="Y4" s="1" t="s">
        <v>61</v>
      </c>
    </row>
    <row r="5" spans="1:25" ht="27.75" thickBot="1" x14ac:dyDescent="0.3">
      <c r="B5" s="16"/>
      <c r="C5" s="9" t="s">
        <v>22</v>
      </c>
      <c r="D5" s="9" t="s">
        <v>22</v>
      </c>
      <c r="E5" s="9" t="s">
        <v>23</v>
      </c>
      <c r="F5" s="9" t="s">
        <v>23</v>
      </c>
      <c r="G5" s="9" t="s">
        <v>23</v>
      </c>
      <c r="I5" s="16"/>
      <c r="J5" s="9" t="s">
        <v>22</v>
      </c>
      <c r="K5" s="9" t="s">
        <v>22</v>
      </c>
      <c r="L5" s="9" t="s">
        <v>23</v>
      </c>
      <c r="M5" s="9" t="s">
        <v>23</v>
      </c>
      <c r="N5" s="9" t="s">
        <v>23</v>
      </c>
      <c r="P5" s="13" t="s">
        <v>53</v>
      </c>
      <c r="Q5" s="13" t="s">
        <v>52</v>
      </c>
      <c r="R5" s="16"/>
      <c r="S5" s="9" t="s">
        <v>22</v>
      </c>
      <c r="T5" s="9" t="s">
        <v>51</v>
      </c>
      <c r="U5" s="9" t="s">
        <v>56</v>
      </c>
      <c r="V5" s="9" t="s">
        <v>56</v>
      </c>
      <c r="W5" s="9" t="s">
        <v>56</v>
      </c>
    </row>
    <row r="6" spans="1:25" ht="15.75" thickBot="1" x14ac:dyDescent="0.3">
      <c r="A6" t="s">
        <v>0</v>
      </c>
      <c r="B6" s="2" t="s">
        <v>24</v>
      </c>
      <c r="C6" s="3">
        <v>9934</v>
      </c>
      <c r="D6" s="3">
        <v>197856</v>
      </c>
      <c r="E6" s="3">
        <v>1869.6</v>
      </c>
      <c r="F6" s="3">
        <v>23310.19</v>
      </c>
      <c r="G6" s="3">
        <v>3679.69</v>
      </c>
      <c r="H6" t="s">
        <v>0</v>
      </c>
      <c r="I6" s="2" t="s">
        <v>24</v>
      </c>
      <c r="J6" s="3">
        <v>9793</v>
      </c>
      <c r="K6" s="3">
        <v>185115</v>
      </c>
      <c r="L6" s="3"/>
      <c r="M6" s="12">
        <v>11099.699999999999</v>
      </c>
      <c r="N6" s="3">
        <v>2515.5000000000005</v>
      </c>
      <c r="O6" t="s">
        <v>0</v>
      </c>
      <c r="P6">
        <v>6838937</v>
      </c>
      <c r="Q6">
        <v>195663</v>
      </c>
      <c r="R6" s="2" t="s">
        <v>24</v>
      </c>
      <c r="S6" s="3">
        <f>D6/C6</f>
        <v>19.917052546808939</v>
      </c>
      <c r="T6" s="3">
        <f>D6/P6*1000</f>
        <v>28.930811908341894</v>
      </c>
      <c r="U6" s="3">
        <f>E6/Q6*1000000</f>
        <v>9555.2046120114683</v>
      </c>
      <c r="V6" s="3">
        <f>F6/D6*1000000</f>
        <v>117813.91517062914</v>
      </c>
      <c r="W6" s="3">
        <f>G6/Q6*1000000</f>
        <v>18806.26383117912</v>
      </c>
    </row>
    <row r="7" spans="1:25" ht="15.75" thickBot="1" x14ac:dyDescent="0.3">
      <c r="A7" t="s">
        <v>1</v>
      </c>
      <c r="B7" s="4" t="s">
        <v>25</v>
      </c>
      <c r="C7" s="5">
        <v>3742</v>
      </c>
      <c r="D7" s="5">
        <v>46008</v>
      </c>
      <c r="E7" s="5">
        <v>701.2600000000001</v>
      </c>
      <c r="F7" s="5">
        <v>7236.86</v>
      </c>
      <c r="G7" s="5">
        <v>1491.0300000000002</v>
      </c>
      <c r="H7" t="s">
        <v>1</v>
      </c>
      <c r="I7" s="4" t="s">
        <v>25</v>
      </c>
      <c r="J7" s="5">
        <v>2722</v>
      </c>
      <c r="K7" s="5">
        <v>39872</v>
      </c>
      <c r="L7" s="5"/>
      <c r="M7" s="12">
        <v>4757.0000000000009</v>
      </c>
      <c r="N7" s="5">
        <v>1017</v>
      </c>
      <c r="O7" t="s">
        <v>1</v>
      </c>
      <c r="P7">
        <v>1331796</v>
      </c>
      <c r="Q7">
        <v>44036</v>
      </c>
      <c r="R7" s="4" t="s">
        <v>25</v>
      </c>
      <c r="S7" s="5">
        <f t="shared" ref="S7:S17" si="0">D7/C7</f>
        <v>12.295029396044896</v>
      </c>
      <c r="T7" s="5">
        <f t="shared" ref="T7:T18" si="1">D7/P7*1000</f>
        <v>34.545831343539099</v>
      </c>
      <c r="U7" s="5">
        <f t="shared" ref="U7:U18" si="2">E7/Q7*1000000</f>
        <v>15924.697974384595</v>
      </c>
      <c r="V7" s="5">
        <f t="shared" ref="V7:V18" si="3">F7/D7*1000000</f>
        <v>157295.68770648583</v>
      </c>
      <c r="W7" s="5">
        <f>G7/Q7*1000000</f>
        <v>33859.342356253976</v>
      </c>
    </row>
    <row r="8" spans="1:25" ht="15.75" thickBot="1" x14ac:dyDescent="0.3">
      <c r="A8" t="s">
        <v>2</v>
      </c>
      <c r="B8" s="2" t="s">
        <v>26</v>
      </c>
      <c r="C8" s="3">
        <v>10717</v>
      </c>
      <c r="D8" s="3">
        <v>97422</v>
      </c>
      <c r="E8" s="3">
        <v>1154.4100000000001</v>
      </c>
      <c r="F8" s="3">
        <v>8693.39</v>
      </c>
      <c r="G8" s="3">
        <v>2321.33</v>
      </c>
      <c r="H8" t="s">
        <v>2</v>
      </c>
      <c r="I8" s="2" t="s">
        <v>26</v>
      </c>
      <c r="J8" s="3">
        <v>7949</v>
      </c>
      <c r="K8" s="3">
        <v>89992</v>
      </c>
      <c r="L8" s="3"/>
      <c r="M8" s="12">
        <v>5378.8</v>
      </c>
      <c r="N8" s="3">
        <v>1859.7</v>
      </c>
      <c r="O8" t="s">
        <v>2</v>
      </c>
      <c r="P8">
        <v>3862305</v>
      </c>
      <c r="Q8">
        <v>94577</v>
      </c>
      <c r="R8" s="2" t="s">
        <v>26</v>
      </c>
      <c r="S8" s="3">
        <f t="shared" si="0"/>
        <v>9.090417094336102</v>
      </c>
      <c r="T8" s="3">
        <f t="shared" si="1"/>
        <v>25.223797706291968</v>
      </c>
      <c r="U8" s="3">
        <f t="shared" si="2"/>
        <v>12206.03317931421</v>
      </c>
      <c r="V8" s="3">
        <f t="shared" si="3"/>
        <v>89234.361848453118</v>
      </c>
      <c r="W8" s="3">
        <f>G8/Q8*1000000</f>
        <v>24544.339532867398</v>
      </c>
    </row>
    <row r="9" spans="1:25" ht="15.75" thickBot="1" x14ac:dyDescent="0.3">
      <c r="A9" t="s">
        <v>3</v>
      </c>
      <c r="B9" s="4" t="s">
        <v>27</v>
      </c>
      <c r="C9" s="5">
        <v>3484</v>
      </c>
      <c r="D9" s="5">
        <v>34227</v>
      </c>
      <c r="E9" s="5">
        <v>1037.03</v>
      </c>
      <c r="F9" s="5">
        <v>3637.66</v>
      </c>
      <c r="G9" s="5">
        <v>768.2</v>
      </c>
      <c r="H9" t="s">
        <v>3</v>
      </c>
      <c r="I9" s="4" t="s">
        <v>27</v>
      </c>
      <c r="J9" s="5">
        <v>3271</v>
      </c>
      <c r="K9" s="5">
        <v>32321</v>
      </c>
      <c r="L9" s="5"/>
      <c r="M9" s="12">
        <v>1932.6999999999998</v>
      </c>
      <c r="N9" s="5">
        <v>622.69999999999993</v>
      </c>
      <c r="O9" t="s">
        <v>3</v>
      </c>
      <c r="P9">
        <v>1875757</v>
      </c>
      <c r="Q9">
        <v>34177</v>
      </c>
      <c r="R9" s="4" t="s">
        <v>27</v>
      </c>
      <c r="S9" s="5">
        <f t="shared" si="0"/>
        <v>9.824052812858783</v>
      </c>
      <c r="T9" s="5">
        <f t="shared" si="1"/>
        <v>18.247033064517417</v>
      </c>
      <c r="U9" s="5">
        <f t="shared" si="2"/>
        <v>30342.920677648712</v>
      </c>
      <c r="V9" s="5">
        <f t="shared" si="3"/>
        <v>106280.42188915184</v>
      </c>
      <c r="W9" s="5">
        <f>G9/Q9*1000000</f>
        <v>22477.104485472686</v>
      </c>
    </row>
    <row r="10" spans="1:25" ht="15.75" thickBot="1" x14ac:dyDescent="0.3">
      <c r="A10" t="s">
        <v>4</v>
      </c>
      <c r="B10" s="2" t="s">
        <v>28</v>
      </c>
      <c r="C10" s="3">
        <v>7824</v>
      </c>
      <c r="D10" s="3">
        <v>72735</v>
      </c>
      <c r="E10" s="3">
        <v>485.63</v>
      </c>
      <c r="F10" s="3">
        <v>7306.7000000000007</v>
      </c>
      <c r="G10" s="3">
        <v>2028.8400000000001</v>
      </c>
      <c r="H10" t="s">
        <v>4</v>
      </c>
      <c r="I10" s="2" t="s">
        <v>28</v>
      </c>
      <c r="J10" s="3">
        <v>5189</v>
      </c>
      <c r="K10" s="3">
        <v>52725</v>
      </c>
      <c r="L10" s="3"/>
      <c r="M10" s="12">
        <v>2955.9</v>
      </c>
      <c r="N10" s="3">
        <v>937.7</v>
      </c>
      <c r="O10" t="s">
        <v>4</v>
      </c>
      <c r="P10">
        <v>2805998</v>
      </c>
      <c r="Q10">
        <v>68654</v>
      </c>
      <c r="R10" s="2" t="s">
        <v>28</v>
      </c>
      <c r="S10" s="3">
        <f t="shared" si="0"/>
        <v>9.2963957055214728</v>
      </c>
      <c r="T10" s="3">
        <f t="shared" si="1"/>
        <v>25.921258675166555</v>
      </c>
      <c r="U10" s="3">
        <f t="shared" si="2"/>
        <v>7073.5863897223753</v>
      </c>
      <c r="V10" s="3">
        <f t="shared" si="3"/>
        <v>100456.45150202792</v>
      </c>
      <c r="W10" s="3">
        <f>G10/Q10*1000000</f>
        <v>29551.664870218781</v>
      </c>
    </row>
    <row r="11" spans="1:25" ht="15.75" thickBot="1" x14ac:dyDescent="0.3">
      <c r="A11" t="s">
        <v>5</v>
      </c>
      <c r="B11" s="4" t="s">
        <v>29</v>
      </c>
      <c r="C11" s="5">
        <v>120002</v>
      </c>
      <c r="D11" s="5">
        <v>1264882</v>
      </c>
      <c r="E11" s="5">
        <v>16348.760000000002</v>
      </c>
      <c r="F11" s="5">
        <v>216166.3</v>
      </c>
      <c r="G11" s="5">
        <v>42498.289999999994</v>
      </c>
      <c r="H11" t="s">
        <v>5</v>
      </c>
      <c r="I11" s="4" t="s">
        <v>29</v>
      </c>
      <c r="J11" s="5">
        <v>88469</v>
      </c>
      <c r="K11" s="5">
        <v>1062353</v>
      </c>
      <c r="L11" s="5"/>
      <c r="M11" s="12">
        <v>117128.69999999998</v>
      </c>
      <c r="N11" s="5">
        <v>26972.800000000003</v>
      </c>
      <c r="O11" t="s">
        <v>5</v>
      </c>
      <c r="P11">
        <v>37654247</v>
      </c>
      <c r="Q11">
        <v>1251640</v>
      </c>
      <c r="R11" s="4" t="s">
        <v>29</v>
      </c>
      <c r="S11" s="5">
        <f t="shared" si="0"/>
        <v>10.540507658205696</v>
      </c>
      <c r="T11" s="5">
        <f t="shared" si="1"/>
        <v>33.592014202275777</v>
      </c>
      <c r="U11" s="5">
        <f t="shared" si="2"/>
        <v>13061.870825476977</v>
      </c>
      <c r="V11" s="5">
        <f t="shared" si="3"/>
        <v>170898.39210297877</v>
      </c>
      <c r="W11" s="5">
        <f>G11/Q11*1000000</f>
        <v>33954.084241475182</v>
      </c>
    </row>
    <row r="12" spans="1:25" ht="15.75" thickBot="1" x14ac:dyDescent="0.3">
      <c r="A12" t="s">
        <v>6</v>
      </c>
      <c r="B12" s="2" t="s">
        <v>30</v>
      </c>
      <c r="C12" s="3">
        <v>24972</v>
      </c>
      <c r="D12" s="3">
        <v>484698</v>
      </c>
      <c r="E12" s="3">
        <v>6620.28</v>
      </c>
      <c r="F12" s="3">
        <v>59838.609999999993</v>
      </c>
      <c r="G12" s="3">
        <v>11960.470000000001</v>
      </c>
      <c r="H12" t="s">
        <v>6</v>
      </c>
      <c r="I12" s="2" t="s">
        <v>30</v>
      </c>
      <c r="J12" s="3">
        <v>14259</v>
      </c>
      <c r="K12" s="3">
        <v>490604</v>
      </c>
      <c r="L12" s="3"/>
      <c r="M12" s="12">
        <v>35472.5</v>
      </c>
      <c r="N12" s="3">
        <v>7653.6</v>
      </c>
      <c r="O12" t="s">
        <v>6</v>
      </c>
      <c r="P12">
        <v>19042455</v>
      </c>
      <c r="Q12">
        <v>500714</v>
      </c>
      <c r="R12" s="2" t="s">
        <v>30</v>
      </c>
      <c r="S12" s="3">
        <f t="shared" si="0"/>
        <v>19.409658817876021</v>
      </c>
      <c r="T12" s="3">
        <f t="shared" si="1"/>
        <v>25.453545774428768</v>
      </c>
      <c r="U12" s="3">
        <f t="shared" si="2"/>
        <v>13221.679441757171</v>
      </c>
      <c r="V12" s="3">
        <f t="shared" si="3"/>
        <v>123455.45061048321</v>
      </c>
      <c r="W12" s="3">
        <f>G12/Q12*1000000</f>
        <v>23886.829607320749</v>
      </c>
    </row>
    <row r="13" spans="1:25" ht="15.75" thickBot="1" x14ac:dyDescent="0.3">
      <c r="A13" t="s">
        <v>7</v>
      </c>
      <c r="B13" s="4" t="s">
        <v>31</v>
      </c>
      <c r="C13" s="5">
        <v>50861</v>
      </c>
      <c r="D13" s="5">
        <v>302823</v>
      </c>
      <c r="E13" s="5">
        <v>4487.66</v>
      </c>
      <c r="F13" s="5">
        <v>71005.17</v>
      </c>
      <c r="G13" s="5">
        <v>11908</v>
      </c>
      <c r="H13" t="s">
        <v>7</v>
      </c>
      <c r="I13" s="4" t="s">
        <v>31</v>
      </c>
      <c r="J13" s="5">
        <v>38153</v>
      </c>
      <c r="K13" s="5">
        <v>281008</v>
      </c>
      <c r="L13" s="5"/>
      <c r="M13" s="12">
        <v>50218.6</v>
      </c>
      <c r="N13" s="5">
        <v>8202</v>
      </c>
      <c r="O13" t="s">
        <v>7</v>
      </c>
      <c r="P13">
        <v>5434712</v>
      </c>
      <c r="Q13">
        <v>287006</v>
      </c>
      <c r="R13" s="4" t="s">
        <v>31</v>
      </c>
      <c r="S13" s="5">
        <f t="shared" si="0"/>
        <v>5.9539332691059945</v>
      </c>
      <c r="T13" s="5">
        <f t="shared" si="1"/>
        <v>55.720155916265661</v>
      </c>
      <c r="U13" s="5">
        <f t="shared" si="2"/>
        <v>15636.119105523927</v>
      </c>
      <c r="V13" s="5">
        <f t="shared" si="3"/>
        <v>234477.46703519879</v>
      </c>
      <c r="W13" s="5">
        <f>G13/Q13*1000000</f>
        <v>41490.421803028512</v>
      </c>
    </row>
    <row r="14" spans="1:25" ht="15.75" thickBot="1" x14ac:dyDescent="0.3">
      <c r="A14" t="s">
        <v>8</v>
      </c>
      <c r="B14" s="2" t="s">
        <v>32</v>
      </c>
      <c r="C14" s="3">
        <v>10341</v>
      </c>
      <c r="D14" s="3">
        <v>128176</v>
      </c>
      <c r="E14" s="3">
        <v>2730.88</v>
      </c>
      <c r="F14" s="3">
        <v>25147.71</v>
      </c>
      <c r="G14" s="3">
        <v>5807.2199999999993</v>
      </c>
      <c r="H14" t="s">
        <v>8</v>
      </c>
      <c r="I14" s="2" t="s">
        <v>32</v>
      </c>
      <c r="J14" s="3">
        <v>9073</v>
      </c>
      <c r="K14" s="3">
        <v>101919</v>
      </c>
      <c r="L14" s="3"/>
      <c r="M14" s="12">
        <v>13598.5</v>
      </c>
      <c r="N14" s="3">
        <v>3645.4</v>
      </c>
      <c r="O14" t="s">
        <v>8</v>
      </c>
      <c r="P14">
        <v>2107180</v>
      </c>
      <c r="Q14">
        <v>124638</v>
      </c>
      <c r="R14" s="2" t="s">
        <v>32</v>
      </c>
      <c r="S14" s="3">
        <f t="shared" si="0"/>
        <v>12.394932791799633</v>
      </c>
      <c r="T14" s="3">
        <f t="shared" si="1"/>
        <v>60.828215909414482</v>
      </c>
      <c r="U14" s="3">
        <f t="shared" si="2"/>
        <v>21910.492787111478</v>
      </c>
      <c r="V14" s="3">
        <f t="shared" si="3"/>
        <v>196196.71389339658</v>
      </c>
      <c r="W14" s="3">
        <f>G14/Q14*1000000</f>
        <v>46592.692437298414</v>
      </c>
    </row>
    <row r="15" spans="1:25" ht="15.75" thickBot="1" x14ac:dyDescent="0.3">
      <c r="A15" t="s">
        <v>9</v>
      </c>
      <c r="B15" s="4" t="s">
        <v>33</v>
      </c>
      <c r="C15" s="5">
        <v>101034</v>
      </c>
      <c r="D15" s="5">
        <v>810191</v>
      </c>
      <c r="E15" s="5">
        <v>13053.949999999999</v>
      </c>
      <c r="F15" s="5">
        <v>155711.28</v>
      </c>
      <c r="G15" s="5">
        <v>28127.07</v>
      </c>
      <c r="H15" t="s">
        <v>9</v>
      </c>
      <c r="I15" s="4" t="s">
        <v>33</v>
      </c>
      <c r="J15" s="5">
        <v>92556</v>
      </c>
      <c r="K15" s="5">
        <v>779730</v>
      </c>
      <c r="L15" s="5"/>
      <c r="M15" s="12">
        <v>103942.59999999999</v>
      </c>
      <c r="N15" s="5">
        <v>22999.599999999999</v>
      </c>
      <c r="O15" t="s">
        <v>9</v>
      </c>
      <c r="P15">
        <v>10516707</v>
      </c>
      <c r="Q15">
        <v>807466</v>
      </c>
      <c r="R15" s="4" t="s">
        <v>33</v>
      </c>
      <c r="S15" s="5">
        <f t="shared" si="0"/>
        <v>8.0189936061127938</v>
      </c>
      <c r="T15" s="5">
        <f t="shared" si="1"/>
        <v>77.038468410311324</v>
      </c>
      <c r="U15" s="5">
        <f t="shared" si="2"/>
        <v>16166.563050332768</v>
      </c>
      <c r="V15" s="5">
        <f t="shared" si="3"/>
        <v>192190.82907610675</v>
      </c>
      <c r="W15" s="5">
        <f>G15/Q15*1000000</f>
        <v>34833.75151399563</v>
      </c>
    </row>
    <row r="16" spans="1:25" ht="15.75" thickBot="1" x14ac:dyDescent="0.3">
      <c r="A16" t="s">
        <v>10</v>
      </c>
      <c r="B16" s="2" t="s">
        <v>34</v>
      </c>
      <c r="C16" s="3">
        <v>30979</v>
      </c>
      <c r="D16" s="3">
        <v>441020</v>
      </c>
      <c r="E16" s="3">
        <v>6559.2300000000005</v>
      </c>
      <c r="F16" s="3">
        <v>89350.650000000009</v>
      </c>
      <c r="G16" s="3">
        <v>15152.37</v>
      </c>
      <c r="H16" t="s">
        <v>10</v>
      </c>
      <c r="I16" s="2" t="s">
        <v>34</v>
      </c>
      <c r="J16" s="3">
        <v>23601</v>
      </c>
      <c r="K16" s="3">
        <v>383331</v>
      </c>
      <c r="L16" s="3"/>
      <c r="M16" s="12">
        <v>63885.200000000004</v>
      </c>
      <c r="N16" s="3">
        <v>12962.200000000003</v>
      </c>
      <c r="O16" t="s">
        <v>10</v>
      </c>
      <c r="P16">
        <v>9689010</v>
      </c>
      <c r="Q16">
        <v>428045</v>
      </c>
      <c r="R16" s="2" t="s">
        <v>34</v>
      </c>
      <c r="S16" s="3">
        <f t="shared" si="0"/>
        <v>14.23609541947771</v>
      </c>
      <c r="T16" s="3">
        <f t="shared" si="1"/>
        <v>45.51755029667634</v>
      </c>
      <c r="U16" s="3">
        <f t="shared" si="2"/>
        <v>15323.692602413297</v>
      </c>
      <c r="V16" s="3">
        <f t="shared" si="3"/>
        <v>202599.99546505831</v>
      </c>
      <c r="W16" s="3">
        <f>G16/Q16*1000000</f>
        <v>35399.011786143987</v>
      </c>
    </row>
    <row r="17" spans="1:23" ht="15.75" thickBot="1" x14ac:dyDescent="0.3">
      <c r="B17" s="10" t="s">
        <v>38</v>
      </c>
      <c r="C17" s="11">
        <f>SUM(C6:C16)</f>
        <v>373890</v>
      </c>
      <c r="D17" s="11">
        <f t="shared" ref="D17:G17" si="4">SUM(D6:D16)</f>
        <v>3880038</v>
      </c>
      <c r="E17" s="11">
        <f t="shared" si="4"/>
        <v>55048.69</v>
      </c>
      <c r="F17" s="11">
        <f t="shared" si="4"/>
        <v>667404.52</v>
      </c>
      <c r="G17" s="11">
        <f t="shared" si="4"/>
        <v>125742.50999999998</v>
      </c>
      <c r="I17" s="10" t="s">
        <v>38</v>
      </c>
      <c r="J17" s="11">
        <f>SUM(J6:J16)</f>
        <v>295035</v>
      </c>
      <c r="K17" s="11">
        <f t="shared" ref="K17:N17" si="5">SUM(K6:K16)</f>
        <v>3498970</v>
      </c>
      <c r="L17" s="11">
        <f t="shared" si="5"/>
        <v>0</v>
      </c>
      <c r="M17" s="11">
        <f t="shared" si="5"/>
        <v>410370.2</v>
      </c>
      <c r="N17" s="11">
        <f t="shared" si="5"/>
        <v>89388.2</v>
      </c>
      <c r="P17" s="14">
        <f>SUM(P6:P16)</f>
        <v>101159104</v>
      </c>
      <c r="Q17" s="14">
        <f>SUM(Q6:Q16)</f>
        <v>3836616</v>
      </c>
      <c r="R17" s="10" t="s">
        <v>38</v>
      </c>
      <c r="S17" s="11">
        <f t="shared" si="0"/>
        <v>10.377485356655701</v>
      </c>
      <c r="T17" s="11">
        <f t="shared" si="1"/>
        <v>38.355796429355486</v>
      </c>
      <c r="U17" s="11">
        <f t="shared" si="2"/>
        <v>14348.240741319954</v>
      </c>
      <c r="V17" s="11">
        <f t="shared" si="3"/>
        <v>172009.78959484416</v>
      </c>
      <c r="W17" s="11">
        <f>G17/Q17*1000000</f>
        <v>32774.327688775731</v>
      </c>
    </row>
    <row r="18" spans="1:23" ht="15.75" thickBot="1" x14ac:dyDescent="0.3">
      <c r="A18" t="s">
        <v>36</v>
      </c>
      <c r="B18" s="2" t="s">
        <v>37</v>
      </c>
      <c r="C18" s="3">
        <v>1738</v>
      </c>
      <c r="D18" s="3">
        <v>190784</v>
      </c>
      <c r="E18" s="3">
        <v>8327</v>
      </c>
      <c r="F18" s="3">
        <v>57299</v>
      </c>
      <c r="G18" s="3"/>
      <c r="H18" t="s">
        <v>36</v>
      </c>
      <c r="I18" s="2" t="s">
        <v>37</v>
      </c>
      <c r="J18" s="3"/>
      <c r="K18" s="3"/>
      <c r="L18" s="3"/>
      <c r="M18" s="3"/>
      <c r="N18" s="3"/>
      <c r="O18" t="s">
        <v>36</v>
      </c>
      <c r="P18">
        <v>4043002</v>
      </c>
      <c r="Q18">
        <v>188644</v>
      </c>
      <c r="R18" s="2" t="s">
        <v>37</v>
      </c>
      <c r="S18" s="12">
        <f>D18/C18</f>
        <v>109.77215189873418</v>
      </c>
      <c r="T18" s="3">
        <f t="shared" si="1"/>
        <v>47.188697903191738</v>
      </c>
      <c r="U18" s="3">
        <f t="shared" si="2"/>
        <v>44141.345603358706</v>
      </c>
      <c r="V18" s="3">
        <f t="shared" si="3"/>
        <v>300334.40959409595</v>
      </c>
      <c r="W18" s="3">
        <f>G18/Q18*1000000</f>
        <v>0</v>
      </c>
    </row>
    <row r="19" spans="1:23" ht="41.25" thickBot="1" x14ac:dyDescent="0.3">
      <c r="B19" s="4" t="s">
        <v>39</v>
      </c>
      <c r="C19" s="7">
        <f>C18/C17</f>
        <v>4.6484260076493089E-3</v>
      </c>
      <c r="D19" s="7">
        <f t="shared" ref="D19:F19" si="6">D18/D17</f>
        <v>4.9170652452372891E-2</v>
      </c>
      <c r="E19" s="7">
        <f t="shared" si="6"/>
        <v>0.1512660882575044</v>
      </c>
      <c r="F19" s="7">
        <f t="shared" si="6"/>
        <v>8.5853479086416731E-2</v>
      </c>
      <c r="G19" s="8"/>
      <c r="I19" s="4" t="s">
        <v>39</v>
      </c>
      <c r="J19" s="7">
        <f>J18/J17</f>
        <v>0</v>
      </c>
      <c r="K19" s="7">
        <f t="shared" ref="K19:M19" si="7">K18/K17</f>
        <v>0</v>
      </c>
      <c r="L19" s="7" t="e">
        <f t="shared" si="7"/>
        <v>#DIV/0!</v>
      </c>
      <c r="M19" s="7">
        <f t="shared" si="7"/>
        <v>0</v>
      </c>
      <c r="N19" s="8"/>
      <c r="R19" s="4" t="s">
        <v>39</v>
      </c>
      <c r="S19" s="7">
        <f>S18/S17</f>
        <v>10.577914410481991</v>
      </c>
      <c r="T19" s="7">
        <f t="shared" ref="T19:W19" si="8">T18/T17</f>
        <v>1.2302885690329719</v>
      </c>
      <c r="U19" s="7">
        <f t="shared" si="8"/>
        <v>3.0764291176297869</v>
      </c>
      <c r="V19" s="7">
        <f t="shared" si="8"/>
        <v>1.7460309108075218</v>
      </c>
      <c r="W19" s="7">
        <f t="shared" si="8"/>
        <v>0</v>
      </c>
    </row>
  </sheetData>
  <mergeCells count="3">
    <mergeCell ref="B4:B5"/>
    <mergeCell ref="I4:I5"/>
    <mergeCell ref="R4:R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2024-01-16T14:44:58Z</dcterms:modified>
</cp:coreProperties>
</file>