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chnierer\11 BG PI\Excel\Abgabe_Aufgaben\Marvin Ahl\Aufgabe 4\"/>
    </mc:Choice>
  </mc:AlternateContent>
  <xr:revisionPtr revIDLastSave="0" documentId="13_ncr:1_{B539894F-13FF-45E7-8316-1F3FB4507668}" xr6:coauthVersionLast="47" xr6:coauthVersionMax="47" xr10:uidLastSave="{00000000-0000-0000-0000-000000000000}"/>
  <bookViews>
    <workbookView xWindow="17745" yWindow="10080" windowWidth="21600" windowHeight="11385" firstSheet="2" activeTab="3" xr2:uid="{89E9B39B-77E5-364D-90A6-C166050471CD}"/>
  </bookViews>
  <sheets>
    <sheet name="Noten" sheetId="1" r:id="rId1"/>
    <sheet name="Weihnachtsprämie" sheetId="3" r:id="rId2"/>
    <sheet name="Vertreterumsatz" sheetId="2" r:id="rId3"/>
    <sheet name="Abrechnung" sheetId="4" r:id="rId4"/>
    <sheet name="Übersicht" sheetId="5" r:id="rId5"/>
  </sheets>
  <definedNames>
    <definedName name="_xlchart.v1.0" hidden="1">Abrechnung!$A$21</definedName>
    <definedName name="_xlchart.v1.1" hidden="1">Abrechnung!$A$21</definedName>
    <definedName name="_xlchart.v1.2" hidden="1">Abrechnung!$E$8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4" l="1"/>
  <c r="N15" i="4"/>
  <c r="N14" i="4"/>
  <c r="N13" i="4"/>
  <c r="N12" i="4"/>
  <c r="N11" i="4"/>
  <c r="N10" i="4" a="1"/>
  <c r="N10" i="4" s="1"/>
  <c r="N9" i="4"/>
  <c r="N8" i="4"/>
  <c r="B19" i="4"/>
  <c r="B18" i="4"/>
  <c r="M9" i="4"/>
  <c r="M10" i="4"/>
  <c r="M11" i="4"/>
  <c r="M12" i="4"/>
  <c r="M13" i="4"/>
  <c r="M14" i="4"/>
  <c r="M15" i="4"/>
  <c r="M16" i="4"/>
  <c r="M8" i="4"/>
  <c r="L9" i="4"/>
  <c r="L10" i="4"/>
  <c r="L11" i="4"/>
  <c r="L12" i="4"/>
  <c r="L13" i="4"/>
  <c r="L14" i="4"/>
  <c r="L15" i="4"/>
  <c r="L16" i="4"/>
  <c r="L8" i="4"/>
  <c r="K16" i="4"/>
  <c r="K15" i="4"/>
  <c r="K14" i="4"/>
  <c r="K13" i="4"/>
  <c r="K12" i="4"/>
  <c r="K11" i="4"/>
  <c r="K10" i="4"/>
  <c r="K9" i="4"/>
  <c r="K8" i="4"/>
  <c r="D3" i="2"/>
  <c r="J9" i="4"/>
  <c r="J10" i="4"/>
  <c r="J11" i="4"/>
  <c r="J12" i="4"/>
  <c r="J13" i="4"/>
  <c r="J14" i="4"/>
  <c r="J15" i="4"/>
  <c r="J16" i="4"/>
  <c r="J8" i="4"/>
  <c r="I9" i="4"/>
  <c r="I10" i="4"/>
  <c r="I11" i="4"/>
  <c r="I12" i="4"/>
  <c r="I13" i="4"/>
  <c r="I14" i="4"/>
  <c r="I15" i="4"/>
  <c r="I16" i="4"/>
  <c r="I8" i="4"/>
  <c r="G16" i="4"/>
  <c r="G15" i="4"/>
  <c r="G14" i="4"/>
  <c r="G13" i="4"/>
  <c r="G12" i="4"/>
  <c r="G11" i="4"/>
  <c r="G10" i="4"/>
  <c r="G9" i="4"/>
  <c r="G8" i="4"/>
  <c r="C4" i="2"/>
  <c r="C5" i="2"/>
  <c r="C6" i="2"/>
  <c r="C7" i="2"/>
  <c r="C3" i="2"/>
  <c r="D4" i="2" l="1"/>
  <c r="D5" i="2"/>
  <c r="E5" i="2" s="1"/>
  <c r="D6" i="2"/>
  <c r="D7" i="2"/>
  <c r="E4" i="2"/>
  <c r="E6" i="2"/>
  <c r="E7" i="2"/>
  <c r="E3" i="2"/>
  <c r="E8" i="2" s="1"/>
  <c r="B8" i="2"/>
  <c r="D4" i="3"/>
  <c r="D5" i="3"/>
  <c r="D6" i="3"/>
  <c r="D7" i="3"/>
  <c r="D8" i="3"/>
  <c r="D9" i="3"/>
  <c r="D3" i="3"/>
  <c r="C3" i="1"/>
  <c r="C4" i="1"/>
  <c r="C5" i="1"/>
  <c r="C6" i="1"/>
  <c r="C7" i="1"/>
  <c r="C8" i="1"/>
  <c r="C9" i="1"/>
  <c r="C10" i="1"/>
  <c r="C1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<sst xmlns="http://schemas.openxmlformats.org/spreadsheetml/2006/main" count="73" uniqueCount="71">
  <si>
    <t>Schüler</t>
  </si>
  <si>
    <t>Punktzahl</t>
  </si>
  <si>
    <t>Note</t>
  </si>
  <si>
    <t>Olaf</t>
  </si>
  <si>
    <t>Sina</t>
  </si>
  <si>
    <t>Sophia</t>
  </si>
  <si>
    <t>Lena</t>
  </si>
  <si>
    <t>Emil</t>
  </si>
  <si>
    <t>Noah</t>
  </si>
  <si>
    <t>Alena</t>
  </si>
  <si>
    <t>Paul</t>
  </si>
  <si>
    <t>Matthias</t>
  </si>
  <si>
    <t>Niklas</t>
  </si>
  <si>
    <t xml:space="preserve">Name </t>
  </si>
  <si>
    <t>Summe</t>
  </si>
  <si>
    <t>Rang</t>
  </si>
  <si>
    <t>Provisionssatz</t>
  </si>
  <si>
    <t>Provision</t>
  </si>
  <si>
    <t>Meier</t>
  </si>
  <si>
    <t>Dübel</t>
  </si>
  <si>
    <t>Lehmann</t>
  </si>
  <si>
    <t>Schleicher</t>
  </si>
  <si>
    <t>Pieper</t>
  </si>
  <si>
    <t>Summe der Umsätze</t>
  </si>
  <si>
    <t>Vertreterumsätze</t>
  </si>
  <si>
    <t>Weihnachtsprämie</t>
  </si>
  <si>
    <t>Name</t>
  </si>
  <si>
    <t>Heinz</t>
  </si>
  <si>
    <t>Brunner</t>
  </si>
  <si>
    <t>Franke</t>
  </si>
  <si>
    <t>Müller</t>
  </si>
  <si>
    <t>Schneider</t>
  </si>
  <si>
    <t>Groß</t>
  </si>
  <si>
    <t>Nink</t>
  </si>
  <si>
    <t>Alter</t>
  </si>
  <si>
    <t>Jahre im Betrieb</t>
  </si>
  <si>
    <t>Weihnachtsgeld</t>
  </si>
  <si>
    <t>Studenlohn</t>
  </si>
  <si>
    <t>Bonus</t>
  </si>
  <si>
    <t>Nachname</t>
  </si>
  <si>
    <t>Vorname</t>
  </si>
  <si>
    <t>vereinbarte Arbeitsstunden</t>
  </si>
  <si>
    <t>Stunden Juli</t>
  </si>
  <si>
    <t>Stunden August</t>
  </si>
  <si>
    <t>Stunden September</t>
  </si>
  <si>
    <t>Gesamt</t>
  </si>
  <si>
    <t>Krankmeldungen</t>
  </si>
  <si>
    <t>Überstunden</t>
  </si>
  <si>
    <t>Minderstunden</t>
  </si>
  <si>
    <t>Arbeitslohn</t>
  </si>
  <si>
    <t>Auszahlunsgbetrag</t>
  </si>
  <si>
    <t>Prozentualer Anteil</t>
  </si>
  <si>
    <t>Weber</t>
  </si>
  <si>
    <t>Braun</t>
  </si>
  <si>
    <t>Hofer</t>
  </si>
  <si>
    <t>Maier</t>
  </si>
  <si>
    <t>Sommer</t>
  </si>
  <si>
    <t>Schmitz</t>
  </si>
  <si>
    <t>Schulz</t>
  </si>
  <si>
    <t>Wille</t>
  </si>
  <si>
    <t>Kaltenbach</t>
  </si>
  <si>
    <t>Bettina</t>
  </si>
  <si>
    <t>Hans</t>
  </si>
  <si>
    <t>Anna</t>
  </si>
  <si>
    <t>Renate</t>
  </si>
  <si>
    <t>Roland</t>
  </si>
  <si>
    <t>Georg</t>
  </si>
  <si>
    <t>Heinrich</t>
  </si>
  <si>
    <t>Simone</t>
  </si>
  <si>
    <t>Franz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</si>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</sst>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DB9B"/>
        <bgColor indexed="64"/>
      </patternFill>
    </fill>
    <fill>
      <patternFill patternType="solid">
        <fgColor rgb="FFB5DB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9" fontId="0" fillId="0" borderId="1" xfId="1" applyFont="1" applyBorder="1"/>
    <xf numFmtId="0" fontId="1" fillId="0" borderId="1" xfId="0" applyFont="1" applyBorder="1" applyAlignment="1">
      <alignment horizontal="center"/>
    </xf>
    <xf numFmtId="44" fontId="0" fillId="0" borderId="0" xfId="2" applyFont="1"/>
    <xf numFmtId="0" fontId="1" fillId="0" borderId="0" xfId="0" applyFont="1"/>
    <xf numFmtId="0" fontId="1" fillId="0" borderId="1" xfId="0" applyFont="1" applyBorder="1"/>
    <xf numFmtId="44" fontId="0" fillId="0" borderId="1" xfId="0" applyNumberFormat="1" applyBorder="1"/>
    <xf numFmtId="44" fontId="0" fillId="0" borderId="1" xfId="2" applyFont="1" applyBorder="1"/>
    <xf numFmtId="44" fontId="0" fillId="0" borderId="0" xfId="0" applyNumberFormat="1"/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B4D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Gesamtarbeitsstunden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Weber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(Abrechnung!$D$8,Abrechnung!$E$8,Abrechnung!$F$8)</c:f>
              <c:numCache>
                <c:formatCode>General</c:formatCode>
                <c:ptCount val="3"/>
                <c:pt idx="0">
                  <c:v>123</c:v>
                </c:pt>
                <c:pt idx="1">
                  <c:v>122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B0-4A05-BB1F-316885290201}"/>
            </c:ext>
          </c:extLst>
        </c:ser>
        <c:ser>
          <c:idx val="1"/>
          <c:order val="1"/>
          <c:tx>
            <c:v>Braun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(Abrechnung!$D$9,Abrechnung!$E$9,Abrechnung!$F$9)</c:f>
              <c:numCache>
                <c:formatCode>General</c:formatCode>
                <c:ptCount val="3"/>
                <c:pt idx="0">
                  <c:v>102</c:v>
                </c:pt>
                <c:pt idx="1">
                  <c:v>106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B0-4A05-BB1F-316885290201}"/>
            </c:ext>
          </c:extLst>
        </c:ser>
        <c:ser>
          <c:idx val="2"/>
          <c:order val="2"/>
          <c:tx>
            <c:v>Hofer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(Abrechnung!$D$10,Abrechnung!$E$10,Abrechnung!$F$10)</c:f>
              <c:numCache>
                <c:formatCode>General</c:formatCode>
                <c:ptCount val="3"/>
                <c:pt idx="0">
                  <c:v>98</c:v>
                </c:pt>
                <c:pt idx="1">
                  <c:v>150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B0-4A05-BB1F-316885290201}"/>
            </c:ext>
          </c:extLst>
        </c:ser>
        <c:ser>
          <c:idx val="3"/>
          <c:order val="3"/>
          <c:tx>
            <c:v>Maier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(Abrechnung!$D$11,Abrechnung!$E$11,Abrechnung!$F$11)</c:f>
              <c:numCache>
                <c:formatCode>General</c:formatCode>
                <c:ptCount val="3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B0-4A05-BB1F-316885290201}"/>
            </c:ext>
          </c:extLst>
        </c:ser>
        <c:ser>
          <c:idx val="4"/>
          <c:order val="4"/>
          <c:tx>
            <c:v>Sommer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(Abrechnung!$D$12,Abrechnung!$E$12,Abrechnung!$F$12)</c:f>
              <c:numCache>
                <c:formatCode>General</c:formatCode>
                <c:ptCount val="3"/>
                <c:pt idx="0">
                  <c:v>205</c:v>
                </c:pt>
                <c:pt idx="1">
                  <c:v>188</c:v>
                </c:pt>
                <c:pt idx="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B0-4A05-BB1F-316885290201}"/>
            </c:ext>
          </c:extLst>
        </c:ser>
        <c:ser>
          <c:idx val="5"/>
          <c:order val="5"/>
          <c:tx>
            <c:v>Schmitz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(Abrechnung!$D$13,Abrechnung!$E$13,Abrechnung!$F$13)</c:f>
              <c:numCache>
                <c:formatCode>General</c:formatCode>
                <c:ptCount val="3"/>
                <c:pt idx="0">
                  <c:v>98</c:v>
                </c:pt>
                <c:pt idx="1">
                  <c:v>97</c:v>
                </c:pt>
                <c:pt idx="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B0-4A05-BB1F-316885290201}"/>
            </c:ext>
          </c:extLst>
        </c:ser>
        <c:ser>
          <c:idx val="6"/>
          <c:order val="6"/>
          <c:tx>
            <c:v>Schulz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(Abrechnung!$D$14,Abrechnung!$E$14,Abrechnung!$F$14)</c:f>
              <c:numCache>
                <c:formatCode>General</c:formatCode>
                <c:ptCount val="3"/>
                <c:pt idx="0">
                  <c:v>155</c:v>
                </c:pt>
                <c:pt idx="1">
                  <c:v>140</c:v>
                </c:pt>
                <c:pt idx="2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B0-4A05-BB1F-316885290201}"/>
            </c:ext>
          </c:extLst>
        </c:ser>
        <c:ser>
          <c:idx val="7"/>
          <c:order val="7"/>
          <c:tx>
            <c:v>Wille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(Abrechnung!$D$15,Abrechnung!$E$15,Abrechnung!$F$15)</c:f>
              <c:numCache>
                <c:formatCode>General</c:formatCode>
                <c:ptCount val="3"/>
                <c:pt idx="0">
                  <c:v>198</c:v>
                </c:pt>
                <c:pt idx="1">
                  <c:v>197</c:v>
                </c:pt>
                <c:pt idx="2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B0-4A05-BB1F-316885290201}"/>
            </c:ext>
          </c:extLst>
        </c:ser>
        <c:ser>
          <c:idx val="8"/>
          <c:order val="8"/>
          <c:tx>
            <c:v>Kaltenbach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(Abrechnung!$D$16,Abrechnung!$E$16,Abrechnung!$F$16)</c:f>
              <c:numCache>
                <c:formatCode>General</c:formatCode>
                <c:ptCount val="3"/>
                <c:pt idx="0">
                  <c:v>125</c:v>
                </c:pt>
                <c:pt idx="1">
                  <c:v>128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6B0-4A05-BB1F-31688529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29331248"/>
        <c:axId val="729329168"/>
      </c:barChart>
      <c:catAx>
        <c:axId val="72933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329168"/>
        <c:crosses val="autoZero"/>
        <c:auto val="1"/>
        <c:lblAlgn val="ctr"/>
        <c:lblOffset val="100"/>
        <c:noMultiLvlLbl val="0"/>
      </c:catAx>
      <c:valAx>
        <c:axId val="72932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33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Gesamtarbeitsstunden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Weber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(Abrechnung!$D$8,Abrechnung!$E$8,Abrechnung!$F$8)</c:f>
              <c:numCache>
                <c:formatCode>General</c:formatCode>
                <c:ptCount val="3"/>
                <c:pt idx="0">
                  <c:v>123</c:v>
                </c:pt>
                <c:pt idx="1">
                  <c:v>122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F-42A5-8045-E9BC683525D4}"/>
            </c:ext>
          </c:extLst>
        </c:ser>
        <c:ser>
          <c:idx val="1"/>
          <c:order val="1"/>
          <c:tx>
            <c:v>Braun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(Abrechnung!$D$9,Abrechnung!$E$9,Abrechnung!$F$9)</c:f>
              <c:numCache>
                <c:formatCode>General</c:formatCode>
                <c:ptCount val="3"/>
                <c:pt idx="0">
                  <c:v>102</c:v>
                </c:pt>
                <c:pt idx="1">
                  <c:v>106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F-42A5-8045-E9BC683525D4}"/>
            </c:ext>
          </c:extLst>
        </c:ser>
        <c:ser>
          <c:idx val="2"/>
          <c:order val="2"/>
          <c:tx>
            <c:v>Hofer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(Abrechnung!$D$10,Abrechnung!$E$10,Abrechnung!$F$10)</c:f>
              <c:numCache>
                <c:formatCode>General</c:formatCode>
                <c:ptCount val="3"/>
                <c:pt idx="0">
                  <c:v>98</c:v>
                </c:pt>
                <c:pt idx="1">
                  <c:v>150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7F-42A5-8045-E9BC683525D4}"/>
            </c:ext>
          </c:extLst>
        </c:ser>
        <c:ser>
          <c:idx val="3"/>
          <c:order val="3"/>
          <c:tx>
            <c:v>Maier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(Abrechnung!$D$11,Abrechnung!$E$11,Abrechnung!$F$11)</c:f>
              <c:numCache>
                <c:formatCode>General</c:formatCode>
                <c:ptCount val="3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F-42A5-8045-E9BC683525D4}"/>
            </c:ext>
          </c:extLst>
        </c:ser>
        <c:ser>
          <c:idx val="4"/>
          <c:order val="4"/>
          <c:tx>
            <c:v>Sommer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(Abrechnung!$D$12,Abrechnung!$E$12,Abrechnung!$F$12)</c:f>
              <c:numCache>
                <c:formatCode>General</c:formatCode>
                <c:ptCount val="3"/>
                <c:pt idx="0">
                  <c:v>205</c:v>
                </c:pt>
                <c:pt idx="1">
                  <c:v>188</c:v>
                </c:pt>
                <c:pt idx="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7F-42A5-8045-E9BC683525D4}"/>
            </c:ext>
          </c:extLst>
        </c:ser>
        <c:ser>
          <c:idx val="5"/>
          <c:order val="5"/>
          <c:tx>
            <c:v>Schmitz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(Abrechnung!$D$13,Abrechnung!$E$13,Abrechnung!$F$13)</c:f>
              <c:numCache>
                <c:formatCode>General</c:formatCode>
                <c:ptCount val="3"/>
                <c:pt idx="0">
                  <c:v>98</c:v>
                </c:pt>
                <c:pt idx="1">
                  <c:v>97</c:v>
                </c:pt>
                <c:pt idx="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7F-42A5-8045-E9BC683525D4}"/>
            </c:ext>
          </c:extLst>
        </c:ser>
        <c:ser>
          <c:idx val="6"/>
          <c:order val="6"/>
          <c:tx>
            <c:v>Schulz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(Abrechnung!$D$14,Abrechnung!$E$14,Abrechnung!$F$14)</c:f>
              <c:numCache>
                <c:formatCode>General</c:formatCode>
                <c:ptCount val="3"/>
                <c:pt idx="0">
                  <c:v>155</c:v>
                </c:pt>
                <c:pt idx="1">
                  <c:v>140</c:v>
                </c:pt>
                <c:pt idx="2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7F-42A5-8045-E9BC683525D4}"/>
            </c:ext>
          </c:extLst>
        </c:ser>
        <c:ser>
          <c:idx val="7"/>
          <c:order val="7"/>
          <c:tx>
            <c:v>Wille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(Abrechnung!$D$15,Abrechnung!$E$15,Abrechnung!$F$15)</c:f>
              <c:numCache>
                <c:formatCode>General</c:formatCode>
                <c:ptCount val="3"/>
                <c:pt idx="0">
                  <c:v>198</c:v>
                </c:pt>
                <c:pt idx="1">
                  <c:v>197</c:v>
                </c:pt>
                <c:pt idx="2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7F-42A5-8045-E9BC683525D4}"/>
            </c:ext>
          </c:extLst>
        </c:ser>
        <c:ser>
          <c:idx val="8"/>
          <c:order val="8"/>
          <c:tx>
            <c:v>Kaltenbach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Juli</c:v>
              </c:pt>
              <c:pt idx="1">
                <c:v>August</c:v>
              </c:pt>
              <c:pt idx="2">
                <c:v>September</c:v>
              </c:pt>
            </c:strLit>
          </c:cat>
          <c:val>
            <c:numRef>
              <c:f>(Abrechnung!$D$16,Abrechnung!$E$16,Abrechnung!$F$16)</c:f>
              <c:numCache>
                <c:formatCode>General</c:formatCode>
                <c:ptCount val="3"/>
                <c:pt idx="0">
                  <c:v>125</c:v>
                </c:pt>
                <c:pt idx="1">
                  <c:v>128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7F-42A5-8045-E9BC68352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29331248"/>
        <c:axId val="729329168"/>
      </c:barChart>
      <c:catAx>
        <c:axId val="72933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329168"/>
        <c:crosses val="autoZero"/>
        <c:auto val="1"/>
        <c:lblAlgn val="ctr"/>
        <c:lblOffset val="100"/>
        <c:noMultiLvlLbl val="0"/>
      </c:catAx>
      <c:valAx>
        <c:axId val="72932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33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595735</xdr:colOff>
      <xdr:row>0</xdr:row>
      <xdr:rowOff>178965</xdr:rowOff>
    </xdr:from>
    <xdr:to>
      <xdr:col>8</xdr:col>
      <xdr:colOff>113135</xdr:colOff>
      <xdr:row>14</xdr:row>
      <xdr:rowOff>190501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B4E85776-9DEA-F94F-8371-83BA0289A779}"/>
            </a:ext>
          </a:extLst>
        </xdr:cNvPr>
        <xdr:cNvSpPr txBox="1"/>
      </xdr:nvSpPr>
      <xdr:spPr>
        <a:xfrm>
          <a:off x="3072235" y="178965"/>
          <a:ext cx="3644900" cy="2856336"/>
        </a:xfrm>
        <a:prstGeom prst="rect">
          <a:avLst/>
        </a:prstGeom>
        <a:solidFill>
          <a:srgbClr val="B4DB9B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aseline="0"/>
            <a:t>- Wenn die Punktzahl höher als 95 ist, erhält der Schüler eine  1. </a:t>
          </a:r>
        </a:p>
        <a:p>
          <a:r>
            <a:rPr lang="de-DE" sz="1100" baseline="0"/>
            <a:t>- Wenn die Punktzahl höher als 80 ist, erhält der Schüler eine 2. </a:t>
          </a:r>
        </a:p>
        <a:p>
          <a:r>
            <a:rPr lang="de-DE" sz="1100" baseline="0"/>
            <a:t>- Wenn die Punktzahl höher als 60 ist, erhält der Schüler eine 3.</a:t>
          </a:r>
        </a:p>
        <a:p>
          <a:r>
            <a:rPr lang="de-DE" sz="1100" baseline="0"/>
            <a:t>- Wenn die Punktzahl höher als 45 ist, erhält der Schüler eine 4.</a:t>
          </a:r>
        </a:p>
        <a:p>
          <a:r>
            <a:rPr lang="de-DE" sz="1100" baseline="0"/>
            <a:t>- Wenn die Punktzahl höher als 20 ist, erhält der Schüler eine 5.</a:t>
          </a:r>
        </a:p>
        <a:p>
          <a:r>
            <a:rPr lang="de-DE" sz="1100" baseline="0"/>
            <a:t>- Wenn die Punktzahl niedriger als 20 ist, erhält der Schüler eine 6.</a:t>
          </a:r>
        </a:p>
        <a:p>
          <a:endParaRPr lang="de-DE" sz="1100" baseline="0"/>
        </a:p>
        <a:p>
          <a:r>
            <a:rPr lang="de-DE" sz="1100" baseline="0"/>
            <a:t>Ermitteln Sie mithilfe einer verschachtelten WENN-Funktion die Noten der Schüler/-innen mit den oben genannten Bedingungen. 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3</xdr:col>
      <xdr:colOff>592353</xdr:colOff>
      <xdr:row>0</xdr:row>
      <xdr:rowOff>178965</xdr:rowOff>
    </xdr:from>
    <xdr:to>
      <xdr:col>8</xdr:col>
      <xdr:colOff>109753</xdr:colOff>
      <xdr:row>14</xdr:row>
      <xdr:rowOff>190501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5A5C2E65-24BC-7848-B126-23208F1610A6}"/>
            </a:ext>
          </a:extLst>
        </xdr:cNvPr>
        <xdr:cNvSpPr txBox="1"/>
      </xdr:nvSpPr>
      <xdr:spPr>
        <a:xfrm>
          <a:off x="3072235" y="178965"/>
          <a:ext cx="3650536" cy="2852128"/>
        </a:xfrm>
        <a:prstGeom prst="rect">
          <a:avLst/>
        </a:prstGeom>
        <a:solidFill>
          <a:srgbClr val="B4DB9B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aseline="0"/>
            <a:t>- Wenn die Punktzahl höher als 95 ist, erhält der Schüler eine  1. </a:t>
          </a:r>
        </a:p>
        <a:p>
          <a:r>
            <a:rPr lang="de-DE" sz="1100" baseline="0"/>
            <a:t>- Wenn die Punktzahl höher als 80 ist, erhält der Schüler eine 2. </a:t>
          </a:r>
        </a:p>
        <a:p>
          <a:r>
            <a:rPr lang="de-DE" sz="1100" baseline="0"/>
            <a:t>- Wenn die Punktzahl höher als 60 ist, erhält der Schüler eine 3.</a:t>
          </a:r>
        </a:p>
        <a:p>
          <a:r>
            <a:rPr lang="de-DE" sz="1100" baseline="0"/>
            <a:t>- Wenn die Punktzahl höher als 45 ist, erhält der Schüler eine 4.</a:t>
          </a:r>
        </a:p>
        <a:p>
          <a:r>
            <a:rPr lang="de-DE" sz="1100" baseline="0"/>
            <a:t>- Wenn die Punktzahl höher als 20 ist, erhält der Schüler eine 5.</a:t>
          </a:r>
        </a:p>
        <a:p>
          <a:r>
            <a:rPr lang="de-DE" sz="1100" baseline="0"/>
            <a:t>- Wenn die Punktzahl niedriger als 20 ist, erhält der Schüler eine 6.</a:t>
          </a:r>
        </a:p>
        <a:p>
          <a:endParaRPr lang="de-DE" sz="1100" baseline="0"/>
        </a:p>
        <a:p>
          <a:r>
            <a:rPr lang="de-DE" sz="1100" baseline="0"/>
            <a:t>Ermitteln Sie mithilfe einer verschachtelten WENN-Funktion die Noten der Schüler/-innen mit den oben genannten Bedingungen. 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395725</xdr:colOff>
      <xdr:row>1</xdr:row>
      <xdr:rowOff>55218</xdr:rowOff>
    </xdr:from>
    <xdr:to>
      <xdr:col>8</xdr:col>
      <xdr:colOff>727582</xdr:colOff>
      <xdr:row>8</xdr:row>
      <xdr:rowOff>111713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67964BD-CECD-044F-B7BB-D81A2ED1164A}"/>
            </a:ext>
          </a:extLst>
        </xdr:cNvPr>
        <xdr:cNvSpPr txBox="1"/>
      </xdr:nvSpPr>
      <xdr:spPr>
        <a:xfrm>
          <a:off x="4317438" y="261005"/>
          <a:ext cx="3624450" cy="1497004"/>
        </a:xfrm>
        <a:prstGeom prst="rect">
          <a:avLst/>
        </a:prstGeom>
        <a:solidFill>
          <a:srgbClr val="B4DB9B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aseline="0"/>
            <a:t>Wenn ein Mitarbeiter im Betrieb mehr als 20 Jahre arbeitet, erhält er ein Weihnachtsgeld von 900 Euro. Arbeitet er weniger als 5 Jahre erhält er nur 300 Euro, ansonsten 500 Euro. </a:t>
          </a:r>
        </a:p>
        <a:p>
          <a:endParaRPr lang="de-DE" sz="1100" baseline="0"/>
        </a:p>
        <a:p>
          <a:r>
            <a:rPr lang="de-DE" sz="1100" baseline="0"/>
            <a:t>Ermitteln Sie mithilfe einer verschachtelten WENN-Funktion die Weihnachtsprämie der Mitarbeiter mit den oben genannten Bedingungen. 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74707</xdr:colOff>
      <xdr:row>8</xdr:row>
      <xdr:rowOff>171821</xdr:rowOff>
    </xdr:from>
    <xdr:to>
      <xdr:col>5</xdr:col>
      <xdr:colOff>6724</xdr:colOff>
      <xdr:row>19</xdr:row>
      <xdr:rowOff>52294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8ED6BF8-2D61-A440-9426-09E51E4D8B63}"/>
            </a:ext>
          </a:extLst>
        </xdr:cNvPr>
        <xdr:cNvSpPr txBox="1"/>
      </xdr:nvSpPr>
      <xdr:spPr>
        <a:xfrm>
          <a:off x="74707" y="1785468"/>
          <a:ext cx="4728135" cy="2099238"/>
        </a:xfrm>
        <a:prstGeom prst="rect">
          <a:avLst/>
        </a:prstGeom>
        <a:solidFill>
          <a:srgbClr val="B4DB9B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aseline="0"/>
            <a:t>In der Heinrich UG sollen die Provisionssätze der Vertreter automatisch nach ihrem jeweils erzielten Umsatz ermittelt werden. Wenn weniger als 300.000,00 Euro Umsatz erzielt wirde, soll ein Provisionssatz von 2% zur Berechnung der Provision angewendet werden. Wurde mehr als 300.000,00 Euro Umsatz erreicht, soll der Provisionssatz 3% betragen. Wurden jedoch mehr als 600.000,00 Euro Umsatz erzielt, soll der Provisionssatz sogar 5% betragen. </a:t>
          </a:r>
        </a:p>
        <a:p>
          <a:endParaRPr lang="de-DE" sz="1100" baseline="0"/>
        </a:p>
        <a:p>
          <a:r>
            <a:rPr lang="de-DE" sz="1100" baseline="0"/>
            <a:t>Ermitteln Sie mithilfe einer verschachtelten WENN-Funktion die den Provisionssatz mit den oben genannten Bedingungen und berechne anschließend die Provision und die Summe der Umsätze. 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7</xdr:col>
      <xdr:colOff>689579</xdr:colOff>
      <xdr:row>19</xdr:row>
      <xdr:rowOff>65958</xdr:rowOff>
    </xdr:from>
    <xdr:to>
      <xdr:col>12</xdr:col>
      <xdr:colOff>397563</xdr:colOff>
      <xdr:row>22</xdr:row>
      <xdr:rowOff>45616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6860F2D3-47CB-CF42-8489-F437711E51B7}"/>
            </a:ext>
          </a:extLst>
        </xdr:cNvPr>
        <xdr:cNvSpPr txBox="1"/>
      </xdr:nvSpPr>
      <xdr:spPr>
        <a:xfrm>
          <a:off x="7203932" y="3898370"/>
          <a:ext cx="3854160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DE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7</xdr:col>
      <xdr:colOff>9525</xdr:colOff>
      <xdr:row>45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E97B952-0920-4A2B-A966-8C231E9C0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190499</xdr:colOff>
      <xdr:row>38</xdr:row>
      <xdr:rowOff>190499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42D549A-D9E5-45CE-9703-F97090510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519E-A887-E64E-9CBD-21FCABA99B48}">
  <dimension ref="A1:C11"/>
  <sheetViews>
    <sheetView zoomScale="115" zoomScaleNormal="115" workbookViewId="0">
      <selection activeCell="C11" sqref="C11"/>
    </sheetView>
  </sheetViews>
  <sheetFormatPr baseColWidth="10"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62</v>
      </c>
      <c r="C2" s="1">
        <f>IF(B2&gt;95,1,IF(B2&gt;80,2,IF(B2&gt;60,3,IF(B2&gt;45,4,IF(B2&gt;20,5,IF(B2&lt;20,6,0))))))</f>
        <v>3</v>
      </c>
    </row>
    <row r="3" spans="1:3" x14ac:dyDescent="0.25">
      <c r="A3" s="1" t="s">
        <v>4</v>
      </c>
      <c r="B3" s="1">
        <v>24</v>
      </c>
      <c r="C3" s="1">
        <f t="shared" ref="C3:C11" si="0">IF(B3&gt;95,1,IF(B3&gt;80,2,IF(B3&gt;60,3,IF(B3&gt;45,4,IF(B3&gt;20,5,IF(B3&lt;20,6,0))))))</f>
        <v>5</v>
      </c>
    </row>
    <row r="4" spans="1:3" x14ac:dyDescent="0.25">
      <c r="A4" s="1" t="s">
        <v>5</v>
      </c>
      <c r="B4" s="1">
        <v>66</v>
      </c>
      <c r="C4" s="1">
        <f t="shared" si="0"/>
        <v>3</v>
      </c>
    </row>
    <row r="5" spans="1:3" x14ac:dyDescent="0.25">
      <c r="A5" s="1" t="s">
        <v>6</v>
      </c>
      <c r="B5" s="1">
        <v>98</v>
      </c>
      <c r="C5" s="1">
        <f t="shared" si="0"/>
        <v>1</v>
      </c>
    </row>
    <row r="6" spans="1:3" x14ac:dyDescent="0.25">
      <c r="A6" s="1" t="s">
        <v>7</v>
      </c>
      <c r="B6" s="1">
        <v>58</v>
      </c>
      <c r="C6" s="1">
        <f t="shared" si="0"/>
        <v>4</v>
      </c>
    </row>
    <row r="7" spans="1:3" x14ac:dyDescent="0.25">
      <c r="A7" s="1" t="s">
        <v>8</v>
      </c>
      <c r="B7" s="1">
        <v>65</v>
      </c>
      <c r="C7" s="1">
        <f t="shared" si="0"/>
        <v>3</v>
      </c>
    </row>
    <row r="8" spans="1:3" x14ac:dyDescent="0.25">
      <c r="A8" s="1" t="s">
        <v>9</v>
      </c>
      <c r="B8" s="1">
        <v>88</v>
      </c>
      <c r="C8" s="1">
        <f t="shared" si="0"/>
        <v>2</v>
      </c>
    </row>
    <row r="9" spans="1:3" x14ac:dyDescent="0.25">
      <c r="A9" s="1" t="s">
        <v>10</v>
      </c>
      <c r="B9" s="1">
        <v>86</v>
      </c>
      <c r="C9" s="1">
        <f t="shared" si="0"/>
        <v>2</v>
      </c>
    </row>
    <row r="10" spans="1:3" x14ac:dyDescent="0.25">
      <c r="A10" s="1" t="s">
        <v>11</v>
      </c>
      <c r="B10" s="1">
        <v>77</v>
      </c>
      <c r="C10" s="1">
        <f t="shared" si="0"/>
        <v>3</v>
      </c>
    </row>
    <row r="11" spans="1:3" x14ac:dyDescent="0.25">
      <c r="A11" s="1" t="s">
        <v>12</v>
      </c>
      <c r="B11" s="1">
        <v>13</v>
      </c>
      <c r="C11" s="1">
        <f t="shared" si="0"/>
        <v>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257-5772-E54E-B54F-C7EC9260C038}">
  <dimension ref="A1:D9"/>
  <sheetViews>
    <sheetView zoomScaleNormal="100" workbookViewId="0">
      <selection activeCell="E15" sqref="E15"/>
    </sheetView>
  </sheetViews>
  <sheetFormatPr baseColWidth="10" defaultRowHeight="15.75" x14ac:dyDescent="0.25"/>
  <cols>
    <col min="3" max="3" width="15.125" customWidth="1"/>
    <col min="4" max="4" width="14.625" customWidth="1"/>
  </cols>
  <sheetData>
    <row r="1" spans="1:4" x14ac:dyDescent="0.25">
      <c r="A1" s="6" t="s">
        <v>25</v>
      </c>
      <c r="B1" s="6"/>
      <c r="C1" s="6"/>
      <c r="D1" s="6"/>
    </row>
    <row r="2" spans="1:4" x14ac:dyDescent="0.25">
      <c r="A2" s="3" t="s">
        <v>26</v>
      </c>
      <c r="B2" s="3" t="s">
        <v>34</v>
      </c>
      <c r="C2" s="3" t="s">
        <v>35</v>
      </c>
      <c r="D2" s="3" t="s">
        <v>36</v>
      </c>
    </row>
    <row r="3" spans="1:4" x14ac:dyDescent="0.25">
      <c r="A3" s="1" t="s">
        <v>27</v>
      </c>
      <c r="B3" s="1">
        <v>25</v>
      </c>
      <c r="C3" s="1">
        <v>5</v>
      </c>
      <c r="D3" s="4">
        <f>IF(C3&gt;20,900,IF(C3&lt;=5,300,500))</f>
        <v>300</v>
      </c>
    </row>
    <row r="4" spans="1:4" x14ac:dyDescent="0.25">
      <c r="A4" s="1" t="s">
        <v>28</v>
      </c>
      <c r="B4" s="1">
        <v>41</v>
      </c>
      <c r="C4" s="1">
        <v>21</v>
      </c>
      <c r="D4" s="4">
        <f t="shared" ref="D4:D9" si="0">IF(C4&gt;20,900,IF(C4&lt;=5,300,500))</f>
        <v>900</v>
      </c>
    </row>
    <row r="5" spans="1:4" x14ac:dyDescent="0.25">
      <c r="A5" s="1" t="s">
        <v>29</v>
      </c>
      <c r="B5" s="1">
        <v>29</v>
      </c>
      <c r="C5" s="1">
        <v>6</v>
      </c>
      <c r="D5" s="4">
        <f t="shared" si="0"/>
        <v>500</v>
      </c>
    </row>
    <row r="6" spans="1:4" x14ac:dyDescent="0.25">
      <c r="A6" s="1" t="s">
        <v>30</v>
      </c>
      <c r="B6" s="1">
        <v>36</v>
      </c>
      <c r="C6" s="1">
        <v>17</v>
      </c>
      <c r="D6" s="4">
        <f t="shared" si="0"/>
        <v>500</v>
      </c>
    </row>
    <row r="7" spans="1:4" x14ac:dyDescent="0.25">
      <c r="A7" s="1" t="s">
        <v>31</v>
      </c>
      <c r="B7" s="1">
        <v>60</v>
      </c>
      <c r="C7" s="1">
        <v>35</v>
      </c>
      <c r="D7" s="4">
        <f t="shared" si="0"/>
        <v>900</v>
      </c>
    </row>
    <row r="8" spans="1:4" x14ac:dyDescent="0.25">
      <c r="A8" s="1" t="s">
        <v>32</v>
      </c>
      <c r="B8" s="1">
        <v>48</v>
      </c>
      <c r="C8" s="1">
        <v>22</v>
      </c>
      <c r="D8" s="4">
        <f t="shared" si="0"/>
        <v>900</v>
      </c>
    </row>
    <row r="9" spans="1:4" x14ac:dyDescent="0.25">
      <c r="A9" s="1" t="s">
        <v>33</v>
      </c>
      <c r="B9" s="1">
        <v>51</v>
      </c>
      <c r="C9" s="1">
        <v>4</v>
      </c>
      <c r="D9" s="4">
        <f t="shared" si="0"/>
        <v>300</v>
      </c>
    </row>
  </sheetData>
  <mergeCells count="1">
    <mergeCell ref="A1:D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B7D8-30E4-5740-B929-BB61B1CD8DCD}">
  <dimension ref="A1:E8"/>
  <sheetViews>
    <sheetView zoomScale="130" zoomScaleNormal="130" workbookViewId="0">
      <selection activeCell="D3" sqref="D3"/>
    </sheetView>
  </sheetViews>
  <sheetFormatPr baseColWidth="10" defaultRowHeight="15.75" x14ac:dyDescent="0.25"/>
  <cols>
    <col min="1" max="1" width="17.625" customWidth="1"/>
    <col min="2" max="2" width="14.75" customWidth="1"/>
    <col min="4" max="4" width="12.625" customWidth="1"/>
    <col min="5" max="5" width="12.875" bestFit="1" customWidth="1"/>
  </cols>
  <sheetData>
    <row r="1" spans="1:5" x14ac:dyDescent="0.25">
      <c r="A1" s="6" t="s">
        <v>24</v>
      </c>
      <c r="B1" s="6"/>
      <c r="C1" s="6"/>
      <c r="D1" s="6"/>
      <c r="E1" s="6"/>
    </row>
    <row r="2" spans="1: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x14ac:dyDescent="0.25">
      <c r="A3" s="1" t="s">
        <v>18</v>
      </c>
      <c r="B3" s="4">
        <v>447000</v>
      </c>
      <c r="C3" s="1">
        <f>RANK(B3,B3:B7)</f>
        <v>3</v>
      </c>
      <c r="D3" s="5">
        <f>IF(B3&gt;600000,0.05,IF(B3&gt;300000,0.03,IF(B3&lt;300000,0.02)))</f>
        <v>0.03</v>
      </c>
      <c r="E3" s="4">
        <f>SUM(B3*D3)</f>
        <v>13410</v>
      </c>
    </row>
    <row r="4" spans="1:5" x14ac:dyDescent="0.25">
      <c r="A4" s="1" t="s">
        <v>19</v>
      </c>
      <c r="B4" s="4">
        <v>296500</v>
      </c>
      <c r="C4" s="1">
        <f t="shared" ref="C4:C7" si="0">RANK(B4,B4:B8)</f>
        <v>4</v>
      </c>
      <c r="D4" s="5">
        <f t="shared" ref="D4:D7" si="1">IF(B4&gt;600000,0.05,IF(B4&gt;300000,0.03,IF(B4&lt;300000,0.02)))</f>
        <v>0.02</v>
      </c>
      <c r="E4" s="4">
        <f t="shared" ref="E4:E7" si="2">SUM(B4*D4)</f>
        <v>5930</v>
      </c>
    </row>
    <row r="5" spans="1:5" x14ac:dyDescent="0.25">
      <c r="A5" s="1" t="s">
        <v>20</v>
      </c>
      <c r="B5" s="4">
        <v>62500</v>
      </c>
      <c r="C5" s="1">
        <f t="shared" si="0"/>
        <v>4</v>
      </c>
      <c r="D5" s="5">
        <f t="shared" si="1"/>
        <v>0.02</v>
      </c>
      <c r="E5" s="4">
        <f t="shared" si="2"/>
        <v>1250</v>
      </c>
    </row>
    <row r="6" spans="1:5" x14ac:dyDescent="0.25">
      <c r="A6" s="1" t="s">
        <v>21</v>
      </c>
      <c r="B6" s="4">
        <v>572400</v>
      </c>
      <c r="C6" s="1">
        <f t="shared" si="0"/>
        <v>3</v>
      </c>
      <c r="D6" s="5">
        <f t="shared" si="1"/>
        <v>0.03</v>
      </c>
      <c r="E6" s="4">
        <f t="shared" si="2"/>
        <v>17172</v>
      </c>
    </row>
    <row r="7" spans="1:5" x14ac:dyDescent="0.25">
      <c r="A7" s="1" t="s">
        <v>22</v>
      </c>
      <c r="B7" s="4">
        <v>948000</v>
      </c>
      <c r="C7" s="1">
        <f t="shared" si="0"/>
        <v>2</v>
      </c>
      <c r="D7" s="5">
        <f t="shared" si="1"/>
        <v>0.05</v>
      </c>
      <c r="E7" s="4">
        <f t="shared" si="2"/>
        <v>47400</v>
      </c>
    </row>
    <row r="8" spans="1:5" x14ac:dyDescent="0.25">
      <c r="A8" s="1" t="s">
        <v>23</v>
      </c>
      <c r="B8" s="4">
        <f>SUM(B3:B7)</f>
        <v>2326400</v>
      </c>
      <c r="E8" s="4">
        <f>SUM(E3:E7)</f>
        <v>85162</v>
      </c>
    </row>
  </sheetData>
  <mergeCells count="1">
    <mergeCell ref="A1:E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75F3-DD98-40D2-83B5-8CB63310D8AF}">
  <dimension ref="A3:N19"/>
  <sheetViews>
    <sheetView tabSelected="1" workbookViewId="0">
      <selection activeCell="C20" sqref="C20"/>
    </sheetView>
  </sheetViews>
  <sheetFormatPr baseColWidth="10" defaultRowHeight="15.75" x14ac:dyDescent="0.25"/>
  <cols>
    <col min="1" max="1" width="14.25" customWidth="1"/>
    <col min="2" max="2" width="13.625" customWidth="1"/>
    <col min="3" max="3" width="24.5" customWidth="1"/>
    <col min="4" max="4" width="13.25" customWidth="1"/>
    <col min="5" max="5" width="14.875" customWidth="1"/>
    <col min="6" max="6" width="16.875" customWidth="1"/>
    <col min="8" max="8" width="16.5" customWidth="1"/>
    <col min="9" max="9" width="12.625" customWidth="1"/>
    <col min="10" max="10" width="14.75" customWidth="1"/>
    <col min="11" max="11" width="12.5" customWidth="1"/>
    <col min="13" max="13" width="17.5" customWidth="1"/>
    <col min="14" max="14" width="17.375" customWidth="1"/>
  </cols>
  <sheetData>
    <row r="3" spans="1:14" x14ac:dyDescent="0.25">
      <c r="A3" s="8" t="s">
        <v>37</v>
      </c>
      <c r="B3" s="7">
        <v>14.5</v>
      </c>
    </row>
    <row r="4" spans="1:14" x14ac:dyDescent="0.25">
      <c r="A4" s="8" t="s">
        <v>38</v>
      </c>
      <c r="B4" s="7">
        <v>100</v>
      </c>
    </row>
    <row r="7" spans="1:14" x14ac:dyDescent="0.25">
      <c r="A7" s="9" t="s">
        <v>39</v>
      </c>
      <c r="B7" s="9" t="s">
        <v>40</v>
      </c>
      <c r="C7" s="9" t="s">
        <v>41</v>
      </c>
      <c r="D7" s="9" t="s">
        <v>42</v>
      </c>
      <c r="E7" s="9" t="s">
        <v>43</v>
      </c>
      <c r="F7" s="9" t="s">
        <v>44</v>
      </c>
      <c r="G7" s="9" t="s">
        <v>45</v>
      </c>
      <c r="H7" s="9" t="s">
        <v>46</v>
      </c>
      <c r="I7" s="9" t="s">
        <v>47</v>
      </c>
      <c r="J7" s="9" t="s">
        <v>48</v>
      </c>
      <c r="K7" s="9" t="s">
        <v>49</v>
      </c>
      <c r="L7" s="9" t="s">
        <v>38</v>
      </c>
      <c r="M7" s="9" t="s">
        <v>50</v>
      </c>
      <c r="N7" s="9" t="s">
        <v>51</v>
      </c>
    </row>
    <row r="8" spans="1:14" x14ac:dyDescent="0.25">
      <c r="A8" s="1" t="s">
        <v>52</v>
      </c>
      <c r="B8" s="1" t="s">
        <v>61</v>
      </c>
      <c r="C8" s="1">
        <v>350</v>
      </c>
      <c r="D8" s="1">
        <v>123</v>
      </c>
      <c r="E8" s="1">
        <v>122</v>
      </c>
      <c r="F8" s="1">
        <v>120</v>
      </c>
      <c r="G8" s="1">
        <f>SUM(D8:F8)</f>
        <v>365</v>
      </c>
      <c r="H8" s="1">
        <v>2</v>
      </c>
      <c r="I8" s="1">
        <f>IF(G8&gt;C8, SUM(G8-C8), 0)</f>
        <v>15</v>
      </c>
      <c r="J8" s="1">
        <f>IF(G8&lt;C8, SUM(C8-G8),0)</f>
        <v>0</v>
      </c>
      <c r="K8" s="10">
        <f>SUM(C8*B3)</f>
        <v>5075</v>
      </c>
      <c r="L8" s="11">
        <f>IF(H8&lt;2,100,IF(H8&lt;5,50,IF(H8&gt;4,0)))</f>
        <v>50</v>
      </c>
      <c r="M8" s="10">
        <f>SUM(K8+L8)</f>
        <v>5125</v>
      </c>
      <c r="N8" s="5">
        <f>SUM(M8/B18)</f>
        <v>9.2010771992818666E-2</v>
      </c>
    </row>
    <row r="9" spans="1:14" x14ac:dyDescent="0.25">
      <c r="A9" s="1" t="s">
        <v>53</v>
      </c>
      <c r="B9" s="1" t="s">
        <v>62</v>
      </c>
      <c r="C9" s="1">
        <v>400</v>
      </c>
      <c r="D9" s="1">
        <v>102</v>
      </c>
      <c r="E9" s="1">
        <v>106</v>
      </c>
      <c r="F9" s="1">
        <v>103</v>
      </c>
      <c r="G9" s="1">
        <f>SUM(D9:F9)</f>
        <v>311</v>
      </c>
      <c r="H9" s="1">
        <v>0</v>
      </c>
      <c r="I9" s="1">
        <f t="shared" ref="I9:I16" si="0">IF(G9&gt;C9, SUM(G9-C9), 0)</f>
        <v>0</v>
      </c>
      <c r="J9" s="1">
        <f t="shared" ref="J9:J16" si="1">IF(G9&lt;C9, SUM(C9-G9),0)</f>
        <v>89</v>
      </c>
      <c r="K9" s="10">
        <f>SUM(C9*B3)</f>
        <v>5800</v>
      </c>
      <c r="L9" s="11">
        <f t="shared" ref="L9:L16" si="2">IF(H9&lt;2,100,IF(H9&lt;5,50,IF(H9&gt;4,0)))</f>
        <v>100</v>
      </c>
      <c r="M9" s="10">
        <f t="shared" ref="M9:M16" si="3">SUM(K9+L9)</f>
        <v>5900</v>
      </c>
      <c r="N9" s="5">
        <f>SUM(M9/B18)</f>
        <v>0.1059245960502693</v>
      </c>
    </row>
    <row r="10" spans="1:14" x14ac:dyDescent="0.25">
      <c r="A10" s="1" t="s">
        <v>54</v>
      </c>
      <c r="B10" s="1" t="s">
        <v>63</v>
      </c>
      <c r="C10" s="1">
        <v>400</v>
      </c>
      <c r="D10" s="1">
        <v>98</v>
      </c>
      <c r="E10" s="1">
        <v>150</v>
      </c>
      <c r="F10" s="1">
        <v>155</v>
      </c>
      <c r="G10" s="1">
        <f>SUM(D10:F10)</f>
        <v>403</v>
      </c>
      <c r="H10" s="1">
        <v>3</v>
      </c>
      <c r="I10" s="1">
        <f t="shared" si="0"/>
        <v>3</v>
      </c>
      <c r="J10" s="1">
        <f t="shared" si="1"/>
        <v>0</v>
      </c>
      <c r="K10" s="10">
        <f>SUM(C10*B3)</f>
        <v>5800</v>
      </c>
      <c r="L10" s="11">
        <f t="shared" si="2"/>
        <v>50</v>
      </c>
      <c r="M10" s="10">
        <f t="shared" si="3"/>
        <v>5850</v>
      </c>
      <c r="N10" s="5" cm="1">
        <f t="array" ref="N10">SUM(M10/_xlfn.ANCHORARRAY(B18))</f>
        <v>0.10502692998204669</v>
      </c>
    </row>
    <row r="11" spans="1:14" x14ac:dyDescent="0.25">
      <c r="A11" s="1" t="s">
        <v>55</v>
      </c>
      <c r="B11" s="1" t="s">
        <v>64</v>
      </c>
      <c r="C11" s="1">
        <v>450</v>
      </c>
      <c r="D11" s="1">
        <v>150</v>
      </c>
      <c r="E11" s="1">
        <v>150</v>
      </c>
      <c r="F11" s="1">
        <v>150</v>
      </c>
      <c r="G11" s="1">
        <f>SUM(D11:F11)</f>
        <v>450</v>
      </c>
      <c r="H11" s="1">
        <v>1</v>
      </c>
      <c r="I11" s="1">
        <f t="shared" si="0"/>
        <v>0</v>
      </c>
      <c r="J11" s="1">
        <f t="shared" si="1"/>
        <v>0</v>
      </c>
      <c r="K11" s="10">
        <f>SUM(C11*B3)</f>
        <v>6525</v>
      </c>
      <c r="L11" s="11">
        <f t="shared" si="2"/>
        <v>100</v>
      </c>
      <c r="M11" s="10">
        <f t="shared" si="3"/>
        <v>6625</v>
      </c>
      <c r="N11" s="5">
        <f>SUM(M11/B18)</f>
        <v>0.1189407540394973</v>
      </c>
    </row>
    <row r="12" spans="1:14" x14ac:dyDescent="0.25">
      <c r="A12" s="1" t="s">
        <v>56</v>
      </c>
      <c r="B12" s="1" t="s">
        <v>65</v>
      </c>
      <c r="C12" s="1">
        <v>600</v>
      </c>
      <c r="D12" s="1">
        <v>205</v>
      </c>
      <c r="E12" s="1">
        <v>188</v>
      </c>
      <c r="F12" s="1">
        <v>211</v>
      </c>
      <c r="G12" s="1">
        <f>SUM(D12:F12)</f>
        <v>604</v>
      </c>
      <c r="H12" s="1">
        <v>6</v>
      </c>
      <c r="I12" s="1">
        <f t="shared" si="0"/>
        <v>4</v>
      </c>
      <c r="J12" s="1">
        <f t="shared" si="1"/>
        <v>0</v>
      </c>
      <c r="K12" s="10">
        <f>SUM(C12*B3)</f>
        <v>8700</v>
      </c>
      <c r="L12" s="11">
        <f t="shared" si="2"/>
        <v>0</v>
      </c>
      <c r="M12" s="10">
        <f t="shared" si="3"/>
        <v>8700</v>
      </c>
      <c r="N12" s="5">
        <f>SUM(M12/B18)</f>
        <v>0.15619389587073609</v>
      </c>
    </row>
    <row r="13" spans="1:14" x14ac:dyDescent="0.25">
      <c r="A13" s="1" t="s">
        <v>57</v>
      </c>
      <c r="B13" s="1" t="s">
        <v>66</v>
      </c>
      <c r="C13" s="1">
        <v>300</v>
      </c>
      <c r="D13" s="1">
        <v>98</v>
      </c>
      <c r="E13" s="1">
        <v>97</v>
      </c>
      <c r="F13" s="1">
        <v>95</v>
      </c>
      <c r="G13" s="1">
        <f>SUM(D13:F13)</f>
        <v>290</v>
      </c>
      <c r="H13" s="1">
        <v>1</v>
      </c>
      <c r="I13" s="1">
        <f t="shared" si="0"/>
        <v>0</v>
      </c>
      <c r="J13" s="1">
        <f t="shared" si="1"/>
        <v>10</v>
      </c>
      <c r="K13" s="10">
        <f>SUM(C13*B3)</f>
        <v>4350</v>
      </c>
      <c r="L13" s="11">
        <f t="shared" si="2"/>
        <v>100</v>
      </c>
      <c r="M13" s="10">
        <f t="shared" si="3"/>
        <v>4450</v>
      </c>
      <c r="N13" s="5">
        <f>SUM(M13/B18)</f>
        <v>7.9892280071813288E-2</v>
      </c>
    </row>
    <row r="14" spans="1:14" x14ac:dyDescent="0.25">
      <c r="A14" s="1" t="s">
        <v>58</v>
      </c>
      <c r="B14" s="1" t="s">
        <v>67</v>
      </c>
      <c r="C14" s="1">
        <v>340</v>
      </c>
      <c r="D14" s="1">
        <v>155</v>
      </c>
      <c r="E14" s="1">
        <v>140</v>
      </c>
      <c r="F14" s="1">
        <v>148</v>
      </c>
      <c r="G14" s="1">
        <f>SUM(D14:F14)</f>
        <v>443</v>
      </c>
      <c r="H14" s="1">
        <v>0</v>
      </c>
      <c r="I14" s="1">
        <f t="shared" si="0"/>
        <v>103</v>
      </c>
      <c r="J14" s="1">
        <f t="shared" si="1"/>
        <v>0</v>
      </c>
      <c r="K14" s="10">
        <f>SUM(C14*B3)</f>
        <v>4930</v>
      </c>
      <c r="L14" s="11">
        <f t="shared" si="2"/>
        <v>100</v>
      </c>
      <c r="M14" s="10">
        <f t="shared" si="3"/>
        <v>5030</v>
      </c>
      <c r="N14" s="5">
        <f>SUM(M14/B18)</f>
        <v>9.0305206463195689E-2</v>
      </c>
    </row>
    <row r="15" spans="1:14" x14ac:dyDescent="0.25">
      <c r="A15" s="1" t="s">
        <v>59</v>
      </c>
      <c r="B15" s="1" t="s">
        <v>68</v>
      </c>
      <c r="C15" s="1">
        <v>600</v>
      </c>
      <c r="D15" s="1">
        <v>198</v>
      </c>
      <c r="E15" s="1">
        <v>197</v>
      </c>
      <c r="F15" s="1">
        <v>195</v>
      </c>
      <c r="G15" s="1">
        <f>SUM(D15:F15)</f>
        <v>590</v>
      </c>
      <c r="H15" s="1">
        <v>4</v>
      </c>
      <c r="I15" s="1">
        <f t="shared" si="0"/>
        <v>0</v>
      </c>
      <c r="J15" s="1">
        <f t="shared" si="1"/>
        <v>10</v>
      </c>
      <c r="K15" s="10">
        <f>SUM(C15*B3)</f>
        <v>8700</v>
      </c>
      <c r="L15" s="11">
        <f t="shared" si="2"/>
        <v>50</v>
      </c>
      <c r="M15" s="10">
        <f t="shared" si="3"/>
        <v>8750</v>
      </c>
      <c r="N15" s="5">
        <f>SUM(M15/B18)</f>
        <v>0.15709156193895871</v>
      </c>
    </row>
    <row r="16" spans="1:14" x14ac:dyDescent="0.25">
      <c r="A16" s="1" t="s">
        <v>60</v>
      </c>
      <c r="B16" s="1" t="s">
        <v>69</v>
      </c>
      <c r="C16" s="1">
        <v>360</v>
      </c>
      <c r="D16" s="1">
        <v>125</v>
      </c>
      <c r="E16" s="1">
        <v>128</v>
      </c>
      <c r="F16" s="1">
        <v>122</v>
      </c>
      <c r="G16" s="1">
        <f>SUM(D16:F16)</f>
        <v>375</v>
      </c>
      <c r="H16" s="1">
        <v>2</v>
      </c>
      <c r="I16" s="1">
        <f t="shared" si="0"/>
        <v>15</v>
      </c>
      <c r="J16" s="1">
        <f t="shared" si="1"/>
        <v>0</v>
      </c>
      <c r="K16" s="10">
        <f>SUM(C16*B3)</f>
        <v>5220</v>
      </c>
      <c r="L16" s="11">
        <f t="shared" si="2"/>
        <v>50</v>
      </c>
      <c r="M16" s="10">
        <f t="shared" si="3"/>
        <v>5270</v>
      </c>
      <c r="N16" s="5">
        <f>SUM(M16/B18)</f>
        <v>9.461400359066427E-2</v>
      </c>
    </row>
    <row r="18" spans="1:2" x14ac:dyDescent="0.25">
      <c r="A18" s="8" t="s">
        <v>45</v>
      </c>
      <c r="B18" s="12">
        <f>SUM(M8:M16)</f>
        <v>55700</v>
      </c>
    </row>
    <row r="19" spans="1:2" x14ac:dyDescent="0.25">
      <c r="A19" s="8" t="s">
        <v>70</v>
      </c>
      <c r="B19" s="12">
        <f>SUM(B18 / COUNT(D8:D16))</f>
        <v>6188.8888888888887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A056-DB09-4A7D-8BB7-FC0F860AC4FA}">
  <dimension ref="A1"/>
  <sheetViews>
    <sheetView zoomScale="70" zoomScaleNormal="70" workbookViewId="0">
      <selection activeCell="F43" sqref="F43"/>
    </sheetView>
  </sheetViews>
  <sheetFormatPr baseColWidth="10" defaultRowHeight="15.7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Noten</vt:lpstr>
      <vt:lpstr>Weihnachtsprämie</vt:lpstr>
      <vt:lpstr>Vertreterumsatz</vt:lpstr>
      <vt:lpstr>Abrechnung</vt:lpstr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P135U19</cp:lastModifiedBy>
  <dcterms:created xsi:type="dcterms:W3CDTF">2021-02-04T11:20:11Z</dcterms:created>
  <dcterms:modified xsi:type="dcterms:W3CDTF">2023-01-18T11:13:23Z</dcterms:modified>
</cp:coreProperties>
</file>