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hidden" name="Sheet1" sheetId="1" r:id="rId3"/>
    <sheet state="visible" name="Updated Crawl" sheetId="2" r:id="rId4"/>
  </sheets>
  <definedNames>
    <definedName hidden="1" localSheetId="0" name="_xlnm._FilterDatabase">Sheet1!$A$1:$E$302</definedName>
  </definedNames>
  <calcPr/>
</workbook>
</file>

<file path=xl/sharedStrings.xml><?xml version="1.0" encoding="utf-8"?>
<sst xmlns="http://schemas.openxmlformats.org/spreadsheetml/2006/main" count="179" uniqueCount="54">
  <si>
    <t>Old URL</t>
  </si>
  <si>
    <t>New URL</t>
  </si>
  <si>
    <t>301 Redirect</t>
  </si>
  <si>
    <t>Seminar Content Completed?</t>
  </si>
  <si>
    <t>http://www.americantrainco.com/</t>
  </si>
  <si>
    <t>Yes</t>
  </si>
  <si>
    <t>Notes</t>
  </si>
  <si>
    <t>Content complete</t>
  </si>
  <si>
    <t>Eric/John/NA</t>
  </si>
  <si>
    <t>Needs home</t>
  </si>
  <si>
    <t>y</t>
  </si>
  <si>
    <t xml:space="preserve">Eric </t>
  </si>
  <si>
    <t>Becomes /about</t>
  </si>
  <si>
    <t>Eric</t>
  </si>
  <si>
    <t>Tertiary page linked from testing &amp; cert page</t>
  </si>
  <si>
    <t>under About, also linked from seminar detail pages</t>
  </si>
  <si>
    <t>Linked from /about</t>
  </si>
  <si>
    <t>Combined testing and certification, linked from seminar detail pages</t>
  </si>
  <si>
    <t>Eliminated, redirect to main About</t>
  </si>
  <si>
    <t>n/a</t>
  </si>
  <si>
    <t>NA</t>
  </si>
  <si>
    <t>Eliminated, becomes part of /about</t>
  </si>
  <si>
    <t>Separate page but not in nav. Linked from onsite page</t>
  </si>
  <si>
    <t>Becomes subsection of instructor page</t>
  </si>
  <si>
    <t>Will retain but not part of any nav at launch</t>
  </si>
  <si>
    <t>Old page - should be archived or redirected</t>
  </si>
  <si>
    <t>redirect to testing?</t>
  </si>
  <si>
    <t>active, we have sems, but not linked from gen catalog</t>
  </si>
  <si>
    <t>Secondary page under Public Seminars</t>
  </si>
  <si>
    <t xml:space="preserve"> </t>
  </si>
  <si>
    <t>Built for SEO but not included in secondary nav</t>
  </si>
  <si>
    <t>John</t>
  </si>
  <si>
    <t>Built for SEO but not included in primary nav</t>
  </si>
  <si>
    <t>Becomes primary onsite page from main nav and tout</t>
  </si>
  <si>
    <t>N/A</t>
  </si>
  <si>
    <t>Becomes tertiary list of on-site only courses linked from main on-site page. Need list from John B.</t>
  </si>
  <si>
    <t>Becomes new In-house page combined with above</t>
  </si>
  <si>
    <t>Becomes new Contact page</t>
  </si>
  <si>
    <t>Becomes catalog page (Public Seminars) from main nav</t>
  </si>
  <si>
    <t>Domain redirects to landing page</t>
  </si>
  <si>
    <t>Becomes blog entry</t>
  </si>
  <si>
    <t>Y</t>
  </si>
  <si>
    <t>Featured in blog entry, can reside as current</t>
  </si>
  <si>
    <t>Becomes static Contact page</t>
  </si>
  <si>
    <t>Becomes static privacy policy page linked from footer</t>
  </si>
  <si>
    <t>Becomes static legal page linked from footer</t>
  </si>
  <si>
    <t>Becomes static AR NH page linked from footer</t>
  </si>
  <si>
    <t>Linked from footer</t>
  </si>
  <si>
    <t>Need one 2015 PDF, linked from footer</t>
  </si>
  <si>
    <t>Combined with above</t>
  </si>
  <si>
    <t>Linked from EPA cert page -- needs to be preserved</t>
  </si>
  <si>
    <t>y - ue existing</t>
  </si>
  <si>
    <t>Eliminated</t>
  </si>
  <si>
    <t>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</si>
</sst>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</font>
    <font/>
    <font>
      <u/>
      <color rgb="FF0000FF"/>
    </font>
    <font>
      <u/>
      <sz val="11.0"/>
      <color rgb="FF0000FF"/>
    </font>
    <font>
      <u/>
      <color rgb="FF0000FF"/>
    </font>
    <font>
      <sz val="11.0"/>
    </font>
    <font>
      <sz val="10.0"/>
    </font>
    <font>
      <u/>
      <sz val="11.0"/>
      <color rgb="FF0000FF"/>
    </font>
    <font>
      <b/>
      <u/>
      <sz val="11.0"/>
      <color rgb="FF0000FF"/>
    </font>
    <font>
      <u/>
      <sz val="10.0"/>
      <color rgb="FF0000FF"/>
    </font>
    <font>
      <u/>
      <sz val="10.0"/>
      <color rgb="FF1155CC"/>
    </font>
  </fonts>
  <fills count="4">
    <fill>
      <patternFill patternType="none"/>
    </fill>
    <fill>
      <patternFill patternType="lightGray"/>
    </fill>
    <fill>
      <patternFill patternType="solid">
        <fgColor rgb="FFB4A7D6"/>
        <bgColor rgb="FFB4A7D6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/>
    </xf>
    <xf borderId="0" fillId="2" fontId="1" numFmtId="0" xfId="0" applyBorder="1" applyFill="1" applyFont="1"/>
    <xf borderId="0" fillId="0" fontId="2" numFmtId="0" xfId="0" applyFont="1"/>
    <xf borderId="0" fillId="0" fontId="3" numFmtId="0" xfId="0" applyFont="1"/>
    <xf borderId="0" fillId="0" fontId="0" numFmtId="0" xfId="0" applyFont="1"/>
    <xf borderId="0" fillId="3" fontId="4" numFmtId="0" xfId="0" applyBorder="1" applyFill="1" applyFont="1"/>
    <xf borderId="0" fillId="3" fontId="5" numFmtId="0" xfId="0" applyBorder="1" applyFont="1"/>
    <xf borderId="0" fillId="3" fontId="2" numFmtId="0" xfId="0" applyBorder="1" applyFont="1"/>
    <xf borderId="0" fillId="3" fontId="6" numFmtId="0" xfId="0" applyBorder="1" applyFont="1"/>
    <xf borderId="0" fillId="3" fontId="7" numFmtId="0" xfId="0" applyAlignment="1" applyBorder="1" applyFont="1">
      <alignment horizontal="left"/>
    </xf>
    <xf borderId="0" fillId="0" fontId="8" numFmtId="0" xfId="0" applyFont="1"/>
    <xf borderId="0" fillId="0" fontId="9" numFmtId="0" xfId="0" applyFont="1"/>
    <xf borderId="0" fillId="3" fontId="10" numFmtId="0" xfId="0" applyBorder="1" applyFont="1"/>
    <xf borderId="0" fillId="3" fontId="11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www.americantrainco.com/courses/in-house/dtlih07.aspx" TargetMode="External"/><Relationship Id="rId190" Type="http://schemas.openxmlformats.org/officeDocument/2006/relationships/hyperlink" Target="https://www.americantrainco.com/courses/in-house/dtlih12.aspx" TargetMode="External"/><Relationship Id="rId42" Type="http://schemas.openxmlformats.org/officeDocument/2006/relationships/hyperlink" Target="http://www.americantrainco.com/courses/in-house/dtlih09.aspx" TargetMode="External"/><Relationship Id="rId41" Type="http://schemas.openxmlformats.org/officeDocument/2006/relationships/hyperlink" Target="http://www.americantrainco.com/courses/in-house/dtlih08.aspx" TargetMode="External"/><Relationship Id="rId44" Type="http://schemas.openxmlformats.org/officeDocument/2006/relationships/hyperlink" Target="http://www.americantrainco.com/courses/in-house/dtlih11.aspx" TargetMode="External"/><Relationship Id="rId194" Type="http://schemas.openxmlformats.org/officeDocument/2006/relationships/hyperlink" Target="https://www.americantrainco.com/courses/in-house/dtlih20.aspx" TargetMode="External"/><Relationship Id="rId43" Type="http://schemas.openxmlformats.org/officeDocument/2006/relationships/hyperlink" Target="http://www.americantrainco.com/courses/in-house/dtlih10.aspx" TargetMode="External"/><Relationship Id="rId193" Type="http://schemas.openxmlformats.org/officeDocument/2006/relationships/hyperlink" Target="https://www.americantrainco.com/courses/in-house/dtlih19.aspx" TargetMode="External"/><Relationship Id="rId46" Type="http://schemas.openxmlformats.org/officeDocument/2006/relationships/hyperlink" Target="http://www.americantrainco.com/courses/in-house/dtlih18.aspx" TargetMode="External"/><Relationship Id="rId192" Type="http://schemas.openxmlformats.org/officeDocument/2006/relationships/hyperlink" Target="https://www.americantrainco.com/courses/in-house/dtlih18.aspx" TargetMode="External"/><Relationship Id="rId45" Type="http://schemas.openxmlformats.org/officeDocument/2006/relationships/hyperlink" Target="http://www.americantrainco.com/courses/in-house/dtlih12.aspx" TargetMode="External"/><Relationship Id="rId191" Type="http://schemas.openxmlformats.org/officeDocument/2006/relationships/hyperlink" Target="https://www.americantrainco.com/courses/in-house/dtlih18.aspx" TargetMode="External"/><Relationship Id="rId48" Type="http://schemas.openxmlformats.org/officeDocument/2006/relationships/hyperlink" Target="http://www.americantrainco.com/courses/in-house/dtlih20.aspx" TargetMode="External"/><Relationship Id="rId187" Type="http://schemas.openxmlformats.org/officeDocument/2006/relationships/hyperlink" Target="https://www.americantrainco.com/courses/in-house/dtlih10.aspx" TargetMode="External"/><Relationship Id="rId47" Type="http://schemas.openxmlformats.org/officeDocument/2006/relationships/hyperlink" Target="http://www.americantrainco.com/courses/in-house/dtlih19.aspx" TargetMode="External"/><Relationship Id="rId186" Type="http://schemas.openxmlformats.org/officeDocument/2006/relationships/hyperlink" Target="https://www.americantrainco.com/courses/in-house/dtlih10.aspx" TargetMode="External"/><Relationship Id="rId185" Type="http://schemas.openxmlformats.org/officeDocument/2006/relationships/hyperlink" Target="https://www.americantrainco.com/courses/in-house/dtlih09.aspx" TargetMode="External"/><Relationship Id="rId49" Type="http://schemas.openxmlformats.org/officeDocument/2006/relationships/hyperlink" Target="http://www.americantrainco.com/courses/in-house/dtlih25.aspx" TargetMode="External"/><Relationship Id="rId184" Type="http://schemas.openxmlformats.org/officeDocument/2006/relationships/hyperlink" Target="https://www.americantrainco.com/courses/in-house/dtlih09.aspx" TargetMode="External"/><Relationship Id="rId189" Type="http://schemas.openxmlformats.org/officeDocument/2006/relationships/hyperlink" Target="https://www.americantrainco.com/courses/in-house/dtlih11.aspx" TargetMode="External"/><Relationship Id="rId188" Type="http://schemas.openxmlformats.org/officeDocument/2006/relationships/hyperlink" Target="https://www.americantrainco.com/courses/in-house/dtlih11.aspx" TargetMode="External"/><Relationship Id="rId31" Type="http://schemas.openxmlformats.org/officeDocument/2006/relationships/hyperlink" Target="http://tpctrainco.com/training-seminars/electrical-troubleshooting-preventative-maintenance" TargetMode="External"/><Relationship Id="rId30" Type="http://schemas.openxmlformats.org/officeDocument/2006/relationships/hyperlink" Target="http://www.americantrainco.com/courses/electrical%20troubleshooting/dtlet.aspx" TargetMode="External"/><Relationship Id="rId33" Type="http://schemas.openxmlformats.org/officeDocument/2006/relationships/hyperlink" Target="http://www.americantrainco.com/courses/generators/dtlgn.aspx" TargetMode="External"/><Relationship Id="rId183" Type="http://schemas.openxmlformats.org/officeDocument/2006/relationships/hyperlink" Target="https://www.americantrainco.com/courses/in-house/dtlih08.aspx" TargetMode="External"/><Relationship Id="rId32" Type="http://schemas.openxmlformats.org/officeDocument/2006/relationships/hyperlink" Target="http://www.americantrainco.com/courses/electrical%20workshop/dtlelw.aspx" TargetMode="External"/><Relationship Id="rId182" Type="http://schemas.openxmlformats.org/officeDocument/2006/relationships/hyperlink" Target="https://www.americantrainco.com/courses/in-house/dtlih08.aspx" TargetMode="External"/><Relationship Id="rId35" Type="http://schemas.openxmlformats.org/officeDocument/2006/relationships/hyperlink" Target="http://www.americantrainco.com/courses/hvac%20controls/dtlhve.aspx" TargetMode="External"/><Relationship Id="rId181" Type="http://schemas.openxmlformats.org/officeDocument/2006/relationships/hyperlink" Target="https://www.americantrainco.com/courses/in-house/dtlih07.aspx" TargetMode="External"/><Relationship Id="rId34" Type="http://schemas.openxmlformats.org/officeDocument/2006/relationships/hyperlink" Target="http://www.americantrainco.com/courses/high%20voltage%20electrical%20safety/dtlhs.aspx" TargetMode="External"/><Relationship Id="rId180" Type="http://schemas.openxmlformats.org/officeDocument/2006/relationships/hyperlink" Target="https://www.americantrainco.com/courses/in-house/dtlih07.aspx" TargetMode="External"/><Relationship Id="rId37" Type="http://schemas.openxmlformats.org/officeDocument/2006/relationships/hyperlink" Target="http://www.americantrainco.com/courses/in-house/dtlih05.aspx" TargetMode="External"/><Relationship Id="rId176" Type="http://schemas.openxmlformats.org/officeDocument/2006/relationships/hyperlink" Target="https://www.americantrainco.com/courses/in-house/dtlih05.aspx" TargetMode="External"/><Relationship Id="rId297" Type="http://schemas.openxmlformats.org/officeDocument/2006/relationships/hyperlink" Target="https://www.americantrainco.com/courses/troubleshooting%20hydraulics/dtlhy.aspx" TargetMode="External"/><Relationship Id="rId36" Type="http://schemas.openxmlformats.org/officeDocument/2006/relationships/hyperlink" Target="http://www.americantrainco.com/courses/hvac%20workshop/dtlacb.aspx" TargetMode="External"/><Relationship Id="rId175" Type="http://schemas.openxmlformats.org/officeDocument/2006/relationships/hyperlink" Target="https://www.americantrainco.com/courses/hvac%20workshop/dtlacb.aspx" TargetMode="External"/><Relationship Id="rId296" Type="http://schemas.openxmlformats.org/officeDocument/2006/relationships/hyperlink" Target="https://www.americantrainco.com/courses/total%20productive%20maintenance/dtllm.aspx" TargetMode="External"/><Relationship Id="rId39" Type="http://schemas.openxmlformats.org/officeDocument/2006/relationships/hyperlink" Target="http://www.americantrainco.com/courses/in-house/dtlih06.aspx" TargetMode="External"/><Relationship Id="rId174" Type="http://schemas.openxmlformats.org/officeDocument/2006/relationships/hyperlink" Target="https://www.americantrainco.com/courses/hvac%20workshop/dtlacb.aspx" TargetMode="External"/><Relationship Id="rId295" Type="http://schemas.openxmlformats.org/officeDocument/2006/relationships/hyperlink" Target="https://www.americantrainco.com/courses/steam%20systems/dtlste.aspx" TargetMode="External"/><Relationship Id="rId38" Type="http://schemas.openxmlformats.org/officeDocument/2006/relationships/hyperlink" Target="http://www.americantrainco.com/courses/in-house/dtlih06.aspx" TargetMode="External"/><Relationship Id="rId173" Type="http://schemas.openxmlformats.org/officeDocument/2006/relationships/hyperlink" Target="https://www.americantrainco.com/courses/hvac%20controls/dtlhve.aspx" TargetMode="External"/><Relationship Id="rId294" Type="http://schemas.openxmlformats.org/officeDocument/2006/relationships/hyperlink" Target="https://www.americantrainco.com/courses/solar%20power/dtlpht.aspx" TargetMode="External"/><Relationship Id="rId179" Type="http://schemas.openxmlformats.org/officeDocument/2006/relationships/hyperlink" Target="https://www.americantrainco.com/courses/in-house/dtlih06.aspx" TargetMode="External"/><Relationship Id="rId178" Type="http://schemas.openxmlformats.org/officeDocument/2006/relationships/hyperlink" Target="https://www.americantrainco.com/courses/in-house/dtlih06.aspx" TargetMode="External"/><Relationship Id="rId299" Type="http://schemas.openxmlformats.org/officeDocument/2006/relationships/hyperlink" Target="https://www.americantrainco.com/courses/variable%20frequency%20drives/dtlvf.aspx" TargetMode="External"/><Relationship Id="rId177" Type="http://schemas.openxmlformats.org/officeDocument/2006/relationships/hyperlink" Target="https://www.americantrainco.com/courses/in-house/dtlih05.aspx" TargetMode="External"/><Relationship Id="rId298" Type="http://schemas.openxmlformats.org/officeDocument/2006/relationships/hyperlink" Target="https://www.americantrainco.com/courses/ups%20systems/dtlups.aspx" TargetMode="External"/><Relationship Id="rId20" Type="http://schemas.openxmlformats.org/officeDocument/2006/relationships/hyperlink" Target="http://www.americantrainco.com/courses/arc%20flash%20training/dtlesh.aspx" TargetMode="External"/><Relationship Id="rId22" Type="http://schemas.openxmlformats.org/officeDocument/2006/relationships/hyperlink" Target="http://tpctrainco.com/training-seminars/basic-electricity-training" TargetMode="External"/><Relationship Id="rId21" Type="http://schemas.openxmlformats.org/officeDocument/2006/relationships/hyperlink" Target="http://www.americantrainco.com/courses/basic%20electricity/dtlbe.aspx" TargetMode="External"/><Relationship Id="rId24" Type="http://schemas.openxmlformats.org/officeDocument/2006/relationships/hyperlink" Target="http://tpctrainco.com/training-seminars/boiler-operation-safety-and-maintenance-training" TargetMode="External"/><Relationship Id="rId23" Type="http://schemas.openxmlformats.org/officeDocument/2006/relationships/hyperlink" Target="http://www.americantrainco.com/courses/boiler%20operation/dtlbo.aspx" TargetMode="External"/><Relationship Id="rId26" Type="http://schemas.openxmlformats.org/officeDocument/2006/relationships/hyperlink" Target="http://www.americantrainco.com/courses/controllogix/dtlabl.aspx" TargetMode="External"/><Relationship Id="rId25" Type="http://schemas.openxmlformats.org/officeDocument/2006/relationships/hyperlink" Target="http://www.americantrainco.com/courses/chilled%20water%20systems/dtlcw.aspx" TargetMode="External"/><Relationship Id="rId28" Type="http://schemas.openxmlformats.org/officeDocument/2006/relationships/hyperlink" Target="http://www.americantrainco.com/courses/electric%20motors/dtlmtr.aspx" TargetMode="External"/><Relationship Id="rId27" Type="http://schemas.openxmlformats.org/officeDocument/2006/relationships/hyperlink" Target="http://www.americantrainco.com/courses/dc%20electrical%20systems/dtldc.aspx" TargetMode="External"/><Relationship Id="rId29" Type="http://schemas.openxmlformats.org/officeDocument/2006/relationships/hyperlink" Target="http://www.americantrainco.com/courses/electrical%20ladder%20drawings/dtlscm.aspx" TargetMode="External"/><Relationship Id="rId11" Type="http://schemas.openxmlformats.org/officeDocument/2006/relationships/hyperlink" Target="http://www.americantrainco.com/about-american-trainco.aspx" TargetMode="External"/><Relationship Id="rId10" Type="http://schemas.openxmlformats.org/officeDocument/2006/relationships/hyperlink" Target="http://www.americantrainco.com/about-american-trainco-more.aspx" TargetMode="External"/><Relationship Id="rId13" Type="http://schemas.openxmlformats.org/officeDocument/2006/relationships/hyperlink" Target="http://tpctrainco.com/training-seminars/electrical-safety-arc-flash-training" TargetMode="External"/><Relationship Id="rId12" Type="http://schemas.openxmlformats.org/officeDocument/2006/relationships/hyperlink" Target="http://www.americantrainco.com/arc-flash-training/" TargetMode="External"/><Relationship Id="rId15" Type="http://schemas.openxmlformats.org/officeDocument/2006/relationships/hyperlink" Target="http://www.americantrainco.com/courses/air%20conditioning/dtlac.aspx" TargetMode="External"/><Relationship Id="rId198" Type="http://schemas.openxmlformats.org/officeDocument/2006/relationships/hyperlink" Target="https://www.americantrainco.com/courses/in-house/dtlih26.aspx" TargetMode="External"/><Relationship Id="rId14" Type="http://schemas.openxmlformats.org/officeDocument/2006/relationships/hyperlink" Target="http://www.americantrainco.com/block-purchase-program.aspx" TargetMode="External"/><Relationship Id="rId197" Type="http://schemas.openxmlformats.org/officeDocument/2006/relationships/hyperlink" Target="https://www.americantrainco.com/courses/in-house/dtlih26.aspx" TargetMode="External"/><Relationship Id="rId17" Type="http://schemas.openxmlformats.org/officeDocument/2006/relationships/hyperlink" Target="http://www.americantrainco.com/courses/arc%20flash%20training/dtles.aspx" TargetMode="External"/><Relationship Id="rId196" Type="http://schemas.openxmlformats.org/officeDocument/2006/relationships/hyperlink" Target="https://www.americantrainco.com/courses/in-house/dtlih25.aspx" TargetMode="External"/><Relationship Id="rId16" Type="http://schemas.openxmlformats.org/officeDocument/2006/relationships/hyperlink" Target="http://tpctrainco.com/training-seminars/air-conditioning-and-refrigeration-training" TargetMode="External"/><Relationship Id="rId195" Type="http://schemas.openxmlformats.org/officeDocument/2006/relationships/hyperlink" Target="https://www.americantrainco.com/courses/in-house/dtlih20.aspx" TargetMode="External"/><Relationship Id="rId19" Type="http://schemas.openxmlformats.org/officeDocument/2006/relationships/hyperlink" Target="http://www.americantrainco.com/courses/arc%20flash%20training/dtlese.aspx" TargetMode="External"/><Relationship Id="rId18" Type="http://schemas.openxmlformats.org/officeDocument/2006/relationships/hyperlink" Target="http://tpctrainco.com/training-seminars/arc-flash-electical-safety-training-nfpa-70e" TargetMode="External"/><Relationship Id="rId199" Type="http://schemas.openxmlformats.org/officeDocument/2006/relationships/hyperlink" Target="https://www.americantrainco.com/courses/in-house/dtlih27.aspx" TargetMode="External"/><Relationship Id="rId84" Type="http://schemas.openxmlformats.org/officeDocument/2006/relationships/hyperlink" Target="http://www.americantrainco.com/courses/in-house/dtlih78.aspx" TargetMode="External"/><Relationship Id="rId83" Type="http://schemas.openxmlformats.org/officeDocument/2006/relationships/hyperlink" Target="http://www.americantrainco.com/courses/in-house/dtlih77.aspx" TargetMode="External"/><Relationship Id="rId86" Type="http://schemas.openxmlformats.org/officeDocument/2006/relationships/hyperlink" Target="http://www.americantrainco.com/courses/in-house/dtlih80.aspx" TargetMode="External"/><Relationship Id="rId85" Type="http://schemas.openxmlformats.org/officeDocument/2006/relationships/hyperlink" Target="http://www.americantrainco.com/courses/in-house/dtlih79.aspx" TargetMode="External"/><Relationship Id="rId88" Type="http://schemas.openxmlformats.org/officeDocument/2006/relationships/hyperlink" Target="http://www.americantrainco.com/courses/in-house/dtlih82.aspx" TargetMode="External"/><Relationship Id="rId150" Type="http://schemas.openxmlformats.org/officeDocument/2006/relationships/hyperlink" Target="https://www.americantrainco.com/courses/arc%20flash%20training/dtlesh.aspx" TargetMode="External"/><Relationship Id="rId271" Type="http://schemas.openxmlformats.org/officeDocument/2006/relationships/hyperlink" Target="https://www.americantrainco.com/courses/instrumentation%20process%20management/dtlia.aspx" TargetMode="External"/><Relationship Id="rId87" Type="http://schemas.openxmlformats.org/officeDocument/2006/relationships/hyperlink" Target="http://www.americantrainco.com/courses/in-house/dtlih81.aspx" TargetMode="External"/><Relationship Id="rId270" Type="http://schemas.openxmlformats.org/officeDocument/2006/relationships/hyperlink" Target="https://www.americantrainco.com/courses/instrumentation%20process%20management/dtlia.aspx" TargetMode="External"/><Relationship Id="rId89" Type="http://schemas.openxmlformats.org/officeDocument/2006/relationships/hyperlink" Target="http://www.americantrainco.com/courses/in-house/dtlih82.aspx" TargetMode="External"/><Relationship Id="rId80" Type="http://schemas.openxmlformats.org/officeDocument/2006/relationships/hyperlink" Target="http://www.americantrainco.com/courses/in-house/dtlih74.aspx" TargetMode="External"/><Relationship Id="rId82" Type="http://schemas.openxmlformats.org/officeDocument/2006/relationships/hyperlink" Target="http://www.americantrainco.com/courses/in-house/dtlih76.aspx" TargetMode="External"/><Relationship Id="rId81" Type="http://schemas.openxmlformats.org/officeDocument/2006/relationships/hyperlink" Target="http://www.americantrainco.com/courses/in-house/dtlih75.aspx" TargetMode="External"/><Relationship Id="rId1" Type="http://schemas.openxmlformats.org/officeDocument/2006/relationships/hyperlink" Target="http://tpctrainco.com" TargetMode="External"/><Relationship Id="rId2" Type="http://schemas.openxmlformats.org/officeDocument/2006/relationships/hyperlink" Target="http://www.americantrainco.com/about_company.aspx" TargetMode="External"/><Relationship Id="rId3" Type="http://schemas.openxmlformats.org/officeDocument/2006/relationships/hyperlink" Target="http://www.americantrainco.com/about_epatesting.aspx" TargetMode="External"/><Relationship Id="rId149" Type="http://schemas.openxmlformats.org/officeDocument/2006/relationships/hyperlink" Target="https://www.americantrainco.com/courses/arc%20flash%20training/dtlese.aspx" TargetMode="External"/><Relationship Id="rId4" Type="http://schemas.openxmlformats.org/officeDocument/2006/relationships/hyperlink" Target="http://www.americantrainco.com/about_guarantee.aspx" TargetMode="External"/><Relationship Id="rId148" Type="http://schemas.openxmlformats.org/officeDocument/2006/relationships/hyperlink" Target="https://www.americantrainco.com/courses/arc%20flash%20training/dtles.aspx" TargetMode="External"/><Relationship Id="rId269" Type="http://schemas.openxmlformats.org/officeDocument/2006/relationships/hyperlink" Target="https://www.americantrainco.com/courses/in-house/dtlih86.aspx" TargetMode="External"/><Relationship Id="rId9" Type="http://schemas.openxmlformats.org/officeDocument/2006/relationships/hyperlink" Target="http://www.americantrainco.com/about_training.aspx" TargetMode="External"/><Relationship Id="rId143" Type="http://schemas.openxmlformats.org/officeDocument/2006/relationships/hyperlink" Target="https://www.americantrainco.com/block-purchase-program.aspx" TargetMode="External"/><Relationship Id="rId264" Type="http://schemas.openxmlformats.org/officeDocument/2006/relationships/hyperlink" Target="https://www.americantrainco.com/courses/in-house/dtlih83.aspx" TargetMode="External"/><Relationship Id="rId142" Type="http://schemas.openxmlformats.org/officeDocument/2006/relationships/hyperlink" Target="https://www.americantrainco.com/arc-flash-training/" TargetMode="External"/><Relationship Id="rId263" Type="http://schemas.openxmlformats.org/officeDocument/2006/relationships/hyperlink" Target="https://www.americantrainco.com/courses/in-house/dtlih83.aspx" TargetMode="External"/><Relationship Id="rId141" Type="http://schemas.openxmlformats.org/officeDocument/2006/relationships/hyperlink" Target="https://www.americantrainco.com/arc-flash-training/" TargetMode="External"/><Relationship Id="rId262" Type="http://schemas.openxmlformats.org/officeDocument/2006/relationships/hyperlink" Target="https://www.americantrainco.com/courses/in-house/dtlih82.aspx" TargetMode="External"/><Relationship Id="rId140" Type="http://schemas.openxmlformats.org/officeDocument/2006/relationships/hyperlink" Target="https://www.americantrainco.com/about-american-trainco.aspx" TargetMode="External"/><Relationship Id="rId261" Type="http://schemas.openxmlformats.org/officeDocument/2006/relationships/hyperlink" Target="https://www.americantrainco.com/courses/in-house/dtlih81.aspx" TargetMode="External"/><Relationship Id="rId5" Type="http://schemas.openxmlformats.org/officeDocument/2006/relationships/hyperlink" Target="http://www.americantrainco.com/about_instructorjobs.aspx" TargetMode="External"/><Relationship Id="rId147" Type="http://schemas.openxmlformats.org/officeDocument/2006/relationships/hyperlink" Target="https://www.americantrainco.com/courses/arc%20flash%20training/dtles.aspx" TargetMode="External"/><Relationship Id="rId268" Type="http://schemas.openxmlformats.org/officeDocument/2006/relationships/hyperlink" Target="https://www.americantrainco.com/courses/in-house/dtlih86.aspx" TargetMode="External"/><Relationship Id="rId6" Type="http://schemas.openxmlformats.org/officeDocument/2006/relationships/hyperlink" Target="http://www.americantrainco.com/about_instructors.aspx" TargetMode="External"/><Relationship Id="rId146" Type="http://schemas.openxmlformats.org/officeDocument/2006/relationships/hyperlink" Target="https://www.americantrainco.com/courses/air%20conditioning/dtlac.aspx" TargetMode="External"/><Relationship Id="rId267" Type="http://schemas.openxmlformats.org/officeDocument/2006/relationships/hyperlink" Target="https://www.americantrainco.com/courses/in-house/dtlih85.aspx" TargetMode="External"/><Relationship Id="rId7" Type="http://schemas.openxmlformats.org/officeDocument/2006/relationships/hyperlink" Target="http://www.americantrainco.com/about_onsite-training.aspx" TargetMode="External"/><Relationship Id="rId145" Type="http://schemas.openxmlformats.org/officeDocument/2006/relationships/hyperlink" Target="https://www.americantrainco.com/courses/air%20conditioning/dtlac.aspx" TargetMode="External"/><Relationship Id="rId266" Type="http://schemas.openxmlformats.org/officeDocument/2006/relationships/hyperlink" Target="https://www.americantrainco.com/courses/in-house/dtlih84.aspx" TargetMode="External"/><Relationship Id="rId8" Type="http://schemas.openxmlformats.org/officeDocument/2006/relationships/hyperlink" Target="http://www.americantrainco.com/about_testing.aspx" TargetMode="External"/><Relationship Id="rId144" Type="http://schemas.openxmlformats.org/officeDocument/2006/relationships/hyperlink" Target="https://www.americantrainco.com/block-purchase-program.aspx" TargetMode="External"/><Relationship Id="rId265" Type="http://schemas.openxmlformats.org/officeDocument/2006/relationships/hyperlink" Target="https://www.americantrainco.com/courses/in-house/dtlih84.aspx" TargetMode="External"/><Relationship Id="rId73" Type="http://schemas.openxmlformats.org/officeDocument/2006/relationships/hyperlink" Target="http://www.americantrainco.com/courses/in-house/dtlih66.aspx" TargetMode="External"/><Relationship Id="rId72" Type="http://schemas.openxmlformats.org/officeDocument/2006/relationships/hyperlink" Target="http://www.americantrainco.com/courses/in-house/dtlih58.aspx" TargetMode="External"/><Relationship Id="rId75" Type="http://schemas.openxmlformats.org/officeDocument/2006/relationships/hyperlink" Target="http://www.americantrainco.com/courses/in-house/dtlih68.aspx" TargetMode="External"/><Relationship Id="rId74" Type="http://schemas.openxmlformats.org/officeDocument/2006/relationships/hyperlink" Target="http://www.americantrainco.com/courses/in-house/dtlih66.aspx" TargetMode="External"/><Relationship Id="rId77" Type="http://schemas.openxmlformats.org/officeDocument/2006/relationships/hyperlink" Target="http://www.americantrainco.com/courses/in-house/dtlih71.aspx" TargetMode="External"/><Relationship Id="rId260" Type="http://schemas.openxmlformats.org/officeDocument/2006/relationships/hyperlink" Target="https://www.americantrainco.com/courses/in-house/dtlih81.aspx" TargetMode="External"/><Relationship Id="rId76" Type="http://schemas.openxmlformats.org/officeDocument/2006/relationships/hyperlink" Target="http://www.americantrainco.com/courses/in-house/dtlih70.aspx" TargetMode="External"/><Relationship Id="rId79" Type="http://schemas.openxmlformats.org/officeDocument/2006/relationships/hyperlink" Target="http://www.americantrainco.com/courses/in-house/dtlih73.aspx" TargetMode="External"/><Relationship Id="rId78" Type="http://schemas.openxmlformats.org/officeDocument/2006/relationships/hyperlink" Target="http://www.americantrainco.com/courses/in-house/dtlih72.aspx" TargetMode="External"/><Relationship Id="rId71" Type="http://schemas.openxmlformats.org/officeDocument/2006/relationships/hyperlink" Target="http://www.americantrainco.com/courses/in-house/dtlih57.aspx" TargetMode="External"/><Relationship Id="rId70" Type="http://schemas.openxmlformats.org/officeDocument/2006/relationships/hyperlink" Target="http://www.americantrainco.com/courses/in-house/dtlih56.aspx" TargetMode="External"/><Relationship Id="rId139" Type="http://schemas.openxmlformats.org/officeDocument/2006/relationships/hyperlink" Target="https://www.americantrainco.com/about-american-trainco.aspx" TargetMode="External"/><Relationship Id="rId138" Type="http://schemas.openxmlformats.org/officeDocument/2006/relationships/hyperlink" Target="https://www.americantrainco.com/about-american-trainco-more.aspx" TargetMode="External"/><Relationship Id="rId259" Type="http://schemas.openxmlformats.org/officeDocument/2006/relationships/hyperlink" Target="https://www.americantrainco.com/courses/in-house/dtlih80.aspx" TargetMode="External"/><Relationship Id="rId137" Type="http://schemas.openxmlformats.org/officeDocument/2006/relationships/hyperlink" Target="https://www.americantrainco.com/about-american-trainco-more.aspx" TargetMode="External"/><Relationship Id="rId258" Type="http://schemas.openxmlformats.org/officeDocument/2006/relationships/hyperlink" Target="https://www.americantrainco.com/courses/in-house/dtlih80.aspx" TargetMode="External"/><Relationship Id="rId132" Type="http://schemas.openxmlformats.org/officeDocument/2006/relationships/hyperlink" Target="https://www.americantrainco.com/about_instructors.aspx" TargetMode="External"/><Relationship Id="rId253" Type="http://schemas.openxmlformats.org/officeDocument/2006/relationships/hyperlink" Target="https://www.americantrainco.com/courses/in-house/dtlih77.aspx" TargetMode="External"/><Relationship Id="rId131" Type="http://schemas.openxmlformats.org/officeDocument/2006/relationships/hyperlink" Target="https://www.americantrainco.com/about_instructorjobs.aspx" TargetMode="External"/><Relationship Id="rId252" Type="http://schemas.openxmlformats.org/officeDocument/2006/relationships/hyperlink" Target="https://www.americantrainco.com/courses/in-house/dtlih76.aspx" TargetMode="External"/><Relationship Id="rId130" Type="http://schemas.openxmlformats.org/officeDocument/2006/relationships/hyperlink" Target="https://www.americantrainco.com/about_epatesting.aspx" TargetMode="External"/><Relationship Id="rId251" Type="http://schemas.openxmlformats.org/officeDocument/2006/relationships/hyperlink" Target="https://www.americantrainco.com/courses/in-house/dtlih76.aspx" TargetMode="External"/><Relationship Id="rId250" Type="http://schemas.openxmlformats.org/officeDocument/2006/relationships/hyperlink" Target="https://www.americantrainco.com/courses/in-house/dtlih75.aspx" TargetMode="External"/><Relationship Id="rId136" Type="http://schemas.openxmlformats.org/officeDocument/2006/relationships/hyperlink" Target="https://www.americantrainco.com/about_training.aspx" TargetMode="External"/><Relationship Id="rId257" Type="http://schemas.openxmlformats.org/officeDocument/2006/relationships/hyperlink" Target="https://www.americantrainco.com/courses/in-house/dtlih79.aspx" TargetMode="External"/><Relationship Id="rId135" Type="http://schemas.openxmlformats.org/officeDocument/2006/relationships/hyperlink" Target="https://www.americantrainco.com/about_training.aspx" TargetMode="External"/><Relationship Id="rId256" Type="http://schemas.openxmlformats.org/officeDocument/2006/relationships/hyperlink" Target="https://www.americantrainco.com/courses/in-house/dtlih79.aspx" TargetMode="External"/><Relationship Id="rId134" Type="http://schemas.openxmlformats.org/officeDocument/2006/relationships/hyperlink" Target="https://www.americantrainco.com/about_testing.aspx" TargetMode="External"/><Relationship Id="rId255" Type="http://schemas.openxmlformats.org/officeDocument/2006/relationships/hyperlink" Target="https://www.americantrainco.com/courses/in-house/dtlih78.aspx" TargetMode="External"/><Relationship Id="rId133" Type="http://schemas.openxmlformats.org/officeDocument/2006/relationships/hyperlink" Target="https://www.americantrainco.com/about_onsite-training.aspx" TargetMode="External"/><Relationship Id="rId254" Type="http://schemas.openxmlformats.org/officeDocument/2006/relationships/hyperlink" Target="https://www.americantrainco.com/courses/in-house/dtlih77.aspx" TargetMode="External"/><Relationship Id="rId62" Type="http://schemas.openxmlformats.org/officeDocument/2006/relationships/hyperlink" Target="http://www.americantrainco.com/courses/in-house/dtlih43.aspx" TargetMode="External"/><Relationship Id="rId61" Type="http://schemas.openxmlformats.org/officeDocument/2006/relationships/hyperlink" Target="http://www.americantrainco.com/courses/in-house/dtlih39.aspx" TargetMode="External"/><Relationship Id="rId64" Type="http://schemas.openxmlformats.org/officeDocument/2006/relationships/hyperlink" Target="http://www.americantrainco.com/courses/in-house/dtlih46.aspx" TargetMode="External"/><Relationship Id="rId63" Type="http://schemas.openxmlformats.org/officeDocument/2006/relationships/hyperlink" Target="http://www.americantrainco.com/courses/in-house/dtlih45.aspx" TargetMode="External"/><Relationship Id="rId66" Type="http://schemas.openxmlformats.org/officeDocument/2006/relationships/hyperlink" Target="http://www.americantrainco.com/courses/in-house/dtlih48.aspx" TargetMode="External"/><Relationship Id="rId172" Type="http://schemas.openxmlformats.org/officeDocument/2006/relationships/hyperlink" Target="https://www.americantrainco.com/courses/hvac%20controls/dtlhve.aspx" TargetMode="External"/><Relationship Id="rId293" Type="http://schemas.openxmlformats.org/officeDocument/2006/relationships/hyperlink" Target="https://www.americantrainco.com/courses/residential%20wiring/dtlres.aspx" TargetMode="External"/><Relationship Id="rId65" Type="http://schemas.openxmlformats.org/officeDocument/2006/relationships/hyperlink" Target="http://www.americantrainco.com/courses/in-house/dtlih47.aspx" TargetMode="External"/><Relationship Id="rId171" Type="http://schemas.openxmlformats.org/officeDocument/2006/relationships/hyperlink" Target="https://www.americantrainco.com/courses/high%20voltage%20electrical%20safety/dtlhs.aspx" TargetMode="External"/><Relationship Id="rId292" Type="http://schemas.openxmlformats.org/officeDocument/2006/relationships/hyperlink" Target="https://www.americantrainco.com/courses/pumps/dtlpmp.aspx" TargetMode="External"/><Relationship Id="rId68" Type="http://schemas.openxmlformats.org/officeDocument/2006/relationships/hyperlink" Target="http://www.americantrainco.com/courses/in-house/dtlih50.aspx" TargetMode="External"/><Relationship Id="rId170" Type="http://schemas.openxmlformats.org/officeDocument/2006/relationships/hyperlink" Target="https://www.americantrainco.com/courses/high%20voltage%20electrical%20safety/dtlhs.aspx" TargetMode="External"/><Relationship Id="rId291" Type="http://schemas.openxmlformats.org/officeDocument/2006/relationships/hyperlink" Target="https://www.americantrainco.com/courses/pumps/dtlcp.aspx" TargetMode="External"/><Relationship Id="rId67" Type="http://schemas.openxmlformats.org/officeDocument/2006/relationships/hyperlink" Target="http://www.americantrainco.com/courses/in-house/dtlih49.aspx" TargetMode="External"/><Relationship Id="rId290" Type="http://schemas.openxmlformats.org/officeDocument/2006/relationships/hyperlink" Target="https://www.americantrainco.com/courses/predictive%20maintenance/dtlpdm.aspx" TargetMode="External"/><Relationship Id="rId60" Type="http://schemas.openxmlformats.org/officeDocument/2006/relationships/hyperlink" Target="http://www.americantrainco.com/courses/in-house/dtlih38.aspx" TargetMode="External"/><Relationship Id="rId165" Type="http://schemas.openxmlformats.org/officeDocument/2006/relationships/hyperlink" Target="https://www.americantrainco.com/courses/electrical%20troubleshooting/dtlet.aspx" TargetMode="External"/><Relationship Id="rId286" Type="http://schemas.openxmlformats.org/officeDocument/2006/relationships/hyperlink" Target="https://www.americantrainco.com/courses/plc%20non-programmer/dtlpc.aspx" TargetMode="External"/><Relationship Id="rId69" Type="http://schemas.openxmlformats.org/officeDocument/2006/relationships/hyperlink" Target="http://www.americantrainco.com/courses/in-house/dtlih56.aspx" TargetMode="External"/><Relationship Id="rId164" Type="http://schemas.openxmlformats.org/officeDocument/2006/relationships/hyperlink" Target="https://www.americantrainco.com/courses/electrical%20troubleshooting/dtlet.aspx" TargetMode="External"/><Relationship Id="rId285" Type="http://schemas.openxmlformats.org/officeDocument/2006/relationships/hyperlink" Target="https://www.americantrainco.com/courses/plc%20non-programmer/dtlpc.aspx" TargetMode="External"/><Relationship Id="rId163" Type="http://schemas.openxmlformats.org/officeDocument/2006/relationships/hyperlink" Target="https://www.americantrainco.com/courses/electrical%20ladder%20drawings/dtlscm.aspx" TargetMode="External"/><Relationship Id="rId284" Type="http://schemas.openxmlformats.org/officeDocument/2006/relationships/hyperlink" Target="https://www.americantrainco.com/courses/planning%20and%20scheduling/dtlpl.aspx" TargetMode="External"/><Relationship Id="rId162" Type="http://schemas.openxmlformats.org/officeDocument/2006/relationships/hyperlink" Target="https://www.americantrainco.com/courses/electrical%20ladder%20drawings/dtlscm.aspx" TargetMode="External"/><Relationship Id="rId283" Type="http://schemas.openxmlformats.org/officeDocument/2006/relationships/hyperlink" Target="https://www.americantrainco.com/courses/one-day/dtlwtr.aspx" TargetMode="External"/><Relationship Id="rId169" Type="http://schemas.openxmlformats.org/officeDocument/2006/relationships/hyperlink" Target="https://www.americantrainco.com/courses/generators/dtlgn.aspx" TargetMode="External"/><Relationship Id="rId168" Type="http://schemas.openxmlformats.org/officeDocument/2006/relationships/hyperlink" Target="https://www.americantrainco.com/courses/generators/dtlgn.aspx" TargetMode="External"/><Relationship Id="rId289" Type="http://schemas.openxmlformats.org/officeDocument/2006/relationships/hyperlink" Target="https://www.americantrainco.com/courses/plumbing%20and%20pipefitting/dtlpb.aspx" TargetMode="External"/><Relationship Id="rId167" Type="http://schemas.openxmlformats.org/officeDocument/2006/relationships/hyperlink" Target="https://www.americantrainco.com/courses/electrical%20workshop/dtlelw.aspx" TargetMode="External"/><Relationship Id="rId288" Type="http://schemas.openxmlformats.org/officeDocument/2006/relationships/hyperlink" Target="https://www.americantrainco.com/courses/plc%20workshop/dtlpca.aspx" TargetMode="External"/><Relationship Id="rId166" Type="http://schemas.openxmlformats.org/officeDocument/2006/relationships/hyperlink" Target="https://www.americantrainco.com/courses/electrical%20workshop/dtlelw.aspx" TargetMode="External"/><Relationship Id="rId287" Type="http://schemas.openxmlformats.org/officeDocument/2006/relationships/hyperlink" Target="https://www.americantrainco.com/courses/plc%20programming/dtlpcp.aspx" TargetMode="External"/><Relationship Id="rId51" Type="http://schemas.openxmlformats.org/officeDocument/2006/relationships/hyperlink" Target="http://www.americantrainco.com/courses/in-house/dtlih27.aspx" TargetMode="External"/><Relationship Id="rId50" Type="http://schemas.openxmlformats.org/officeDocument/2006/relationships/hyperlink" Target="http://www.americantrainco.com/courses/in-house/dtlih26.aspx" TargetMode="External"/><Relationship Id="rId53" Type="http://schemas.openxmlformats.org/officeDocument/2006/relationships/hyperlink" Target="http://www.americantrainco.com/courses/in-house/dtlih29.aspx" TargetMode="External"/><Relationship Id="rId52" Type="http://schemas.openxmlformats.org/officeDocument/2006/relationships/hyperlink" Target="http://www.americantrainco.com/courses/in-house/dtlih28.aspx" TargetMode="External"/><Relationship Id="rId55" Type="http://schemas.openxmlformats.org/officeDocument/2006/relationships/hyperlink" Target="http://www.americantrainco.com/courses/in-house/dtlih33.aspx" TargetMode="External"/><Relationship Id="rId161" Type="http://schemas.openxmlformats.org/officeDocument/2006/relationships/hyperlink" Target="https://www.americantrainco.com/courses/electric%20motors/dtlmtr.aspx" TargetMode="External"/><Relationship Id="rId282" Type="http://schemas.openxmlformats.org/officeDocument/2006/relationships/hyperlink" Target="https://www.americantrainco.com/courses/one-day/dtlwtr.aspx" TargetMode="External"/><Relationship Id="rId54" Type="http://schemas.openxmlformats.org/officeDocument/2006/relationships/hyperlink" Target="http://www.americantrainco.com/courses/in-house/dtlih30.aspx" TargetMode="External"/><Relationship Id="rId160" Type="http://schemas.openxmlformats.org/officeDocument/2006/relationships/hyperlink" Target="https://www.americantrainco.com/courses/electric%20motors/dtlmtr.aspx" TargetMode="External"/><Relationship Id="rId281" Type="http://schemas.openxmlformats.org/officeDocument/2006/relationships/hyperlink" Target="https://www.americantrainco.com/courses/national%20electric%20code/dtlncd.aspx" TargetMode="External"/><Relationship Id="rId57" Type="http://schemas.openxmlformats.org/officeDocument/2006/relationships/hyperlink" Target="http://www.americantrainco.com/courses/in-house/dtlih35.aspx" TargetMode="External"/><Relationship Id="rId280" Type="http://schemas.openxmlformats.org/officeDocument/2006/relationships/hyperlink" Target="https://www.americantrainco.com/courses/national%20electric%20code/dtlncd.aspx" TargetMode="External"/><Relationship Id="rId56" Type="http://schemas.openxmlformats.org/officeDocument/2006/relationships/hyperlink" Target="http://www.americantrainco.com/courses/in-house/dtlih34.aspx" TargetMode="External"/><Relationship Id="rId159" Type="http://schemas.openxmlformats.org/officeDocument/2006/relationships/hyperlink" Target="https://www.americantrainco.com/courses/dc%20electrical%20systems/dtldc.aspx" TargetMode="External"/><Relationship Id="rId59" Type="http://schemas.openxmlformats.org/officeDocument/2006/relationships/hyperlink" Target="http://www.americantrainco.com/courses/in-house/dtlih37.aspx" TargetMode="External"/><Relationship Id="rId154" Type="http://schemas.openxmlformats.org/officeDocument/2006/relationships/hyperlink" Target="https://www.americantrainco.com/courses/boiler%20operation/dtlbo.aspx" TargetMode="External"/><Relationship Id="rId275" Type="http://schemas.openxmlformats.org/officeDocument/2006/relationships/hyperlink" Target="https://www.americantrainco.com/courses/maintenance%20welding/dtlwl.aspx" TargetMode="External"/><Relationship Id="rId58" Type="http://schemas.openxmlformats.org/officeDocument/2006/relationships/hyperlink" Target="http://www.americantrainco.com/courses/in-house/dtlih36.aspx" TargetMode="External"/><Relationship Id="rId153" Type="http://schemas.openxmlformats.org/officeDocument/2006/relationships/hyperlink" Target="https://www.americantrainco.com/courses/basic%20electricity/dtlbe.aspx" TargetMode="External"/><Relationship Id="rId274" Type="http://schemas.openxmlformats.org/officeDocument/2006/relationships/hyperlink" Target="https://www.americantrainco.com/courses/maintenance%20welding/dtlwl.aspx" TargetMode="External"/><Relationship Id="rId152" Type="http://schemas.openxmlformats.org/officeDocument/2006/relationships/hyperlink" Target="https://www.americantrainco.com/courses/basic%20electricity/dtlbe.aspx" TargetMode="External"/><Relationship Id="rId273" Type="http://schemas.openxmlformats.org/officeDocument/2006/relationships/hyperlink" Target="https://www.americantrainco.com/courses/inventory%20control%20for%20maintenance/dtlim.aspx" TargetMode="External"/><Relationship Id="rId151" Type="http://schemas.openxmlformats.org/officeDocument/2006/relationships/hyperlink" Target="https://www.americantrainco.com/courses/arc%20flash%20training/dtlesh.aspx" TargetMode="External"/><Relationship Id="rId272" Type="http://schemas.openxmlformats.org/officeDocument/2006/relationships/hyperlink" Target="https://www.americantrainco.com/courses/inventory%20control%20for%20maintenance/dtlim.aspx" TargetMode="External"/><Relationship Id="rId158" Type="http://schemas.openxmlformats.org/officeDocument/2006/relationships/hyperlink" Target="https://www.americantrainco.com/courses/controllogix/dtlabl.aspx" TargetMode="External"/><Relationship Id="rId279" Type="http://schemas.openxmlformats.org/officeDocument/2006/relationships/hyperlink" Target="https://www.americantrainco.com/courses/national%20electric%20code/dtlncc.aspx" TargetMode="External"/><Relationship Id="rId157" Type="http://schemas.openxmlformats.org/officeDocument/2006/relationships/hyperlink" Target="https://www.americantrainco.com/courses/chilled%20water%20systems/dtlcw.aspx" TargetMode="External"/><Relationship Id="rId278" Type="http://schemas.openxmlformats.org/officeDocument/2006/relationships/hyperlink" Target="https://www.americantrainco.com/courses/national%20electric%20code/dtlncc.aspx" TargetMode="External"/><Relationship Id="rId156" Type="http://schemas.openxmlformats.org/officeDocument/2006/relationships/hyperlink" Target="https://www.americantrainco.com/courses/chilled%20water%20systems/dtlcw.aspx" TargetMode="External"/><Relationship Id="rId277" Type="http://schemas.openxmlformats.org/officeDocument/2006/relationships/hyperlink" Target="https://www.americantrainco.com/courses/mechanical%20drives/dtlbts.aspx" TargetMode="External"/><Relationship Id="rId155" Type="http://schemas.openxmlformats.org/officeDocument/2006/relationships/hyperlink" Target="https://www.americantrainco.com/courses/boiler%20operation/dtlbo.aspx" TargetMode="External"/><Relationship Id="rId276" Type="http://schemas.openxmlformats.org/officeDocument/2006/relationships/hyperlink" Target="https://www.americantrainco.com/courses/mechanical%20drives/dtlbts.aspx" TargetMode="External"/><Relationship Id="rId107" Type="http://schemas.openxmlformats.org/officeDocument/2006/relationships/hyperlink" Target="http://www.americantrainco.com/courses/plumbing%20and%20pipefitting/dtlpb.aspx" TargetMode="External"/><Relationship Id="rId228" Type="http://schemas.openxmlformats.org/officeDocument/2006/relationships/hyperlink" Target="https://www.americantrainco.com/courses/in-house/dtlih50.aspx" TargetMode="External"/><Relationship Id="rId106" Type="http://schemas.openxmlformats.org/officeDocument/2006/relationships/hyperlink" Target="http://www.americantrainco.com/courses/plc%20workshop/dtlpca.aspx" TargetMode="External"/><Relationship Id="rId227" Type="http://schemas.openxmlformats.org/officeDocument/2006/relationships/hyperlink" Target="https://www.americantrainco.com/courses/in-house/dtlih49.aspx" TargetMode="External"/><Relationship Id="rId105" Type="http://schemas.openxmlformats.org/officeDocument/2006/relationships/hyperlink" Target="http://www.americantrainco.com/courses/plc%20programming/dtlpcp.aspx" TargetMode="External"/><Relationship Id="rId226" Type="http://schemas.openxmlformats.org/officeDocument/2006/relationships/hyperlink" Target="https://www.americantrainco.com/courses/in-house/dtlih48.aspx" TargetMode="External"/><Relationship Id="rId104" Type="http://schemas.openxmlformats.org/officeDocument/2006/relationships/hyperlink" Target="http://tpctrainco.com/training-seminars/plc-training-for-non-programmers" TargetMode="External"/><Relationship Id="rId225" Type="http://schemas.openxmlformats.org/officeDocument/2006/relationships/hyperlink" Target="https://www.americantrainco.com/courses/in-house/dtlih47.aspx" TargetMode="External"/><Relationship Id="rId109" Type="http://schemas.openxmlformats.org/officeDocument/2006/relationships/hyperlink" Target="http://www.americantrainco.com/courses/pumps/dtlcp.aspx" TargetMode="External"/><Relationship Id="rId108" Type="http://schemas.openxmlformats.org/officeDocument/2006/relationships/hyperlink" Target="http://www.americantrainco.com/courses/predictive%20maintenance/dtlpdm.aspx" TargetMode="External"/><Relationship Id="rId229" Type="http://schemas.openxmlformats.org/officeDocument/2006/relationships/hyperlink" Target="https://www.americantrainco.com/courses/in-house/dtlih50.aspx" TargetMode="External"/><Relationship Id="rId220" Type="http://schemas.openxmlformats.org/officeDocument/2006/relationships/hyperlink" Target="https://www.americantrainco.com/courses/in-house/dtlih43.aspx" TargetMode="External"/><Relationship Id="rId103" Type="http://schemas.openxmlformats.org/officeDocument/2006/relationships/hyperlink" Target="http://www.americantrainco.com/courses/plc%20non-programmer/dtlpc.aspx" TargetMode="External"/><Relationship Id="rId224" Type="http://schemas.openxmlformats.org/officeDocument/2006/relationships/hyperlink" Target="https://www.americantrainco.com/courses/in-house/dtlih47.aspx" TargetMode="External"/><Relationship Id="rId102" Type="http://schemas.openxmlformats.org/officeDocument/2006/relationships/hyperlink" Target="http://www.americantrainco.com/courses/planning%20and%20scheduling/dtlpl.aspx" TargetMode="External"/><Relationship Id="rId223" Type="http://schemas.openxmlformats.org/officeDocument/2006/relationships/hyperlink" Target="https://www.americantrainco.com/courses/in-house/dtlih46.aspx" TargetMode="External"/><Relationship Id="rId101" Type="http://schemas.openxmlformats.org/officeDocument/2006/relationships/hyperlink" Target="http://www.americantrainco.com/courses/one-day/dtlwtr.aspx" TargetMode="External"/><Relationship Id="rId222" Type="http://schemas.openxmlformats.org/officeDocument/2006/relationships/hyperlink" Target="https://www.americantrainco.com/courses/in-house/dtlih46.aspx" TargetMode="External"/><Relationship Id="rId100" Type="http://schemas.openxmlformats.org/officeDocument/2006/relationships/hyperlink" Target="http://tpctrainco.com/training-seminars/2014-national-electrical-code-training" TargetMode="External"/><Relationship Id="rId221" Type="http://schemas.openxmlformats.org/officeDocument/2006/relationships/hyperlink" Target="https://www.americantrainco.com/courses/in-house/dtlih45.aspx" TargetMode="External"/><Relationship Id="rId217" Type="http://schemas.openxmlformats.org/officeDocument/2006/relationships/hyperlink" Target="https://www.americantrainco.com/courses/in-house/dtlih38.aspx" TargetMode="External"/><Relationship Id="rId216" Type="http://schemas.openxmlformats.org/officeDocument/2006/relationships/hyperlink" Target="https://www.americantrainco.com/courses/in-house/dtlih38.aspx" TargetMode="External"/><Relationship Id="rId215" Type="http://schemas.openxmlformats.org/officeDocument/2006/relationships/hyperlink" Target="https://www.americantrainco.com/courses/in-house/dtlih37.aspx" TargetMode="External"/><Relationship Id="rId214" Type="http://schemas.openxmlformats.org/officeDocument/2006/relationships/hyperlink" Target="https://www.americantrainco.com/courses/in-house/dtlih37.aspx" TargetMode="External"/><Relationship Id="rId219" Type="http://schemas.openxmlformats.org/officeDocument/2006/relationships/hyperlink" Target="https://www.americantrainco.com/courses/in-house/dtlih43.aspx" TargetMode="External"/><Relationship Id="rId218" Type="http://schemas.openxmlformats.org/officeDocument/2006/relationships/hyperlink" Target="https://www.americantrainco.com/courses/in-house/dtlih39.aspx" TargetMode="External"/><Relationship Id="rId213" Type="http://schemas.openxmlformats.org/officeDocument/2006/relationships/hyperlink" Target="https://www.americantrainco.com/courses/in-house/dtlih36.aspx" TargetMode="External"/><Relationship Id="rId212" Type="http://schemas.openxmlformats.org/officeDocument/2006/relationships/hyperlink" Target="https://www.americantrainco.com/courses/in-house/dtlih36.aspx" TargetMode="External"/><Relationship Id="rId211" Type="http://schemas.openxmlformats.org/officeDocument/2006/relationships/hyperlink" Target="https://www.americantrainco.com/courses/in-house/dtlih35.aspx" TargetMode="External"/><Relationship Id="rId210" Type="http://schemas.openxmlformats.org/officeDocument/2006/relationships/hyperlink" Target="https://www.americantrainco.com/courses/in-house/dtlih34.aspx" TargetMode="External"/><Relationship Id="rId129" Type="http://schemas.openxmlformats.org/officeDocument/2006/relationships/hyperlink" Target="https://www.americantrainco.com/about_company.aspx" TargetMode="External"/><Relationship Id="rId128" Type="http://schemas.openxmlformats.org/officeDocument/2006/relationships/hyperlink" Target="https://www.americantrainco.com/about_company.aspx" TargetMode="External"/><Relationship Id="rId249" Type="http://schemas.openxmlformats.org/officeDocument/2006/relationships/hyperlink" Target="https://www.americantrainco.com/courses/in-house/dtlih74.aspx" TargetMode="External"/><Relationship Id="rId127" Type="http://schemas.openxmlformats.org/officeDocument/2006/relationships/hyperlink" Target="http://www.americantrainco.com/white-papers/qualified-electrical-worker.aspx" TargetMode="External"/><Relationship Id="rId248" Type="http://schemas.openxmlformats.org/officeDocument/2006/relationships/hyperlink" Target="https://www.americantrainco.com/courses/in-house/dtlih74.aspx" TargetMode="External"/><Relationship Id="rId126" Type="http://schemas.openxmlformats.org/officeDocument/2006/relationships/hyperlink" Target="http://www.americantrainco.com/signup2.aspx" TargetMode="External"/><Relationship Id="rId247" Type="http://schemas.openxmlformats.org/officeDocument/2006/relationships/hyperlink" Target="https://www.americantrainco.com/courses/in-house/dtlih73.aspx" TargetMode="External"/><Relationship Id="rId121" Type="http://schemas.openxmlformats.org/officeDocument/2006/relationships/hyperlink" Target="http://www.americantrainco.com/hvac-certification-and-training/" TargetMode="External"/><Relationship Id="rId242" Type="http://schemas.openxmlformats.org/officeDocument/2006/relationships/hyperlink" Target="https://www.americantrainco.com/courses/in-house/dtlih71.aspx" TargetMode="External"/><Relationship Id="rId120" Type="http://schemas.openxmlformats.org/officeDocument/2006/relationships/hyperlink" Target="http://www.americantrainco.com/generalcatalog2.aspx" TargetMode="External"/><Relationship Id="rId241" Type="http://schemas.openxmlformats.org/officeDocument/2006/relationships/hyperlink" Target="https://www.americantrainco.com/courses/in-house/dtlih70.aspx" TargetMode="External"/><Relationship Id="rId240" Type="http://schemas.openxmlformats.org/officeDocument/2006/relationships/hyperlink" Target="https://www.americantrainco.com/courses/in-house/dtlih70.aspx" TargetMode="External"/><Relationship Id="rId125" Type="http://schemas.openxmlformats.org/officeDocument/2006/relationships/hyperlink" Target="http://www.americantrainco.com/signup.aspx" TargetMode="External"/><Relationship Id="rId246" Type="http://schemas.openxmlformats.org/officeDocument/2006/relationships/hyperlink" Target="https://www.americantrainco.com/courses/in-house/dtlih73.aspx" TargetMode="External"/><Relationship Id="rId124" Type="http://schemas.openxmlformats.org/officeDocument/2006/relationships/hyperlink" Target="http://www.americantrainco.com/pumps-and-mechanical/" TargetMode="External"/><Relationship Id="rId245" Type="http://schemas.openxmlformats.org/officeDocument/2006/relationships/hyperlink" Target="https://www.americantrainco.com/courses/in-house/dtlih72.aspx" TargetMode="External"/><Relationship Id="rId123" Type="http://schemas.openxmlformats.org/officeDocument/2006/relationships/hyperlink" Target="http://www.americantrainco.com/plc-training/" TargetMode="External"/><Relationship Id="rId244" Type="http://schemas.openxmlformats.org/officeDocument/2006/relationships/hyperlink" Target="https://www.americantrainco.com/courses/in-house/dtlih72.aspx" TargetMode="External"/><Relationship Id="rId122" Type="http://schemas.openxmlformats.org/officeDocument/2006/relationships/hyperlink" Target="http://www.americantrainco.com/inhousetraining2.aspx" TargetMode="External"/><Relationship Id="rId243" Type="http://schemas.openxmlformats.org/officeDocument/2006/relationships/hyperlink" Target="https://www.americantrainco.com/courses/in-house/dtlih71.aspx" TargetMode="External"/><Relationship Id="rId95" Type="http://schemas.openxmlformats.org/officeDocument/2006/relationships/hyperlink" Target="http://www.americantrainco.com/courses/inventory%20control%20for%20maintenance/dtlim.aspx" TargetMode="External"/><Relationship Id="rId94" Type="http://schemas.openxmlformats.org/officeDocument/2006/relationships/hyperlink" Target="http://www.americantrainco.com/courses/instrumentation%20process%20management/dtlia.aspx" TargetMode="External"/><Relationship Id="rId97" Type="http://schemas.openxmlformats.org/officeDocument/2006/relationships/hyperlink" Target="http://www.americantrainco.com/courses/mechanical%20drives/dtlbts.aspx" TargetMode="External"/><Relationship Id="rId96" Type="http://schemas.openxmlformats.org/officeDocument/2006/relationships/hyperlink" Target="http://www.americantrainco.com/courses/maintenance%20welding/dtlwl.aspx" TargetMode="External"/><Relationship Id="rId99" Type="http://schemas.openxmlformats.org/officeDocument/2006/relationships/hyperlink" Target="http://www.americantrainco.com/courses/national%20electric%20code/dtlncd.aspx" TargetMode="External"/><Relationship Id="rId98" Type="http://schemas.openxmlformats.org/officeDocument/2006/relationships/hyperlink" Target="http://www.americantrainco.com/courses/national%20electric%20code/dtlncc.aspx" TargetMode="External"/><Relationship Id="rId91" Type="http://schemas.openxmlformats.org/officeDocument/2006/relationships/hyperlink" Target="http://www.americantrainco.com/courses/in-house/dtlih84.aspx" TargetMode="External"/><Relationship Id="rId90" Type="http://schemas.openxmlformats.org/officeDocument/2006/relationships/hyperlink" Target="http://www.americantrainco.com/courses/in-house/dtlih83.aspx" TargetMode="External"/><Relationship Id="rId93" Type="http://schemas.openxmlformats.org/officeDocument/2006/relationships/hyperlink" Target="http://www.americantrainco.com/courses/in-house/dtlih86.aspx" TargetMode="External"/><Relationship Id="rId92" Type="http://schemas.openxmlformats.org/officeDocument/2006/relationships/hyperlink" Target="http://www.americantrainco.com/courses/in-house/dtlih85.aspx" TargetMode="External"/><Relationship Id="rId118" Type="http://schemas.openxmlformats.org/officeDocument/2006/relationships/hyperlink" Target="http://www.americantrainco.com/electrical-training-and-certification/" TargetMode="External"/><Relationship Id="rId239" Type="http://schemas.openxmlformats.org/officeDocument/2006/relationships/hyperlink" Target="https://www.americantrainco.com/courses/in-house/dtlih68.aspx" TargetMode="External"/><Relationship Id="rId117" Type="http://schemas.openxmlformats.org/officeDocument/2006/relationships/hyperlink" Target="http://www.americantrainco.com/courses/variable%20frequency%20drives/dtlvf.aspx" TargetMode="External"/><Relationship Id="rId238" Type="http://schemas.openxmlformats.org/officeDocument/2006/relationships/hyperlink" Target="https://www.americantrainco.com/courses/in-house/dtlih68.aspx" TargetMode="External"/><Relationship Id="rId116" Type="http://schemas.openxmlformats.org/officeDocument/2006/relationships/hyperlink" Target="http://www.americantrainco.com/courses/ups%20systems/dtlups.aspx" TargetMode="External"/><Relationship Id="rId237" Type="http://schemas.openxmlformats.org/officeDocument/2006/relationships/hyperlink" Target="https://www.americantrainco.com/courses/in-house/dtlih66.aspx" TargetMode="External"/><Relationship Id="rId115" Type="http://schemas.openxmlformats.org/officeDocument/2006/relationships/hyperlink" Target="http://www.americantrainco.com/courses/troubleshooting%20hydraulics/dtlhy.aspx" TargetMode="External"/><Relationship Id="rId236" Type="http://schemas.openxmlformats.org/officeDocument/2006/relationships/hyperlink" Target="https://www.americantrainco.com/courses/in-house/dtlih66.aspx" TargetMode="External"/><Relationship Id="rId119" Type="http://schemas.openxmlformats.org/officeDocument/2006/relationships/hyperlink" Target="http://www.americantrainco.com/facilities-management/" TargetMode="External"/><Relationship Id="rId110" Type="http://schemas.openxmlformats.org/officeDocument/2006/relationships/hyperlink" Target="http://www.americantrainco.com/courses/pumps/dtlpmp.aspx" TargetMode="External"/><Relationship Id="rId231" Type="http://schemas.openxmlformats.org/officeDocument/2006/relationships/hyperlink" Target="https://www.americantrainco.com/courses/in-house/dtlih56.aspx" TargetMode="External"/><Relationship Id="rId230" Type="http://schemas.openxmlformats.org/officeDocument/2006/relationships/hyperlink" Target="https://www.americantrainco.com/courses/in-house/dtlih56.aspx" TargetMode="External"/><Relationship Id="rId114" Type="http://schemas.openxmlformats.org/officeDocument/2006/relationships/hyperlink" Target="http://www.americantrainco.com/courses/total%20productive%20maintenance/dtllm.aspx" TargetMode="External"/><Relationship Id="rId235" Type="http://schemas.openxmlformats.org/officeDocument/2006/relationships/hyperlink" Target="https://www.americantrainco.com/courses/in-house/dtlih58.aspx" TargetMode="External"/><Relationship Id="rId113" Type="http://schemas.openxmlformats.org/officeDocument/2006/relationships/hyperlink" Target="http://www.americantrainco.com/courses/steam%20systems/dtlste.aspx" TargetMode="External"/><Relationship Id="rId234" Type="http://schemas.openxmlformats.org/officeDocument/2006/relationships/hyperlink" Target="https://www.americantrainco.com/courses/in-house/dtlih58.aspx" TargetMode="External"/><Relationship Id="rId112" Type="http://schemas.openxmlformats.org/officeDocument/2006/relationships/hyperlink" Target="http://www.americantrainco.com/courses/solar%20power/dtlpht.aspx" TargetMode="External"/><Relationship Id="rId233" Type="http://schemas.openxmlformats.org/officeDocument/2006/relationships/hyperlink" Target="https://www.americantrainco.com/courses/in-house/dtlih57.aspx" TargetMode="External"/><Relationship Id="rId111" Type="http://schemas.openxmlformats.org/officeDocument/2006/relationships/hyperlink" Target="http://www.americantrainco.com/courses/residential%20wiring/dtlres.aspx" TargetMode="External"/><Relationship Id="rId232" Type="http://schemas.openxmlformats.org/officeDocument/2006/relationships/hyperlink" Target="https://www.americantrainco.com/courses/in-house/dtlih57.aspx" TargetMode="External"/><Relationship Id="rId305" Type="http://schemas.openxmlformats.org/officeDocument/2006/relationships/hyperlink" Target="https://www.americantrainco.com/plc-training/" TargetMode="External"/><Relationship Id="rId304" Type="http://schemas.openxmlformats.org/officeDocument/2006/relationships/hyperlink" Target="https://www.americantrainco.com/inhousetraining2.aspx" TargetMode="External"/><Relationship Id="rId303" Type="http://schemas.openxmlformats.org/officeDocument/2006/relationships/hyperlink" Target="https://www.americantrainco.com/hvac-certification-and-training/" TargetMode="External"/><Relationship Id="rId302" Type="http://schemas.openxmlformats.org/officeDocument/2006/relationships/hyperlink" Target="https://www.americantrainco.com/generalcatalog2.aspx" TargetMode="External"/><Relationship Id="rId309" Type="http://schemas.openxmlformats.org/officeDocument/2006/relationships/hyperlink" Target="https://www.americantrainco.com/white-papers/qualified-electrical-worker.aspx" TargetMode="External"/><Relationship Id="rId308" Type="http://schemas.openxmlformats.org/officeDocument/2006/relationships/hyperlink" Target="https://www.americantrainco.com/signup2.aspx" TargetMode="External"/><Relationship Id="rId307" Type="http://schemas.openxmlformats.org/officeDocument/2006/relationships/hyperlink" Target="https://www.americantrainco.com/signup.aspx" TargetMode="External"/><Relationship Id="rId306" Type="http://schemas.openxmlformats.org/officeDocument/2006/relationships/hyperlink" Target="https://www.americantrainco.com/pumps-and-mechanical/" TargetMode="External"/><Relationship Id="rId301" Type="http://schemas.openxmlformats.org/officeDocument/2006/relationships/hyperlink" Target="https://www.americantrainco.com/facilities-management/" TargetMode="External"/><Relationship Id="rId300" Type="http://schemas.openxmlformats.org/officeDocument/2006/relationships/hyperlink" Target="https://www.americantrainco.com/electrical-training-and-certification/" TargetMode="External"/><Relationship Id="rId206" Type="http://schemas.openxmlformats.org/officeDocument/2006/relationships/hyperlink" Target="https://www.americantrainco.com/courses/in-house/dtlih30.aspx" TargetMode="External"/><Relationship Id="rId205" Type="http://schemas.openxmlformats.org/officeDocument/2006/relationships/hyperlink" Target="https://www.americantrainco.com/courses/in-house/dtlih30.aspx" TargetMode="External"/><Relationship Id="rId204" Type="http://schemas.openxmlformats.org/officeDocument/2006/relationships/hyperlink" Target="https://www.americantrainco.com/courses/in-house/dtlih29.aspx" TargetMode="External"/><Relationship Id="rId203" Type="http://schemas.openxmlformats.org/officeDocument/2006/relationships/hyperlink" Target="https://www.americantrainco.com/courses/in-house/dtlih29.aspx" TargetMode="External"/><Relationship Id="rId209" Type="http://schemas.openxmlformats.org/officeDocument/2006/relationships/hyperlink" Target="https://www.americantrainco.com/courses/in-house/dtlih34.aspx" TargetMode="External"/><Relationship Id="rId208" Type="http://schemas.openxmlformats.org/officeDocument/2006/relationships/hyperlink" Target="https://www.americantrainco.com/courses/in-house/dtlih33.aspx" TargetMode="External"/><Relationship Id="rId207" Type="http://schemas.openxmlformats.org/officeDocument/2006/relationships/hyperlink" Target="https://www.americantrainco.com/courses/in-house/dtlih33.aspx" TargetMode="External"/><Relationship Id="rId202" Type="http://schemas.openxmlformats.org/officeDocument/2006/relationships/hyperlink" Target="https://www.americantrainco.com/courses/in-house/dtlih28.aspx" TargetMode="External"/><Relationship Id="rId201" Type="http://schemas.openxmlformats.org/officeDocument/2006/relationships/hyperlink" Target="https://www.americantrainco.com/courses/in-house/dtlih28.aspx" TargetMode="External"/><Relationship Id="rId200" Type="http://schemas.openxmlformats.org/officeDocument/2006/relationships/hyperlink" Target="https://www.americantrainco.com/courses/in-house/dtlih27.aspx" TargetMode="External"/><Relationship Id="rId310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tpctrainco.com/public-seminars/hvac-training/chilled-water-systems" TargetMode="External"/><Relationship Id="rId190" Type="http://schemas.openxmlformats.org/officeDocument/2006/relationships/hyperlink" Target="http://tpctrainco.com/public-seminars/electrical-training/electrical-controls/plc-programming-applications" TargetMode="External"/><Relationship Id="rId42" Type="http://schemas.openxmlformats.org/officeDocument/2006/relationships/hyperlink" Target="http://tpctrainco.com/public-seminars/electrical-training/electrical-controls/controllogix-training" TargetMode="External"/><Relationship Id="rId41" Type="http://schemas.openxmlformats.org/officeDocument/2006/relationships/hyperlink" Target="http://www.americantrainco.com/courses/controllogix/dtlabl.aspx" TargetMode="External"/><Relationship Id="rId44" Type="http://schemas.openxmlformats.org/officeDocument/2006/relationships/hyperlink" Target="http://tpctrainco.com/public-seminars/electrical-training/electrical-controls/dc-electrical-systems-for-mobile-vehicles-equipment" TargetMode="External"/><Relationship Id="rId194" Type="http://schemas.openxmlformats.org/officeDocument/2006/relationships/hyperlink" Target="http://tpctrainco.com/public-seminars/mechanical-and-industrial-training/plumbing-pipefitting-for-plants-buildings" TargetMode="External"/><Relationship Id="rId43" Type="http://schemas.openxmlformats.org/officeDocument/2006/relationships/hyperlink" Target="http://www.americantrainco.com/courses/dc%20electrical%20systems/dtldc.aspx" TargetMode="External"/><Relationship Id="rId193" Type="http://schemas.openxmlformats.org/officeDocument/2006/relationships/hyperlink" Target="http://www.americantrainco.com/courses/plumbing%20and%20pipefitting/dtlpb.aspx" TargetMode="External"/><Relationship Id="rId46" Type="http://schemas.openxmlformats.org/officeDocument/2006/relationships/hyperlink" Target="http://tpctrainco.com/public-seminars/electrical-training/electrical-controls/electric-motors-and-motor-control-circuits-repair-maintenance" TargetMode="External"/><Relationship Id="rId192" Type="http://schemas.openxmlformats.org/officeDocument/2006/relationships/hyperlink" Target="http://tpctrainco.com/public-seminarselectrical-training/electrical-controls/plc-programming-workshop-from-introduction-to-application/" TargetMode="External"/><Relationship Id="rId45" Type="http://schemas.openxmlformats.org/officeDocument/2006/relationships/hyperlink" Target="http://www.americantrainco.com/courses/electric%20motors/dtlmtr.aspx" TargetMode="External"/><Relationship Id="rId191" Type="http://schemas.openxmlformats.org/officeDocument/2006/relationships/hyperlink" Target="http://www.americantrainco.com/courses/plc%20workshop/dtlpca.aspx" TargetMode="External"/><Relationship Id="rId48" Type="http://schemas.openxmlformats.org/officeDocument/2006/relationships/hyperlink" Target="http://tpctrainco.com/public-seminars/electrical-training/electrical-controls/electrical-ladder-drawings-schematics-and-diagrams" TargetMode="External"/><Relationship Id="rId187" Type="http://schemas.openxmlformats.org/officeDocument/2006/relationships/hyperlink" Target="http://www.americantrainco.com/courses/plc%20non-programmer/dtlpc.aspx" TargetMode="External"/><Relationship Id="rId47" Type="http://schemas.openxmlformats.org/officeDocument/2006/relationships/hyperlink" Target="http://www.americantrainco.com/courses/electrical%20ladder%20drawings/dtlscm.aspx" TargetMode="External"/><Relationship Id="rId186" Type="http://schemas.openxmlformats.org/officeDocument/2006/relationships/hyperlink" Target="http://tpctrainco.com/public-seminars/plant-management/maintenance-planning-and-scheduling" TargetMode="External"/><Relationship Id="rId185" Type="http://schemas.openxmlformats.org/officeDocument/2006/relationships/hyperlink" Target="http://www.americantrainco.com/courses/planning%20and%20scheduling/dtlpl.aspx" TargetMode="External"/><Relationship Id="rId49" Type="http://schemas.openxmlformats.org/officeDocument/2006/relationships/hyperlink" Target="http://www.americantrainco.com/courses/electrical%20troubleshooting/dtlet.aspx" TargetMode="External"/><Relationship Id="rId184" Type="http://schemas.openxmlformats.org/officeDocument/2006/relationships/hyperlink" Target="http://tpctrainco.com/public-seminars/hvac-training/water-treatment-boilers-chillers-cooling-towers" TargetMode="External"/><Relationship Id="rId189" Type="http://schemas.openxmlformats.org/officeDocument/2006/relationships/hyperlink" Target="http://www.americantrainco.com/courses/plc%20programming/dtlpcp.aspx" TargetMode="External"/><Relationship Id="rId188" Type="http://schemas.openxmlformats.org/officeDocument/2006/relationships/hyperlink" Target="http://tpctrainco.com/public-seminars/electrical-training/electrical-controls/plc-training-for-non-programmers" TargetMode="External"/><Relationship Id="rId31" Type="http://schemas.openxmlformats.org/officeDocument/2006/relationships/hyperlink" Target="http://www.americantrainco.com/courses/arc%20flash%20training/dtlese.aspx" TargetMode="External"/><Relationship Id="rId30" Type="http://schemas.openxmlformats.org/officeDocument/2006/relationships/hyperlink" Target="http://tpctrainco.com/public-seminars/electrical-training/fundamentals/arc-flash-electical-safety-nfpa-70e" TargetMode="External"/><Relationship Id="rId33" Type="http://schemas.openxmlformats.org/officeDocument/2006/relationships/hyperlink" Target="http://www.americantrainco.com/courses/arc%20flash%20training/dtlesh.aspx" TargetMode="External"/><Relationship Id="rId183" Type="http://schemas.openxmlformats.org/officeDocument/2006/relationships/hyperlink" Target="http://www.americantrainco.com/courses/one-day/dtlwtr.aspx" TargetMode="External"/><Relationship Id="rId32" Type="http://schemas.openxmlformats.org/officeDocument/2006/relationships/hyperlink" Target="http://tpctrainco.com/on-site-seminars/on-site-training-course-catalog/electrical-safety-for-all-employees" TargetMode="External"/><Relationship Id="rId182" Type="http://schemas.openxmlformats.org/officeDocument/2006/relationships/hyperlink" Target="http://tpctrainco.com/public-seminars/electrical-training/fundamentals/2014-national-electrical-code" TargetMode="External"/><Relationship Id="rId35" Type="http://schemas.openxmlformats.org/officeDocument/2006/relationships/hyperlink" Target="http://www.americantrainco.com/courses/basic%20electricity/dtlbe.aspx" TargetMode="External"/><Relationship Id="rId181" Type="http://schemas.openxmlformats.org/officeDocument/2006/relationships/hyperlink" Target="http://www.americantrainco.com/courses/national%20electric%20code/dtlncd.aspx" TargetMode="External"/><Relationship Id="rId34" Type="http://schemas.openxmlformats.org/officeDocument/2006/relationships/hyperlink" Target="http://tpctrainco.com/public-seminars/electrical-training/fundamentals/arc-flash-nfpa-70e-certification" TargetMode="External"/><Relationship Id="rId180" Type="http://schemas.openxmlformats.org/officeDocument/2006/relationships/hyperlink" Target="http://tpctrainco.com/public-seminars/electrical-training/fundamentals/2014-national-electrical-code" TargetMode="External"/><Relationship Id="rId37" Type="http://schemas.openxmlformats.org/officeDocument/2006/relationships/hyperlink" Target="http://www.americantrainco.com/courses/boiler%20operation/dtlbo.aspx" TargetMode="External"/><Relationship Id="rId176" Type="http://schemas.openxmlformats.org/officeDocument/2006/relationships/hyperlink" Target="http://tpctrainco.com/public-seminars/mechanical-and-industrial-training/maintenance-welding" TargetMode="External"/><Relationship Id="rId36" Type="http://schemas.openxmlformats.org/officeDocument/2006/relationships/hyperlink" Target="http://tpctrainco.com/public-seminars/electrical-training/fundamentals/basic-electrical-training" TargetMode="External"/><Relationship Id="rId175" Type="http://schemas.openxmlformats.org/officeDocument/2006/relationships/hyperlink" Target="http://www.americantrainco.com/courses/maintenance%20welding/dtlwl.aspx" TargetMode="External"/><Relationship Id="rId39" Type="http://schemas.openxmlformats.org/officeDocument/2006/relationships/hyperlink" Target="http://www.americantrainco.com/courses/chilled%20water%20systems/dtlcw.aspx" TargetMode="External"/><Relationship Id="rId174" Type="http://schemas.openxmlformats.org/officeDocument/2006/relationships/hyperlink" Target="http://tpctrainco.com/public-seminars/plant-management/inventory-control-for-maintenance" TargetMode="External"/><Relationship Id="rId38" Type="http://schemas.openxmlformats.org/officeDocument/2006/relationships/hyperlink" Target="http://tpctrainco.com/public-seminars/hvac-training/boiler-operation-maintenance-safety-training" TargetMode="External"/><Relationship Id="rId173" Type="http://schemas.openxmlformats.org/officeDocument/2006/relationships/hyperlink" Target="http://www.americantrainco.com/courses/inventory%20control%20for%20maintenance/dtlim.aspx" TargetMode="External"/><Relationship Id="rId179" Type="http://schemas.openxmlformats.org/officeDocument/2006/relationships/hyperlink" Target="http://www.americantrainco.com/courses/national%20electric%20code/dtlncc.aspx" TargetMode="External"/><Relationship Id="rId178" Type="http://schemas.openxmlformats.org/officeDocument/2006/relationships/hyperlink" Target="http://tpctrainco.com/public-seminars/mechanical-and-industrial-training/mechanical-drive-rotating-equipment-training" TargetMode="External"/><Relationship Id="rId177" Type="http://schemas.openxmlformats.org/officeDocument/2006/relationships/hyperlink" Target="http://www.americantrainco.com/courses/mechanical%20drives/dtlbts.aspx" TargetMode="External"/><Relationship Id="rId20" Type="http://schemas.openxmlformats.org/officeDocument/2006/relationships/hyperlink" Target="http://tpctrainco.com/block-purchase-program" TargetMode="External"/><Relationship Id="rId22" Type="http://schemas.openxmlformats.org/officeDocument/2006/relationships/hyperlink" Target="http://tpctrainco.com/about/instructors" TargetMode="External"/><Relationship Id="rId21" Type="http://schemas.openxmlformats.org/officeDocument/2006/relationships/hyperlink" Target="http://www.americantrainco.com/about_instructorjobs.aspx" TargetMode="External"/><Relationship Id="rId24" Type="http://schemas.openxmlformats.org/officeDocument/2006/relationships/hyperlink" Target="http://tpctrainco.com/about/curriculum" TargetMode="External"/><Relationship Id="rId23" Type="http://schemas.openxmlformats.org/officeDocument/2006/relationships/hyperlink" Target="https://www.americantrainco.com/about_curriculum.aspx" TargetMode="External"/><Relationship Id="rId26" Type="http://schemas.openxmlformats.org/officeDocument/2006/relationships/hyperlink" Target="http://tpctrainco.com/about/partnerships" TargetMode="External"/><Relationship Id="rId25" Type="http://schemas.openxmlformats.org/officeDocument/2006/relationships/hyperlink" Target="https://www.americantrainco.com/about_partnership.aspx" TargetMode="External"/><Relationship Id="rId28" Type="http://schemas.openxmlformats.org/officeDocument/2006/relationships/hyperlink" Target="http://tpctrainco.com/public-seminars/hvac-training/air-conditioning-refrigeration" TargetMode="External"/><Relationship Id="rId27" Type="http://schemas.openxmlformats.org/officeDocument/2006/relationships/hyperlink" Target="http://www.americantrainco.com/courses/air%20conditioning/dtlac.aspx" TargetMode="External"/><Relationship Id="rId29" Type="http://schemas.openxmlformats.org/officeDocument/2006/relationships/hyperlink" Target="http://www.americantrainco.com/courses/arc%20flash%20training/dtles.aspx" TargetMode="External"/><Relationship Id="rId11" Type="http://schemas.openxmlformats.org/officeDocument/2006/relationships/hyperlink" Target="http://www.americantrainco.com/about_testing.aspx" TargetMode="External"/><Relationship Id="rId10" Type="http://schemas.openxmlformats.org/officeDocument/2006/relationships/hyperlink" Target="http://tpctrainco.com/about/instructors" TargetMode="External"/><Relationship Id="rId13" Type="http://schemas.openxmlformats.org/officeDocument/2006/relationships/hyperlink" Target="http://www.americantrainco.com/about_training.aspx" TargetMode="External"/><Relationship Id="rId12" Type="http://schemas.openxmlformats.org/officeDocument/2006/relationships/hyperlink" Target="http://tpctrainco.com/about/testing" TargetMode="External"/><Relationship Id="rId15" Type="http://schemas.openxmlformats.org/officeDocument/2006/relationships/hyperlink" Target="http://www.americantrainco.com/about-american-trainco-more.aspx" TargetMode="External"/><Relationship Id="rId198" Type="http://schemas.openxmlformats.org/officeDocument/2006/relationships/hyperlink" Target="http://tpctrainco.com/public-seminars/mechanical-and-industrial-training/pumps-pump-systems-specification-installation-operation" TargetMode="External"/><Relationship Id="rId14" Type="http://schemas.openxmlformats.org/officeDocument/2006/relationships/hyperlink" Target="http://tpctrainco.com/about/training" TargetMode="External"/><Relationship Id="rId197" Type="http://schemas.openxmlformats.org/officeDocument/2006/relationships/hyperlink" Target="http://www.americantrainco.com/courses/pumps/dtlcp.aspx" TargetMode="External"/><Relationship Id="rId17" Type="http://schemas.openxmlformats.org/officeDocument/2006/relationships/hyperlink" Target="http://www.americantrainco.com/about-american-trainco.aspx" TargetMode="External"/><Relationship Id="rId196" Type="http://schemas.openxmlformats.org/officeDocument/2006/relationships/hyperlink" Target="http://tpctrainco.com/public-seminars/plant-management/predictive-maintenance-condition-monitoring" TargetMode="External"/><Relationship Id="rId16" Type="http://schemas.openxmlformats.org/officeDocument/2006/relationships/hyperlink" Target="http://tpctrainco.com/about" TargetMode="External"/><Relationship Id="rId195" Type="http://schemas.openxmlformats.org/officeDocument/2006/relationships/hyperlink" Target="http://www.americantrainco.com/courses/predictive%20maintenance/dtlpdm.aspx" TargetMode="External"/><Relationship Id="rId19" Type="http://schemas.openxmlformats.org/officeDocument/2006/relationships/hyperlink" Target="http://www.americantrainco.com/block-purchase-program.aspx" TargetMode="External"/><Relationship Id="rId18" Type="http://schemas.openxmlformats.org/officeDocument/2006/relationships/hyperlink" Target="http://tpctrainco.com/about" TargetMode="External"/><Relationship Id="rId199" Type="http://schemas.openxmlformats.org/officeDocument/2006/relationships/hyperlink" Target="http://www.americantrainco.com/courses/pumps/dtlpmp.aspx" TargetMode="External"/><Relationship Id="rId84" Type="http://schemas.openxmlformats.org/officeDocument/2006/relationships/hyperlink" Target="http://tpctrainco.com/on-site-seminars/on-site-training-course-catalog/lean-management" TargetMode="External"/><Relationship Id="rId83" Type="http://schemas.openxmlformats.org/officeDocument/2006/relationships/hyperlink" Target="http://www.americantrainco.com/courses/in-house/dtlih19.aspx" TargetMode="External"/><Relationship Id="rId86" Type="http://schemas.openxmlformats.org/officeDocument/2006/relationships/hyperlink" Target="http://tpctrainco.com/public-seminars/plant-management/predictive-maintenance-and-condition-monitoring" TargetMode="External"/><Relationship Id="rId85" Type="http://schemas.openxmlformats.org/officeDocument/2006/relationships/hyperlink" Target="http://www.americantrainco.com/courses/in-house/dtlih20.aspx" TargetMode="External"/><Relationship Id="rId88" Type="http://schemas.openxmlformats.org/officeDocument/2006/relationships/hyperlink" Target="http://tpctrainco.com/public-seminars/mechanical-and-industrial-training/pump-repair-maintenance" TargetMode="External"/><Relationship Id="rId150" Type="http://schemas.openxmlformats.org/officeDocument/2006/relationships/hyperlink" Target="http://tpctrainco.com/on-site-training/on-site-training-course-catalog/home-electrical-wiring-troubleshooting" TargetMode="External"/><Relationship Id="rId271" Type="http://schemas.openxmlformats.org/officeDocument/2006/relationships/hyperlink" Target="https://www.americantrainco.com/customer-testimonials.aspx" TargetMode="External"/><Relationship Id="rId87" Type="http://schemas.openxmlformats.org/officeDocument/2006/relationships/hyperlink" Target="http://www.americantrainco.com/courses/in-house/dtlih25.aspx" TargetMode="External"/><Relationship Id="rId270" Type="http://schemas.openxmlformats.org/officeDocument/2006/relationships/hyperlink" Target="https://www.americantrainco.com/white-papers/electrical-training-for-unqualified-workers.aspx" TargetMode="External"/><Relationship Id="rId89" Type="http://schemas.openxmlformats.org/officeDocument/2006/relationships/hyperlink" Target="http://www.americantrainco.com/courses/in-house/dtlih26.aspx" TargetMode="External"/><Relationship Id="rId80" Type="http://schemas.openxmlformats.org/officeDocument/2006/relationships/hyperlink" Target="http://tpctrainco.com/on-site-seminars/on-site-training-course-catalog/electrical-pm-best-practices" TargetMode="External"/><Relationship Id="rId82" Type="http://schemas.openxmlformats.org/officeDocument/2006/relationships/hyperlink" Target="http://tpctrainco.com/public-seminars/plant-management/inventory-control-for-maintenance" TargetMode="External"/><Relationship Id="rId81" Type="http://schemas.openxmlformats.org/officeDocument/2006/relationships/hyperlink" Target="http://www.americantrainco.com/courses/in-house/dtlih18.aspx" TargetMode="External"/><Relationship Id="rId1" Type="http://schemas.openxmlformats.org/officeDocument/2006/relationships/hyperlink" Target="http://www.americantrainco.com/" TargetMode="External"/><Relationship Id="rId2" Type="http://schemas.openxmlformats.org/officeDocument/2006/relationships/hyperlink" Target="http://tpctrainco.com" TargetMode="External"/><Relationship Id="rId3" Type="http://schemas.openxmlformats.org/officeDocument/2006/relationships/hyperlink" Target="http://www.americantrainco.com/about_company.aspx" TargetMode="External"/><Relationship Id="rId149" Type="http://schemas.openxmlformats.org/officeDocument/2006/relationships/hyperlink" Target="http://www.americantrainco.com/courses/in-house/dtlih76.aspx" TargetMode="External"/><Relationship Id="rId4" Type="http://schemas.openxmlformats.org/officeDocument/2006/relationships/hyperlink" Target="http://tpctrainco.com/about" TargetMode="External"/><Relationship Id="rId148" Type="http://schemas.openxmlformats.org/officeDocument/2006/relationships/hyperlink" Target="http://tpctrainco.com/public-seminars/electrical-training/fundamentals/arc-flash-nfpa-70e-certification" TargetMode="External"/><Relationship Id="rId269" Type="http://schemas.openxmlformats.org/officeDocument/2006/relationships/hyperlink" Target="http://tpctrainco.com" TargetMode="External"/><Relationship Id="rId9" Type="http://schemas.openxmlformats.org/officeDocument/2006/relationships/hyperlink" Target="http://www.americantrainco.com/about_instructors.aspx" TargetMode="External"/><Relationship Id="rId143" Type="http://schemas.openxmlformats.org/officeDocument/2006/relationships/hyperlink" Target="http://www.americantrainco.com/courses/in-house/dtlih73.aspx" TargetMode="External"/><Relationship Id="rId264" Type="http://schemas.openxmlformats.org/officeDocument/2006/relationships/hyperlink" Target="http://www.americantrainco.com/PDFs/2015%20Schedule%20-%20Canada.pdf" TargetMode="External"/><Relationship Id="rId142" Type="http://schemas.openxmlformats.org/officeDocument/2006/relationships/hyperlink" Target="http://tpctrainco.com/about/testing" TargetMode="External"/><Relationship Id="rId263" Type="http://schemas.openxmlformats.org/officeDocument/2006/relationships/hyperlink" Target="http://tpctrainco.com/pdfs/schedule.pdf" TargetMode="External"/><Relationship Id="rId141" Type="http://schemas.openxmlformats.org/officeDocument/2006/relationships/hyperlink" Target="http://www.americantrainco.com/courses/in-house/dtlih72.aspx" TargetMode="External"/><Relationship Id="rId262" Type="http://schemas.openxmlformats.org/officeDocument/2006/relationships/hyperlink" Target="http://www.americantrainco.com/pdfs/2015%20schedule%20-%20us.pdf" TargetMode="External"/><Relationship Id="rId140" Type="http://schemas.openxmlformats.org/officeDocument/2006/relationships/hyperlink" Target="http://tpctrainco.com/on-site-seminars/read-draw-understand-fluid-power-schematics" TargetMode="External"/><Relationship Id="rId261" Type="http://schemas.openxmlformats.org/officeDocument/2006/relationships/hyperlink" Target="https://www.americantrainco.com/pdfs/casestudy.pdf" TargetMode="External"/><Relationship Id="rId5" Type="http://schemas.openxmlformats.org/officeDocument/2006/relationships/hyperlink" Target="http://www.americantrainco.com/about_epatesting.aspx" TargetMode="External"/><Relationship Id="rId147" Type="http://schemas.openxmlformats.org/officeDocument/2006/relationships/hyperlink" Target="http://www.americantrainco.com/courses/in-house/dtlih75.aspx" TargetMode="External"/><Relationship Id="rId268" Type="http://schemas.openxmlformats.org/officeDocument/2006/relationships/hyperlink" Target="https://www.americantrainco.com/about_whatcustomerssay.aspx" TargetMode="External"/><Relationship Id="rId6" Type="http://schemas.openxmlformats.org/officeDocument/2006/relationships/hyperlink" Target="http://tpctrainco.com/about/testing/epa" TargetMode="External"/><Relationship Id="rId146" Type="http://schemas.openxmlformats.org/officeDocument/2006/relationships/hyperlink" Target="http://tpctrainco.com/about/testing/epa" TargetMode="External"/><Relationship Id="rId267" Type="http://schemas.openxmlformats.org/officeDocument/2006/relationships/hyperlink" Target="http://tpctrainco.com/pdfs/epa%20study%20guide.pdf" TargetMode="External"/><Relationship Id="rId7" Type="http://schemas.openxmlformats.org/officeDocument/2006/relationships/hyperlink" Target="http://www.americantrainco.com/about_guarantee.aspx" TargetMode="External"/><Relationship Id="rId145" Type="http://schemas.openxmlformats.org/officeDocument/2006/relationships/hyperlink" Target="http://www.americantrainco.com/courses/in-house/dtlih74.aspx" TargetMode="External"/><Relationship Id="rId266" Type="http://schemas.openxmlformats.org/officeDocument/2006/relationships/hyperlink" Target="http://www.americantrainco.com/pdfs/epa%20study%20guide.pdf" TargetMode="External"/><Relationship Id="rId8" Type="http://schemas.openxmlformats.org/officeDocument/2006/relationships/hyperlink" Target="http://tpctrainco.com/about/guarantee" TargetMode="External"/><Relationship Id="rId144" Type="http://schemas.openxmlformats.org/officeDocument/2006/relationships/hyperlink" Target="http://tpctrainco.com/about/testing/epa" TargetMode="External"/><Relationship Id="rId265" Type="http://schemas.openxmlformats.org/officeDocument/2006/relationships/hyperlink" Target="http://tpctrainco.com/pdfs/schedule.pdf" TargetMode="External"/><Relationship Id="rId73" Type="http://schemas.openxmlformats.org/officeDocument/2006/relationships/hyperlink" Target="http://www.americantrainco.com/courses/in-house/dtlih09.aspx" TargetMode="External"/><Relationship Id="rId72" Type="http://schemas.openxmlformats.org/officeDocument/2006/relationships/hyperlink" Target="http://tpctrainco.com/public-seminars/mechanical-and-industrial-training/steam-systems-maintenance-safety-optimization" TargetMode="External"/><Relationship Id="rId75" Type="http://schemas.openxmlformats.org/officeDocument/2006/relationships/hyperlink" Target="http://www.americantrainco.com/courses/in-house/dtlih10.aspx" TargetMode="External"/><Relationship Id="rId74" Type="http://schemas.openxmlformats.org/officeDocument/2006/relationships/hyperlink" Target="http://tpctrainco.com/public-seminars/hvac-training/air-conditioning-refrigeration" TargetMode="External"/><Relationship Id="rId77" Type="http://schemas.openxmlformats.org/officeDocument/2006/relationships/hyperlink" Target="http://www.americantrainco.com/courses/in-house/dtlih11.aspx" TargetMode="External"/><Relationship Id="rId260" Type="http://schemas.openxmlformats.org/officeDocument/2006/relationships/hyperlink" Target="http://tpctrainco.com/sitemap" TargetMode="External"/><Relationship Id="rId76" Type="http://schemas.openxmlformats.org/officeDocument/2006/relationships/hyperlink" Target="http://tpctrainco.com/public-seminars/electrical-training/electrical-controls/instrumentation-process-measurement-control" TargetMode="External"/><Relationship Id="rId79" Type="http://schemas.openxmlformats.org/officeDocument/2006/relationships/hyperlink" Target="http://www.americantrainco.com/courses/in-house/dtlih12.aspx" TargetMode="External"/><Relationship Id="rId78" Type="http://schemas.openxmlformats.org/officeDocument/2006/relationships/hyperlink" Target="http://tpctrainco.com/public-seminars/electrical-training/electrical-controls/dc-electrical-systems-for-mobile-vehicles-equipment" TargetMode="External"/><Relationship Id="rId71" Type="http://schemas.openxmlformats.org/officeDocument/2006/relationships/hyperlink" Target="http://www.americantrainco.com/courses/in-house/dtlih08.aspx" TargetMode="External"/><Relationship Id="rId70" Type="http://schemas.openxmlformats.org/officeDocument/2006/relationships/hyperlink" Target="http://tpctrainco.com/on-site-seminars/on-site-training-course-catalog/practical-math-measurements-and-formulas-for-boiler-technicians" TargetMode="External"/><Relationship Id="rId139" Type="http://schemas.openxmlformats.org/officeDocument/2006/relationships/hyperlink" Target="http://www.americantrainco.com/courses/in-house/dtlih71.aspx" TargetMode="External"/><Relationship Id="rId138" Type="http://schemas.openxmlformats.org/officeDocument/2006/relationships/hyperlink" Target="http://tpctrainco.com/public-seminars/hvac-training/chilled-water-systems" TargetMode="External"/><Relationship Id="rId259" Type="http://schemas.openxmlformats.org/officeDocument/2006/relationships/hyperlink" Target="https://www.americantrainco.com/sitemap.aspx" TargetMode="External"/><Relationship Id="rId137" Type="http://schemas.openxmlformats.org/officeDocument/2006/relationships/hyperlink" Target="http://www.americantrainco.com/courses/in-house/dtlih70.aspx" TargetMode="External"/><Relationship Id="rId258" Type="http://schemas.openxmlformats.org/officeDocument/2006/relationships/hyperlink" Target="http://tpctrainco.com/restrictions" TargetMode="External"/><Relationship Id="rId132" Type="http://schemas.openxmlformats.org/officeDocument/2006/relationships/hyperlink" Target="http://tpctrainco.com/on-site-training/on-site-training-course-catalog/electrical-grounding-bonding" TargetMode="External"/><Relationship Id="rId253" Type="http://schemas.openxmlformats.org/officeDocument/2006/relationships/hyperlink" Target="http://www.americantrainco.com/Other_Info.aspx?CID=612" TargetMode="External"/><Relationship Id="rId131" Type="http://schemas.openxmlformats.org/officeDocument/2006/relationships/hyperlink" Target="http://www.americantrainco.com/courses/in-house/dtlih58.aspx" TargetMode="External"/><Relationship Id="rId252" Type="http://schemas.openxmlformats.org/officeDocument/2006/relationships/hyperlink" Target="http://tpctrainco.com/contact" TargetMode="External"/><Relationship Id="rId130" Type="http://schemas.openxmlformats.org/officeDocument/2006/relationships/hyperlink" Target="http://tpctrainco.com/public-seminars/electrical-training/electrical-controls/electric-motors-and-motor-control-circuits-repair-maintenance" TargetMode="External"/><Relationship Id="rId251" Type="http://schemas.openxmlformats.org/officeDocument/2006/relationships/hyperlink" Target="http://www.americantrainco.com/other_info.aspx?CID=9" TargetMode="External"/><Relationship Id="rId250" Type="http://schemas.openxmlformats.org/officeDocument/2006/relationships/hyperlink" Target="http://tpctrainco.com/blog/boiler-room-safety" TargetMode="External"/><Relationship Id="rId136" Type="http://schemas.openxmlformats.org/officeDocument/2006/relationships/hyperlink" Target="http://tpctrainco.com/public-seminars/hvac-training/water-treatment-for-boilers-chillers-cooling-towers" TargetMode="External"/><Relationship Id="rId257" Type="http://schemas.openxmlformats.org/officeDocument/2006/relationships/hyperlink" Target="https://www.americantrainco.com/Other_Info.aspx?CID=622" TargetMode="External"/><Relationship Id="rId135" Type="http://schemas.openxmlformats.org/officeDocument/2006/relationships/hyperlink" Target="http://www.americantrainco.com/courses/in-house/dtlih68.aspx" TargetMode="External"/><Relationship Id="rId256" Type="http://schemas.openxmlformats.org/officeDocument/2006/relationships/hyperlink" Target="http://tpctrainco.com/legal" TargetMode="External"/><Relationship Id="rId134" Type="http://schemas.openxmlformats.org/officeDocument/2006/relationships/hyperlink" Target="http://tpctrainco.com/on-site-training/on-site-training-course-catalog/uninterruptible-power-supply-ups-maintenance" TargetMode="External"/><Relationship Id="rId255" Type="http://schemas.openxmlformats.org/officeDocument/2006/relationships/hyperlink" Target="https://www.americantrainco.com/Other_Info.aspx?CID=613" TargetMode="External"/><Relationship Id="rId133" Type="http://schemas.openxmlformats.org/officeDocument/2006/relationships/hyperlink" Target="http://www.americantrainco.com/courses/in-house/dtlih66.aspx" TargetMode="External"/><Relationship Id="rId254" Type="http://schemas.openxmlformats.org/officeDocument/2006/relationships/hyperlink" Target="http://tpctrainco.com/privacy" TargetMode="External"/><Relationship Id="rId62" Type="http://schemas.openxmlformats.org/officeDocument/2006/relationships/hyperlink" Target="http://tpctrainco.com/public-seminars/fundamentals/arc-flash-electical-safety-training-csa-z462" TargetMode="External"/><Relationship Id="rId61" Type="http://schemas.openxmlformats.org/officeDocument/2006/relationships/hyperlink" Target="http://www.canadiantrainco.com/courses/arc%20flash%20training/dtles.aspx" TargetMode="External"/><Relationship Id="rId64" Type="http://schemas.openxmlformats.org/officeDocument/2006/relationships/hyperlink" Target="http://tpctrainco.com/public-seminars/fundamentals/arc-flash-electical-safety-training-csa-z462-and-certification" TargetMode="External"/><Relationship Id="rId63" Type="http://schemas.openxmlformats.org/officeDocument/2006/relationships/hyperlink" Target="http://www.canadiantrainco.com/courses/arc%20flash%20training/dtlesh.aspx" TargetMode="External"/><Relationship Id="rId66" Type="http://schemas.openxmlformats.org/officeDocument/2006/relationships/hyperlink" Target="http://tpctrainco.com/on-site-training/on-site-training-course-catalog/hvac-systems-heat-transfer" TargetMode="External"/><Relationship Id="rId172" Type="http://schemas.openxmlformats.org/officeDocument/2006/relationships/hyperlink" Target="http://tpctrainco.com/public-seminars/electrical-training/electrical-controls/instrumentation-process-measurement-control" TargetMode="External"/><Relationship Id="rId65" Type="http://schemas.openxmlformats.org/officeDocument/2006/relationships/hyperlink" Target="http://www.americantrainco.com/courses/in-house/dtlih05.aspx" TargetMode="External"/><Relationship Id="rId171" Type="http://schemas.openxmlformats.org/officeDocument/2006/relationships/hyperlink" Target="http://www.americantrainco.com/courses/instrumentation%20process%20management/dtlia.aspx" TargetMode="External"/><Relationship Id="rId68" Type="http://schemas.openxmlformats.org/officeDocument/2006/relationships/hyperlink" Target="http://tpctrainco.com/on-site-training/on-site-training-course-catalog/pneumatic-comfort-controls" TargetMode="External"/><Relationship Id="rId170" Type="http://schemas.openxmlformats.org/officeDocument/2006/relationships/hyperlink" Target="http://tpctrainco.com/public-seminars/electrical-training/emergency-power/photovoltaic-solar-power-maintenance" TargetMode="External"/><Relationship Id="rId67" Type="http://schemas.openxmlformats.org/officeDocument/2006/relationships/hyperlink" Target="http://www.americantrainco.com/courses/in-house/dtlih06.aspx" TargetMode="External"/><Relationship Id="rId60" Type="http://schemas.openxmlformats.org/officeDocument/2006/relationships/hyperlink" Target="http://tpctrainco.com/public-seminars/hvac-training/hvac-workshop-air-conditioning-boilers" TargetMode="External"/><Relationship Id="rId165" Type="http://schemas.openxmlformats.org/officeDocument/2006/relationships/hyperlink" Target="http://www.americantrainco.com/courses/in-house/dtlih84.aspx" TargetMode="External"/><Relationship Id="rId69" Type="http://schemas.openxmlformats.org/officeDocument/2006/relationships/hyperlink" Target="http://www.americantrainco.com/courses/in-house/dtlih07.aspx" TargetMode="External"/><Relationship Id="rId164" Type="http://schemas.openxmlformats.org/officeDocument/2006/relationships/hyperlink" Target="http://tpctrainco.com/on-site-seminars/on-site-training-course-catalog/electrical-safety-for-all-employees" TargetMode="External"/><Relationship Id="rId163" Type="http://schemas.openxmlformats.org/officeDocument/2006/relationships/hyperlink" Target="http://www.americantrainco.com/courses/in-house/dtlih83.aspx" TargetMode="External"/><Relationship Id="rId162" Type="http://schemas.openxmlformats.org/officeDocument/2006/relationships/hyperlink" Target="http://tpctrainco.com/public-seminars/electrical-training/fundamentals/electrical-troubleshooting-preventive-maintenance" TargetMode="External"/><Relationship Id="rId169" Type="http://schemas.openxmlformats.org/officeDocument/2006/relationships/hyperlink" Target="http://www.americantrainco.com/courses/in-house/dtlih86.aspx" TargetMode="External"/><Relationship Id="rId168" Type="http://schemas.openxmlformats.org/officeDocument/2006/relationships/hyperlink" Target="http://tpctrainco.com/public-seminars/electrical-training/electrical-controls/controllogix-training" TargetMode="External"/><Relationship Id="rId167" Type="http://schemas.openxmlformats.org/officeDocument/2006/relationships/hyperlink" Target="http://www.americantrainco.com/courses/in-house/dtlih85.aspx" TargetMode="External"/><Relationship Id="rId166" Type="http://schemas.openxmlformats.org/officeDocument/2006/relationships/hyperlink" Target="http://tpctrainco.com/public-seminars/electrical-training/fundamentals/2014-national-electrical-code-nec" TargetMode="External"/><Relationship Id="rId51" Type="http://schemas.openxmlformats.org/officeDocument/2006/relationships/hyperlink" Target="http://www.americantrainco.com/courses/electrical%20workshop/dtlelw.aspx" TargetMode="External"/><Relationship Id="rId50" Type="http://schemas.openxmlformats.org/officeDocument/2006/relationships/hyperlink" Target="http://tpctrainco.com/public-seminars/electrical-training/fundamentals/electrical-troubleshooting-preventive-maintenance" TargetMode="External"/><Relationship Id="rId53" Type="http://schemas.openxmlformats.org/officeDocument/2006/relationships/hyperlink" Target="http://www.americantrainco.com/courses/generators/dtlgn.aspx" TargetMode="External"/><Relationship Id="rId52" Type="http://schemas.openxmlformats.org/officeDocument/2006/relationships/hyperlink" Target="http://tpctrainco.com/public-seminars/electrical-training/fundamentals/electrical-workshop-basics-to-troubleshooting" TargetMode="External"/><Relationship Id="rId55" Type="http://schemas.openxmlformats.org/officeDocument/2006/relationships/hyperlink" Target="http://www.americantrainco.com/courses/high%20voltage%20electrical%20safety/dtlhs.aspx" TargetMode="External"/><Relationship Id="rId161" Type="http://schemas.openxmlformats.org/officeDocument/2006/relationships/hyperlink" Target="http://www.americantrainco.com/courses/in-house/dtlih82.aspx" TargetMode="External"/><Relationship Id="rId54" Type="http://schemas.openxmlformats.org/officeDocument/2006/relationships/hyperlink" Target="http://tpctrainco.com/public-seminars/electrical-training/emergency-power/generators-emergency-power-training" TargetMode="External"/><Relationship Id="rId160" Type="http://schemas.openxmlformats.org/officeDocument/2006/relationships/hyperlink" Target="http://tpctrainco.com/public-seminars/hvac-training/hvac-workshop-air-conditioning-boilers" TargetMode="External"/><Relationship Id="rId57" Type="http://schemas.openxmlformats.org/officeDocument/2006/relationships/hyperlink" Target="http://www.americantrainco.com/courses/hvac%20controls/dtlhve.aspx" TargetMode="External"/><Relationship Id="rId56" Type="http://schemas.openxmlformats.org/officeDocument/2006/relationships/hyperlink" Target="http://tpctrainco.com/public-seminars/electrical-training/fundamentals/high-voltage-electrical-safety-training" TargetMode="External"/><Relationship Id="rId159" Type="http://schemas.openxmlformats.org/officeDocument/2006/relationships/hyperlink" Target="http://www.americantrainco.com/courses/in-house/dtlih81.aspx" TargetMode="External"/><Relationship Id="rId59" Type="http://schemas.openxmlformats.org/officeDocument/2006/relationships/hyperlink" Target="http://www.americantrainco.com/courses/hvac%20workshop/dtlacb.aspx" TargetMode="External"/><Relationship Id="rId154" Type="http://schemas.openxmlformats.org/officeDocument/2006/relationships/hyperlink" Target="http://tpctrainco.com/public-seminars/electrical-training/fundamentals/arc-flash-nfpa-70e-certification" TargetMode="External"/><Relationship Id="rId58" Type="http://schemas.openxmlformats.org/officeDocument/2006/relationships/hyperlink" Target="http://tpctrainco.com/public-seminars/hvac-training/hvac-electrical-controls-air-distribution" TargetMode="External"/><Relationship Id="rId153" Type="http://schemas.openxmlformats.org/officeDocument/2006/relationships/hyperlink" Target="http://www.americantrainco.com/courses/in-house/dtlih78.aspx" TargetMode="External"/><Relationship Id="rId152" Type="http://schemas.openxmlformats.org/officeDocument/2006/relationships/hyperlink" Target="http://tpctrainco.com/on-site-training/on-site-training-course-catalog/understanding-using-electrical-test-equipment" TargetMode="External"/><Relationship Id="rId273" Type="http://schemas.openxmlformats.org/officeDocument/2006/relationships/drawing" Target="../drawings/worksheetdrawing2.xml"/><Relationship Id="rId151" Type="http://schemas.openxmlformats.org/officeDocument/2006/relationships/hyperlink" Target="http://www.americantrainco.com/courses/in-house/dtlih77.aspx" TargetMode="External"/><Relationship Id="rId272" Type="http://schemas.openxmlformats.org/officeDocument/2006/relationships/hyperlink" Target="http://tpctrainco.com" TargetMode="External"/><Relationship Id="rId158" Type="http://schemas.openxmlformats.org/officeDocument/2006/relationships/hyperlink" Target="http://tpctrainco.com/public-seminars/electrical-training/electrical-controls/plc-programming-applications" TargetMode="External"/><Relationship Id="rId157" Type="http://schemas.openxmlformats.org/officeDocument/2006/relationships/hyperlink" Target="http://www.americantrainco.com/courses/in-house/dtlih80.aspx" TargetMode="External"/><Relationship Id="rId156" Type="http://schemas.openxmlformats.org/officeDocument/2006/relationships/hyperlink" Target="http://tpctrainco.com/public-seminars/electrical-training/electrical-controls/plc-programming-workshop-from-introduction-to-application" TargetMode="External"/><Relationship Id="rId155" Type="http://schemas.openxmlformats.org/officeDocument/2006/relationships/hyperlink" Target="http://www.americantrainco.com/courses/in-house/dtlih79.aspx" TargetMode="External"/><Relationship Id="rId107" Type="http://schemas.openxmlformats.org/officeDocument/2006/relationships/hyperlink" Target="http://www.americantrainco.com/courses/in-house/dtlih37.aspx" TargetMode="External"/><Relationship Id="rId228" Type="http://schemas.openxmlformats.org/officeDocument/2006/relationships/hyperlink" Target="http://tpctrainco.com/onsite-training" TargetMode="External"/><Relationship Id="rId106" Type="http://schemas.openxmlformats.org/officeDocument/2006/relationships/hyperlink" Target="http://tpctrainco.com/public-seminars/electrical-training/electrical-controls/electrical-ladder-drawings-schematics-and-diagrams" TargetMode="External"/><Relationship Id="rId227" Type="http://schemas.openxmlformats.org/officeDocument/2006/relationships/hyperlink" Target="http://www.americantrainco.com/about_onsite-training.aspx" TargetMode="External"/><Relationship Id="rId105" Type="http://schemas.openxmlformats.org/officeDocument/2006/relationships/hyperlink" Target="http://www.americantrainco.com/courses/in-house/dtlih36.aspx" TargetMode="External"/><Relationship Id="rId226" Type="http://schemas.openxmlformats.org/officeDocument/2006/relationships/hyperlink" Target="http://tpctrainco.com/public-seminars/plc-training" TargetMode="External"/><Relationship Id="rId104" Type="http://schemas.openxmlformats.org/officeDocument/2006/relationships/hyperlink" Target="http://tpctrainco.com/public-seminars/electrical-training/electrical-controls/electric-motors-repair" TargetMode="External"/><Relationship Id="rId225" Type="http://schemas.openxmlformats.org/officeDocument/2006/relationships/hyperlink" Target="http://www.americantrainco.com/plc-training/" TargetMode="External"/><Relationship Id="rId109" Type="http://schemas.openxmlformats.org/officeDocument/2006/relationships/hyperlink" Target="http://www.americantrainco.com/courses/in-house/dtlih38.aspx" TargetMode="External"/><Relationship Id="rId108" Type="http://schemas.openxmlformats.org/officeDocument/2006/relationships/hyperlink" Target="http://tpctrainco.com/public-seminars/electrical-training/fundamentals/electrical-troubleshooting-preventive-maintenance" TargetMode="External"/><Relationship Id="rId229" Type="http://schemas.openxmlformats.org/officeDocument/2006/relationships/hyperlink" Target="http://www.americantrainco.com/inhousetraining2.aspx" TargetMode="External"/><Relationship Id="rId220" Type="http://schemas.openxmlformats.org/officeDocument/2006/relationships/hyperlink" Target="http://tpctrainco.com/mechanical-and-industrial-training" TargetMode="External"/><Relationship Id="rId103" Type="http://schemas.openxmlformats.org/officeDocument/2006/relationships/hyperlink" Target="http://www.americantrainco.com/courses/in-house/dtlih35.aspx" TargetMode="External"/><Relationship Id="rId224" Type="http://schemas.openxmlformats.org/officeDocument/2006/relationships/hyperlink" Target="http://tpctrainco.com/public-seminars/arc-flash-training" TargetMode="External"/><Relationship Id="rId102" Type="http://schemas.openxmlformats.org/officeDocument/2006/relationships/hyperlink" Target="http://tpctrainco.com/public-seminars/electrical-training/fundamentals/basic-electrical-training" TargetMode="External"/><Relationship Id="rId223" Type="http://schemas.openxmlformats.org/officeDocument/2006/relationships/hyperlink" Target="http://www.americantrainco.com/arc-flash-training/" TargetMode="External"/><Relationship Id="rId101" Type="http://schemas.openxmlformats.org/officeDocument/2006/relationships/hyperlink" Target="http://www.americantrainco.com/courses/in-house/dtlih34.aspx" TargetMode="External"/><Relationship Id="rId222" Type="http://schemas.openxmlformats.org/officeDocument/2006/relationships/hyperlink" Target="http://tpctrainco.com/hvac-training-and-certification" TargetMode="External"/><Relationship Id="rId100" Type="http://schemas.openxmlformats.org/officeDocument/2006/relationships/hyperlink" Target="http://tpctrainco.com/public-seminars/electrical-training/fundamentals/arc-flash-electical-safety-training-nfpa-70e" TargetMode="External"/><Relationship Id="rId221" Type="http://schemas.openxmlformats.org/officeDocument/2006/relationships/hyperlink" Target="http://www.americantrainco.com/hvac-certification-and-training/" TargetMode="External"/><Relationship Id="rId217" Type="http://schemas.openxmlformats.org/officeDocument/2006/relationships/hyperlink" Target="http://www.americantrainco.com/facilities-management/" TargetMode="External"/><Relationship Id="rId216" Type="http://schemas.openxmlformats.org/officeDocument/2006/relationships/hyperlink" Target="http://tpctrainco.com/electrical-training-and-certification" TargetMode="External"/><Relationship Id="rId215" Type="http://schemas.openxmlformats.org/officeDocument/2006/relationships/hyperlink" Target="http://www.americantrainco.com/electrical-training-and-certification/" TargetMode="External"/><Relationship Id="rId214" Type="http://schemas.openxmlformats.org/officeDocument/2006/relationships/hyperlink" Target="http://tpctrainco.com/public-seminars/electrical-controls/variable-frequency-drives" TargetMode="External"/><Relationship Id="rId219" Type="http://schemas.openxmlformats.org/officeDocument/2006/relationships/hyperlink" Target="http://www.americantrainco.com/pumps-and-mechanical/" TargetMode="External"/><Relationship Id="rId218" Type="http://schemas.openxmlformats.org/officeDocument/2006/relationships/hyperlink" Target="http://tpctrainco.com/facilities-management" TargetMode="External"/><Relationship Id="rId213" Type="http://schemas.openxmlformats.org/officeDocument/2006/relationships/hyperlink" Target="http://www.americantrainco.com/courses/variable%20frequency%20drives/dtlvf.aspx" TargetMode="External"/><Relationship Id="rId212" Type="http://schemas.openxmlformats.org/officeDocument/2006/relationships/hyperlink" Target="http://tpctrainco.com/public-seminars/electrical-training/emergency-power/uninterruptible-power-supply-systems" TargetMode="External"/><Relationship Id="rId211" Type="http://schemas.openxmlformats.org/officeDocument/2006/relationships/hyperlink" Target="http://www.americantrainco.com/courses/ups%20systems/dtlups.aspx" TargetMode="External"/><Relationship Id="rId210" Type="http://schemas.openxmlformats.org/officeDocument/2006/relationships/hyperlink" Target="http://tpctrainco.com/public-seminars/mechanical-and-industrial-training/hydraulic-repair-troubleshooting" TargetMode="External"/><Relationship Id="rId129" Type="http://schemas.openxmlformats.org/officeDocument/2006/relationships/hyperlink" Target="http://www.americantrainco.com/courses/in-house/dtlih57.aspx" TargetMode="External"/><Relationship Id="rId128" Type="http://schemas.openxmlformats.org/officeDocument/2006/relationships/hyperlink" Target="http://tpctrainco.com/public-seminars/electrical-training/electrical-controls/variable-frequency-drives" TargetMode="External"/><Relationship Id="rId249" Type="http://schemas.openxmlformats.org/officeDocument/2006/relationships/hyperlink" Target="http://www.americantrainco.com/infographic/boiler-room-safety.aspx" TargetMode="External"/><Relationship Id="rId127" Type="http://schemas.openxmlformats.org/officeDocument/2006/relationships/hyperlink" Target="http://www.americantrainco.com/courses/in-house/dtlih56.aspx" TargetMode="External"/><Relationship Id="rId248" Type="http://schemas.openxmlformats.org/officeDocument/2006/relationships/hyperlink" Target="http://tpctrainco.com/blog/electric-slide-infographic" TargetMode="External"/><Relationship Id="rId126" Type="http://schemas.openxmlformats.org/officeDocument/2006/relationships/hyperlink" Target="http://tpctrainco.com/public-seminars/mechanical-and-industrial-training/mechanical-drive-rotating-equipment-training" TargetMode="External"/><Relationship Id="rId247" Type="http://schemas.openxmlformats.org/officeDocument/2006/relationships/hyperlink" Target="http://www.americantrainco.com/infographic/electric-slide-infographic.aspx" TargetMode="External"/><Relationship Id="rId121" Type="http://schemas.openxmlformats.org/officeDocument/2006/relationships/hyperlink" Target="http://www.americantrainco.com/courses/in-house/dtlih48.aspx" TargetMode="External"/><Relationship Id="rId242" Type="http://schemas.openxmlformats.org/officeDocument/2006/relationships/hyperlink" Target="http://tpctrainco.com/blog/skilled-worker-infographic" TargetMode="External"/><Relationship Id="rId120" Type="http://schemas.openxmlformats.org/officeDocument/2006/relationships/hyperlink" Target="http://tpctrainco.com/public-seminars/mechanical-and-industrial-training/hydraulic-repair-troubleshooting" TargetMode="External"/><Relationship Id="rId241" Type="http://schemas.openxmlformats.org/officeDocument/2006/relationships/hyperlink" Target="http://www.americantrainco.com/infographic/skilled-worker-infographic.aspx" TargetMode="External"/><Relationship Id="rId240" Type="http://schemas.openxmlformats.org/officeDocument/2006/relationships/hyperlink" Target="http://tpctrainco.com/blog/qualified-electrical-worker" TargetMode="External"/><Relationship Id="rId125" Type="http://schemas.openxmlformats.org/officeDocument/2006/relationships/hyperlink" Target="http://www.americantrainco.com/courses/in-house/dtlih50.aspx" TargetMode="External"/><Relationship Id="rId246" Type="http://schemas.openxmlformats.org/officeDocument/2006/relationships/hyperlink" Target="http://tpctrainco.com/blog/arc-flash-safety" TargetMode="External"/><Relationship Id="rId124" Type="http://schemas.openxmlformats.org/officeDocument/2006/relationships/hyperlink" Target="http://tpctrainco.com/public-seminars/mechanical-and-industrial-training/pumps-pump-systems-specification-installation-operation" TargetMode="External"/><Relationship Id="rId245" Type="http://schemas.openxmlformats.org/officeDocument/2006/relationships/hyperlink" Target="http://www.americantrainco.com/infographic/arc-flash-safety.aspx" TargetMode="External"/><Relationship Id="rId123" Type="http://schemas.openxmlformats.org/officeDocument/2006/relationships/hyperlink" Target="http://www.americantrainco.com/courses/in-house/dtlih49.aspx" TargetMode="External"/><Relationship Id="rId244" Type="http://schemas.openxmlformats.org/officeDocument/2006/relationships/hyperlink" Target="http://tpctrainco.com/blog/spectacular-feats-of-modern-engineering" TargetMode="External"/><Relationship Id="rId122" Type="http://schemas.openxmlformats.org/officeDocument/2006/relationships/hyperlink" Target="http://tpctrainco.com/public-seminars/mechanical-and-industrial-training/maintenance-welding" TargetMode="External"/><Relationship Id="rId243" Type="http://schemas.openxmlformats.org/officeDocument/2006/relationships/hyperlink" Target="http://www.americantrainco.com/infographic/spectacular-feats-of-modern-engineering.aspx" TargetMode="External"/><Relationship Id="rId95" Type="http://schemas.openxmlformats.org/officeDocument/2006/relationships/hyperlink" Target="http://www.americantrainco.com/courses/in-house/dtlih29.aspx" TargetMode="External"/><Relationship Id="rId94" Type="http://schemas.openxmlformats.org/officeDocument/2006/relationships/hyperlink" Target="http://tpctrainco.com/public-seminars/electrical-training/fundamentals/high-voltage-electrical-safety-training" TargetMode="External"/><Relationship Id="rId97" Type="http://schemas.openxmlformats.org/officeDocument/2006/relationships/hyperlink" Target="http://www.americantrainco.com/courses/in-house/dtlih30.aspx" TargetMode="External"/><Relationship Id="rId96" Type="http://schemas.openxmlformats.org/officeDocument/2006/relationships/hyperlink" Target="http://tpctrainco.com/public-seminars/hvac-training/boiler-operation-maintenance-safety" TargetMode="External"/><Relationship Id="rId99" Type="http://schemas.openxmlformats.org/officeDocument/2006/relationships/hyperlink" Target="http://www.americantrainco.com/courses/in-house/dtlih33.aspx" TargetMode="External"/><Relationship Id="rId98" Type="http://schemas.openxmlformats.org/officeDocument/2006/relationships/hyperlink" Target="http://tpctrainco.com/public-seminars/hvac-training/hvac-electrical-controls-air-distribution" TargetMode="External"/><Relationship Id="rId91" Type="http://schemas.openxmlformats.org/officeDocument/2006/relationships/hyperlink" Target="http://www.americantrainco.com/courses/in-house/dtlih27.aspx" TargetMode="External"/><Relationship Id="rId90" Type="http://schemas.openxmlformats.org/officeDocument/2006/relationships/hyperlink" Target="http://tpctrainco.com/on-site-seminars/on-site-training-course-catalog/lubrication-selection-application-management" TargetMode="External"/><Relationship Id="rId93" Type="http://schemas.openxmlformats.org/officeDocument/2006/relationships/hyperlink" Target="http://www.americantrainco.com/courses/in-house/dtlih28.aspx" TargetMode="External"/><Relationship Id="rId92" Type="http://schemas.openxmlformats.org/officeDocument/2006/relationships/hyperlink" Target="http://tpctrainco.com/public-seminars/mechanical-and-industrial-training/plumbing-pipefitting-for-plants-buildings" TargetMode="External"/><Relationship Id="rId118" Type="http://schemas.openxmlformats.org/officeDocument/2006/relationships/hyperlink" Target="http://tpctrainco.com/public-seminars/plant-management/total-productive-maintenance-tpm-training" TargetMode="External"/><Relationship Id="rId239" Type="http://schemas.openxmlformats.org/officeDocument/2006/relationships/hyperlink" Target="http://www.americantrainco.com/white-papers/qualified-electrical-worker.aspx" TargetMode="External"/><Relationship Id="rId117" Type="http://schemas.openxmlformats.org/officeDocument/2006/relationships/hyperlink" Target="http://www.americantrainco.com/courses/in-house/dtlih46.aspx" TargetMode="External"/><Relationship Id="rId238" Type="http://schemas.openxmlformats.org/officeDocument/2006/relationships/hyperlink" Target="http://tpctrainco.com/canada" TargetMode="External"/><Relationship Id="rId116" Type="http://schemas.openxmlformats.org/officeDocument/2006/relationships/hyperlink" Target="http://tpctrainco.com/public-seminars/plant-management/maintenance-planning-and-scheduling" TargetMode="External"/><Relationship Id="rId237" Type="http://schemas.openxmlformats.org/officeDocument/2006/relationships/hyperlink" Target="http://canadiantrainco.com" TargetMode="External"/><Relationship Id="rId115" Type="http://schemas.openxmlformats.org/officeDocument/2006/relationships/hyperlink" Target="http://www.americantrainco.com/courses/in-house/dtlih45.aspx" TargetMode="External"/><Relationship Id="rId236" Type="http://schemas.openxmlformats.org/officeDocument/2006/relationships/hyperlink" Target="http://tpctrainco.com/public-seminars/course-catalog" TargetMode="External"/><Relationship Id="rId119" Type="http://schemas.openxmlformats.org/officeDocument/2006/relationships/hyperlink" Target="http://www.americantrainco.com/courses/in-house/dtlih47.aspx" TargetMode="External"/><Relationship Id="rId110" Type="http://schemas.openxmlformats.org/officeDocument/2006/relationships/hyperlink" Target="http://tpctrainco.com/public-seminars/electrical-training/emergency-power/generators-emergency-power" TargetMode="External"/><Relationship Id="rId231" Type="http://schemas.openxmlformats.org/officeDocument/2006/relationships/hyperlink" Target="http://www.americantrainco.com/signup2.aspx" TargetMode="External"/><Relationship Id="rId230" Type="http://schemas.openxmlformats.org/officeDocument/2006/relationships/hyperlink" Target="http://tpctrainco.com/onsite-training/catalog" TargetMode="External"/><Relationship Id="rId114" Type="http://schemas.openxmlformats.org/officeDocument/2006/relationships/hyperlink" Target="http://tpctrainco.com/public-seminars/electrical-training/emergency-power/uninterruptible-power-supply-ups-systems" TargetMode="External"/><Relationship Id="rId235" Type="http://schemas.openxmlformats.org/officeDocument/2006/relationships/hyperlink" Target="http://www.americantrainco.com/generalcatalog2.aspx" TargetMode="External"/><Relationship Id="rId113" Type="http://schemas.openxmlformats.org/officeDocument/2006/relationships/hyperlink" Target="http://www.americantrainco.com/courses/in-house/dtlih43.aspx" TargetMode="External"/><Relationship Id="rId234" Type="http://schemas.openxmlformats.org/officeDocument/2006/relationships/hyperlink" Target="http://tpctrainco.com/contact" TargetMode="External"/><Relationship Id="rId112" Type="http://schemas.openxmlformats.org/officeDocument/2006/relationships/hyperlink" Target="http://tpctrainco.com/public-seminars/electrical-training/electrical-controls/plcs-for-non-programmers" TargetMode="External"/><Relationship Id="rId233" Type="http://schemas.openxmlformats.org/officeDocument/2006/relationships/hyperlink" Target="http://www.americantrainco.com/signup.aspx" TargetMode="External"/><Relationship Id="rId111" Type="http://schemas.openxmlformats.org/officeDocument/2006/relationships/hyperlink" Target="http://www.americantrainco.com/courses/in-house/dtlih39.aspx" TargetMode="External"/><Relationship Id="rId232" Type="http://schemas.openxmlformats.org/officeDocument/2006/relationships/hyperlink" Target="http://tpctrainco.com/onsite-training" TargetMode="External"/><Relationship Id="rId206" Type="http://schemas.openxmlformats.org/officeDocument/2006/relationships/hyperlink" Target="http://tpctrainco.com/public-seminars/mechanical-and-industrial-training/steam-systems-maintenance-safety-optimization" TargetMode="External"/><Relationship Id="rId205" Type="http://schemas.openxmlformats.org/officeDocument/2006/relationships/hyperlink" Target="http://www.americantrainco.com/courses/steam%20systems/dtlste.aspx" TargetMode="External"/><Relationship Id="rId204" Type="http://schemas.openxmlformats.org/officeDocument/2006/relationships/hyperlink" Target="http://tpctrainco.com/public-seminars/electrical-training/emergency-power/photovoltaic-solar-power-maintenance" TargetMode="External"/><Relationship Id="rId203" Type="http://schemas.openxmlformats.org/officeDocument/2006/relationships/hyperlink" Target="http://www.americantrainco.com/courses/solar%20power/dtlpht.aspx" TargetMode="External"/><Relationship Id="rId209" Type="http://schemas.openxmlformats.org/officeDocument/2006/relationships/hyperlink" Target="http://www.americantrainco.com/courses/troubleshooting%20hydraulics/dtlhy.aspx" TargetMode="External"/><Relationship Id="rId208" Type="http://schemas.openxmlformats.org/officeDocument/2006/relationships/hyperlink" Target="http://tpctrainco.com/public-seminars/plant-managment/total-productive-maintenance" TargetMode="External"/><Relationship Id="rId207" Type="http://schemas.openxmlformats.org/officeDocument/2006/relationships/hyperlink" Target="http://www.americantrainco.com/courses/total%20productive%20maintenance/dtllm.aspx" TargetMode="External"/><Relationship Id="rId202" Type="http://schemas.openxmlformats.org/officeDocument/2006/relationships/hyperlink" Target="http://tpctrainco.com/public-seminars/fundamentals/wiring-troubleshooting-residential-electrical-systems" TargetMode="External"/><Relationship Id="rId201" Type="http://schemas.openxmlformats.org/officeDocument/2006/relationships/hyperlink" Target="http://www.americantrainco.com/courses/residential%20wiring/dtlres.aspx" TargetMode="External"/><Relationship Id="rId200" Type="http://schemas.openxmlformats.org/officeDocument/2006/relationships/hyperlink" Target="http://tpctrainco.com/public-seminars/mechanical-and-industrial-training/pump-repair-maintenan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74.29"/>
    <col customWidth="1" min="2" max="2" width="71.0"/>
    <col customWidth="1" min="3" max="2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ht="15.75" customHeight="1">
      <c r="A2" s="2" t="s">
        <v>4</v>
      </c>
      <c r="B2" s="3" t="str">
        <f>HYPERLINK("http://tpctrainco.com","tpctrainco.com")</f>
        <v>tpctrainco.com</v>
      </c>
    </row>
    <row r="3" ht="15.75" customHeight="1">
      <c r="A3" s="3" t="str">
        <f>HYPERLINK("http://www.americantrainco.com/about_company.aspx","http://www.americantrainco.com/about_company.aspx")</f>
        <v>http://www.americantrainco.com/about_company.aspx</v>
      </c>
      <c r="B3" s="4"/>
    </row>
    <row r="4" ht="15.75" customHeight="1">
      <c r="A4" s="3" t="str">
        <f>HYPERLINK("http://www.americantrainco.com/about_epatesting.aspx","http://www.americantrainco.com/about_epatesting.aspx")</f>
        <v>http://www.americantrainco.com/about_epatesting.aspx</v>
      </c>
      <c r="B4" s="4"/>
    </row>
    <row r="5" ht="15.75" customHeight="1">
      <c r="A5" s="3" t="str">
        <f>HYPERLINK("http://www.americantrainco.com/about_guarantee.aspx","http://www.americantrainco.com/about_guarantee.aspx")</f>
        <v>http://www.americantrainco.com/about_guarantee.aspx</v>
      </c>
      <c r="B5" s="4"/>
    </row>
    <row r="6" ht="15.75" customHeight="1">
      <c r="A6" s="3" t="str">
        <f>HYPERLINK("http://www.americantrainco.com/about_instructorjobs.aspx","http://www.americantrainco.com/about_instructorjobs.aspx")</f>
        <v>http://www.americantrainco.com/about_instructorjobs.aspx</v>
      </c>
      <c r="B6" s="4"/>
    </row>
    <row r="7" ht="15.75" customHeight="1">
      <c r="A7" s="3" t="str">
        <f>HYPERLINK("http://www.americantrainco.com/about_instructors.aspx","http://www.americantrainco.com/about_instructors.aspx")</f>
        <v>http://www.americantrainco.com/about_instructors.aspx</v>
      </c>
      <c r="B7" s="4"/>
      <c r="D7" s="2" t="s">
        <v>5</v>
      </c>
    </row>
    <row r="8" ht="15.75" customHeight="1">
      <c r="A8" s="3" t="str">
        <f>HYPERLINK("http://www.americantrainco.com/about_onsite-training.aspx","http://www.americantrainco.com/about_onsite-training.aspx")</f>
        <v>http://www.americantrainco.com/about_onsite-training.aspx</v>
      </c>
      <c r="B8" s="4"/>
    </row>
    <row r="9" ht="15.75" customHeight="1">
      <c r="A9" s="3" t="str">
        <f>HYPERLINK("http://www.americantrainco.com/about_testing.aspx","http://www.americantrainco.com/about_testing.aspx")</f>
        <v>http://www.americantrainco.com/about_testing.aspx</v>
      </c>
      <c r="B9" s="4"/>
    </row>
    <row r="10" ht="15.75" customHeight="1">
      <c r="A10" s="3" t="str">
        <f>HYPERLINK("http://www.americantrainco.com/about_training.aspx","http://www.americantrainco.com/about_training.aspx")</f>
        <v>http://www.americantrainco.com/about_training.aspx</v>
      </c>
      <c r="B10" s="4"/>
    </row>
    <row r="11" ht="15.75" customHeight="1">
      <c r="A11" s="3" t="str">
        <f>HYPERLINK("http://www.americantrainco.com/about-american-trainco-more.aspx","http://www.americantrainco.com/about-american-trainco-more.aspx")</f>
        <v>http://www.americantrainco.com/about-american-trainco-more.aspx</v>
      </c>
      <c r="B11" s="4"/>
    </row>
    <row r="12" ht="15.75" customHeight="1">
      <c r="A12" s="3" t="str">
        <f>HYPERLINK("http://www.americantrainco.com/about-american-trainco.aspx","http://www.americantrainco.com/about-american-trainco.aspx")</f>
        <v>http://www.americantrainco.com/about-american-trainco.aspx</v>
      </c>
      <c r="B12" s="4"/>
    </row>
    <row r="13" ht="15.75" customHeight="1">
      <c r="A13" s="3" t="str">
        <f>HYPERLINK("http://www.americantrainco.com/arc-flash-training/","http://www.americantrainco.com/arc-flash-training/")</f>
        <v>http://www.americantrainco.com/arc-flash-training/</v>
      </c>
      <c r="B13" s="3" t="str">
        <f>HYPERLINK("http://tpctrainco.com/training-seminars/electrical-safety-arc-flash-training","tpctrainco.com/training-seminars/electrical-safety-arc-flash-training")</f>
        <v>tpctrainco.com/training-seminars/electrical-safety-arc-flash-training</v>
      </c>
    </row>
    <row r="14" ht="15.75" customHeight="1">
      <c r="A14" s="3" t="str">
        <f>HYPERLINK("http://www.americantrainco.com/block-purchase-program.aspx","http://www.americantrainco.com/block-purchase-program.aspx")</f>
        <v>http://www.americantrainco.com/block-purchase-program.aspx</v>
      </c>
      <c r="B14" s="4"/>
    </row>
    <row r="15" ht="15.75" customHeight="1">
      <c r="A15" s="3" t="str">
        <f>HYPERLINK("http://www.americantrainco.com/courses/air%20conditioning/dtlac.aspx","http://www.americantrainco.com/courses/air%20conditioning/dtlac.aspx")</f>
        <v>http://www.americantrainco.com/courses/air%20conditioning/dtlac.aspx</v>
      </c>
      <c r="B15" s="3" t="str">
        <f>HYPERLINK("http://tpctrainco.com/training-seminars/air-conditioning-and-refrigeration-training","tpctrainco.com/training-seminars/air-conditioning-and-refrigeration-training")</f>
        <v>tpctrainco.com/training-seminars/air-conditioning-and-refrigeration-training</v>
      </c>
      <c r="D15" s="2" t="s">
        <v>5</v>
      </c>
    </row>
    <row r="16" ht="15.75" customHeight="1">
      <c r="A16" s="3" t="str">
        <f>HYPERLINK("http://www.americantrainco.com/courses/arc%20flash%20training/dtles.aspx","http://www.americantrainco.com/courses/arc%20flash%20training/dtles.aspx")</f>
        <v>http://www.americantrainco.com/courses/arc%20flash%20training/dtles.aspx</v>
      </c>
      <c r="B16" s="5" t="str">
        <f>HYPERLINK("http://tpctrainco.com/training-seminars/arc-flash-electical-safety-training-nfpa-70e","tpctrainco.com/training-seminars/arc-flash-electical-safety-training-nfpa-70e")</f>
        <v>tpctrainco.com/training-seminars/arc-flash-electical-safety-training-nfpa-70e</v>
      </c>
      <c r="D16" s="2" t="s">
        <v>5</v>
      </c>
    </row>
    <row r="17" ht="15.75" customHeight="1">
      <c r="A17" s="3" t="str">
        <f>HYPERLINK("http://www.americantrainco.com/courses/arc%20flash%20training/dtlese.aspx","http://www.americantrainco.com/courses/arc%20flash%20training/dtlese.aspx")</f>
        <v>http://www.americantrainco.com/courses/arc%20flash%20training/dtlese.aspx</v>
      </c>
      <c r="B17" s="4"/>
    </row>
    <row r="18" ht="15.75" customHeight="1">
      <c r="A18" s="3" t="str">
        <f>HYPERLINK("http://www.americantrainco.com/courses/arc%20flash%20training/dtlesh.aspx","http://www.americantrainco.com/courses/arc%20flash%20training/dtlesh.aspx")</f>
        <v>http://www.americantrainco.com/courses/arc%20flash%20training/dtlesh.aspx</v>
      </c>
      <c r="B18" s="4"/>
    </row>
    <row r="19" ht="15.75" customHeight="1">
      <c r="A19" s="3" t="str">
        <f>HYPERLINK("http://www.americantrainco.com/courses/basic%20electricity/dtlbe.aspx","http://www.americantrainco.com/courses/basic%20electricity/dtlbe.aspx")</f>
        <v>http://www.americantrainco.com/courses/basic%20electricity/dtlbe.aspx</v>
      </c>
      <c r="B19" s="3" t="str">
        <f>HYPERLINK("http://tpctrainco.com/training-seminars/basic-electricity-training","tpctrainco.com/training-seminars/basic-electricity-training")</f>
        <v>tpctrainco.com/training-seminars/basic-electricity-training</v>
      </c>
      <c r="D19" s="2" t="s">
        <v>5</v>
      </c>
    </row>
    <row r="20" ht="15.75" customHeight="1">
      <c r="A20" s="3" t="str">
        <f>HYPERLINK("http://www.americantrainco.com/courses/boiler%20operation/dtlbo.aspx","http://www.americantrainco.com/courses/boiler%20operation/dtlbo.aspx")</f>
        <v>http://www.americantrainco.com/courses/boiler%20operation/dtlbo.aspx</v>
      </c>
      <c r="B20" s="3" t="str">
        <f>HYPERLINK("http://tpctrainco.com/training-seminars/boiler-operation-safety-and-maintenance-training","tpctrainco.com/training-seminars/boiler-operation-safety-and-maintenance-training")</f>
        <v>tpctrainco.com/training-seminars/boiler-operation-safety-and-maintenance-training</v>
      </c>
      <c r="D20" s="2" t="s">
        <v>5</v>
      </c>
    </row>
    <row r="21" ht="15.75" customHeight="1">
      <c r="A21" s="3" t="str">
        <f>HYPERLINK("http://www.americantrainco.com/courses/chilled%20water%20systems/dtlcw.aspx","http://www.americantrainco.com/courses/chilled%20water%20systems/dtlcw.aspx")</f>
        <v>http://www.americantrainco.com/courses/chilled%20water%20systems/dtlcw.aspx</v>
      </c>
      <c r="B21" s="4"/>
    </row>
    <row r="22" ht="15.75" customHeight="1">
      <c r="A22" s="3" t="str">
        <f>HYPERLINK("http://www.americantrainco.com/courses/controllogix/dtlabl.aspx","http://www.americantrainco.com/courses/controllogix/dtlabl.aspx")</f>
        <v>http://www.americantrainco.com/courses/controllogix/dtlabl.aspx</v>
      </c>
      <c r="B22" s="4"/>
    </row>
    <row r="23" ht="15.75" customHeight="1">
      <c r="A23" s="3" t="str">
        <f>HYPERLINK("http://www.americantrainco.com/courses/dc%20electrical%20systems/dtldc.aspx","http://www.americantrainco.com/courses/dc%20electrical%20systems/dtldc.aspx")</f>
        <v>http://www.americantrainco.com/courses/dc%20electrical%20systems/dtldc.aspx</v>
      </c>
      <c r="B23" s="4"/>
    </row>
    <row r="24" ht="15.75" customHeight="1">
      <c r="A24" s="3" t="str">
        <f>HYPERLINK("http://www.americantrainco.com/courses/electric%20motors/dtlmtr.aspx","http://www.americantrainco.com/courses/electric%20motors/dtlmtr.aspx")</f>
        <v>http://www.americantrainco.com/courses/electric%20motors/dtlmtr.aspx</v>
      </c>
      <c r="B24" s="4"/>
    </row>
    <row r="25" ht="15.75" customHeight="1">
      <c r="A25" s="3" t="str">
        <f>HYPERLINK("http://www.americantrainco.com/courses/electrical%20ladder%20drawings/dtlscm.aspx","http://www.americantrainco.com/courses/electrical%20ladder%20drawings/dtlscm.aspx")</f>
        <v>http://www.americantrainco.com/courses/electrical%20ladder%20drawings/dtlscm.aspx</v>
      </c>
      <c r="B25" s="4"/>
    </row>
    <row r="26" ht="15.75" customHeight="1">
      <c r="A26" s="3" t="str">
        <f>HYPERLINK("http://www.americantrainco.com/courses/electrical%20troubleshooting/dtlet.aspx","http://www.americantrainco.com/courses/electrical%20troubleshooting/dtlet.aspx")</f>
        <v>http://www.americantrainco.com/courses/electrical%20troubleshooting/dtlet.aspx</v>
      </c>
      <c r="B26" s="3" t="str">
        <f>HYPERLINK("http://tpctrainco.com/training-seminars/electrical-troubleshooting-preventative-maintenance","tpctrainco.com/training-seminars/electrical-troubleshooting-preventative-maintenance")</f>
        <v>tpctrainco.com/training-seminars/electrical-troubleshooting-preventative-maintenance</v>
      </c>
      <c r="D26" s="2" t="s">
        <v>5</v>
      </c>
    </row>
    <row r="27" ht="15.75" customHeight="1">
      <c r="A27" s="3" t="str">
        <f>HYPERLINK("http://www.americantrainco.com/courses/electrical%20workshop/dtlelw.aspx","http://www.americantrainco.com/courses/electrical%20workshop/dtlelw.aspx")</f>
        <v>http://www.americantrainco.com/courses/electrical%20workshop/dtlelw.aspx</v>
      </c>
      <c r="B27" s="4"/>
      <c r="D27" s="2" t="s">
        <v>5</v>
      </c>
    </row>
    <row r="28" ht="15.75" customHeight="1">
      <c r="A28" s="3" t="str">
        <f>HYPERLINK("http://www.americantrainco.com/courses/generators/dtlgn.aspx","http://www.americantrainco.com/courses/generators/dtlgn.aspx")</f>
        <v>http://www.americantrainco.com/courses/generators/dtlgn.aspx</v>
      </c>
      <c r="B28" s="4"/>
    </row>
    <row r="29" ht="15.75" customHeight="1">
      <c r="A29" s="3" t="str">
        <f>HYPERLINK("http://www.americantrainco.com/courses/high%20voltage%20electrical%20safety/dtlhs.aspx","http://www.americantrainco.com/courses/high%20voltage%20electrical%20safety/dtlhs.aspx")</f>
        <v>http://www.americantrainco.com/courses/high%20voltage%20electrical%20safety/dtlhs.aspx</v>
      </c>
      <c r="B29" s="4"/>
    </row>
    <row r="30" ht="15.75" customHeight="1">
      <c r="A30" s="3" t="str">
        <f>HYPERLINK("http://www.americantrainco.com/courses/hvac%20controls/dtlhve.aspx","http://www.americantrainco.com/courses/hvac%20controls/dtlhve.aspx")</f>
        <v>http://www.americantrainco.com/courses/hvac%20controls/dtlhve.aspx</v>
      </c>
      <c r="B30" s="4"/>
    </row>
    <row r="31" ht="15.75" customHeight="1">
      <c r="A31" s="3" t="str">
        <f>HYPERLINK("http://www.americantrainco.com/courses/hvac%20workshop/dtlacb.aspx","http://www.americantrainco.com/courses/hvac%20workshop/dtlacb.aspx")</f>
        <v>http://www.americantrainco.com/courses/hvac%20workshop/dtlacb.aspx</v>
      </c>
      <c r="B31" s="4"/>
    </row>
    <row r="32" ht="15.75" customHeight="1">
      <c r="A32" s="3" t="str">
        <f>HYPERLINK("http://www.americantrainco.com/courses/in-house/dtlih05.aspx","http://www.americantrainco.com/courses/in-house/dtlih05.aspx")</f>
        <v>http://www.americantrainco.com/courses/in-house/dtlih05.aspx</v>
      </c>
      <c r="B32" s="4"/>
    </row>
    <row r="33" ht="15.75" customHeight="1">
      <c r="A33" s="3" t="str">
        <f t="shared" ref="A33:A34" si="1">HYPERLINK("http://www.americantrainco.com/courses/in-house/dtlih06.aspx","http://www.americantrainco.com/courses/in-house/dtlih06.aspx")</f>
        <v>http://www.americantrainco.com/courses/in-house/dtlih06.aspx</v>
      </c>
      <c r="B33" s="4"/>
    </row>
    <row r="34" ht="15.75" customHeight="1">
      <c r="A34" s="3" t="str">
        <f t="shared" si="1"/>
        <v>http://www.americantrainco.com/courses/in-house/dtlih06.aspx</v>
      </c>
      <c r="B34" s="4"/>
    </row>
    <row r="35" ht="15.75" customHeight="1">
      <c r="A35" s="3" t="str">
        <f>HYPERLINK("http://www.americantrainco.com/courses/in-house/dtlih07.aspx","http://www.americantrainco.com/courses/in-house/dtlih07.aspx")</f>
        <v>http://www.americantrainco.com/courses/in-house/dtlih07.aspx</v>
      </c>
      <c r="B35" s="4"/>
    </row>
    <row r="36" ht="15.75" customHeight="1">
      <c r="A36" s="3" t="str">
        <f>HYPERLINK("http://www.americantrainco.com/courses/in-house/dtlih08.aspx","http://www.americantrainco.com/courses/in-house/dtlih08.aspx")</f>
        <v>http://www.americantrainco.com/courses/in-house/dtlih08.aspx</v>
      </c>
      <c r="B36" s="4"/>
    </row>
    <row r="37" ht="15.75" customHeight="1">
      <c r="A37" s="3" t="str">
        <f>HYPERLINK("http://www.americantrainco.com/courses/in-house/dtlih09.aspx","http://www.americantrainco.com/courses/in-house/dtlih09.aspx")</f>
        <v>http://www.americantrainco.com/courses/in-house/dtlih09.aspx</v>
      </c>
      <c r="B37" s="4"/>
    </row>
    <row r="38" ht="15.75" customHeight="1">
      <c r="A38" s="3" t="str">
        <f>HYPERLINK("http://www.americantrainco.com/courses/in-house/dtlih10.aspx","http://www.americantrainco.com/courses/in-house/dtlih10.aspx")</f>
        <v>http://www.americantrainco.com/courses/in-house/dtlih10.aspx</v>
      </c>
      <c r="B38" s="4"/>
    </row>
    <row r="39" ht="15.75" customHeight="1">
      <c r="A39" s="3" t="str">
        <f>HYPERLINK("http://www.americantrainco.com/courses/in-house/dtlih11.aspx","http://www.americantrainco.com/courses/in-house/dtlih11.aspx")</f>
        <v>http://www.americantrainco.com/courses/in-house/dtlih11.aspx</v>
      </c>
      <c r="B39" s="4"/>
    </row>
    <row r="40" ht="15.75" customHeight="1">
      <c r="A40" s="3" t="str">
        <f>HYPERLINK("http://www.americantrainco.com/courses/in-house/dtlih12.aspx","http://www.americantrainco.com/courses/in-house/dtlih12.aspx")</f>
        <v>http://www.americantrainco.com/courses/in-house/dtlih12.aspx</v>
      </c>
      <c r="B40" s="4"/>
    </row>
    <row r="41" ht="15.75" customHeight="1">
      <c r="A41" s="3" t="str">
        <f>HYPERLINK("http://www.americantrainco.com/courses/in-house/dtlih18.aspx","http://www.americantrainco.com/courses/in-house/dtlih18.aspx")</f>
        <v>http://www.americantrainco.com/courses/in-house/dtlih18.aspx</v>
      </c>
      <c r="B41" s="4"/>
    </row>
    <row r="42" ht="15.75" customHeight="1">
      <c r="A42" s="3" t="str">
        <f>HYPERLINK("http://www.americantrainco.com/courses/in-house/dtlih19.aspx","http://www.americantrainco.com/courses/in-house/dtlih19.aspx")</f>
        <v>http://www.americantrainco.com/courses/in-house/dtlih19.aspx</v>
      </c>
      <c r="B42" s="4"/>
    </row>
    <row r="43" ht="15.75" customHeight="1">
      <c r="A43" s="3" t="str">
        <f>HYPERLINK("http://www.americantrainco.com/courses/in-house/dtlih20.aspx","http://www.americantrainco.com/courses/in-house/dtlih20.aspx")</f>
        <v>http://www.americantrainco.com/courses/in-house/dtlih20.aspx</v>
      </c>
      <c r="B43" s="4"/>
    </row>
    <row r="44" ht="15.75" customHeight="1">
      <c r="A44" s="3" t="str">
        <f>HYPERLINK("http://www.americantrainco.com/courses/in-house/dtlih25.aspx","http://www.americantrainco.com/courses/in-house/dtlih25.aspx")</f>
        <v>http://www.americantrainco.com/courses/in-house/dtlih25.aspx</v>
      </c>
      <c r="B44" s="4"/>
    </row>
    <row r="45" ht="15.75" customHeight="1">
      <c r="A45" s="3" t="str">
        <f>HYPERLINK("http://www.americantrainco.com/courses/in-house/dtlih26.aspx","http://www.americantrainco.com/courses/in-house/dtlih26.aspx")</f>
        <v>http://www.americantrainco.com/courses/in-house/dtlih26.aspx</v>
      </c>
      <c r="B45" s="4"/>
    </row>
    <row r="46" ht="15.75" customHeight="1">
      <c r="A46" s="3" t="str">
        <f>HYPERLINK("http://www.americantrainco.com/courses/in-house/dtlih27.aspx","http://www.americantrainco.com/courses/in-house/dtlih27.aspx")</f>
        <v>http://www.americantrainco.com/courses/in-house/dtlih27.aspx</v>
      </c>
      <c r="B46" s="4"/>
    </row>
    <row r="47" ht="15.75" customHeight="1">
      <c r="A47" s="3" t="str">
        <f>HYPERLINK("http://www.americantrainco.com/courses/in-house/dtlih28.aspx","http://www.americantrainco.com/courses/in-house/dtlih28.aspx")</f>
        <v>http://www.americantrainco.com/courses/in-house/dtlih28.aspx</v>
      </c>
      <c r="B47" s="4"/>
    </row>
    <row r="48" ht="15.75" customHeight="1">
      <c r="A48" s="3" t="str">
        <f>HYPERLINK("http://www.americantrainco.com/courses/in-house/dtlih29.aspx","http://www.americantrainco.com/courses/in-house/dtlih29.aspx")</f>
        <v>http://www.americantrainco.com/courses/in-house/dtlih29.aspx</v>
      </c>
      <c r="B48" s="4"/>
    </row>
    <row r="49" ht="15.75" customHeight="1">
      <c r="A49" s="3" t="str">
        <f>HYPERLINK("http://www.americantrainco.com/courses/in-house/dtlih30.aspx","http://www.americantrainco.com/courses/in-house/dtlih30.aspx")</f>
        <v>http://www.americantrainco.com/courses/in-house/dtlih30.aspx</v>
      </c>
      <c r="B49" s="4"/>
    </row>
    <row r="50" ht="15.75" customHeight="1">
      <c r="A50" s="3" t="str">
        <f>HYPERLINK("http://www.americantrainco.com/courses/in-house/dtlih33.aspx","http://www.americantrainco.com/courses/in-house/dtlih33.aspx")</f>
        <v>http://www.americantrainco.com/courses/in-house/dtlih33.aspx</v>
      </c>
      <c r="B50" s="4"/>
    </row>
    <row r="51" ht="15.75" customHeight="1">
      <c r="A51" s="3" t="str">
        <f>HYPERLINK("http://www.americantrainco.com/courses/in-house/dtlih34.aspx","http://www.americantrainco.com/courses/in-house/dtlih34.aspx")</f>
        <v>http://www.americantrainco.com/courses/in-house/dtlih34.aspx</v>
      </c>
      <c r="B51" s="4"/>
    </row>
    <row r="52" ht="15.75" customHeight="1">
      <c r="A52" s="3" t="str">
        <f>HYPERLINK("http://www.americantrainco.com/courses/in-house/dtlih35.aspx","http://www.americantrainco.com/courses/in-house/dtlih35.aspx")</f>
        <v>http://www.americantrainco.com/courses/in-house/dtlih35.aspx</v>
      </c>
      <c r="B52" s="4"/>
    </row>
    <row r="53" ht="15.75" customHeight="1">
      <c r="A53" s="3" t="str">
        <f>HYPERLINK("http://www.americantrainco.com/courses/in-house/dtlih36.aspx","http://www.americantrainco.com/courses/in-house/dtlih36.aspx")</f>
        <v>http://www.americantrainco.com/courses/in-house/dtlih36.aspx</v>
      </c>
      <c r="B53" s="4"/>
    </row>
    <row r="54" ht="15.75" customHeight="1">
      <c r="A54" s="3" t="str">
        <f>HYPERLINK("http://www.americantrainco.com/courses/in-house/dtlih37.aspx","http://www.americantrainco.com/courses/in-house/dtlih37.aspx")</f>
        <v>http://www.americantrainco.com/courses/in-house/dtlih37.aspx</v>
      </c>
      <c r="B54" s="4"/>
    </row>
    <row r="55" ht="15.75" customHeight="1">
      <c r="A55" s="3" t="str">
        <f>HYPERLINK("http://www.americantrainco.com/courses/in-house/dtlih38.aspx","http://www.americantrainco.com/courses/in-house/dtlih38.aspx")</f>
        <v>http://www.americantrainco.com/courses/in-house/dtlih38.aspx</v>
      </c>
      <c r="B55" s="4"/>
    </row>
    <row r="56" ht="15.75" customHeight="1">
      <c r="A56" s="3" t="str">
        <f>HYPERLINK("http://www.americantrainco.com/courses/in-house/dtlih39.aspx","http://www.americantrainco.com/courses/in-house/dtlih39.aspx")</f>
        <v>http://www.americantrainco.com/courses/in-house/dtlih39.aspx</v>
      </c>
      <c r="B56" s="4"/>
    </row>
    <row r="57" ht="15.75" customHeight="1">
      <c r="A57" s="3" t="str">
        <f>HYPERLINK("http://www.americantrainco.com/courses/in-house/dtlih43.aspx","http://www.americantrainco.com/courses/in-house/dtlih43.aspx")</f>
        <v>http://www.americantrainco.com/courses/in-house/dtlih43.aspx</v>
      </c>
      <c r="B57" s="4"/>
    </row>
    <row r="58" ht="15.75" customHeight="1">
      <c r="A58" s="3" t="str">
        <f>HYPERLINK("http://www.americantrainco.com/courses/in-house/dtlih45.aspx","http://www.americantrainco.com/courses/in-house/dtlih45.aspx")</f>
        <v>http://www.americantrainco.com/courses/in-house/dtlih45.aspx</v>
      </c>
      <c r="B58" s="4"/>
    </row>
    <row r="59" ht="15.75" customHeight="1">
      <c r="A59" s="3" t="str">
        <f>HYPERLINK("http://www.americantrainco.com/courses/in-house/dtlih46.aspx","http://www.americantrainco.com/courses/in-house/dtlih46.aspx")</f>
        <v>http://www.americantrainco.com/courses/in-house/dtlih46.aspx</v>
      </c>
      <c r="B59" s="4"/>
    </row>
    <row r="60" ht="15.75" customHeight="1">
      <c r="A60" s="3" t="str">
        <f>HYPERLINK("http://www.americantrainco.com/courses/in-house/dtlih47.aspx","http://www.americantrainco.com/courses/in-house/dtlih47.aspx")</f>
        <v>http://www.americantrainco.com/courses/in-house/dtlih47.aspx</v>
      </c>
      <c r="B60" s="4"/>
    </row>
    <row r="61" ht="15.75" customHeight="1">
      <c r="A61" s="3" t="str">
        <f>HYPERLINK("http://www.americantrainco.com/courses/in-house/dtlih48.aspx","http://www.americantrainco.com/courses/in-house/dtlih48.aspx")</f>
        <v>http://www.americantrainco.com/courses/in-house/dtlih48.aspx</v>
      </c>
      <c r="B61" s="4"/>
    </row>
    <row r="62" ht="15.75" customHeight="1">
      <c r="A62" s="3" t="str">
        <f>HYPERLINK("http://www.americantrainco.com/courses/in-house/dtlih49.aspx","http://www.americantrainco.com/courses/in-house/dtlih49.aspx")</f>
        <v>http://www.americantrainco.com/courses/in-house/dtlih49.aspx</v>
      </c>
      <c r="B62" s="4"/>
    </row>
    <row r="63" ht="15.75" customHeight="1">
      <c r="A63" s="3" t="str">
        <f>HYPERLINK("http://www.americantrainco.com/courses/in-house/dtlih50.aspx","http://www.americantrainco.com/courses/in-house/dtlih50.aspx")</f>
        <v>http://www.americantrainco.com/courses/in-house/dtlih50.aspx</v>
      </c>
      <c r="B63" s="4"/>
    </row>
    <row r="64" ht="15.75" customHeight="1">
      <c r="A64" s="3" t="str">
        <f t="shared" ref="A64:A65" si="2">HYPERLINK("http://www.americantrainco.com/courses/in-house/dtlih56.aspx","http://www.americantrainco.com/courses/in-house/dtlih56.aspx")</f>
        <v>http://www.americantrainco.com/courses/in-house/dtlih56.aspx</v>
      </c>
      <c r="B64" s="4"/>
    </row>
    <row r="65" ht="15.75" customHeight="1">
      <c r="A65" s="3" t="str">
        <f t="shared" si="2"/>
        <v>http://www.americantrainco.com/courses/in-house/dtlih56.aspx</v>
      </c>
      <c r="B65" s="4"/>
    </row>
    <row r="66" ht="15.75" customHeight="1">
      <c r="A66" s="3" t="str">
        <f>HYPERLINK("http://www.americantrainco.com/courses/in-house/dtlih57.aspx","http://www.americantrainco.com/courses/in-house/dtlih57.aspx")</f>
        <v>http://www.americantrainco.com/courses/in-house/dtlih57.aspx</v>
      </c>
      <c r="B66" s="4"/>
    </row>
    <row r="67" ht="15.75" customHeight="1">
      <c r="A67" s="3" t="str">
        <f>HYPERLINK("http://www.americantrainco.com/courses/in-house/dtlih58.aspx","http://www.americantrainco.com/courses/in-house/dtlih58.aspx")</f>
        <v>http://www.americantrainco.com/courses/in-house/dtlih58.aspx</v>
      </c>
      <c r="B67" s="4"/>
    </row>
    <row r="68" ht="15.75" customHeight="1">
      <c r="A68" s="3" t="str">
        <f t="shared" ref="A68:A69" si="3">HYPERLINK("http://www.americantrainco.com/courses/in-house/dtlih66.aspx","http://www.americantrainco.com/courses/in-house/dtlih66.aspx")</f>
        <v>http://www.americantrainco.com/courses/in-house/dtlih66.aspx</v>
      </c>
      <c r="B68" s="4"/>
    </row>
    <row r="69" ht="15.75" customHeight="1">
      <c r="A69" s="3" t="str">
        <f t="shared" si="3"/>
        <v>http://www.americantrainco.com/courses/in-house/dtlih66.aspx</v>
      </c>
      <c r="B69" s="4"/>
    </row>
    <row r="70" ht="15.75" customHeight="1">
      <c r="A70" s="3" t="str">
        <f>HYPERLINK("http://www.americantrainco.com/courses/in-house/dtlih68.aspx","http://www.americantrainco.com/courses/in-house/dtlih68.aspx")</f>
        <v>http://www.americantrainco.com/courses/in-house/dtlih68.aspx</v>
      </c>
      <c r="B70" s="4"/>
    </row>
    <row r="71" ht="15.75" customHeight="1">
      <c r="A71" s="3" t="str">
        <f>HYPERLINK("http://www.americantrainco.com/courses/in-house/dtlih70.aspx","http://www.americantrainco.com/courses/in-house/dtlih70.aspx")</f>
        <v>http://www.americantrainco.com/courses/in-house/dtlih70.aspx</v>
      </c>
      <c r="B71" s="4"/>
    </row>
    <row r="72" ht="15.75" customHeight="1">
      <c r="A72" s="3" t="str">
        <f>HYPERLINK("http://www.americantrainco.com/courses/in-house/dtlih71.aspx","http://www.americantrainco.com/courses/in-house/dtlih71.aspx")</f>
        <v>http://www.americantrainco.com/courses/in-house/dtlih71.aspx</v>
      </c>
      <c r="B72" s="4"/>
    </row>
    <row r="73" ht="15.75" customHeight="1">
      <c r="A73" s="3" t="str">
        <f>HYPERLINK("http://www.americantrainco.com/courses/in-house/dtlih72.aspx","http://www.americantrainco.com/courses/in-house/dtlih72.aspx")</f>
        <v>http://www.americantrainco.com/courses/in-house/dtlih72.aspx</v>
      </c>
      <c r="B73" s="4"/>
    </row>
    <row r="74" ht="15.75" customHeight="1">
      <c r="A74" s="3" t="str">
        <f>HYPERLINK("http://www.americantrainco.com/courses/in-house/dtlih73.aspx","http://www.americantrainco.com/courses/in-house/dtlih73.aspx")</f>
        <v>http://www.americantrainco.com/courses/in-house/dtlih73.aspx</v>
      </c>
      <c r="B74" s="4"/>
    </row>
    <row r="75" ht="15.75" customHeight="1">
      <c r="A75" s="3" t="str">
        <f>HYPERLINK("http://www.americantrainco.com/courses/in-house/dtlih74.aspx","http://www.americantrainco.com/courses/in-house/dtlih74.aspx")</f>
        <v>http://www.americantrainco.com/courses/in-house/dtlih74.aspx</v>
      </c>
      <c r="B75" s="4"/>
    </row>
    <row r="76" ht="15.75" customHeight="1">
      <c r="A76" s="3" t="str">
        <f>HYPERLINK("http://www.americantrainco.com/courses/in-house/dtlih75.aspx","http://www.americantrainco.com/courses/in-house/dtlih75.aspx")</f>
        <v>http://www.americantrainco.com/courses/in-house/dtlih75.aspx</v>
      </c>
      <c r="B76" s="4"/>
    </row>
    <row r="77" ht="15.75" customHeight="1">
      <c r="A77" s="3" t="str">
        <f>HYPERLINK("http://www.americantrainco.com/courses/in-house/dtlih76.aspx","http://www.americantrainco.com/courses/in-house/dtlih76.aspx")</f>
        <v>http://www.americantrainco.com/courses/in-house/dtlih76.aspx</v>
      </c>
      <c r="B77" s="4"/>
    </row>
    <row r="78" ht="15.75" customHeight="1">
      <c r="A78" s="3" t="str">
        <f>HYPERLINK("http://www.americantrainco.com/courses/in-house/dtlih77.aspx","http://www.americantrainco.com/courses/in-house/dtlih77.aspx")</f>
        <v>http://www.americantrainco.com/courses/in-house/dtlih77.aspx</v>
      </c>
      <c r="B78" s="4"/>
    </row>
    <row r="79" ht="15.75" customHeight="1">
      <c r="A79" s="3" t="str">
        <f>HYPERLINK("http://www.americantrainco.com/courses/in-house/dtlih78.aspx","http://www.americantrainco.com/courses/in-house/dtlih78.aspx")</f>
        <v>http://www.americantrainco.com/courses/in-house/dtlih78.aspx</v>
      </c>
      <c r="B79" s="4"/>
    </row>
    <row r="80" ht="15.75" customHeight="1">
      <c r="A80" s="3" t="str">
        <f>HYPERLINK("http://www.americantrainco.com/courses/in-house/dtlih79.aspx","http://www.americantrainco.com/courses/in-house/dtlih79.aspx")</f>
        <v>http://www.americantrainco.com/courses/in-house/dtlih79.aspx</v>
      </c>
      <c r="B80" s="4"/>
    </row>
    <row r="81" ht="15.75" customHeight="1">
      <c r="A81" s="3" t="str">
        <f>HYPERLINK("http://www.americantrainco.com/courses/in-house/dtlih80.aspx","http://www.americantrainco.com/courses/in-house/dtlih80.aspx")</f>
        <v>http://www.americantrainco.com/courses/in-house/dtlih80.aspx</v>
      </c>
      <c r="B81" s="4"/>
    </row>
    <row r="82" ht="15.75" customHeight="1">
      <c r="A82" s="3" t="str">
        <f>HYPERLINK("http://www.americantrainco.com/courses/in-house/dtlih81.aspx","http://www.americantrainco.com/courses/in-house/dtlih81.aspx")</f>
        <v>http://www.americantrainco.com/courses/in-house/dtlih81.aspx</v>
      </c>
      <c r="B82" s="4"/>
    </row>
    <row r="83" ht="15.75" customHeight="1">
      <c r="A83" s="3" t="str">
        <f t="shared" ref="A83:A84" si="4">HYPERLINK("http://www.americantrainco.com/courses/in-house/dtlih82.aspx","http://www.americantrainco.com/courses/in-house/dtlih82.aspx")</f>
        <v>http://www.americantrainco.com/courses/in-house/dtlih82.aspx</v>
      </c>
      <c r="B83" s="4"/>
    </row>
    <row r="84" ht="15.75" customHeight="1">
      <c r="A84" s="3" t="str">
        <f t="shared" si="4"/>
        <v>http://www.americantrainco.com/courses/in-house/dtlih82.aspx</v>
      </c>
      <c r="B84" s="4"/>
    </row>
    <row r="85" ht="15.75" customHeight="1">
      <c r="A85" s="3" t="str">
        <f>HYPERLINK("http://www.americantrainco.com/courses/in-house/dtlih83.aspx","http://www.americantrainco.com/courses/in-house/dtlih83.aspx")</f>
        <v>http://www.americantrainco.com/courses/in-house/dtlih83.aspx</v>
      </c>
      <c r="B85" s="4"/>
    </row>
    <row r="86" ht="15.75" customHeight="1">
      <c r="A86" s="3" t="str">
        <f>HYPERLINK("http://www.americantrainco.com/courses/in-house/dtlih84.aspx","http://www.americantrainco.com/courses/in-house/dtlih84.aspx")</f>
        <v>http://www.americantrainco.com/courses/in-house/dtlih84.aspx</v>
      </c>
      <c r="B86" s="4"/>
    </row>
    <row r="87" ht="15.75" customHeight="1">
      <c r="A87" s="3" t="str">
        <f>HYPERLINK("http://www.americantrainco.com/courses/in-house/dtlih85.aspx","http://www.americantrainco.com/courses/in-house/dtlih85.aspx")</f>
        <v>http://www.americantrainco.com/courses/in-house/dtlih85.aspx</v>
      </c>
      <c r="B87" s="4"/>
    </row>
    <row r="88" ht="15.75" customHeight="1">
      <c r="A88" s="3" t="str">
        <f>HYPERLINK("http://www.americantrainco.com/courses/in-house/dtlih86.aspx","http://www.americantrainco.com/courses/in-house/dtlih86.aspx")</f>
        <v>http://www.americantrainco.com/courses/in-house/dtlih86.aspx</v>
      </c>
      <c r="B88" s="4"/>
    </row>
    <row r="89" ht="15.75" customHeight="1">
      <c r="A89" s="3" t="str">
        <f>HYPERLINK("http://www.americantrainco.com/courses/instrumentation%20process%20management/dtlia.aspx","http://www.americantrainco.com/courses/instrumentation%20process%20management/dtlia.aspx")</f>
        <v>http://www.americantrainco.com/courses/instrumentation%20process%20management/dtlia.aspx</v>
      </c>
      <c r="B89" s="4"/>
    </row>
    <row r="90" ht="15.75" customHeight="1">
      <c r="A90" s="3" t="str">
        <f>HYPERLINK("http://www.americantrainco.com/courses/inventory%20control%20for%20maintenance/dtlim.aspx","http://www.americantrainco.com/courses/inventory%20control%20for%20maintenance/dtlim.aspx")</f>
        <v>http://www.americantrainco.com/courses/inventory%20control%20for%20maintenance/dtlim.aspx</v>
      </c>
      <c r="B90" s="4"/>
    </row>
    <row r="91" ht="15.75" customHeight="1">
      <c r="A91" s="3" t="str">
        <f>HYPERLINK("http://www.americantrainco.com/courses/maintenance%20welding/dtlwl.aspx","http://www.americantrainco.com/courses/maintenance%20welding/dtlwl.aspx")</f>
        <v>http://www.americantrainco.com/courses/maintenance%20welding/dtlwl.aspx</v>
      </c>
      <c r="B91" s="4"/>
    </row>
    <row r="92" ht="15.75" customHeight="1">
      <c r="A92" s="3" t="str">
        <f>HYPERLINK("http://www.americantrainco.com/courses/mechanical%20drives/dtlbts.aspx","http://www.americantrainco.com/courses/mechanical%20drives/dtlbts.aspx")</f>
        <v>http://www.americantrainco.com/courses/mechanical%20drives/dtlbts.aspx</v>
      </c>
      <c r="B92" s="4"/>
    </row>
    <row r="93" ht="15.75" customHeight="1">
      <c r="A93" s="3" t="str">
        <f>HYPERLINK("http://www.americantrainco.com/courses/national%20electric%20code/dtlncc.aspx","http://www.americantrainco.com/courses/national%20electric%20code/dtlncc.aspx")</f>
        <v>http://www.americantrainco.com/courses/national%20electric%20code/dtlncc.aspx</v>
      </c>
      <c r="B93" s="4"/>
    </row>
    <row r="94" ht="15.75" customHeight="1">
      <c r="A94" s="3" t="str">
        <f>HYPERLINK("http://www.americantrainco.com/courses/national%20electric%20code/dtlncd.aspx","http://www.americantrainco.com/courses/national%20electric%20code/dtlncd.aspx")</f>
        <v>http://www.americantrainco.com/courses/national%20electric%20code/dtlncd.aspx</v>
      </c>
      <c r="B94" s="3" t="str">
        <f>HYPERLINK("http://tpctrainco.com/training-seminars/2014-national-electrical-code-training","tpctrainco.com/training-seminars/2014-national-electrical-code-training")</f>
        <v>tpctrainco.com/training-seminars/2014-national-electrical-code-training</v>
      </c>
      <c r="D94" s="2" t="s">
        <v>5</v>
      </c>
    </row>
    <row r="95" ht="15.75" customHeight="1">
      <c r="A95" s="3" t="str">
        <f>HYPERLINK("http://www.americantrainco.com/courses/one-day/dtlwtr.aspx","http://www.americantrainco.com/courses/one-day/dtlwtr.aspx")</f>
        <v>http://www.americantrainco.com/courses/one-day/dtlwtr.aspx</v>
      </c>
      <c r="B95" s="4"/>
    </row>
    <row r="96" ht="15.75" customHeight="1">
      <c r="A96" s="3" t="str">
        <f>HYPERLINK("http://www.americantrainco.com/courses/planning%20and%20scheduling/dtlpl.aspx","http://www.americantrainco.com/courses/planning%20and%20scheduling/dtlpl.aspx")</f>
        <v>http://www.americantrainco.com/courses/planning%20and%20scheduling/dtlpl.aspx</v>
      </c>
      <c r="B96" s="4"/>
    </row>
    <row r="97" ht="15.75" customHeight="1">
      <c r="A97" s="3" t="str">
        <f>HYPERLINK("http://www.americantrainco.com/courses/plc%20non-programmer/dtlpc.aspx","http://www.americantrainco.com/courses/plc%20non-programmer/dtlpc.aspx")</f>
        <v>http://www.americantrainco.com/courses/plc%20non-programmer/dtlpc.aspx</v>
      </c>
      <c r="B97" s="3" t="str">
        <f>HYPERLINK("http://tpctrainco.com/training-seminars/plc-training-for-non-programmers","tpctrainco.com/training-seminars/plc-training-for-non-programmers")</f>
        <v>tpctrainco.com/training-seminars/plc-training-for-non-programmers</v>
      </c>
      <c r="D97" s="2" t="s">
        <v>5</v>
      </c>
    </row>
    <row r="98" ht="15.75" customHeight="1">
      <c r="A98" s="3" t="str">
        <f>HYPERLINK("http://www.americantrainco.com/courses/plc%20programming/dtlpcp.aspx","http://www.americantrainco.com/courses/plc%20programming/dtlpcp.aspx")</f>
        <v>http://www.americantrainco.com/courses/plc%20programming/dtlpcp.aspx</v>
      </c>
      <c r="B98" s="4"/>
    </row>
    <row r="99" ht="15.75" customHeight="1">
      <c r="A99" s="3" t="str">
        <f>HYPERLINK("http://www.americantrainco.com/courses/plc%20workshop/dtlpca.aspx","http://www.americantrainco.com/courses/plc%20workshop/dtlpca.aspx")</f>
        <v>http://www.americantrainco.com/courses/plc%20workshop/dtlpca.aspx</v>
      </c>
      <c r="B99" s="4"/>
    </row>
    <row r="100" ht="15.75" customHeight="1">
      <c r="A100" s="3" t="str">
        <f>HYPERLINK("http://www.americantrainco.com/courses/plumbing%20and%20pipefitting/dtlpb.aspx","http://www.americantrainco.com/courses/plumbing%20and%20pipefitting/dtlpb.aspx")</f>
        <v>http://www.americantrainco.com/courses/plumbing%20and%20pipefitting/dtlpb.aspx</v>
      </c>
      <c r="B100" s="4"/>
      <c r="D100" s="2"/>
    </row>
    <row r="101" ht="15.75" customHeight="1">
      <c r="A101" s="3" t="str">
        <f>HYPERLINK("http://www.americantrainco.com/courses/predictive%20maintenance/dtlpdm.aspx","http://www.americantrainco.com/courses/predictive%20maintenance/dtlpdm.aspx")</f>
        <v>http://www.americantrainco.com/courses/predictive%20maintenance/dtlpdm.aspx</v>
      </c>
      <c r="B101" s="4"/>
    </row>
    <row r="102" ht="15.75" customHeight="1">
      <c r="A102" s="3" t="str">
        <f>HYPERLINK("http://www.americantrainco.com/courses/pumps/dtlcp.aspx","http://www.americantrainco.com/courses/pumps/dtlcp.aspx")</f>
        <v>http://www.americantrainco.com/courses/pumps/dtlcp.aspx</v>
      </c>
      <c r="B102" s="4"/>
    </row>
    <row r="103" ht="15.75" customHeight="1">
      <c r="A103" s="3" t="str">
        <f>HYPERLINK("http://www.americantrainco.com/courses/pumps/dtlpmp.aspx","http://www.americantrainco.com/courses/pumps/dtlpmp.aspx")</f>
        <v>http://www.americantrainco.com/courses/pumps/dtlpmp.aspx</v>
      </c>
      <c r="B103" s="4"/>
    </row>
    <row r="104" ht="15.75" customHeight="1">
      <c r="A104" s="3" t="str">
        <f>HYPERLINK("http://www.americantrainco.com/courses/residential%20wiring/dtlres.aspx","http://www.americantrainco.com/courses/residential%20wiring/dtlres.aspx")</f>
        <v>http://www.americantrainco.com/courses/residential%20wiring/dtlres.aspx</v>
      </c>
      <c r="B104" s="4"/>
    </row>
    <row r="105" ht="15.75" customHeight="1">
      <c r="A105" s="3" t="str">
        <f>HYPERLINK("http://www.americantrainco.com/courses/solar%20power/dtlpht.aspx","http://www.americantrainco.com/courses/solar%20power/dtlpht.aspx")</f>
        <v>http://www.americantrainco.com/courses/solar%20power/dtlpht.aspx</v>
      </c>
      <c r="B105" s="4"/>
    </row>
    <row r="106" ht="15.75" customHeight="1">
      <c r="A106" s="3" t="str">
        <f>HYPERLINK("http://www.americantrainco.com/courses/steam%20systems/dtlste.aspx","http://www.americantrainco.com/courses/steam%20systems/dtlste.aspx")</f>
        <v>http://www.americantrainco.com/courses/steam%20systems/dtlste.aspx</v>
      </c>
      <c r="B106" s="4"/>
      <c r="D106" s="2"/>
    </row>
    <row r="107" ht="15.75" customHeight="1">
      <c r="A107" s="3" t="str">
        <f>HYPERLINK("http://www.americantrainco.com/courses/total%20productive%20maintenance/dtllm.aspx","http://www.americantrainco.com/courses/total%20productive%20maintenance/dtllm.aspx")</f>
        <v>http://www.americantrainco.com/courses/total%20productive%20maintenance/dtllm.aspx</v>
      </c>
      <c r="B107" s="4"/>
    </row>
    <row r="108" ht="15.75" customHeight="1">
      <c r="A108" s="3" t="str">
        <f>HYPERLINK("http://www.americantrainco.com/courses/troubleshooting%20hydraulics/dtlhy.aspx","http://www.americantrainco.com/courses/troubleshooting%20hydraulics/dtlhy.aspx")</f>
        <v>http://www.americantrainco.com/courses/troubleshooting%20hydraulics/dtlhy.aspx</v>
      </c>
      <c r="B108" s="4"/>
    </row>
    <row r="109" ht="15.75" customHeight="1">
      <c r="A109" s="3" t="str">
        <f>HYPERLINK("http://www.americantrainco.com/courses/ups%20systems/dtlups.aspx","http://www.americantrainco.com/courses/ups%20systems/dtlups.aspx")</f>
        <v>http://www.americantrainco.com/courses/ups%20systems/dtlups.aspx</v>
      </c>
      <c r="B109" s="4"/>
    </row>
    <row r="110" ht="15.75" customHeight="1">
      <c r="A110" s="3" t="str">
        <f>HYPERLINK("http://www.americantrainco.com/courses/variable%20frequency%20drives/dtlvf.aspx","http://www.americantrainco.com/courses/variable%20frequency%20drives/dtlvf.aspx")</f>
        <v>http://www.americantrainco.com/courses/variable%20frequency%20drives/dtlvf.aspx</v>
      </c>
      <c r="B110" s="4"/>
    </row>
    <row r="111" ht="15.75" customHeight="1">
      <c r="A111" s="3" t="str">
        <f>HYPERLINK("http://www.americantrainco.com/electrical-training-and-certification/","http://www.americantrainco.com/electrical-training-and-certification/")</f>
        <v>http://www.americantrainco.com/electrical-training-and-certification/</v>
      </c>
      <c r="B111" s="4"/>
    </row>
    <row r="112" ht="15.75" customHeight="1">
      <c r="A112" s="3" t="str">
        <f>HYPERLINK("http://www.americantrainco.com/facilities-management/","http://www.americantrainco.com/facilities-management/")</f>
        <v>http://www.americantrainco.com/facilities-management/</v>
      </c>
      <c r="B112" s="4"/>
    </row>
    <row r="113" ht="15.75" customHeight="1">
      <c r="A113" s="3" t="str">
        <f>HYPERLINK("http://www.americantrainco.com/generalcatalog2.aspx","http://www.americantrainco.com/generalcatalog2.aspx")</f>
        <v>http://www.americantrainco.com/generalcatalog2.aspx</v>
      </c>
      <c r="B113" s="4"/>
    </row>
    <row r="114" ht="15.75" customHeight="1">
      <c r="A114" s="3" t="str">
        <f>HYPERLINK("http://www.americantrainco.com/hvac-certification-and-training/","http://www.americantrainco.com/hvac-certification-and-training/")</f>
        <v>http://www.americantrainco.com/hvac-certification-and-training/</v>
      </c>
      <c r="B114" s="4"/>
    </row>
    <row r="115" ht="15.75" customHeight="1">
      <c r="A115" s="3" t="str">
        <f>HYPERLINK("http://www.americantrainco.com/inhousetraining2.aspx","http://www.americantrainco.com/inhousetraining2.aspx")</f>
        <v>http://www.americantrainco.com/inhousetraining2.aspx</v>
      </c>
      <c r="B115" s="4"/>
    </row>
    <row r="116" ht="15.75" customHeight="1">
      <c r="A116" s="3" t="str">
        <f>HYPERLINK("http://www.americantrainco.com/plc-training/","http://www.americantrainco.com/plc-training/")</f>
        <v>http://www.americantrainco.com/plc-training/</v>
      </c>
      <c r="B116" s="4"/>
    </row>
    <row r="117" ht="15.75" customHeight="1">
      <c r="A117" s="3" t="str">
        <f>HYPERLINK("http://www.americantrainco.com/pumps-and-mechanical/","http://www.americantrainco.com/pumps-and-mechanical/")</f>
        <v>http://www.americantrainco.com/pumps-and-mechanical/</v>
      </c>
      <c r="B117" s="4"/>
    </row>
    <row r="118" ht="15.75" customHeight="1">
      <c r="A118" s="3" t="str">
        <f>HYPERLINK("http://www.americantrainco.com/signup.aspx","http://www.americantrainco.com/signup.aspx")</f>
        <v>http://www.americantrainco.com/signup.aspx</v>
      </c>
      <c r="B118" s="4"/>
    </row>
    <row r="119" ht="15.75" customHeight="1">
      <c r="A119" s="3" t="str">
        <f>HYPERLINK("http://www.americantrainco.com/signup2.aspx","http://www.americantrainco.com/signup2.aspx")</f>
        <v>http://www.americantrainco.com/signup2.aspx</v>
      </c>
      <c r="B119" s="4"/>
    </row>
    <row r="120" ht="15.75" customHeight="1">
      <c r="A120" s="3" t="str">
        <f>HYPERLINK("http://www.americantrainco.com/white-papers/qualified-electrical-worker.aspx","http://www.americantrainco.com/white-papers/qualified-electrical-worker.aspx")</f>
        <v>http://www.americantrainco.com/white-papers/qualified-electrical-worker.aspx</v>
      </c>
      <c r="B120" s="4"/>
    </row>
    <row r="121" ht="15.75" customHeight="1">
      <c r="A121" s="3" t="str">
        <f t="shared" ref="A121:A122" si="5">HYPERLINK("https://www.americantrainco.com/about_company.aspx","https://www.americantrainco.com/about_company.aspx")</f>
        <v>https://www.americantrainco.com/about_company.aspx</v>
      </c>
      <c r="B121" s="4"/>
    </row>
    <row r="122" ht="15.75" customHeight="1">
      <c r="A122" s="3" t="str">
        <f t="shared" si="5"/>
        <v>https://www.americantrainco.com/about_company.aspx</v>
      </c>
      <c r="B122" s="4"/>
    </row>
    <row r="123" ht="15.75" customHeight="1">
      <c r="A123" s="3" t="str">
        <f>HYPERLINK("https://www.americantrainco.com/about_epatesting.aspx","https://www.americantrainco.com/about_epatesting.aspx")</f>
        <v>https://www.americantrainco.com/about_epatesting.aspx</v>
      </c>
      <c r="B123" s="4"/>
    </row>
    <row r="124" ht="15.75" customHeight="1">
      <c r="A124" s="3" t="str">
        <f>HYPERLINK("https://www.americantrainco.com/about_instructorjobs.aspx","https://www.americantrainco.com/about_instructorjobs.aspx")</f>
        <v>https://www.americantrainco.com/about_instructorjobs.aspx</v>
      </c>
      <c r="B124" s="4"/>
    </row>
    <row r="125" ht="15.75" customHeight="1">
      <c r="A125" s="3" t="str">
        <f>HYPERLINK("https://www.americantrainco.com/about_instructors.aspx","https://www.americantrainco.com/about_instructors.aspx")</f>
        <v>https://www.americantrainco.com/about_instructors.aspx</v>
      </c>
      <c r="B125" s="4"/>
    </row>
    <row r="126" ht="15.75" customHeight="1">
      <c r="A126" s="3" t="str">
        <f>HYPERLINK("https://www.americantrainco.com/about_onsite-training.aspx","https://www.americantrainco.com/about_onsite-training.aspx")</f>
        <v>https://www.americantrainco.com/about_onsite-training.aspx</v>
      </c>
      <c r="B126" s="4"/>
    </row>
    <row r="127" ht="15.75" customHeight="1">
      <c r="A127" s="3" t="str">
        <f>HYPERLINK("https://www.americantrainco.com/about_testing.aspx","https://www.americantrainco.com/about_testing.aspx")</f>
        <v>https://www.americantrainco.com/about_testing.aspx</v>
      </c>
      <c r="B127" s="4"/>
    </row>
    <row r="128" ht="15.75" customHeight="1">
      <c r="A128" s="3" t="str">
        <f t="shared" ref="A128:A129" si="6">HYPERLINK("https://www.americantrainco.com/about_training.aspx","https://www.americantrainco.com/about_training.aspx")</f>
        <v>https://www.americantrainco.com/about_training.aspx</v>
      </c>
      <c r="B128" s="4"/>
    </row>
    <row r="129" ht="15.75" customHeight="1">
      <c r="A129" s="3" t="str">
        <f t="shared" si="6"/>
        <v>https://www.americantrainco.com/about_training.aspx</v>
      </c>
      <c r="B129" s="4"/>
    </row>
    <row r="130" ht="15.75" customHeight="1">
      <c r="A130" s="3" t="str">
        <f t="shared" ref="A130:A131" si="7">HYPERLINK("https://www.americantrainco.com/about-american-trainco-more.aspx","https://www.americantrainco.com/about-american-trainco-more.aspx")</f>
        <v>https://www.americantrainco.com/about-american-trainco-more.aspx</v>
      </c>
      <c r="B130" s="4"/>
    </row>
    <row r="131" ht="15.75" customHeight="1">
      <c r="A131" s="3" t="str">
        <f t="shared" si="7"/>
        <v>https://www.americantrainco.com/about-american-trainco-more.aspx</v>
      </c>
      <c r="B131" s="4"/>
    </row>
    <row r="132" ht="15.75" customHeight="1">
      <c r="A132" s="3" t="str">
        <f t="shared" ref="A132:A133" si="8">HYPERLINK("https://www.americantrainco.com/about-american-trainco.aspx","https://www.americantrainco.com/about-american-trainco.aspx")</f>
        <v>https://www.americantrainco.com/about-american-trainco.aspx</v>
      </c>
      <c r="B132" s="4"/>
    </row>
    <row r="133" ht="15.75" customHeight="1">
      <c r="A133" s="3" t="str">
        <f t="shared" si="8"/>
        <v>https://www.americantrainco.com/about-american-trainco.aspx</v>
      </c>
      <c r="B133" s="4"/>
    </row>
    <row r="134" ht="15.75" customHeight="1">
      <c r="A134" s="3" t="str">
        <f t="shared" ref="A134:A135" si="9">HYPERLINK("https://www.americantrainco.com/arc-flash-training/","https://www.americantrainco.com/arc-flash-training/")</f>
        <v>https://www.americantrainco.com/arc-flash-training/</v>
      </c>
      <c r="B134" s="4"/>
    </row>
    <row r="135" ht="15.75" customHeight="1">
      <c r="A135" s="3" t="str">
        <f t="shared" si="9"/>
        <v>https://www.americantrainco.com/arc-flash-training/</v>
      </c>
      <c r="B135" s="4"/>
    </row>
    <row r="136" ht="15.75" customHeight="1">
      <c r="A136" s="3" t="str">
        <f t="shared" ref="A136:A137" si="10">HYPERLINK("https://www.americantrainco.com/block-purchase-program.aspx","https://www.americantrainco.com/block-purchase-program.aspx")</f>
        <v>https://www.americantrainco.com/block-purchase-program.aspx</v>
      </c>
      <c r="B136" s="4"/>
    </row>
    <row r="137" ht="15.75" customHeight="1">
      <c r="A137" s="3" t="str">
        <f t="shared" si="10"/>
        <v>https://www.americantrainco.com/block-purchase-program.aspx</v>
      </c>
      <c r="B137" s="4"/>
    </row>
    <row r="138" ht="15.75" customHeight="1">
      <c r="A138" s="3" t="str">
        <f t="shared" ref="A138:A139" si="11">HYPERLINK("https://www.americantrainco.com/courses/air%20conditioning/dtlac.aspx","https://www.americantrainco.com/courses/air%20conditioning/dtlac.aspx")</f>
        <v>https://www.americantrainco.com/courses/air%20conditioning/dtlac.aspx</v>
      </c>
      <c r="B138" s="4"/>
    </row>
    <row r="139" ht="15.75" customHeight="1">
      <c r="A139" s="3" t="str">
        <f t="shared" si="11"/>
        <v>https://www.americantrainco.com/courses/air%20conditioning/dtlac.aspx</v>
      </c>
      <c r="B139" s="4"/>
    </row>
    <row r="140" ht="15.75" customHeight="1">
      <c r="A140" s="3" t="str">
        <f t="shared" ref="A140:A141" si="12">HYPERLINK("https://www.americantrainco.com/courses/arc%20flash%20training/dtles.aspx","https://www.americantrainco.com/courses/arc%20flash%20training/dtles.aspx")</f>
        <v>https://www.americantrainco.com/courses/arc%20flash%20training/dtles.aspx</v>
      </c>
      <c r="B140" s="4"/>
    </row>
    <row r="141" ht="15.75" customHeight="1">
      <c r="A141" s="3" t="str">
        <f t="shared" si="12"/>
        <v>https://www.americantrainco.com/courses/arc%20flash%20training/dtles.aspx</v>
      </c>
      <c r="B141" s="4"/>
    </row>
    <row r="142" ht="15.75" customHeight="1">
      <c r="A142" s="3" t="str">
        <f>HYPERLINK("https://www.americantrainco.com/courses/arc%20flash%20training/dtlese.aspx","https://www.americantrainco.com/courses/arc%20flash%20training/dtlese.aspx")</f>
        <v>https://www.americantrainco.com/courses/arc%20flash%20training/dtlese.aspx</v>
      </c>
      <c r="B142" s="4"/>
    </row>
    <row r="143" ht="15.75" customHeight="1">
      <c r="A143" s="3" t="str">
        <f t="shared" ref="A143:A144" si="13">HYPERLINK("https://www.americantrainco.com/courses/arc%20flash%20training/dtlesh.aspx","https://www.americantrainco.com/courses/arc%20flash%20training/dtlesh.aspx")</f>
        <v>https://www.americantrainco.com/courses/arc%20flash%20training/dtlesh.aspx</v>
      </c>
      <c r="B143" s="4"/>
    </row>
    <row r="144" ht="15.75" customHeight="1">
      <c r="A144" s="3" t="str">
        <f t="shared" si="13"/>
        <v>https://www.americantrainco.com/courses/arc%20flash%20training/dtlesh.aspx</v>
      </c>
      <c r="B144" s="4"/>
    </row>
    <row r="145" ht="15.75" customHeight="1">
      <c r="A145" s="3" t="str">
        <f t="shared" ref="A145:A146" si="14">HYPERLINK("https://www.americantrainco.com/courses/basic%20electricity/dtlbe.aspx","https://www.americantrainco.com/courses/basic%20electricity/dtlbe.aspx")</f>
        <v>https://www.americantrainco.com/courses/basic%20electricity/dtlbe.aspx</v>
      </c>
      <c r="B145" s="4"/>
    </row>
    <row r="146" ht="15.75" customHeight="1">
      <c r="A146" s="3" t="str">
        <f t="shared" si="14"/>
        <v>https://www.americantrainco.com/courses/basic%20electricity/dtlbe.aspx</v>
      </c>
      <c r="B146" s="4"/>
    </row>
    <row r="147" ht="15.75" customHeight="1">
      <c r="A147" s="3" t="str">
        <f t="shared" ref="A147:A148" si="15">HYPERLINK("https://www.americantrainco.com/courses/boiler%20operation/dtlbo.aspx","https://www.americantrainco.com/courses/boiler%20operation/dtlbo.aspx")</f>
        <v>https://www.americantrainco.com/courses/boiler%20operation/dtlbo.aspx</v>
      </c>
      <c r="B147" s="4"/>
    </row>
    <row r="148" ht="15.75" customHeight="1">
      <c r="A148" s="3" t="str">
        <f t="shared" si="15"/>
        <v>https://www.americantrainco.com/courses/boiler%20operation/dtlbo.aspx</v>
      </c>
      <c r="B148" s="4"/>
    </row>
    <row r="149" ht="15.75" customHeight="1">
      <c r="A149" s="3" t="str">
        <f t="shared" ref="A149:A150" si="16">HYPERLINK("https://www.americantrainco.com/courses/chilled%20water%20systems/dtlcw.aspx","https://www.americantrainco.com/courses/chilled%20water%20systems/dtlcw.aspx")</f>
        <v>https://www.americantrainco.com/courses/chilled%20water%20systems/dtlcw.aspx</v>
      </c>
      <c r="B149" s="4"/>
    </row>
    <row r="150" ht="15.75" customHeight="1">
      <c r="A150" s="3" t="str">
        <f t="shared" si="16"/>
        <v>https://www.americantrainco.com/courses/chilled%20water%20systems/dtlcw.aspx</v>
      </c>
      <c r="B150" s="4"/>
    </row>
    <row r="151" ht="15.75" customHeight="1">
      <c r="A151" s="3" t="str">
        <f>HYPERLINK("https://www.americantrainco.com/courses/controllogix/dtlabl.aspx","https://www.americantrainco.com/courses/controllogix/dtlabl.aspx")</f>
        <v>https://www.americantrainco.com/courses/controllogix/dtlabl.aspx</v>
      </c>
      <c r="B151" s="4"/>
    </row>
    <row r="152" ht="15.75" customHeight="1">
      <c r="A152" s="3" t="str">
        <f>HYPERLINK("https://www.americantrainco.com/courses/dc%20electrical%20systems/dtldc.aspx","https://www.americantrainco.com/courses/dc%20electrical%20systems/dtldc.aspx")</f>
        <v>https://www.americantrainco.com/courses/dc%20electrical%20systems/dtldc.aspx</v>
      </c>
      <c r="B152" s="4"/>
    </row>
    <row r="153" ht="15.75" customHeight="1">
      <c r="A153" s="3" t="str">
        <f t="shared" ref="A153:A154" si="17">HYPERLINK("https://www.americantrainco.com/courses/electric%20motors/dtlmtr.aspx","https://www.americantrainco.com/courses/electric%20motors/dtlmtr.aspx")</f>
        <v>https://www.americantrainco.com/courses/electric%20motors/dtlmtr.aspx</v>
      </c>
      <c r="B153" s="4"/>
    </row>
    <row r="154" ht="15.75" customHeight="1">
      <c r="A154" s="3" t="str">
        <f t="shared" si="17"/>
        <v>https://www.americantrainco.com/courses/electric%20motors/dtlmtr.aspx</v>
      </c>
      <c r="B154" s="4"/>
    </row>
    <row r="155" ht="15.75" customHeight="1">
      <c r="A155" s="3" t="str">
        <f t="shared" ref="A155:A156" si="18">HYPERLINK("https://www.americantrainco.com/courses/electrical%20ladder%20drawings/dtlscm.aspx","https://www.americantrainco.com/courses/electrical%20ladder%20drawings/dtlscm.aspx")</f>
        <v>https://www.americantrainco.com/courses/electrical%20ladder%20drawings/dtlscm.aspx</v>
      </c>
      <c r="B155" s="4"/>
    </row>
    <row r="156" ht="15.75" customHeight="1">
      <c r="A156" s="3" t="str">
        <f t="shared" si="18"/>
        <v>https://www.americantrainco.com/courses/electrical%20ladder%20drawings/dtlscm.aspx</v>
      </c>
      <c r="B156" s="4"/>
    </row>
    <row r="157" ht="15.75" customHeight="1">
      <c r="A157" s="3" t="str">
        <f t="shared" ref="A157:A158" si="19">HYPERLINK("https://www.americantrainco.com/courses/electrical%20troubleshooting/dtlet.aspx","https://www.americantrainco.com/courses/electrical%20troubleshooting/dtlet.aspx")</f>
        <v>https://www.americantrainco.com/courses/electrical%20troubleshooting/dtlet.aspx</v>
      </c>
      <c r="B157" s="4"/>
    </row>
    <row r="158" ht="15.75" customHeight="1">
      <c r="A158" s="3" t="str">
        <f t="shared" si="19"/>
        <v>https://www.americantrainco.com/courses/electrical%20troubleshooting/dtlet.aspx</v>
      </c>
      <c r="B158" s="4"/>
    </row>
    <row r="159" ht="15.75" customHeight="1">
      <c r="A159" s="3" t="str">
        <f t="shared" ref="A159:A160" si="20">HYPERLINK("https://www.americantrainco.com/courses/electrical%20workshop/dtlelw.aspx","https://www.americantrainco.com/courses/electrical%20workshop/dtlelw.aspx")</f>
        <v>https://www.americantrainco.com/courses/electrical%20workshop/dtlelw.aspx</v>
      </c>
      <c r="B159" s="4"/>
    </row>
    <row r="160" ht="15.75" customHeight="1">
      <c r="A160" s="3" t="str">
        <f t="shared" si="20"/>
        <v>https://www.americantrainco.com/courses/electrical%20workshop/dtlelw.aspx</v>
      </c>
      <c r="B160" s="4"/>
    </row>
    <row r="161" ht="15.75" customHeight="1">
      <c r="A161" s="3" t="str">
        <f t="shared" ref="A161:A162" si="21">HYPERLINK("https://www.americantrainco.com/courses/generators/dtlgn.aspx","https://www.americantrainco.com/courses/generators/dtlgn.aspx")</f>
        <v>https://www.americantrainco.com/courses/generators/dtlgn.aspx</v>
      </c>
      <c r="B161" s="4"/>
    </row>
    <row r="162" ht="15.75" customHeight="1">
      <c r="A162" s="3" t="str">
        <f t="shared" si="21"/>
        <v>https://www.americantrainco.com/courses/generators/dtlgn.aspx</v>
      </c>
      <c r="B162" s="4"/>
    </row>
    <row r="163" ht="15.75" customHeight="1">
      <c r="A163" s="3" t="str">
        <f t="shared" ref="A163:A164" si="22">HYPERLINK("https://www.americantrainco.com/courses/high%20voltage%20electrical%20safety/dtlhs.aspx","https://www.americantrainco.com/courses/high%20voltage%20electrical%20safety/dtlhs.aspx")</f>
        <v>https://www.americantrainco.com/courses/high%20voltage%20electrical%20safety/dtlhs.aspx</v>
      </c>
      <c r="B163" s="4"/>
    </row>
    <row r="164" ht="15.75" customHeight="1">
      <c r="A164" s="3" t="str">
        <f t="shared" si="22"/>
        <v>https://www.americantrainco.com/courses/high%20voltage%20electrical%20safety/dtlhs.aspx</v>
      </c>
      <c r="B164" s="4"/>
    </row>
    <row r="165" ht="15.75" customHeight="1">
      <c r="A165" s="3" t="str">
        <f t="shared" ref="A165:A166" si="23">HYPERLINK("https://www.americantrainco.com/courses/hvac%20controls/dtlhve.aspx","https://www.americantrainco.com/courses/hvac%20controls/dtlhve.aspx")</f>
        <v>https://www.americantrainco.com/courses/hvac%20controls/dtlhve.aspx</v>
      </c>
      <c r="B165" s="4"/>
    </row>
    <row r="166" ht="15.75" customHeight="1">
      <c r="A166" s="3" t="str">
        <f t="shared" si="23"/>
        <v>https://www.americantrainco.com/courses/hvac%20controls/dtlhve.aspx</v>
      </c>
      <c r="B166" s="4"/>
    </row>
    <row r="167" ht="15.75" customHeight="1">
      <c r="A167" s="3" t="str">
        <f t="shared" ref="A167:A168" si="24">HYPERLINK("https://www.americantrainco.com/courses/hvac%20workshop/dtlacb.aspx","https://www.americantrainco.com/courses/hvac%20workshop/dtlacb.aspx")</f>
        <v>https://www.americantrainco.com/courses/hvac%20workshop/dtlacb.aspx</v>
      </c>
      <c r="B167" s="4"/>
    </row>
    <row r="168" ht="15.75" customHeight="1">
      <c r="A168" s="3" t="str">
        <f t="shared" si="24"/>
        <v>https://www.americantrainco.com/courses/hvac%20workshop/dtlacb.aspx</v>
      </c>
      <c r="B168" s="4"/>
    </row>
    <row r="169" ht="15.75" customHeight="1">
      <c r="A169" s="3" t="str">
        <f t="shared" ref="A169:A170" si="25">HYPERLINK("https://www.americantrainco.com/courses/in-house/dtlih05.aspx","https://www.americantrainco.com/courses/in-house/dtlih05.aspx")</f>
        <v>https://www.americantrainco.com/courses/in-house/dtlih05.aspx</v>
      </c>
      <c r="B169" s="4"/>
    </row>
    <row r="170" ht="15.75" customHeight="1">
      <c r="A170" s="3" t="str">
        <f t="shared" si="25"/>
        <v>https://www.americantrainco.com/courses/in-house/dtlih05.aspx</v>
      </c>
      <c r="B170" s="4"/>
    </row>
    <row r="171" ht="15.75" customHeight="1">
      <c r="A171" s="3" t="str">
        <f t="shared" ref="A171:A172" si="26">HYPERLINK("https://www.americantrainco.com/courses/in-house/dtlih06.aspx","https://www.americantrainco.com/courses/in-house/dtlih06.aspx")</f>
        <v>https://www.americantrainco.com/courses/in-house/dtlih06.aspx</v>
      </c>
      <c r="B171" s="4"/>
    </row>
    <row r="172" ht="15.75" customHeight="1">
      <c r="A172" s="3" t="str">
        <f t="shared" si="26"/>
        <v>https://www.americantrainco.com/courses/in-house/dtlih06.aspx</v>
      </c>
      <c r="B172" s="4"/>
    </row>
    <row r="173" ht="15.75" customHeight="1">
      <c r="A173" s="3" t="str">
        <f t="shared" ref="A173:A174" si="27">HYPERLINK("https://www.americantrainco.com/courses/in-house/dtlih07.aspx","https://www.americantrainco.com/courses/in-house/dtlih07.aspx")</f>
        <v>https://www.americantrainco.com/courses/in-house/dtlih07.aspx</v>
      </c>
      <c r="B173" s="4"/>
    </row>
    <row r="174" ht="15.75" customHeight="1">
      <c r="A174" s="3" t="str">
        <f t="shared" si="27"/>
        <v>https://www.americantrainco.com/courses/in-house/dtlih07.aspx</v>
      </c>
      <c r="B174" s="4"/>
    </row>
    <row r="175" ht="15.75" customHeight="1">
      <c r="A175" s="3" t="str">
        <f t="shared" ref="A175:A176" si="28">HYPERLINK("https://www.americantrainco.com/courses/in-house/dtlih08.aspx","https://www.americantrainco.com/courses/in-house/dtlih08.aspx")</f>
        <v>https://www.americantrainco.com/courses/in-house/dtlih08.aspx</v>
      </c>
      <c r="B175" s="4"/>
    </row>
    <row r="176" ht="15.75" customHeight="1">
      <c r="A176" s="3" t="str">
        <f t="shared" si="28"/>
        <v>https://www.americantrainco.com/courses/in-house/dtlih08.aspx</v>
      </c>
      <c r="B176" s="4"/>
    </row>
    <row r="177" ht="15.75" customHeight="1">
      <c r="A177" s="3" t="str">
        <f t="shared" ref="A177:A178" si="29">HYPERLINK("https://www.americantrainco.com/courses/in-house/dtlih09.aspx","https://www.americantrainco.com/courses/in-house/dtlih09.aspx")</f>
        <v>https://www.americantrainco.com/courses/in-house/dtlih09.aspx</v>
      </c>
      <c r="B177" s="4"/>
    </row>
    <row r="178" ht="15.75" customHeight="1">
      <c r="A178" s="3" t="str">
        <f t="shared" si="29"/>
        <v>https://www.americantrainco.com/courses/in-house/dtlih09.aspx</v>
      </c>
      <c r="B178" s="4"/>
    </row>
    <row r="179" ht="15.75" customHeight="1">
      <c r="A179" s="3" t="str">
        <f t="shared" ref="A179:A180" si="30">HYPERLINK("https://www.americantrainco.com/courses/in-house/dtlih10.aspx","https://www.americantrainco.com/courses/in-house/dtlih10.aspx")</f>
        <v>https://www.americantrainco.com/courses/in-house/dtlih10.aspx</v>
      </c>
      <c r="B179" s="4"/>
    </row>
    <row r="180" ht="15.75" customHeight="1">
      <c r="A180" s="3" t="str">
        <f t="shared" si="30"/>
        <v>https://www.americantrainco.com/courses/in-house/dtlih10.aspx</v>
      </c>
      <c r="B180" s="4"/>
    </row>
    <row r="181" ht="15.75" customHeight="1">
      <c r="A181" s="3" t="str">
        <f t="shared" ref="A181:A182" si="31">HYPERLINK("https://www.americantrainco.com/courses/in-house/dtlih11.aspx","https://www.americantrainco.com/courses/in-house/dtlih11.aspx")</f>
        <v>https://www.americantrainco.com/courses/in-house/dtlih11.aspx</v>
      </c>
      <c r="B181" s="4"/>
    </row>
    <row r="182" ht="15.75" customHeight="1">
      <c r="A182" s="3" t="str">
        <f t="shared" si="31"/>
        <v>https://www.americantrainco.com/courses/in-house/dtlih11.aspx</v>
      </c>
      <c r="B182" s="4"/>
    </row>
    <row r="183" ht="15.75" customHeight="1">
      <c r="A183" s="3" t="str">
        <f>HYPERLINK("https://www.americantrainco.com/courses/in-house/dtlih12.aspx","https://www.americantrainco.com/courses/in-house/dtlih12.aspx")</f>
        <v>https://www.americantrainco.com/courses/in-house/dtlih12.aspx</v>
      </c>
      <c r="B183" s="4"/>
    </row>
    <row r="184" ht="15.75" customHeight="1">
      <c r="A184" s="3" t="str">
        <f t="shared" ref="A184:A185" si="32">HYPERLINK("https://www.americantrainco.com/courses/in-house/dtlih18.aspx","https://www.americantrainco.com/courses/in-house/dtlih18.aspx")</f>
        <v>https://www.americantrainco.com/courses/in-house/dtlih18.aspx</v>
      </c>
      <c r="B184" s="4"/>
    </row>
    <row r="185" ht="15.75" customHeight="1">
      <c r="A185" s="3" t="str">
        <f t="shared" si="32"/>
        <v>https://www.americantrainco.com/courses/in-house/dtlih18.aspx</v>
      </c>
      <c r="B185" s="4"/>
    </row>
    <row r="186" ht="15.75" customHeight="1">
      <c r="A186" s="3" t="str">
        <f>HYPERLINK("https://www.americantrainco.com/courses/in-house/dtlih19.aspx","https://www.americantrainco.com/courses/in-house/dtlih19.aspx")</f>
        <v>https://www.americantrainco.com/courses/in-house/dtlih19.aspx</v>
      </c>
      <c r="B186" s="4"/>
    </row>
    <row r="187" ht="15.75" customHeight="1">
      <c r="A187" s="3" t="str">
        <f t="shared" ref="A187:A188" si="33">HYPERLINK("https://www.americantrainco.com/courses/in-house/dtlih20.aspx","https://www.americantrainco.com/courses/in-house/dtlih20.aspx")</f>
        <v>https://www.americantrainco.com/courses/in-house/dtlih20.aspx</v>
      </c>
      <c r="B187" s="4"/>
    </row>
    <row r="188" ht="15.75" customHeight="1">
      <c r="A188" s="3" t="str">
        <f t="shared" si="33"/>
        <v>https://www.americantrainco.com/courses/in-house/dtlih20.aspx</v>
      </c>
      <c r="B188" s="4"/>
    </row>
    <row r="189" ht="15.75" customHeight="1">
      <c r="A189" s="3" t="str">
        <f>HYPERLINK("https://www.americantrainco.com/courses/in-house/dtlih25.aspx","https://www.americantrainco.com/courses/in-house/dtlih25.aspx")</f>
        <v>https://www.americantrainco.com/courses/in-house/dtlih25.aspx</v>
      </c>
      <c r="B189" s="4"/>
    </row>
    <row r="190" ht="15.75" customHeight="1">
      <c r="A190" s="3" t="str">
        <f t="shared" ref="A190:A191" si="34">HYPERLINK("https://www.americantrainco.com/courses/in-house/dtlih26.aspx","https://www.americantrainco.com/courses/in-house/dtlih26.aspx")</f>
        <v>https://www.americantrainco.com/courses/in-house/dtlih26.aspx</v>
      </c>
      <c r="B190" s="4"/>
    </row>
    <row r="191" ht="15.75" customHeight="1">
      <c r="A191" s="3" t="str">
        <f t="shared" si="34"/>
        <v>https://www.americantrainco.com/courses/in-house/dtlih26.aspx</v>
      </c>
      <c r="B191" s="4"/>
    </row>
    <row r="192" ht="15.75" customHeight="1">
      <c r="A192" s="3" t="str">
        <f t="shared" ref="A192:A193" si="35">HYPERLINK("https://www.americantrainco.com/courses/in-house/dtlih27.aspx","https://www.americantrainco.com/courses/in-house/dtlih27.aspx")</f>
        <v>https://www.americantrainco.com/courses/in-house/dtlih27.aspx</v>
      </c>
      <c r="B192" s="4"/>
    </row>
    <row r="193" ht="15.75" customHeight="1">
      <c r="A193" s="3" t="str">
        <f t="shared" si="35"/>
        <v>https://www.americantrainco.com/courses/in-house/dtlih27.aspx</v>
      </c>
      <c r="B193" s="4"/>
    </row>
    <row r="194" ht="15.75" customHeight="1">
      <c r="A194" s="3" t="str">
        <f t="shared" ref="A194:A195" si="36">HYPERLINK("https://www.americantrainco.com/courses/in-house/dtlih28.aspx","https://www.americantrainco.com/courses/in-house/dtlih28.aspx")</f>
        <v>https://www.americantrainco.com/courses/in-house/dtlih28.aspx</v>
      </c>
      <c r="B194" s="4"/>
    </row>
    <row r="195" ht="15.75" customHeight="1">
      <c r="A195" s="3" t="str">
        <f t="shared" si="36"/>
        <v>https://www.americantrainco.com/courses/in-house/dtlih28.aspx</v>
      </c>
      <c r="B195" s="4"/>
    </row>
    <row r="196" ht="15.75" customHeight="1">
      <c r="A196" s="3" t="str">
        <f t="shared" ref="A196:A197" si="37">HYPERLINK("https://www.americantrainco.com/courses/in-house/dtlih29.aspx","https://www.americantrainco.com/courses/in-house/dtlih29.aspx")</f>
        <v>https://www.americantrainco.com/courses/in-house/dtlih29.aspx</v>
      </c>
      <c r="B196" s="4"/>
    </row>
    <row r="197" ht="15.75" customHeight="1">
      <c r="A197" s="3" t="str">
        <f t="shared" si="37"/>
        <v>https://www.americantrainco.com/courses/in-house/dtlih29.aspx</v>
      </c>
      <c r="B197" s="4"/>
    </row>
    <row r="198" ht="15.75" customHeight="1">
      <c r="A198" s="3" t="str">
        <f t="shared" ref="A198:A199" si="38">HYPERLINK("https://www.americantrainco.com/courses/in-house/dtlih30.aspx","https://www.americantrainco.com/courses/in-house/dtlih30.aspx")</f>
        <v>https://www.americantrainco.com/courses/in-house/dtlih30.aspx</v>
      </c>
      <c r="B198" s="4"/>
    </row>
    <row r="199" ht="15.75" customHeight="1">
      <c r="A199" s="3" t="str">
        <f t="shared" si="38"/>
        <v>https://www.americantrainco.com/courses/in-house/dtlih30.aspx</v>
      </c>
      <c r="B199" s="4"/>
    </row>
    <row r="200" ht="15.75" customHeight="1">
      <c r="A200" s="3" t="str">
        <f t="shared" ref="A200:A201" si="39">HYPERLINK("https://www.americantrainco.com/courses/in-house/dtlih33.aspx","https://www.americantrainco.com/courses/in-house/dtlih33.aspx")</f>
        <v>https://www.americantrainco.com/courses/in-house/dtlih33.aspx</v>
      </c>
      <c r="B200" s="4"/>
    </row>
    <row r="201" ht="15.75" customHeight="1">
      <c r="A201" s="3" t="str">
        <f t="shared" si="39"/>
        <v>https://www.americantrainco.com/courses/in-house/dtlih33.aspx</v>
      </c>
      <c r="B201" s="4"/>
    </row>
    <row r="202" ht="15.75" customHeight="1">
      <c r="A202" s="3" t="str">
        <f t="shared" ref="A202:A203" si="40">HYPERLINK("https://www.americantrainco.com/courses/in-house/dtlih34.aspx","https://www.americantrainco.com/courses/in-house/dtlih34.aspx")</f>
        <v>https://www.americantrainco.com/courses/in-house/dtlih34.aspx</v>
      </c>
      <c r="B202" s="4"/>
    </row>
    <row r="203" ht="15.75" customHeight="1">
      <c r="A203" s="3" t="str">
        <f t="shared" si="40"/>
        <v>https://www.americantrainco.com/courses/in-house/dtlih34.aspx</v>
      </c>
      <c r="B203" s="4"/>
    </row>
    <row r="204" ht="15.75" customHeight="1">
      <c r="A204" s="3" t="str">
        <f>HYPERLINK("https://www.americantrainco.com/courses/in-house/dtlih35.aspx","https://www.americantrainco.com/courses/in-house/dtlih35.aspx")</f>
        <v>https://www.americantrainco.com/courses/in-house/dtlih35.aspx</v>
      </c>
      <c r="B204" s="4"/>
    </row>
    <row r="205" ht="15.75" customHeight="1">
      <c r="A205" s="3" t="str">
        <f t="shared" ref="A205:A206" si="41">HYPERLINK("https://www.americantrainco.com/courses/in-house/dtlih36.aspx","https://www.americantrainco.com/courses/in-house/dtlih36.aspx")</f>
        <v>https://www.americantrainco.com/courses/in-house/dtlih36.aspx</v>
      </c>
      <c r="B205" s="4"/>
    </row>
    <row r="206" ht="15.75" customHeight="1">
      <c r="A206" s="3" t="str">
        <f t="shared" si="41"/>
        <v>https://www.americantrainco.com/courses/in-house/dtlih36.aspx</v>
      </c>
      <c r="B206" s="4"/>
    </row>
    <row r="207" ht="15.75" customHeight="1">
      <c r="A207" s="3" t="str">
        <f t="shared" ref="A207:A208" si="42">HYPERLINK("https://www.americantrainco.com/courses/in-house/dtlih37.aspx","https://www.americantrainco.com/courses/in-house/dtlih37.aspx")</f>
        <v>https://www.americantrainco.com/courses/in-house/dtlih37.aspx</v>
      </c>
      <c r="B207" s="4"/>
      <c r="D207" s="2" t="s">
        <v>5</v>
      </c>
    </row>
    <row r="208" ht="15.75" customHeight="1">
      <c r="A208" s="3" t="str">
        <f t="shared" si="42"/>
        <v>https://www.americantrainco.com/courses/in-house/dtlih37.aspx</v>
      </c>
      <c r="B208" s="4"/>
    </row>
    <row r="209" ht="15.75" customHeight="1">
      <c r="A209" s="3" t="str">
        <f t="shared" ref="A209:A210" si="43">HYPERLINK("https://www.americantrainco.com/courses/in-house/dtlih38.aspx","https://www.americantrainco.com/courses/in-house/dtlih38.aspx")</f>
        <v>https://www.americantrainco.com/courses/in-house/dtlih38.aspx</v>
      </c>
      <c r="B209" s="4"/>
    </row>
    <row r="210" ht="15.75" customHeight="1">
      <c r="A210" s="3" t="str">
        <f t="shared" si="43"/>
        <v>https://www.americantrainco.com/courses/in-house/dtlih38.aspx</v>
      </c>
      <c r="B210" s="4"/>
    </row>
    <row r="211" ht="15.75" customHeight="1">
      <c r="A211" s="3" t="str">
        <f>HYPERLINK("https://www.americantrainco.com/courses/in-house/dtlih39.aspx","https://www.americantrainco.com/courses/in-house/dtlih39.aspx")</f>
        <v>https://www.americantrainco.com/courses/in-house/dtlih39.aspx</v>
      </c>
      <c r="B211" s="4"/>
    </row>
    <row r="212" ht="15.75" customHeight="1">
      <c r="A212" s="3" t="str">
        <f t="shared" ref="A212:A213" si="44">HYPERLINK("https://www.americantrainco.com/courses/in-house/dtlih43.aspx","https://www.americantrainco.com/courses/in-house/dtlih43.aspx")</f>
        <v>https://www.americantrainco.com/courses/in-house/dtlih43.aspx</v>
      </c>
      <c r="B212" s="4"/>
    </row>
    <row r="213" ht="15.75" customHeight="1">
      <c r="A213" s="3" t="str">
        <f t="shared" si="44"/>
        <v>https://www.americantrainco.com/courses/in-house/dtlih43.aspx</v>
      </c>
      <c r="B213" s="4"/>
    </row>
    <row r="214" ht="15.75" customHeight="1">
      <c r="A214" s="3" t="str">
        <f>HYPERLINK("https://www.americantrainco.com/courses/in-house/dtlih45.aspx","https://www.americantrainco.com/courses/in-house/dtlih45.aspx")</f>
        <v>https://www.americantrainco.com/courses/in-house/dtlih45.aspx</v>
      </c>
      <c r="B214" s="4"/>
    </row>
    <row r="215" ht="15.75" customHeight="1">
      <c r="A215" s="3" t="str">
        <f t="shared" ref="A215:A216" si="45">HYPERLINK("https://www.americantrainco.com/courses/in-house/dtlih46.aspx","https://www.americantrainco.com/courses/in-house/dtlih46.aspx")</f>
        <v>https://www.americantrainco.com/courses/in-house/dtlih46.aspx</v>
      </c>
      <c r="B215" s="4"/>
    </row>
    <row r="216" ht="15.75" customHeight="1">
      <c r="A216" s="3" t="str">
        <f t="shared" si="45"/>
        <v>https://www.americantrainco.com/courses/in-house/dtlih46.aspx</v>
      </c>
      <c r="B216" s="4"/>
    </row>
    <row r="217" ht="15.75" customHeight="1">
      <c r="A217" s="3" t="str">
        <f t="shared" ref="A217:A218" si="46">HYPERLINK("https://www.americantrainco.com/courses/in-house/dtlih47.aspx","https://www.americantrainco.com/courses/in-house/dtlih47.aspx")</f>
        <v>https://www.americantrainco.com/courses/in-house/dtlih47.aspx</v>
      </c>
      <c r="B217" s="4"/>
    </row>
    <row r="218" ht="15.75" customHeight="1">
      <c r="A218" s="3" t="str">
        <f t="shared" si="46"/>
        <v>https://www.americantrainco.com/courses/in-house/dtlih47.aspx</v>
      </c>
      <c r="B218" s="4"/>
    </row>
    <row r="219" ht="15.75" customHeight="1">
      <c r="A219" s="3" t="str">
        <f>HYPERLINK("https://www.americantrainco.com/courses/in-house/dtlih48.aspx","https://www.americantrainco.com/courses/in-house/dtlih48.aspx")</f>
        <v>https://www.americantrainco.com/courses/in-house/dtlih48.aspx</v>
      </c>
      <c r="B219" s="4"/>
    </row>
    <row r="220" ht="15.75" customHeight="1">
      <c r="A220" s="3" t="str">
        <f>HYPERLINK("https://www.americantrainco.com/courses/in-house/dtlih49.aspx","https://www.americantrainco.com/courses/in-house/dtlih49.aspx")</f>
        <v>https://www.americantrainco.com/courses/in-house/dtlih49.aspx</v>
      </c>
      <c r="B220" s="4"/>
    </row>
    <row r="221" ht="15.75" customHeight="1">
      <c r="A221" s="3" t="str">
        <f t="shared" ref="A221:A222" si="47">HYPERLINK("https://www.americantrainco.com/courses/in-house/dtlih50.aspx","https://www.americantrainco.com/courses/in-house/dtlih50.aspx")</f>
        <v>https://www.americantrainco.com/courses/in-house/dtlih50.aspx</v>
      </c>
      <c r="B221" s="4"/>
    </row>
    <row r="222" ht="15.75" customHeight="1">
      <c r="A222" s="3" t="str">
        <f t="shared" si="47"/>
        <v>https://www.americantrainco.com/courses/in-house/dtlih50.aspx</v>
      </c>
      <c r="B222" s="4"/>
    </row>
    <row r="223" ht="15.75" customHeight="1">
      <c r="A223" s="3" t="str">
        <f t="shared" ref="A223:A224" si="48">HYPERLINK("https://www.americantrainco.com/courses/in-house/dtlih56.aspx","https://www.americantrainco.com/courses/in-house/dtlih56.aspx")</f>
        <v>https://www.americantrainco.com/courses/in-house/dtlih56.aspx</v>
      </c>
      <c r="B223" s="4"/>
    </row>
    <row r="224" ht="15.75" customHeight="1">
      <c r="A224" s="3" t="str">
        <f t="shared" si="48"/>
        <v>https://www.americantrainco.com/courses/in-house/dtlih56.aspx</v>
      </c>
      <c r="B224" s="4"/>
    </row>
    <row r="225" ht="15.75" customHeight="1">
      <c r="A225" s="3" t="str">
        <f t="shared" ref="A225:A226" si="49">HYPERLINK("https://www.americantrainco.com/courses/in-house/dtlih57.aspx","https://www.americantrainco.com/courses/in-house/dtlih57.aspx")</f>
        <v>https://www.americantrainco.com/courses/in-house/dtlih57.aspx</v>
      </c>
      <c r="B225" s="4"/>
    </row>
    <row r="226" ht="15.75" customHeight="1">
      <c r="A226" s="3" t="str">
        <f t="shared" si="49"/>
        <v>https://www.americantrainco.com/courses/in-house/dtlih57.aspx</v>
      </c>
      <c r="B226" s="4"/>
    </row>
    <row r="227" ht="15.75" customHeight="1">
      <c r="A227" s="3" t="str">
        <f t="shared" ref="A227:A228" si="50">HYPERLINK("https://www.americantrainco.com/courses/in-house/dtlih58.aspx","https://www.americantrainco.com/courses/in-house/dtlih58.aspx")</f>
        <v>https://www.americantrainco.com/courses/in-house/dtlih58.aspx</v>
      </c>
      <c r="B227" s="4"/>
    </row>
    <row r="228" ht="15.75" customHeight="1">
      <c r="A228" s="3" t="str">
        <f t="shared" si="50"/>
        <v>https://www.americantrainco.com/courses/in-house/dtlih58.aspx</v>
      </c>
      <c r="B228" s="4"/>
    </row>
    <row r="229" ht="15.75" customHeight="1">
      <c r="A229" s="3" t="str">
        <f t="shared" ref="A229:A230" si="51">HYPERLINK("https://www.americantrainco.com/courses/in-house/dtlih66.aspx","https://www.americantrainco.com/courses/in-house/dtlih66.aspx")</f>
        <v>https://www.americantrainco.com/courses/in-house/dtlih66.aspx</v>
      </c>
      <c r="B229" s="4"/>
    </row>
    <row r="230" ht="15.75" customHeight="1">
      <c r="A230" s="3" t="str">
        <f t="shared" si="51"/>
        <v>https://www.americantrainco.com/courses/in-house/dtlih66.aspx</v>
      </c>
      <c r="B230" s="4"/>
    </row>
    <row r="231" ht="15.75" customHeight="1">
      <c r="A231" s="3" t="str">
        <f t="shared" ref="A231:A232" si="52">HYPERLINK("https://www.americantrainco.com/courses/in-house/dtlih68.aspx","https://www.americantrainco.com/courses/in-house/dtlih68.aspx")</f>
        <v>https://www.americantrainco.com/courses/in-house/dtlih68.aspx</v>
      </c>
      <c r="B231" s="4"/>
    </row>
    <row r="232" ht="15.75" customHeight="1">
      <c r="A232" s="3" t="str">
        <f t="shared" si="52"/>
        <v>https://www.americantrainco.com/courses/in-house/dtlih68.aspx</v>
      </c>
      <c r="B232" s="4"/>
    </row>
    <row r="233" ht="15.75" customHeight="1">
      <c r="A233" s="3" t="str">
        <f t="shared" ref="A233:A234" si="53">HYPERLINK("https://www.americantrainco.com/courses/in-house/dtlih70.aspx","https://www.americantrainco.com/courses/in-house/dtlih70.aspx")</f>
        <v>https://www.americantrainco.com/courses/in-house/dtlih70.aspx</v>
      </c>
      <c r="B233" s="4"/>
    </row>
    <row r="234" ht="15.75" customHeight="1">
      <c r="A234" s="3" t="str">
        <f t="shared" si="53"/>
        <v>https://www.americantrainco.com/courses/in-house/dtlih70.aspx</v>
      </c>
      <c r="B234" s="4"/>
    </row>
    <row r="235" ht="15.75" customHeight="1">
      <c r="A235" s="3" t="str">
        <f t="shared" ref="A235:A236" si="54">HYPERLINK("https://www.americantrainco.com/courses/in-house/dtlih71.aspx","https://www.americantrainco.com/courses/in-house/dtlih71.aspx")</f>
        <v>https://www.americantrainco.com/courses/in-house/dtlih71.aspx</v>
      </c>
      <c r="B235" s="4"/>
    </row>
    <row r="236" ht="15.75" customHeight="1">
      <c r="A236" s="3" t="str">
        <f t="shared" si="54"/>
        <v>https://www.americantrainco.com/courses/in-house/dtlih71.aspx</v>
      </c>
      <c r="B236" s="4"/>
    </row>
    <row r="237" ht="15.75" customHeight="1">
      <c r="A237" s="3" t="str">
        <f t="shared" ref="A237:A238" si="55">HYPERLINK("https://www.americantrainco.com/courses/in-house/dtlih72.aspx","https://www.americantrainco.com/courses/in-house/dtlih72.aspx")</f>
        <v>https://www.americantrainco.com/courses/in-house/dtlih72.aspx</v>
      </c>
      <c r="B237" s="4"/>
    </row>
    <row r="238" ht="15.75" customHeight="1">
      <c r="A238" s="3" t="str">
        <f t="shared" si="55"/>
        <v>https://www.americantrainco.com/courses/in-house/dtlih72.aspx</v>
      </c>
      <c r="B238" s="4"/>
    </row>
    <row r="239" ht="15.75" customHeight="1">
      <c r="A239" s="3" t="str">
        <f t="shared" ref="A239:A240" si="56">HYPERLINK("https://www.americantrainco.com/courses/in-house/dtlih73.aspx","https://www.americantrainco.com/courses/in-house/dtlih73.aspx")</f>
        <v>https://www.americantrainco.com/courses/in-house/dtlih73.aspx</v>
      </c>
      <c r="B239" s="4"/>
    </row>
    <row r="240" ht="15.75" customHeight="1">
      <c r="A240" s="3" t="str">
        <f t="shared" si="56"/>
        <v>https://www.americantrainco.com/courses/in-house/dtlih73.aspx</v>
      </c>
      <c r="B240" s="4"/>
    </row>
    <row r="241" ht="15.75" customHeight="1">
      <c r="A241" s="3" t="str">
        <f t="shared" ref="A241:A242" si="57">HYPERLINK("https://www.americantrainco.com/courses/in-house/dtlih74.aspx","https://www.americantrainco.com/courses/in-house/dtlih74.aspx")</f>
        <v>https://www.americantrainco.com/courses/in-house/dtlih74.aspx</v>
      </c>
      <c r="B241" s="4"/>
    </row>
    <row r="242" ht="15.75" customHeight="1">
      <c r="A242" s="3" t="str">
        <f t="shared" si="57"/>
        <v>https://www.americantrainco.com/courses/in-house/dtlih74.aspx</v>
      </c>
      <c r="B242" s="4"/>
    </row>
    <row r="243" ht="15.75" customHeight="1">
      <c r="A243" s="3" t="str">
        <f>HYPERLINK("https://www.americantrainco.com/courses/in-house/dtlih75.aspx","https://www.americantrainco.com/courses/in-house/dtlih75.aspx")</f>
        <v>https://www.americantrainco.com/courses/in-house/dtlih75.aspx</v>
      </c>
      <c r="B243" s="4"/>
    </row>
    <row r="244" ht="15.75" customHeight="1">
      <c r="A244" s="3" t="str">
        <f t="shared" ref="A244:A245" si="58">HYPERLINK("https://www.americantrainco.com/courses/in-house/dtlih76.aspx","https://www.americantrainco.com/courses/in-house/dtlih76.aspx")</f>
        <v>https://www.americantrainco.com/courses/in-house/dtlih76.aspx</v>
      </c>
      <c r="B244" s="4"/>
    </row>
    <row r="245" ht="15.75" customHeight="1">
      <c r="A245" s="3" t="str">
        <f t="shared" si="58"/>
        <v>https://www.americantrainco.com/courses/in-house/dtlih76.aspx</v>
      </c>
      <c r="B245" s="4"/>
    </row>
    <row r="246" ht="15.75" customHeight="1">
      <c r="A246" s="3" t="str">
        <f t="shared" ref="A246:A247" si="59">HYPERLINK("https://www.americantrainco.com/courses/in-house/dtlih77.aspx","https://www.americantrainco.com/courses/in-house/dtlih77.aspx")</f>
        <v>https://www.americantrainco.com/courses/in-house/dtlih77.aspx</v>
      </c>
      <c r="B246" s="4"/>
    </row>
    <row r="247" ht="15.75" customHeight="1">
      <c r="A247" s="3" t="str">
        <f t="shared" si="59"/>
        <v>https://www.americantrainco.com/courses/in-house/dtlih77.aspx</v>
      </c>
      <c r="B247" s="4"/>
    </row>
    <row r="248" ht="15.75" customHeight="1">
      <c r="A248" s="3" t="str">
        <f>HYPERLINK("https://www.americantrainco.com/courses/in-house/dtlih78.aspx","https://www.americantrainco.com/courses/in-house/dtlih78.aspx")</f>
        <v>https://www.americantrainco.com/courses/in-house/dtlih78.aspx</v>
      </c>
      <c r="B248" s="4"/>
    </row>
    <row r="249" ht="15.75" customHeight="1">
      <c r="A249" s="3" t="str">
        <f t="shared" ref="A249:A250" si="60">HYPERLINK("https://www.americantrainco.com/courses/in-house/dtlih79.aspx","https://www.americantrainco.com/courses/in-house/dtlih79.aspx")</f>
        <v>https://www.americantrainco.com/courses/in-house/dtlih79.aspx</v>
      </c>
      <c r="B249" s="4"/>
    </row>
    <row r="250" ht="15.75" customHeight="1">
      <c r="A250" s="3" t="str">
        <f t="shared" si="60"/>
        <v>https://www.americantrainco.com/courses/in-house/dtlih79.aspx</v>
      </c>
      <c r="B250" s="4"/>
    </row>
    <row r="251" ht="15.75" customHeight="1">
      <c r="A251" s="3" t="str">
        <f t="shared" ref="A251:A252" si="61">HYPERLINK("https://www.americantrainco.com/courses/in-house/dtlih80.aspx","https://www.americantrainco.com/courses/in-house/dtlih80.aspx")</f>
        <v>https://www.americantrainco.com/courses/in-house/dtlih80.aspx</v>
      </c>
      <c r="B251" s="4"/>
    </row>
    <row r="252" ht="15.75" customHeight="1">
      <c r="A252" s="3" t="str">
        <f t="shared" si="61"/>
        <v>https://www.americantrainco.com/courses/in-house/dtlih80.aspx</v>
      </c>
      <c r="B252" s="4"/>
    </row>
    <row r="253" ht="15.75" customHeight="1">
      <c r="A253" s="3" t="str">
        <f t="shared" ref="A253:A254" si="62">HYPERLINK("https://www.americantrainco.com/courses/in-house/dtlih81.aspx","https://www.americantrainco.com/courses/in-house/dtlih81.aspx")</f>
        <v>https://www.americantrainco.com/courses/in-house/dtlih81.aspx</v>
      </c>
      <c r="B253" s="4"/>
    </row>
    <row r="254" ht="15.75" customHeight="1">
      <c r="A254" s="3" t="str">
        <f t="shared" si="62"/>
        <v>https://www.americantrainco.com/courses/in-house/dtlih81.aspx</v>
      </c>
      <c r="B254" s="4"/>
    </row>
    <row r="255" ht="15.75" customHeight="1">
      <c r="A255" s="3" t="str">
        <f>HYPERLINK("https://www.americantrainco.com/courses/in-house/dtlih82.aspx","https://www.americantrainco.com/courses/in-house/dtlih82.aspx")</f>
        <v>https://www.americantrainco.com/courses/in-house/dtlih82.aspx</v>
      </c>
      <c r="B255" s="4"/>
    </row>
    <row r="256" ht="15.75" customHeight="1">
      <c r="A256" s="3" t="str">
        <f t="shared" ref="A256:A257" si="63">HYPERLINK("https://www.americantrainco.com/courses/in-house/dtlih83.aspx","https://www.americantrainco.com/courses/in-house/dtlih83.aspx")</f>
        <v>https://www.americantrainco.com/courses/in-house/dtlih83.aspx</v>
      </c>
      <c r="B256" s="4"/>
    </row>
    <row r="257" ht="15.75" customHeight="1">
      <c r="A257" s="3" t="str">
        <f t="shared" si="63"/>
        <v>https://www.americantrainco.com/courses/in-house/dtlih83.aspx</v>
      </c>
      <c r="B257" s="4"/>
    </row>
    <row r="258" ht="15.75" customHeight="1">
      <c r="A258" s="3" t="str">
        <f t="shared" ref="A258:A259" si="64">HYPERLINK("https://www.americantrainco.com/courses/in-house/dtlih84.aspx","https://www.americantrainco.com/courses/in-house/dtlih84.aspx")</f>
        <v>https://www.americantrainco.com/courses/in-house/dtlih84.aspx</v>
      </c>
      <c r="B258" s="4"/>
    </row>
    <row r="259" ht="15.75" customHeight="1">
      <c r="A259" s="3" t="str">
        <f t="shared" si="64"/>
        <v>https://www.americantrainco.com/courses/in-house/dtlih84.aspx</v>
      </c>
      <c r="B259" s="4"/>
    </row>
    <row r="260" ht="15.75" customHeight="1">
      <c r="A260" s="3" t="str">
        <f>HYPERLINK("https://www.americantrainco.com/courses/in-house/dtlih85.aspx","https://www.americantrainco.com/courses/in-house/dtlih85.aspx")</f>
        <v>https://www.americantrainco.com/courses/in-house/dtlih85.aspx</v>
      </c>
      <c r="B260" s="4"/>
    </row>
    <row r="261" ht="15.75" customHeight="1">
      <c r="A261" s="3" t="str">
        <f t="shared" ref="A261:A262" si="65">HYPERLINK("https://www.americantrainco.com/courses/in-house/dtlih86.aspx","https://www.americantrainco.com/courses/in-house/dtlih86.aspx")</f>
        <v>https://www.americantrainco.com/courses/in-house/dtlih86.aspx</v>
      </c>
      <c r="B261" s="4"/>
    </row>
    <row r="262" ht="15.75" customHeight="1">
      <c r="A262" s="3" t="str">
        <f t="shared" si="65"/>
        <v>https://www.americantrainco.com/courses/in-house/dtlih86.aspx</v>
      </c>
      <c r="B262" s="4"/>
    </row>
    <row r="263" ht="15.75" customHeight="1">
      <c r="A263" s="3" t="str">
        <f t="shared" ref="A263:A264" si="66">HYPERLINK("https://www.americantrainco.com/courses/instrumentation%20process%20management/dtlia.aspx","https://www.americantrainco.com/courses/instrumentation%20process%20management/dtlia.aspx")</f>
        <v>https://www.americantrainco.com/courses/instrumentation%20process%20management/dtlia.aspx</v>
      </c>
      <c r="B263" s="4"/>
    </row>
    <row r="264" ht="15.75" customHeight="1">
      <c r="A264" s="3" t="str">
        <f t="shared" si="66"/>
        <v>https://www.americantrainco.com/courses/instrumentation%20process%20management/dtlia.aspx</v>
      </c>
      <c r="B264" s="4"/>
    </row>
    <row r="265" ht="15.75" customHeight="1">
      <c r="A265" s="3" t="str">
        <f t="shared" ref="A265:A266" si="67">HYPERLINK("https://www.americantrainco.com/courses/inventory%20control%20for%20maintenance/dtlim.aspx","https://www.americantrainco.com/courses/inventory%20control%20for%20maintenance/dtlim.aspx")</f>
        <v>https://www.americantrainco.com/courses/inventory%20control%20for%20maintenance/dtlim.aspx</v>
      </c>
      <c r="B265" s="4"/>
    </row>
    <row r="266" ht="15.75" customHeight="1">
      <c r="A266" s="3" t="str">
        <f t="shared" si="67"/>
        <v>https://www.americantrainco.com/courses/inventory%20control%20for%20maintenance/dtlim.aspx</v>
      </c>
      <c r="B266" s="4"/>
    </row>
    <row r="267" ht="15.75" customHeight="1">
      <c r="A267" s="3" t="str">
        <f t="shared" ref="A267:A268" si="68">HYPERLINK("https://www.americantrainco.com/courses/maintenance%20welding/dtlwl.aspx","https://www.americantrainco.com/courses/maintenance%20welding/dtlwl.aspx")</f>
        <v>https://www.americantrainco.com/courses/maintenance%20welding/dtlwl.aspx</v>
      </c>
      <c r="B267" s="4"/>
    </row>
    <row r="268" ht="15.75" customHeight="1">
      <c r="A268" s="3" t="str">
        <f t="shared" si="68"/>
        <v>https://www.americantrainco.com/courses/maintenance%20welding/dtlwl.aspx</v>
      </c>
      <c r="B268" s="4"/>
    </row>
    <row r="269" ht="15.75" customHeight="1">
      <c r="A269" s="3" t="str">
        <f t="shared" ref="A269:A270" si="69">HYPERLINK("https://www.americantrainco.com/courses/mechanical%20drives/dtlbts.aspx","https://www.americantrainco.com/courses/mechanical%20drives/dtlbts.aspx")</f>
        <v>https://www.americantrainco.com/courses/mechanical%20drives/dtlbts.aspx</v>
      </c>
      <c r="B269" s="4"/>
    </row>
    <row r="270" ht="15.75" customHeight="1">
      <c r="A270" s="3" t="str">
        <f t="shared" si="69"/>
        <v>https://www.americantrainco.com/courses/mechanical%20drives/dtlbts.aspx</v>
      </c>
      <c r="B270" s="4"/>
    </row>
    <row r="271" ht="15.75" customHeight="1">
      <c r="A271" s="3" t="str">
        <f t="shared" ref="A271:A272" si="70">HYPERLINK("https://www.americantrainco.com/courses/national%20electric%20code/dtlncc.aspx","https://www.americantrainco.com/courses/national%20electric%20code/dtlncc.aspx")</f>
        <v>https://www.americantrainco.com/courses/national%20electric%20code/dtlncc.aspx</v>
      </c>
      <c r="B271" s="4"/>
    </row>
    <row r="272" ht="15.75" customHeight="1">
      <c r="A272" s="3" t="str">
        <f t="shared" si="70"/>
        <v>https://www.americantrainco.com/courses/national%20electric%20code/dtlncc.aspx</v>
      </c>
      <c r="B272" s="4"/>
    </row>
    <row r="273" ht="15.75" customHeight="1">
      <c r="A273" s="3" t="str">
        <f t="shared" ref="A273:A274" si="71">HYPERLINK("https://www.americantrainco.com/courses/national%20electric%20code/dtlncd.aspx","https://www.americantrainco.com/courses/national%20electric%20code/dtlncd.aspx")</f>
        <v>https://www.americantrainco.com/courses/national%20electric%20code/dtlncd.aspx</v>
      </c>
      <c r="B273" s="4"/>
    </row>
    <row r="274" ht="15.75" customHeight="1">
      <c r="A274" s="3" t="str">
        <f t="shared" si="71"/>
        <v>https://www.americantrainco.com/courses/national%20electric%20code/dtlncd.aspx</v>
      </c>
      <c r="B274" s="4"/>
    </row>
    <row r="275" ht="15.75" customHeight="1">
      <c r="A275" s="3" t="str">
        <f t="shared" ref="A275:A276" si="72">HYPERLINK("https://www.americantrainco.com/courses/one-day/dtlwtr.aspx","https://www.americantrainco.com/courses/one-day/dtlwtr.aspx")</f>
        <v>https://www.americantrainco.com/courses/one-day/dtlwtr.aspx</v>
      </c>
      <c r="B275" s="4"/>
    </row>
    <row r="276" ht="15.75" customHeight="1">
      <c r="A276" s="3" t="str">
        <f t="shared" si="72"/>
        <v>https://www.americantrainco.com/courses/one-day/dtlwtr.aspx</v>
      </c>
      <c r="B276" s="4"/>
    </row>
    <row r="277" ht="15.75" customHeight="1">
      <c r="A277" s="3" t="str">
        <f>HYPERLINK("https://www.americantrainco.com/courses/planning%20and%20scheduling/dtlpl.aspx","https://www.americantrainco.com/courses/planning%20and%20scheduling/dtlpl.aspx")</f>
        <v>https://www.americantrainco.com/courses/planning%20and%20scheduling/dtlpl.aspx</v>
      </c>
      <c r="B277" s="4"/>
    </row>
    <row r="278" ht="15.75" customHeight="1">
      <c r="A278" s="3" t="str">
        <f t="shared" ref="A278:A279" si="73">HYPERLINK("https://www.americantrainco.com/courses/plc%20non-programmer/dtlpc.aspx","https://www.americantrainco.com/courses/plc%20non-programmer/dtlpc.aspx")</f>
        <v>https://www.americantrainco.com/courses/plc%20non-programmer/dtlpc.aspx</v>
      </c>
      <c r="B278" s="4"/>
    </row>
    <row r="279" ht="15.75" customHeight="1">
      <c r="A279" s="3" t="str">
        <f t="shared" si="73"/>
        <v>https://www.americantrainco.com/courses/plc%20non-programmer/dtlpc.aspx</v>
      </c>
      <c r="B279" s="4"/>
    </row>
    <row r="280" ht="15.75" customHeight="1">
      <c r="A280" s="3" t="str">
        <f>HYPERLINK("https://www.americantrainco.com/courses/plc%20programming/dtlpcp.aspx","https://www.americantrainco.com/courses/plc%20programming/dtlpcp.aspx")</f>
        <v>https://www.americantrainco.com/courses/plc%20programming/dtlpcp.aspx</v>
      </c>
      <c r="B280" s="4"/>
    </row>
    <row r="281" ht="15.75" customHeight="1">
      <c r="A281" s="3" t="str">
        <f>HYPERLINK("https://www.americantrainco.com/courses/plc%20workshop/dtlpca.aspx","https://www.americantrainco.com/courses/plc%20workshop/dtlpca.aspx")</f>
        <v>https://www.americantrainco.com/courses/plc%20workshop/dtlpca.aspx</v>
      </c>
      <c r="B281" s="4"/>
    </row>
    <row r="282" ht="15.75" customHeight="1">
      <c r="A282" s="3" t="str">
        <f>HYPERLINK("https://www.americantrainco.com/courses/plumbing%20and%20pipefitting/dtlpb.aspx","https://www.americantrainco.com/courses/plumbing%20and%20pipefitting/dtlpb.aspx")</f>
        <v>https://www.americantrainco.com/courses/plumbing%20and%20pipefitting/dtlpb.aspx</v>
      </c>
      <c r="B282" s="4"/>
    </row>
    <row r="283" ht="15.75" customHeight="1">
      <c r="A283" s="3" t="str">
        <f>HYPERLINK("https://www.americantrainco.com/courses/predictive%20maintenance/dtlpdm.aspx","https://www.americantrainco.com/courses/predictive%20maintenance/dtlpdm.aspx")</f>
        <v>https://www.americantrainco.com/courses/predictive%20maintenance/dtlpdm.aspx</v>
      </c>
      <c r="B283" s="4"/>
    </row>
    <row r="284" ht="15.75" customHeight="1">
      <c r="A284" s="3" t="str">
        <f>HYPERLINK("https://www.americantrainco.com/courses/pumps/dtlcp.aspx","https://www.americantrainco.com/courses/pumps/dtlcp.aspx")</f>
        <v>https://www.americantrainco.com/courses/pumps/dtlcp.aspx</v>
      </c>
      <c r="B284" s="4"/>
    </row>
    <row r="285" ht="15.75" customHeight="1">
      <c r="A285" s="3" t="str">
        <f>HYPERLINK("https://www.americantrainco.com/courses/pumps/dtlpmp.aspx","https://www.americantrainco.com/courses/pumps/dtlpmp.aspx")</f>
        <v>https://www.americantrainco.com/courses/pumps/dtlpmp.aspx</v>
      </c>
      <c r="B285" s="4"/>
    </row>
    <row r="286" ht="15.75" customHeight="1">
      <c r="A286" s="3" t="str">
        <f>HYPERLINK("https://www.americantrainco.com/courses/residential%20wiring/dtlres.aspx","https://www.americantrainco.com/courses/residential%20wiring/dtlres.aspx")</f>
        <v>https://www.americantrainco.com/courses/residential%20wiring/dtlres.aspx</v>
      </c>
      <c r="B286" s="4"/>
    </row>
    <row r="287" ht="15.75" customHeight="1">
      <c r="A287" s="3" t="str">
        <f>HYPERLINK("https://www.americantrainco.com/courses/solar%20power/dtlpht.aspx","https://www.americantrainco.com/courses/solar%20power/dtlpht.aspx")</f>
        <v>https://www.americantrainco.com/courses/solar%20power/dtlpht.aspx</v>
      </c>
      <c r="B287" s="4"/>
    </row>
    <row r="288" ht="15.75" customHeight="1">
      <c r="A288" s="3" t="str">
        <f>HYPERLINK("https://www.americantrainco.com/courses/steam%20systems/dtlste.aspx","https://www.americantrainco.com/courses/steam%20systems/dtlste.aspx")</f>
        <v>https://www.americantrainco.com/courses/steam%20systems/dtlste.aspx</v>
      </c>
      <c r="B288" s="4"/>
    </row>
    <row r="289" ht="15.75" customHeight="1">
      <c r="A289" s="3" t="str">
        <f>HYPERLINK("https://www.americantrainco.com/courses/total%20productive%20maintenance/dtllm.aspx","https://www.americantrainco.com/courses/total%20productive%20maintenance/dtllm.aspx")</f>
        <v>https://www.americantrainco.com/courses/total%20productive%20maintenance/dtllm.aspx</v>
      </c>
      <c r="B289" s="4"/>
    </row>
    <row r="290" ht="15.75" customHeight="1">
      <c r="A290" s="3" t="str">
        <f>HYPERLINK("https://www.americantrainco.com/courses/troubleshooting%20hydraulics/dtlhy.aspx","https://www.americantrainco.com/courses/troubleshooting%20hydraulics/dtlhy.aspx")</f>
        <v>https://www.americantrainco.com/courses/troubleshooting%20hydraulics/dtlhy.aspx</v>
      </c>
      <c r="B290" s="4"/>
    </row>
    <row r="291" ht="15.75" customHeight="1">
      <c r="A291" s="3" t="str">
        <f>HYPERLINK("https://www.americantrainco.com/courses/ups%20systems/dtlups.aspx","https://www.americantrainco.com/courses/ups%20systems/dtlups.aspx")</f>
        <v>https://www.americantrainco.com/courses/ups%20systems/dtlups.aspx</v>
      </c>
      <c r="B291" s="4"/>
    </row>
    <row r="292" ht="15.75" customHeight="1">
      <c r="A292" s="3" t="str">
        <f>HYPERLINK("https://www.americantrainco.com/courses/variable%20frequency%20drives/dtlvf.aspx","https://www.americantrainco.com/courses/variable%20frequency%20drives/dtlvf.aspx")</f>
        <v>https://www.americantrainco.com/courses/variable%20frequency%20drives/dtlvf.aspx</v>
      </c>
      <c r="B292" s="4"/>
    </row>
    <row r="293" ht="15.75" customHeight="1">
      <c r="A293" s="3" t="str">
        <f>HYPERLINK("https://www.americantrainco.com/electrical-training-and-certification/","https://www.americantrainco.com/electrical-training-and-certification/")</f>
        <v>https://www.americantrainco.com/electrical-training-and-certification/</v>
      </c>
      <c r="B293" s="4"/>
    </row>
    <row r="294" ht="15.75" customHeight="1">
      <c r="A294" s="3" t="str">
        <f>HYPERLINK("https://www.americantrainco.com/facilities-management/","https://www.americantrainco.com/facilities-management/")</f>
        <v>https://www.americantrainco.com/facilities-management/</v>
      </c>
      <c r="B294" s="4"/>
    </row>
    <row r="295" ht="15.75" customHeight="1">
      <c r="A295" s="3" t="str">
        <f>HYPERLINK("https://www.americantrainco.com/generalcatalog2.aspx","https://www.americantrainco.com/generalcatalog2.aspx")</f>
        <v>https://www.americantrainco.com/generalcatalog2.aspx</v>
      </c>
      <c r="B295" s="4"/>
    </row>
    <row r="296" ht="15.75" customHeight="1">
      <c r="A296" s="3" t="str">
        <f>HYPERLINK("https://www.americantrainco.com/hvac-certification-and-training/","https://www.americantrainco.com/hvac-certification-and-training/")</f>
        <v>https://www.americantrainco.com/hvac-certification-and-training/</v>
      </c>
      <c r="B296" s="4"/>
    </row>
    <row r="297" ht="15.75" customHeight="1">
      <c r="A297" s="3" t="str">
        <f>HYPERLINK("https://www.americantrainco.com/inhousetraining2.aspx","https://www.americantrainco.com/inhousetraining2.aspx")</f>
        <v>https://www.americantrainco.com/inhousetraining2.aspx</v>
      </c>
      <c r="B297" s="4"/>
    </row>
    <row r="298" ht="15.75" customHeight="1">
      <c r="A298" s="3" t="str">
        <f>HYPERLINK("https://www.americantrainco.com/plc-training/","https://www.americantrainco.com/plc-training/")</f>
        <v>https://www.americantrainco.com/plc-training/</v>
      </c>
      <c r="B298" s="4"/>
    </row>
    <row r="299" ht="15.75" customHeight="1">
      <c r="A299" s="3" t="str">
        <f>HYPERLINK("https://www.americantrainco.com/pumps-and-mechanical/","https://www.americantrainco.com/pumps-and-mechanical/")</f>
        <v>https://www.americantrainco.com/pumps-and-mechanical/</v>
      </c>
      <c r="B299" s="4"/>
    </row>
    <row r="300" ht="15.75" customHeight="1">
      <c r="A300" s="3" t="str">
        <f>HYPERLINK("https://www.americantrainco.com/signup.aspx","https://www.americantrainco.com/signup.aspx")</f>
        <v>https://www.americantrainco.com/signup.aspx</v>
      </c>
      <c r="B300" s="4"/>
    </row>
    <row r="301" ht="15.75" customHeight="1">
      <c r="A301" s="3" t="str">
        <f>HYPERLINK("https://www.americantrainco.com/signup2.aspx","https://www.americantrainco.com/signup2.aspx")</f>
        <v>https://www.americantrainco.com/signup2.aspx</v>
      </c>
      <c r="B301" s="4"/>
    </row>
    <row r="302" ht="15.75" customHeight="1">
      <c r="A302" s="3" t="str">
        <f>HYPERLINK("https://www.americantrainco.com/white-papers/qualified-electrical-worker.aspx","https://www.americantrainco.com/white-papers/qualified-electrical-worker.aspx")</f>
        <v>https://www.americantrainco.com/white-papers/qualified-electrical-worker.aspx</v>
      </c>
      <c r="B302" s="4"/>
    </row>
    <row r="303" ht="15.75" customHeight="1">
      <c r="A303" s="2"/>
      <c r="B303" s="4"/>
    </row>
    <row r="304" ht="15.75" customHeight="1">
      <c r="A304" s="2"/>
      <c r="B304" s="4"/>
    </row>
    <row r="305" ht="15.75" customHeight="1">
      <c r="A305" s="2"/>
      <c r="B305" s="4"/>
    </row>
    <row r="306" ht="15.75" customHeight="1">
      <c r="A306" s="2"/>
      <c r="B306" s="4"/>
    </row>
    <row r="307" ht="15.75" customHeight="1">
      <c r="A307" s="2"/>
      <c r="B307" s="4"/>
    </row>
    <row r="308" ht="15.75" customHeight="1">
      <c r="A308" s="2"/>
      <c r="B308" s="4"/>
    </row>
    <row r="309" ht="15.75" customHeight="1">
      <c r="A309" s="2"/>
      <c r="B309" s="4"/>
    </row>
    <row r="310" ht="15.75" customHeight="1">
      <c r="A310" s="2"/>
      <c r="B310" s="4"/>
    </row>
    <row r="311" ht="15.75" customHeight="1">
      <c r="A311" s="2"/>
      <c r="B311" s="4"/>
    </row>
    <row r="312" ht="15.75" customHeight="1">
      <c r="A312" s="2"/>
      <c r="B312" s="4"/>
    </row>
    <row r="313" ht="15.75" customHeight="1">
      <c r="A313" s="2"/>
      <c r="B313" s="4"/>
    </row>
    <row r="314" ht="15.75" customHeight="1">
      <c r="A314" s="2"/>
      <c r="B314" s="4"/>
    </row>
    <row r="315" ht="15.75" customHeight="1">
      <c r="A315" s="2"/>
      <c r="B315" s="4"/>
    </row>
    <row r="316" ht="15.75" customHeight="1">
      <c r="A316" s="2"/>
      <c r="B316" s="4"/>
    </row>
    <row r="317" ht="15.75" customHeight="1">
      <c r="A317" s="2"/>
      <c r="B317" s="4"/>
    </row>
    <row r="318" ht="15.75" customHeight="1">
      <c r="A318" s="2"/>
      <c r="B318" s="4"/>
    </row>
    <row r="319" ht="15.75" customHeight="1">
      <c r="A319" s="2"/>
      <c r="B319" s="4"/>
    </row>
    <row r="320" ht="15.75" customHeight="1">
      <c r="A320" s="2"/>
      <c r="B320" s="4"/>
    </row>
    <row r="321" ht="15.75" customHeight="1">
      <c r="A321" s="2"/>
      <c r="B321" s="4"/>
    </row>
    <row r="322" ht="15.75" customHeight="1">
      <c r="A322" s="2"/>
      <c r="B322" s="4"/>
    </row>
    <row r="323" ht="15.75" customHeight="1">
      <c r="A323" s="2"/>
      <c r="B323" s="4"/>
    </row>
    <row r="324" ht="15.75" customHeight="1">
      <c r="A324" s="2"/>
      <c r="B324" s="4"/>
    </row>
    <row r="325" ht="15.75" customHeight="1">
      <c r="A325" s="2"/>
      <c r="B325" s="4"/>
    </row>
    <row r="326" ht="15.75" customHeight="1">
      <c r="A326" s="2"/>
      <c r="B326" s="4"/>
    </row>
    <row r="327" ht="15.75" customHeight="1">
      <c r="A327" s="2"/>
      <c r="B327" s="4"/>
    </row>
    <row r="328" ht="15.75" customHeight="1">
      <c r="A328" s="2"/>
      <c r="B328" s="4"/>
    </row>
    <row r="329" ht="15.75" customHeight="1">
      <c r="A329" s="2"/>
      <c r="B329" s="4"/>
    </row>
    <row r="330" ht="15.75" customHeight="1">
      <c r="A330" s="2"/>
      <c r="B330" s="4"/>
    </row>
    <row r="331" ht="15.75" customHeight="1">
      <c r="A331" s="2"/>
      <c r="B331" s="4"/>
    </row>
    <row r="332" ht="15.75" customHeight="1">
      <c r="A332" s="2"/>
      <c r="B332" s="4"/>
    </row>
    <row r="333" ht="15.75" customHeight="1">
      <c r="A333" s="2"/>
      <c r="B333" s="4"/>
    </row>
    <row r="334" ht="15.75" customHeight="1">
      <c r="A334" s="2"/>
      <c r="B334" s="4"/>
    </row>
    <row r="335" ht="15.75" customHeight="1">
      <c r="A335" s="2"/>
      <c r="B335" s="4"/>
    </row>
    <row r="336" ht="15.75" customHeight="1">
      <c r="A336" s="2"/>
      <c r="B336" s="4"/>
    </row>
    <row r="337" ht="15.75" customHeight="1">
      <c r="A337" s="2"/>
      <c r="B337" s="4"/>
    </row>
    <row r="338" ht="15.75" customHeight="1">
      <c r="A338" s="2"/>
      <c r="B338" s="4"/>
    </row>
    <row r="339" ht="15.75" customHeight="1">
      <c r="A339" s="2"/>
      <c r="B339" s="4"/>
    </row>
    <row r="340" ht="15.75" customHeight="1">
      <c r="A340" s="2"/>
      <c r="B340" s="4"/>
    </row>
    <row r="341" ht="15.75" customHeight="1">
      <c r="A341" s="2"/>
      <c r="B341" s="4"/>
    </row>
    <row r="342" ht="15.75" customHeight="1">
      <c r="A342" s="2"/>
      <c r="B342" s="4"/>
    </row>
    <row r="343" ht="15.75" customHeight="1">
      <c r="A343" s="2"/>
      <c r="B343" s="4"/>
    </row>
    <row r="344" ht="15.75" customHeight="1">
      <c r="A344" s="2"/>
      <c r="B344" s="4"/>
    </row>
    <row r="345" ht="15.75" customHeight="1">
      <c r="A345" s="2"/>
      <c r="B345" s="4"/>
    </row>
    <row r="346" ht="15.75" customHeight="1">
      <c r="A346" s="2"/>
      <c r="B346" s="4"/>
    </row>
    <row r="347" ht="15.75" customHeight="1">
      <c r="A347" s="2"/>
      <c r="B347" s="4"/>
    </row>
    <row r="348" ht="15.75" customHeight="1">
      <c r="A348" s="2"/>
      <c r="B348" s="4"/>
    </row>
    <row r="349" ht="15.75" customHeight="1">
      <c r="A349" s="2"/>
      <c r="B349" s="4"/>
    </row>
    <row r="350" ht="15.75" customHeight="1">
      <c r="A350" s="2"/>
      <c r="B350" s="4"/>
    </row>
    <row r="351" ht="15.75" customHeight="1">
      <c r="A351" s="2"/>
      <c r="B351" s="4"/>
    </row>
    <row r="352" ht="15.75" customHeight="1">
      <c r="A352" s="2"/>
      <c r="B352" s="4"/>
    </row>
    <row r="353" ht="15.75" customHeight="1">
      <c r="A353" s="2"/>
      <c r="B353" s="4"/>
    </row>
    <row r="354" ht="15.75" customHeight="1">
      <c r="A354" s="2"/>
      <c r="B354" s="4"/>
    </row>
    <row r="355" ht="15.75" customHeight="1">
      <c r="A355" s="2"/>
      <c r="B355" s="4"/>
    </row>
    <row r="356" ht="15.75" customHeight="1">
      <c r="A356" s="2"/>
      <c r="B356" s="4"/>
    </row>
    <row r="357" ht="15.75" customHeight="1">
      <c r="A357" s="2"/>
      <c r="B357" s="4"/>
    </row>
    <row r="358" ht="15.75" customHeight="1">
      <c r="A358" s="2"/>
      <c r="B358" s="4"/>
    </row>
    <row r="359" ht="15.75" customHeight="1">
      <c r="A359" s="2"/>
      <c r="B359" s="4"/>
    </row>
    <row r="360" ht="15.75" customHeight="1">
      <c r="A360" s="2"/>
      <c r="B360" s="4"/>
    </row>
    <row r="361" ht="15.75" customHeight="1">
      <c r="A361" s="2"/>
      <c r="B361" s="4"/>
    </row>
    <row r="362" ht="15.75" customHeight="1">
      <c r="A362" s="2"/>
      <c r="B362" s="4"/>
    </row>
    <row r="363" ht="15.75" customHeight="1">
      <c r="A363" s="2"/>
      <c r="B363" s="4"/>
    </row>
    <row r="364" ht="15.75" customHeight="1">
      <c r="A364" s="2"/>
      <c r="B364" s="4"/>
    </row>
    <row r="365" ht="15.75" customHeight="1">
      <c r="A365" s="2"/>
      <c r="B365" s="4"/>
    </row>
    <row r="366" ht="15.75" customHeight="1">
      <c r="A366" s="2"/>
      <c r="B366" s="4"/>
    </row>
    <row r="367" ht="15.75" customHeight="1">
      <c r="A367" s="2"/>
      <c r="B367" s="4"/>
    </row>
    <row r="368" ht="15.75" customHeight="1">
      <c r="A368" s="2"/>
      <c r="B368" s="4"/>
    </row>
    <row r="369" ht="15.75" customHeight="1">
      <c r="A369" s="2"/>
      <c r="B369" s="4"/>
    </row>
    <row r="370" ht="15.75" customHeight="1">
      <c r="A370" s="2"/>
      <c r="B370" s="4"/>
    </row>
    <row r="371" ht="15.75" customHeight="1">
      <c r="A371" s="2"/>
      <c r="B371" s="4"/>
    </row>
    <row r="372" ht="15.75" customHeight="1">
      <c r="A372" s="2"/>
      <c r="B372" s="4"/>
    </row>
    <row r="373" ht="15.75" customHeight="1">
      <c r="A373" s="2"/>
      <c r="B373" s="4"/>
    </row>
    <row r="374" ht="15.75" customHeight="1">
      <c r="A374" s="2"/>
      <c r="B374" s="4"/>
    </row>
    <row r="375" ht="15.75" customHeight="1">
      <c r="A375" s="2"/>
      <c r="B375" s="4"/>
    </row>
    <row r="376" ht="15.75" customHeight="1">
      <c r="A376" s="2"/>
      <c r="B376" s="4"/>
    </row>
    <row r="377" ht="15.75" customHeight="1">
      <c r="A377" s="2"/>
      <c r="B377" s="4"/>
    </row>
    <row r="378" ht="15.75" customHeight="1">
      <c r="A378" s="2"/>
      <c r="B378" s="4"/>
    </row>
    <row r="379" ht="15.75" customHeight="1">
      <c r="A379" s="2"/>
      <c r="B379" s="4"/>
    </row>
    <row r="380" ht="15.75" customHeight="1">
      <c r="A380" s="2"/>
      <c r="B380" s="4"/>
    </row>
    <row r="381" ht="15.75" customHeight="1">
      <c r="A381" s="2"/>
      <c r="B381" s="4"/>
    </row>
    <row r="382" ht="15.75" customHeight="1">
      <c r="A382" s="2"/>
      <c r="B382" s="4"/>
    </row>
    <row r="383" ht="15.75" customHeight="1">
      <c r="A383" s="2"/>
      <c r="B383" s="4"/>
    </row>
    <row r="384" ht="15.75" customHeight="1">
      <c r="A384" s="2"/>
      <c r="B384" s="4"/>
    </row>
    <row r="385" ht="15.75" customHeight="1">
      <c r="A385" s="2"/>
      <c r="B385" s="4"/>
    </row>
    <row r="386" ht="15.75" customHeight="1">
      <c r="A386" s="2"/>
      <c r="B386" s="4"/>
    </row>
    <row r="387" ht="15.75" customHeight="1">
      <c r="A387" s="2"/>
      <c r="B387" s="4"/>
    </row>
    <row r="388" ht="15.75" customHeight="1">
      <c r="A388" s="2"/>
      <c r="B388" s="4"/>
    </row>
    <row r="389" ht="15.75" customHeight="1">
      <c r="A389" s="2"/>
      <c r="B389" s="4"/>
    </row>
    <row r="390" ht="15.75" customHeight="1">
      <c r="A390" s="2"/>
      <c r="B390" s="4"/>
    </row>
    <row r="391" ht="15.75" customHeight="1">
      <c r="A391" s="2"/>
      <c r="B391" s="4"/>
    </row>
    <row r="392" ht="15.75" customHeight="1">
      <c r="A392" s="2"/>
      <c r="B392" s="4"/>
    </row>
    <row r="393" ht="15.75" customHeight="1">
      <c r="A393" s="2"/>
      <c r="B393" s="4"/>
    </row>
    <row r="394" ht="15.75" customHeight="1">
      <c r="A394" s="2"/>
      <c r="B394" s="4"/>
    </row>
    <row r="395" ht="15.75" customHeight="1">
      <c r="A395" s="2"/>
      <c r="B395" s="4"/>
    </row>
    <row r="396" ht="15.75" customHeight="1">
      <c r="A396" s="2"/>
      <c r="B396" s="4"/>
    </row>
    <row r="397" ht="15.75" customHeight="1">
      <c r="A397" s="2"/>
      <c r="B397" s="4"/>
    </row>
    <row r="398" ht="15.75" customHeight="1">
      <c r="A398" s="2"/>
      <c r="B398" s="4"/>
    </row>
    <row r="399" ht="15.75" customHeight="1">
      <c r="A399" s="2"/>
      <c r="B399" s="4"/>
    </row>
    <row r="400" ht="15.75" customHeight="1">
      <c r="A400" s="2"/>
      <c r="B400" s="4"/>
    </row>
    <row r="401" ht="15.75" customHeight="1">
      <c r="A401" s="2"/>
      <c r="B401" s="4"/>
    </row>
    <row r="402" ht="15.75" customHeight="1">
      <c r="A402" s="2"/>
      <c r="B402" s="4"/>
    </row>
    <row r="403" ht="15.75" customHeight="1">
      <c r="A403" s="2"/>
      <c r="B403" s="4"/>
    </row>
    <row r="404" ht="15.75" customHeight="1">
      <c r="A404" s="2"/>
      <c r="B404" s="4"/>
    </row>
    <row r="405" ht="15.75" customHeight="1">
      <c r="A405" s="2"/>
      <c r="B405" s="4"/>
    </row>
    <row r="406" ht="15.75" customHeight="1">
      <c r="A406" s="2"/>
      <c r="B406" s="4"/>
    </row>
    <row r="407" ht="15.75" customHeight="1">
      <c r="A407" s="2"/>
      <c r="B407" s="4"/>
    </row>
    <row r="408" ht="15.75" customHeight="1">
      <c r="A408" s="2"/>
      <c r="B408" s="4"/>
    </row>
    <row r="409" ht="15.75" customHeight="1">
      <c r="A409" s="2"/>
      <c r="B409" s="4"/>
    </row>
    <row r="410" ht="15.75" customHeight="1">
      <c r="A410" s="2"/>
      <c r="B410" s="4"/>
    </row>
    <row r="411" ht="15.75" customHeight="1">
      <c r="A411" s="2"/>
      <c r="B411" s="4"/>
    </row>
    <row r="412" ht="15.75" customHeight="1">
      <c r="A412" s="2"/>
      <c r="B412" s="4"/>
    </row>
    <row r="413" ht="15.75" customHeight="1">
      <c r="A413" s="2"/>
      <c r="B413" s="4"/>
    </row>
    <row r="414" ht="15.75" customHeight="1">
      <c r="A414" s="2"/>
      <c r="B414" s="4"/>
    </row>
    <row r="415" ht="15.75" customHeight="1">
      <c r="A415" s="2"/>
      <c r="B415" s="4"/>
    </row>
    <row r="416" ht="15.75" customHeight="1">
      <c r="A416" s="2"/>
      <c r="B416" s="4"/>
    </row>
    <row r="417" ht="15.75" customHeight="1">
      <c r="A417" s="2"/>
      <c r="B417" s="4"/>
    </row>
    <row r="418" ht="15.75" customHeight="1">
      <c r="A418" s="2"/>
      <c r="B418" s="4"/>
    </row>
    <row r="419" ht="15.75" customHeight="1">
      <c r="A419" s="2"/>
      <c r="B419" s="4"/>
    </row>
    <row r="420" ht="15.75" customHeight="1">
      <c r="A420" s="2"/>
      <c r="B420" s="4"/>
    </row>
    <row r="421" ht="15.75" customHeight="1">
      <c r="A421" s="2"/>
      <c r="B421" s="4"/>
    </row>
    <row r="422" ht="15.75" customHeight="1">
      <c r="A422" s="2"/>
      <c r="B422" s="4"/>
    </row>
    <row r="423" ht="15.75" customHeight="1">
      <c r="A423" s="2"/>
      <c r="B423" s="4"/>
    </row>
    <row r="424" ht="15.75" customHeight="1">
      <c r="A424" s="2"/>
      <c r="B424" s="4"/>
    </row>
    <row r="425" ht="15.75" customHeight="1">
      <c r="A425" s="2"/>
      <c r="B425" s="4"/>
    </row>
    <row r="426" ht="15.75" customHeight="1">
      <c r="A426" s="2"/>
      <c r="B426" s="4"/>
    </row>
    <row r="427" ht="15.75" customHeight="1">
      <c r="A427" s="2"/>
      <c r="B427" s="4"/>
    </row>
    <row r="428" ht="15.75" customHeight="1">
      <c r="A428" s="2"/>
      <c r="B428" s="4"/>
    </row>
    <row r="429" ht="15.75" customHeight="1">
      <c r="A429" s="2"/>
      <c r="B429" s="4"/>
    </row>
    <row r="430" ht="15.75" customHeight="1">
      <c r="A430" s="2"/>
      <c r="B430" s="4"/>
    </row>
    <row r="431" ht="15.75" customHeight="1">
      <c r="A431" s="2"/>
      <c r="B431" s="4"/>
    </row>
    <row r="432" ht="15.75" customHeight="1">
      <c r="A432" s="2"/>
      <c r="B432" s="4"/>
    </row>
    <row r="433" ht="15.75" customHeight="1">
      <c r="A433" s="2"/>
      <c r="B433" s="4"/>
    </row>
    <row r="434" ht="15.75" customHeight="1">
      <c r="A434" s="2"/>
      <c r="B434" s="4"/>
    </row>
    <row r="435" ht="15.75" customHeight="1">
      <c r="A435" s="2"/>
      <c r="B435" s="4"/>
    </row>
    <row r="436" ht="15.75" customHeight="1">
      <c r="A436" s="2"/>
      <c r="B436" s="4"/>
    </row>
    <row r="437" ht="15.75" customHeight="1">
      <c r="A437" s="2"/>
      <c r="B437" s="4"/>
    </row>
    <row r="438" ht="15.75" customHeight="1">
      <c r="A438" s="2"/>
      <c r="B438" s="4"/>
    </row>
    <row r="439" ht="15.75" customHeight="1">
      <c r="A439" s="2"/>
      <c r="B439" s="4"/>
    </row>
    <row r="440" ht="15.75" customHeight="1">
      <c r="A440" s="2"/>
      <c r="B440" s="4"/>
    </row>
    <row r="441" ht="15.75" customHeight="1">
      <c r="A441" s="2"/>
      <c r="B441" s="4"/>
    </row>
    <row r="442" ht="15.75" customHeight="1">
      <c r="A442" s="2"/>
      <c r="B442" s="4"/>
    </row>
    <row r="443" ht="15.75" customHeight="1">
      <c r="A443" s="2"/>
      <c r="B443" s="4"/>
    </row>
    <row r="444" ht="15.75" customHeight="1">
      <c r="A444" s="2"/>
      <c r="B444" s="4"/>
    </row>
    <row r="445" ht="15.75" customHeight="1">
      <c r="A445" s="2"/>
      <c r="B445" s="4"/>
    </row>
    <row r="446" ht="15.75" customHeight="1">
      <c r="A446" s="2"/>
      <c r="B446" s="4"/>
    </row>
    <row r="447" ht="15.75" customHeight="1">
      <c r="A447" s="2"/>
      <c r="B447" s="4"/>
    </row>
    <row r="448" ht="15.75" customHeight="1">
      <c r="A448" s="2"/>
      <c r="B448" s="4"/>
    </row>
    <row r="449" ht="15.75" customHeight="1">
      <c r="A449" s="2"/>
      <c r="B449" s="4"/>
    </row>
    <row r="450" ht="15.75" customHeight="1">
      <c r="A450" s="2"/>
      <c r="B450" s="4"/>
    </row>
    <row r="451" ht="15.75" customHeight="1">
      <c r="A451" s="2"/>
      <c r="B451" s="4"/>
    </row>
    <row r="452" ht="15.75" customHeight="1">
      <c r="A452" s="2"/>
      <c r="B452" s="4"/>
    </row>
    <row r="453" ht="15.75" customHeight="1">
      <c r="A453" s="2"/>
      <c r="B453" s="4"/>
    </row>
    <row r="454" ht="15.75" customHeight="1">
      <c r="A454" s="2"/>
      <c r="B454" s="4"/>
    </row>
    <row r="455" ht="15.75" customHeight="1">
      <c r="A455" s="2"/>
      <c r="B455" s="4"/>
    </row>
    <row r="456" ht="15.75" customHeight="1">
      <c r="A456" s="2"/>
      <c r="B456" s="4"/>
    </row>
    <row r="457" ht="15.75" customHeight="1">
      <c r="A457" s="2"/>
      <c r="B457" s="4"/>
    </row>
    <row r="458" ht="15.75" customHeight="1">
      <c r="A458" s="2"/>
      <c r="B458" s="4"/>
    </row>
    <row r="459" ht="15.75" customHeight="1">
      <c r="A459" s="2"/>
      <c r="B459" s="4"/>
    </row>
    <row r="460" ht="15.75" customHeight="1">
      <c r="A460" s="2"/>
      <c r="B460" s="4"/>
    </row>
    <row r="461" ht="15.75" customHeight="1">
      <c r="A461" s="2"/>
      <c r="B461" s="4"/>
    </row>
    <row r="462" ht="15.75" customHeight="1">
      <c r="A462" s="2"/>
      <c r="B462" s="4"/>
    </row>
    <row r="463" ht="15.75" customHeight="1">
      <c r="A463" s="2"/>
      <c r="B463" s="4"/>
    </row>
    <row r="464" ht="15.75" customHeight="1">
      <c r="A464" s="2"/>
      <c r="B464" s="4"/>
    </row>
    <row r="465" ht="15.75" customHeight="1">
      <c r="A465" s="2"/>
      <c r="B465" s="4"/>
    </row>
    <row r="466" ht="15.75" customHeight="1">
      <c r="A466" s="2"/>
      <c r="B466" s="4"/>
    </row>
    <row r="467" ht="15.75" customHeight="1">
      <c r="A467" s="2"/>
      <c r="B467" s="4"/>
    </row>
    <row r="468" ht="15.75" customHeight="1">
      <c r="A468" s="2"/>
      <c r="B468" s="4"/>
    </row>
    <row r="469" ht="15.75" customHeight="1">
      <c r="A469" s="2"/>
      <c r="B469" s="4"/>
    </row>
    <row r="470" ht="15.75" customHeight="1">
      <c r="A470" s="2"/>
      <c r="B470" s="4"/>
    </row>
    <row r="471" ht="15.75" customHeight="1">
      <c r="A471" s="2"/>
      <c r="B471" s="4"/>
    </row>
    <row r="472" ht="15.75" customHeight="1">
      <c r="A472" s="2"/>
      <c r="B472" s="4"/>
    </row>
    <row r="473" ht="15.75" customHeight="1">
      <c r="A473" s="2"/>
      <c r="B473" s="4"/>
    </row>
    <row r="474" ht="15.75" customHeight="1">
      <c r="A474" s="2"/>
      <c r="B474" s="4"/>
    </row>
    <row r="475" ht="15.75" customHeight="1">
      <c r="A475" s="2"/>
      <c r="B475" s="4"/>
    </row>
    <row r="476" ht="15.75" customHeight="1">
      <c r="A476" s="2"/>
      <c r="B476" s="4"/>
    </row>
    <row r="477" ht="15.75" customHeight="1">
      <c r="A477" s="2"/>
      <c r="B477" s="4"/>
    </row>
    <row r="478" ht="15.75" customHeight="1">
      <c r="A478" s="2"/>
      <c r="B478" s="4"/>
    </row>
    <row r="479" ht="15.75" customHeight="1">
      <c r="A479" s="2"/>
      <c r="B479" s="4"/>
    </row>
    <row r="480" ht="15.75" customHeight="1">
      <c r="A480" s="2"/>
      <c r="B480" s="4"/>
    </row>
    <row r="481" ht="15.75" customHeight="1">
      <c r="A481" s="2"/>
      <c r="B481" s="4"/>
    </row>
    <row r="482" ht="15.75" customHeight="1">
      <c r="A482" s="2"/>
      <c r="B482" s="4"/>
    </row>
    <row r="483" ht="15.75" customHeight="1">
      <c r="A483" s="2"/>
      <c r="B483" s="4"/>
    </row>
    <row r="484" ht="15.75" customHeight="1">
      <c r="A484" s="2"/>
      <c r="B484" s="4"/>
    </row>
    <row r="485" ht="15.75" customHeight="1">
      <c r="A485" s="2"/>
      <c r="B485" s="4"/>
    </row>
    <row r="486" ht="15.75" customHeight="1">
      <c r="A486" s="2"/>
      <c r="B486" s="4"/>
    </row>
    <row r="487" ht="15.75" customHeight="1">
      <c r="A487" s="2"/>
      <c r="B487" s="4"/>
    </row>
    <row r="488" ht="15.75" customHeight="1">
      <c r="A488" s="2"/>
      <c r="B488" s="4"/>
    </row>
    <row r="489" ht="15.75" customHeight="1">
      <c r="A489" s="2"/>
      <c r="B489" s="4"/>
    </row>
    <row r="490" ht="15.75" customHeight="1">
      <c r="A490" s="2"/>
      <c r="B490" s="4"/>
    </row>
    <row r="491" ht="15.75" customHeight="1">
      <c r="A491" s="2"/>
      <c r="B491" s="4"/>
    </row>
    <row r="492" ht="15.75" customHeight="1">
      <c r="A492" s="2"/>
      <c r="B492" s="4"/>
    </row>
    <row r="493" ht="15.75" customHeight="1">
      <c r="A493" s="2"/>
      <c r="B493" s="4"/>
    </row>
    <row r="494" ht="15.75" customHeight="1">
      <c r="A494" s="2"/>
      <c r="B494" s="4"/>
    </row>
    <row r="495" ht="15.75" customHeight="1">
      <c r="A495" s="2"/>
      <c r="B495" s="4"/>
    </row>
    <row r="496" ht="15.75" customHeight="1">
      <c r="A496" s="2"/>
      <c r="B496" s="4"/>
    </row>
    <row r="497" ht="15.75" customHeight="1">
      <c r="A497" s="2"/>
      <c r="B497" s="4"/>
    </row>
    <row r="498" ht="15.75" customHeight="1">
      <c r="A498" s="2"/>
      <c r="B498" s="4"/>
    </row>
    <row r="499" ht="15.75" customHeight="1">
      <c r="A499" s="2"/>
      <c r="B499" s="4"/>
    </row>
    <row r="500" ht="15.75" customHeight="1">
      <c r="A500" s="2"/>
      <c r="B500" s="4"/>
    </row>
    <row r="501" ht="15.75" customHeight="1">
      <c r="A501" s="2"/>
      <c r="B501" s="4"/>
    </row>
    <row r="502" ht="15.75" customHeight="1">
      <c r="A502" s="2"/>
      <c r="B502" s="4"/>
    </row>
    <row r="503" ht="15.75" customHeight="1">
      <c r="A503" s="2"/>
      <c r="B503" s="4"/>
    </row>
    <row r="504" ht="15.75" customHeight="1">
      <c r="A504" s="2"/>
      <c r="B504" s="4"/>
    </row>
    <row r="505" ht="15.75" customHeight="1">
      <c r="A505" s="2"/>
      <c r="B505" s="4"/>
    </row>
    <row r="506" ht="15.75" customHeight="1">
      <c r="A506" s="2"/>
      <c r="B506" s="4"/>
    </row>
    <row r="507" ht="15.75" customHeight="1">
      <c r="A507" s="2"/>
      <c r="B507" s="4"/>
    </row>
    <row r="508" ht="15.75" customHeight="1">
      <c r="A508" s="2"/>
      <c r="B508" s="4"/>
    </row>
    <row r="509" ht="15.75" customHeight="1">
      <c r="A509" s="2"/>
      <c r="B509" s="4"/>
    </row>
    <row r="510" ht="15.75" customHeight="1">
      <c r="A510" s="2"/>
      <c r="B510" s="4"/>
    </row>
    <row r="511" ht="15.75" customHeight="1">
      <c r="A511" s="2"/>
      <c r="B511" s="4"/>
    </row>
    <row r="512" ht="15.75" customHeight="1">
      <c r="A512" s="2"/>
      <c r="B512" s="4"/>
    </row>
    <row r="513" ht="15.75" customHeight="1">
      <c r="A513" s="2"/>
      <c r="B513" s="4"/>
    </row>
    <row r="514" ht="15.75" customHeight="1">
      <c r="A514" s="2"/>
      <c r="B514" s="4"/>
    </row>
    <row r="515" ht="15.75" customHeight="1">
      <c r="A515" s="2"/>
      <c r="B515" s="4"/>
    </row>
    <row r="516" ht="15.75" customHeight="1">
      <c r="A516" s="2"/>
      <c r="B516" s="4"/>
    </row>
    <row r="517" ht="15.75" customHeight="1">
      <c r="A517" s="2"/>
      <c r="B517" s="4"/>
    </row>
    <row r="518" ht="15.75" customHeight="1">
      <c r="A518" s="2"/>
      <c r="B518" s="4"/>
    </row>
    <row r="519" ht="15.75" customHeight="1">
      <c r="A519" s="2"/>
      <c r="B519" s="4"/>
    </row>
    <row r="520" ht="15.75" customHeight="1">
      <c r="A520" s="2"/>
      <c r="B520" s="4"/>
    </row>
    <row r="521" ht="15.75" customHeight="1">
      <c r="A521" s="2"/>
      <c r="B521" s="4"/>
    </row>
    <row r="522" ht="15.75" customHeight="1">
      <c r="A522" s="2"/>
      <c r="B522" s="4"/>
    </row>
    <row r="523" ht="15.75" customHeight="1">
      <c r="A523" s="2"/>
      <c r="B523" s="4"/>
    </row>
    <row r="524" ht="15.75" customHeight="1">
      <c r="A524" s="2"/>
      <c r="B524" s="4"/>
    </row>
    <row r="525" ht="15.75" customHeight="1">
      <c r="A525" s="2"/>
      <c r="B525" s="4"/>
    </row>
    <row r="526" ht="15.75" customHeight="1">
      <c r="A526" s="2"/>
      <c r="B526" s="4"/>
    </row>
    <row r="527" ht="15.75" customHeight="1">
      <c r="A527" s="2"/>
      <c r="B527" s="4"/>
    </row>
    <row r="528" ht="15.75" customHeight="1">
      <c r="A528" s="2"/>
      <c r="B528" s="4"/>
    </row>
    <row r="529" ht="15.75" customHeight="1">
      <c r="A529" s="2"/>
      <c r="B529" s="4"/>
    </row>
    <row r="530" ht="15.75" customHeight="1">
      <c r="A530" s="2"/>
      <c r="B530" s="4"/>
    </row>
    <row r="531" ht="15.75" customHeight="1">
      <c r="A531" s="2"/>
      <c r="B531" s="4"/>
    </row>
    <row r="532" ht="15.75" customHeight="1">
      <c r="A532" s="2"/>
      <c r="B532" s="4"/>
    </row>
    <row r="533" ht="15.75" customHeight="1">
      <c r="A533" s="2"/>
      <c r="B533" s="4"/>
    </row>
    <row r="534" ht="15.75" customHeight="1">
      <c r="A534" s="2"/>
      <c r="B534" s="4"/>
    </row>
    <row r="535" ht="15.75" customHeight="1">
      <c r="A535" s="2"/>
      <c r="B535" s="4"/>
    </row>
    <row r="536" ht="15.75" customHeight="1">
      <c r="A536" s="2"/>
      <c r="B536" s="4"/>
    </row>
    <row r="537" ht="15.75" customHeight="1">
      <c r="A537" s="2"/>
      <c r="B537" s="4"/>
    </row>
    <row r="538" ht="15.75" customHeight="1">
      <c r="A538" s="2"/>
      <c r="B538" s="4"/>
    </row>
    <row r="539" ht="15.75" customHeight="1">
      <c r="A539" s="2"/>
      <c r="B539" s="4"/>
    </row>
    <row r="540" ht="15.75" customHeight="1">
      <c r="A540" s="2"/>
      <c r="B540" s="4"/>
    </row>
    <row r="541" ht="15.75" customHeight="1">
      <c r="A541" s="2"/>
      <c r="B541" s="4"/>
    </row>
    <row r="542" ht="15.75" customHeight="1">
      <c r="A542" s="2"/>
      <c r="B542" s="4"/>
    </row>
    <row r="543" ht="15.75" customHeight="1">
      <c r="A543" s="2"/>
      <c r="B543" s="4"/>
    </row>
    <row r="544" ht="15.75" customHeight="1">
      <c r="A544" s="2"/>
      <c r="B544" s="4"/>
    </row>
    <row r="545" ht="15.75" customHeight="1">
      <c r="A545" s="2"/>
      <c r="B545" s="4"/>
    </row>
    <row r="546" ht="15.75" customHeight="1">
      <c r="A546" s="2"/>
      <c r="B546" s="4"/>
    </row>
    <row r="547" ht="15.75" customHeight="1">
      <c r="A547" s="2"/>
      <c r="B547" s="4"/>
    </row>
    <row r="548" ht="15.75" customHeight="1">
      <c r="A548" s="2"/>
      <c r="B548" s="4"/>
    </row>
    <row r="549" ht="15.75" customHeight="1">
      <c r="A549" s="2"/>
      <c r="B549" s="4"/>
    </row>
    <row r="550" ht="15.75" customHeight="1">
      <c r="A550" s="2"/>
      <c r="B550" s="4"/>
    </row>
    <row r="551" ht="15.75" customHeight="1">
      <c r="A551" s="2"/>
      <c r="B551" s="4"/>
    </row>
    <row r="552" ht="15.75" customHeight="1">
      <c r="A552" s="2"/>
      <c r="B552" s="4"/>
      <c r="D552" s="2" t="s">
        <v>5</v>
      </c>
    </row>
    <row r="553" ht="15.75" customHeight="1">
      <c r="A553" s="2"/>
      <c r="B553" s="4"/>
    </row>
    <row r="554" ht="15.75" customHeight="1">
      <c r="A554" s="4"/>
      <c r="B554" s="4"/>
    </row>
    <row r="555" ht="15.75" customHeight="1">
      <c r="A555" s="4"/>
      <c r="B555" s="4"/>
    </row>
    <row r="556" ht="15.75" customHeight="1">
      <c r="A556" s="4"/>
      <c r="B556" s="4"/>
    </row>
    <row r="557" ht="15.75" customHeight="1">
      <c r="A557" s="4"/>
      <c r="B557" s="4"/>
    </row>
    <row r="558" ht="15.75" customHeight="1">
      <c r="A558" s="4"/>
      <c r="B558" s="4"/>
    </row>
    <row r="559" ht="15.75" customHeight="1">
      <c r="A559" s="4"/>
      <c r="B559" s="4"/>
    </row>
    <row r="560" ht="15.75" customHeight="1">
      <c r="A560" s="4"/>
      <c r="B560" s="4"/>
    </row>
    <row r="561" ht="15.75" customHeight="1">
      <c r="A561" s="4"/>
      <c r="B561" s="4"/>
    </row>
    <row r="562" ht="15.75" customHeight="1">
      <c r="A562" s="4"/>
      <c r="B562" s="4"/>
    </row>
    <row r="563" ht="15.75" customHeight="1">
      <c r="A563" s="4"/>
      <c r="B563" s="4"/>
    </row>
    <row r="564" ht="15.75" customHeight="1">
      <c r="A564" s="4"/>
      <c r="B564" s="4"/>
    </row>
    <row r="565" ht="15.75" customHeight="1">
      <c r="A565" s="4"/>
      <c r="B565" s="4"/>
    </row>
    <row r="566" ht="15.75" customHeight="1">
      <c r="A566" s="4"/>
      <c r="B566" s="4"/>
    </row>
    <row r="567" ht="15.75" customHeight="1">
      <c r="A567" s="4"/>
      <c r="B567" s="4"/>
    </row>
    <row r="568" ht="15.75" customHeight="1">
      <c r="A568" s="4"/>
      <c r="B568" s="4"/>
    </row>
    <row r="569" ht="15.75" customHeight="1">
      <c r="A569" s="4"/>
      <c r="B569" s="4"/>
    </row>
    <row r="570" ht="15.75" customHeight="1">
      <c r="A570" s="4"/>
      <c r="B570" s="4"/>
    </row>
    <row r="571" ht="15.75" customHeight="1">
      <c r="A571" s="4"/>
      <c r="B571" s="4"/>
    </row>
    <row r="572" ht="15.75" customHeight="1">
      <c r="A572" s="4"/>
      <c r="B572" s="4"/>
    </row>
    <row r="573" ht="15.75" customHeight="1">
      <c r="A573" s="4"/>
      <c r="B573" s="4"/>
    </row>
    <row r="574" ht="15.75" customHeight="1">
      <c r="A574" s="4"/>
      <c r="B574" s="4"/>
    </row>
    <row r="575" ht="15.75" customHeight="1">
      <c r="A575" s="4"/>
      <c r="B575" s="4"/>
    </row>
    <row r="576" ht="15.75" customHeight="1">
      <c r="A576" s="4"/>
      <c r="B576" s="4"/>
    </row>
    <row r="577" ht="15.75" customHeight="1">
      <c r="A577" s="4"/>
      <c r="B577" s="4"/>
    </row>
    <row r="578" ht="15.75" customHeight="1">
      <c r="A578" s="4"/>
      <c r="B578" s="4"/>
    </row>
    <row r="579" ht="15.75" customHeight="1">
      <c r="A579" s="4"/>
      <c r="B579" s="4"/>
    </row>
    <row r="580" ht="15.75" customHeight="1">
      <c r="A580" s="4"/>
      <c r="B580" s="4"/>
    </row>
    <row r="581" ht="15.75" customHeight="1">
      <c r="A581" s="4"/>
      <c r="B581" s="4"/>
    </row>
    <row r="582" ht="15.75" customHeight="1">
      <c r="A582" s="4"/>
      <c r="B582" s="4"/>
    </row>
    <row r="583" ht="15.75" customHeight="1">
      <c r="A583" s="4"/>
      <c r="B583" s="4"/>
    </row>
    <row r="584" ht="15.75" customHeight="1">
      <c r="A584" s="4"/>
      <c r="B584" s="4"/>
    </row>
    <row r="585" ht="15.75" customHeight="1">
      <c r="A585" s="4"/>
      <c r="B585" s="4"/>
    </row>
    <row r="586" ht="15.75" customHeight="1">
      <c r="A586" s="4"/>
      <c r="B586" s="4"/>
    </row>
    <row r="587" ht="15.75" customHeight="1">
      <c r="A587" s="4"/>
      <c r="B587" s="4"/>
    </row>
    <row r="588" ht="15.75" customHeight="1">
      <c r="A588" s="4"/>
      <c r="B588" s="4"/>
    </row>
    <row r="589" ht="15.75" customHeight="1">
      <c r="A589" s="4"/>
      <c r="B589" s="4"/>
    </row>
    <row r="590" ht="15.75" customHeight="1">
      <c r="A590" s="4"/>
      <c r="B590" s="4"/>
    </row>
    <row r="591" ht="15.75" customHeight="1">
      <c r="A591" s="4"/>
      <c r="B591" s="4"/>
    </row>
    <row r="592" ht="15.75" customHeight="1">
      <c r="A592" s="4"/>
      <c r="B592" s="4"/>
    </row>
    <row r="593" ht="15.75" customHeight="1">
      <c r="A593" s="4"/>
      <c r="B593" s="4"/>
    </row>
    <row r="594" ht="15.75" customHeight="1">
      <c r="A594" s="4"/>
      <c r="B594" s="4"/>
    </row>
    <row r="595" ht="15.75" customHeight="1">
      <c r="A595" s="4"/>
      <c r="B595" s="4"/>
    </row>
    <row r="596" ht="15.75" customHeight="1">
      <c r="A596" s="4"/>
      <c r="B596" s="4"/>
    </row>
    <row r="597" ht="15.75" customHeight="1">
      <c r="A597" s="4"/>
      <c r="B597" s="4"/>
    </row>
    <row r="598" ht="15.75" customHeight="1">
      <c r="A598" s="4"/>
      <c r="B598" s="4"/>
    </row>
    <row r="599" ht="15.75" customHeight="1">
      <c r="A599" s="4"/>
      <c r="B599" s="4"/>
    </row>
    <row r="600" ht="15.75" customHeight="1">
      <c r="A600" s="4"/>
      <c r="B600" s="4"/>
    </row>
    <row r="601" ht="15.75" customHeight="1">
      <c r="A601" s="4"/>
      <c r="B601" s="4"/>
    </row>
    <row r="602" ht="15.75" customHeight="1">
      <c r="A602" s="4"/>
      <c r="B602" s="4"/>
    </row>
    <row r="603" ht="15.75" customHeight="1">
      <c r="A603" s="4"/>
      <c r="B603" s="4"/>
    </row>
    <row r="604" ht="15.75" customHeight="1">
      <c r="A604" s="4"/>
      <c r="B604" s="4"/>
    </row>
    <row r="605" ht="15.75" customHeight="1">
      <c r="A605" s="4"/>
      <c r="B605" s="4"/>
    </row>
    <row r="606" ht="15.75" customHeight="1">
      <c r="A606" s="4"/>
      <c r="B606" s="4"/>
    </row>
    <row r="607" ht="15.75" customHeight="1">
      <c r="A607" s="4"/>
      <c r="B607" s="4"/>
    </row>
    <row r="608" ht="15.75" customHeight="1">
      <c r="A608" s="4"/>
      <c r="B608" s="4"/>
    </row>
    <row r="609" ht="15.75" customHeight="1">
      <c r="A609" s="4"/>
      <c r="B609" s="4"/>
    </row>
    <row r="610" ht="15.75" customHeight="1">
      <c r="A610" s="4"/>
      <c r="B610" s="4"/>
    </row>
    <row r="611" ht="15.75" customHeight="1">
      <c r="A611" s="4"/>
      <c r="B611" s="4"/>
    </row>
    <row r="612" ht="15.75" customHeight="1">
      <c r="A612" s="4"/>
      <c r="B612" s="4"/>
    </row>
    <row r="613" ht="15.75" customHeight="1">
      <c r="A613" s="4"/>
      <c r="B613" s="4"/>
    </row>
    <row r="614" ht="15.75" customHeight="1">
      <c r="A614" s="4"/>
      <c r="B614" s="4"/>
    </row>
    <row r="615" ht="15.75" customHeight="1">
      <c r="A615" s="4"/>
      <c r="B615" s="4"/>
    </row>
    <row r="616" ht="15.75" customHeight="1">
      <c r="A616" s="4"/>
      <c r="B616" s="4"/>
    </row>
    <row r="617" ht="15.75" customHeight="1">
      <c r="A617" s="4"/>
      <c r="B617" s="4"/>
    </row>
    <row r="618" ht="15.75" customHeight="1">
      <c r="A618" s="4"/>
      <c r="B618" s="4"/>
    </row>
    <row r="619" ht="15.75" customHeight="1">
      <c r="A619" s="4"/>
      <c r="B619" s="4"/>
    </row>
    <row r="620" ht="15.75" customHeight="1">
      <c r="A620" s="4"/>
      <c r="B620" s="4"/>
    </row>
    <row r="621" ht="15.75" customHeight="1">
      <c r="A621" s="4"/>
      <c r="B621" s="4"/>
    </row>
    <row r="622" ht="15.75" customHeight="1">
      <c r="A622" s="4"/>
      <c r="B622" s="4"/>
    </row>
    <row r="623" ht="15.75" customHeight="1">
      <c r="A623" s="4"/>
      <c r="B623" s="4"/>
    </row>
    <row r="624" ht="15.75" customHeight="1">
      <c r="A624" s="4"/>
      <c r="B624" s="4"/>
    </row>
    <row r="625" ht="15.75" customHeight="1">
      <c r="A625" s="4"/>
      <c r="B625" s="4"/>
    </row>
    <row r="626" ht="15.75" customHeight="1">
      <c r="A626" s="4"/>
      <c r="B626" s="4"/>
    </row>
    <row r="627" ht="15.75" customHeight="1">
      <c r="A627" s="4"/>
      <c r="B627" s="4"/>
    </row>
    <row r="628" ht="15.75" customHeight="1">
      <c r="A628" s="4"/>
      <c r="B628" s="4"/>
    </row>
    <row r="629" ht="15.75" customHeight="1">
      <c r="A629" s="4"/>
      <c r="B629" s="4"/>
    </row>
    <row r="630" ht="15.75" customHeight="1">
      <c r="A630" s="4"/>
      <c r="B630" s="4"/>
    </row>
    <row r="631" ht="15.75" customHeight="1">
      <c r="A631" s="4"/>
      <c r="B631" s="4"/>
    </row>
    <row r="632" ht="15.75" customHeight="1">
      <c r="A632" s="4"/>
      <c r="B632" s="4"/>
    </row>
    <row r="633" ht="15.75" customHeight="1">
      <c r="A633" s="4"/>
      <c r="B633" s="4"/>
    </row>
    <row r="634" ht="15.75" customHeight="1">
      <c r="A634" s="4"/>
      <c r="B634" s="4"/>
    </row>
    <row r="635" ht="15.75" customHeight="1">
      <c r="A635" s="4"/>
      <c r="B635" s="4"/>
    </row>
    <row r="636" ht="15.75" customHeight="1">
      <c r="A636" s="4"/>
      <c r="B636" s="4"/>
    </row>
    <row r="637" ht="15.75" customHeight="1">
      <c r="A637" s="4"/>
      <c r="B637" s="4"/>
    </row>
    <row r="638" ht="15.75" customHeight="1">
      <c r="A638" s="4"/>
      <c r="B638" s="4"/>
    </row>
    <row r="639" ht="15.75" customHeight="1">
      <c r="A639" s="4"/>
      <c r="B639" s="4"/>
    </row>
    <row r="640" ht="15.75" customHeight="1">
      <c r="A640" s="4"/>
      <c r="B640" s="4"/>
    </row>
    <row r="641" ht="15.75" customHeight="1">
      <c r="A641" s="4"/>
      <c r="B641" s="4"/>
    </row>
    <row r="642" ht="15.75" customHeight="1">
      <c r="A642" s="4"/>
      <c r="B642" s="4"/>
    </row>
    <row r="643" ht="15.75" customHeight="1">
      <c r="A643" s="4"/>
      <c r="B643" s="4"/>
    </row>
    <row r="644" ht="15.75" customHeight="1">
      <c r="A644" s="4"/>
      <c r="B644" s="4"/>
    </row>
    <row r="645" ht="15.75" customHeight="1">
      <c r="A645" s="4"/>
      <c r="B645" s="4"/>
    </row>
    <row r="646" ht="15.75" customHeight="1">
      <c r="A646" s="4"/>
      <c r="B646" s="4"/>
    </row>
    <row r="647" ht="15.75" customHeight="1">
      <c r="A647" s="4"/>
      <c r="B647" s="4"/>
    </row>
    <row r="648" ht="15.75" customHeight="1">
      <c r="A648" s="4"/>
      <c r="B648" s="4"/>
    </row>
    <row r="649" ht="15.75" customHeight="1">
      <c r="A649" s="4"/>
      <c r="B649" s="4"/>
    </row>
    <row r="650" ht="15.75" customHeight="1">
      <c r="A650" s="4"/>
      <c r="B650" s="4"/>
    </row>
    <row r="651" ht="15.75" customHeight="1">
      <c r="A651" s="4"/>
      <c r="B651" s="4"/>
    </row>
    <row r="652" ht="15.75" customHeight="1">
      <c r="A652" s="4"/>
      <c r="B652" s="4"/>
    </row>
    <row r="653" ht="15.75" customHeight="1">
      <c r="A653" s="4"/>
      <c r="B653" s="4"/>
    </row>
    <row r="654" ht="15.75" customHeight="1">
      <c r="A654" s="4"/>
      <c r="B654" s="4"/>
    </row>
    <row r="655" ht="15.75" customHeight="1">
      <c r="A655" s="4"/>
      <c r="B655" s="4"/>
    </row>
    <row r="656" ht="15.75" customHeight="1">
      <c r="A656" s="4"/>
      <c r="B656" s="4"/>
    </row>
    <row r="657" ht="15.75" customHeight="1">
      <c r="A657" s="4"/>
      <c r="B657" s="4"/>
    </row>
    <row r="658" ht="15.75" customHeight="1">
      <c r="A658" s="4"/>
      <c r="B658" s="4"/>
    </row>
    <row r="659" ht="15.75" customHeight="1">
      <c r="A659" s="4"/>
      <c r="B659" s="4"/>
    </row>
    <row r="660" ht="15.75" customHeight="1">
      <c r="A660" s="4"/>
      <c r="B660" s="4"/>
    </row>
    <row r="661" ht="15.75" customHeight="1">
      <c r="A661" s="4"/>
      <c r="B661" s="4"/>
    </row>
    <row r="662" ht="15.75" customHeight="1">
      <c r="A662" s="4"/>
      <c r="B662" s="4"/>
    </row>
    <row r="663" ht="15.75" customHeight="1">
      <c r="A663" s="4"/>
      <c r="B663" s="4"/>
    </row>
    <row r="664" ht="15.75" customHeight="1">
      <c r="A664" s="4"/>
      <c r="B664" s="4"/>
    </row>
    <row r="665" ht="15.75" customHeight="1">
      <c r="A665" s="4"/>
      <c r="B665" s="4"/>
    </row>
    <row r="666" ht="15.75" customHeight="1">
      <c r="A666" s="4"/>
      <c r="B666" s="4"/>
    </row>
    <row r="667" ht="15.75" customHeight="1">
      <c r="A667" s="4"/>
      <c r="B667" s="4"/>
    </row>
    <row r="668" ht="15.75" customHeight="1">
      <c r="A668" s="4"/>
      <c r="B668" s="4"/>
    </row>
    <row r="669" ht="15.75" customHeight="1">
      <c r="A669" s="4"/>
      <c r="B669" s="4"/>
    </row>
    <row r="670" ht="15.75" customHeight="1">
      <c r="A670" s="4"/>
      <c r="B670" s="4"/>
    </row>
    <row r="671" ht="15.75" customHeight="1">
      <c r="A671" s="4"/>
      <c r="B671" s="4"/>
    </row>
    <row r="672" ht="15.75" customHeight="1">
      <c r="A672" s="4"/>
      <c r="B672" s="4"/>
    </row>
    <row r="673" ht="15.75" customHeight="1">
      <c r="A673" s="4"/>
      <c r="B673" s="4"/>
    </row>
    <row r="674" ht="15.75" customHeight="1">
      <c r="A674" s="4"/>
      <c r="B674" s="4"/>
    </row>
    <row r="675" ht="15.75" customHeight="1">
      <c r="A675" s="4"/>
      <c r="B675" s="4"/>
    </row>
    <row r="676" ht="15.75" customHeight="1">
      <c r="A676" s="4"/>
      <c r="B676" s="4"/>
    </row>
    <row r="677" ht="15.75" customHeight="1">
      <c r="A677" s="4"/>
      <c r="B677" s="4"/>
    </row>
    <row r="678" ht="15.75" customHeight="1">
      <c r="A678" s="4"/>
      <c r="B678" s="4"/>
    </row>
    <row r="679" ht="15.75" customHeight="1">
      <c r="A679" s="4"/>
      <c r="B679" s="4"/>
    </row>
    <row r="680" ht="15.75" customHeight="1">
      <c r="A680" s="4"/>
      <c r="B680" s="4"/>
    </row>
    <row r="681" ht="15.75" customHeight="1">
      <c r="A681" s="4"/>
      <c r="B681" s="4"/>
    </row>
    <row r="682" ht="15.75" customHeight="1">
      <c r="A682" s="4"/>
      <c r="B682" s="4"/>
    </row>
    <row r="683" ht="15.75" customHeight="1">
      <c r="A683" s="4"/>
      <c r="B683" s="4"/>
    </row>
    <row r="684" ht="15.75" customHeight="1">
      <c r="A684" s="4"/>
      <c r="B684" s="4"/>
    </row>
    <row r="685" ht="15.75" customHeight="1">
      <c r="A685" s="4"/>
      <c r="B685" s="4"/>
    </row>
    <row r="686" ht="15.75" customHeight="1">
      <c r="A686" s="4"/>
      <c r="B686" s="4"/>
    </row>
    <row r="687" ht="15.75" customHeight="1">
      <c r="A687" s="4"/>
      <c r="B687" s="4"/>
    </row>
    <row r="688" ht="15.75" customHeight="1">
      <c r="A688" s="4"/>
      <c r="B688" s="4"/>
    </row>
    <row r="689" ht="15.75" customHeight="1">
      <c r="A689" s="4"/>
      <c r="B689" s="4"/>
    </row>
    <row r="690" ht="15.75" customHeight="1">
      <c r="A690" s="4"/>
      <c r="B690" s="4"/>
    </row>
    <row r="691" ht="15.75" customHeight="1">
      <c r="A691" s="4"/>
      <c r="B691" s="4"/>
    </row>
    <row r="692" ht="15.75" customHeight="1">
      <c r="A692" s="4"/>
      <c r="B692" s="4"/>
    </row>
    <row r="693" ht="15.75" customHeight="1">
      <c r="A693" s="4"/>
      <c r="B693" s="4"/>
    </row>
    <row r="694" ht="15.75" customHeight="1">
      <c r="A694" s="4"/>
      <c r="B694" s="4"/>
    </row>
    <row r="695" ht="15.75" customHeight="1">
      <c r="A695" s="4"/>
      <c r="B695" s="4"/>
    </row>
    <row r="696" ht="15.75" customHeight="1">
      <c r="A696" s="4"/>
      <c r="B696" s="4"/>
    </row>
    <row r="697" ht="15.75" customHeight="1">
      <c r="A697" s="4"/>
      <c r="B697" s="4"/>
    </row>
    <row r="698" ht="15.75" customHeight="1">
      <c r="A698" s="4"/>
      <c r="B698" s="4"/>
    </row>
    <row r="699" ht="15.75" customHeight="1">
      <c r="A699" s="4"/>
      <c r="B699" s="4"/>
    </row>
    <row r="700" ht="15.75" customHeight="1">
      <c r="A700" s="4"/>
      <c r="B700" s="4"/>
    </row>
    <row r="701" ht="15.75" customHeight="1">
      <c r="A701" s="4"/>
      <c r="B701" s="4"/>
    </row>
    <row r="702" ht="15.75" customHeight="1">
      <c r="A702" s="4"/>
      <c r="B702" s="4"/>
    </row>
    <row r="703" ht="15.75" customHeight="1">
      <c r="A703" s="4"/>
      <c r="B703" s="4"/>
    </row>
    <row r="704" ht="15.75" customHeight="1">
      <c r="A704" s="4"/>
      <c r="B704" s="4"/>
    </row>
    <row r="705" ht="15.75" customHeight="1">
      <c r="A705" s="4"/>
      <c r="B705" s="4"/>
    </row>
    <row r="706" ht="15.75" customHeight="1">
      <c r="A706" s="4"/>
      <c r="B706" s="4"/>
    </row>
    <row r="707" ht="15.75" customHeight="1">
      <c r="A707" s="4"/>
      <c r="B707" s="4"/>
    </row>
    <row r="708" ht="15.75" customHeight="1">
      <c r="A708" s="4"/>
      <c r="B708" s="4"/>
    </row>
    <row r="709" ht="15.75" customHeight="1">
      <c r="A709" s="4"/>
      <c r="B709" s="4"/>
    </row>
    <row r="710" ht="15.75" customHeight="1">
      <c r="A710" s="4"/>
      <c r="B710" s="4"/>
    </row>
    <row r="711" ht="15.75" customHeight="1">
      <c r="A711" s="4"/>
      <c r="B711" s="4"/>
    </row>
    <row r="712" ht="15.75" customHeight="1">
      <c r="A712" s="4"/>
      <c r="B712" s="4"/>
    </row>
    <row r="713" ht="15.75" customHeight="1">
      <c r="A713" s="4"/>
      <c r="B713" s="4"/>
    </row>
    <row r="714" ht="15.75" customHeight="1">
      <c r="A714" s="4"/>
      <c r="B714" s="4"/>
    </row>
    <row r="715" ht="15.75" customHeight="1">
      <c r="A715" s="4"/>
      <c r="B715" s="4"/>
    </row>
    <row r="716" ht="15.75" customHeight="1">
      <c r="A716" s="4"/>
      <c r="B716" s="4"/>
    </row>
    <row r="717" ht="15.75" customHeight="1">
      <c r="A717" s="4"/>
      <c r="B717" s="4"/>
    </row>
    <row r="718" ht="15.75" customHeight="1">
      <c r="A718" s="4"/>
      <c r="B718" s="4"/>
    </row>
    <row r="719" ht="15.75" customHeight="1">
      <c r="A719" s="4"/>
      <c r="B719" s="4"/>
    </row>
    <row r="720" ht="15.75" customHeight="1">
      <c r="A720" s="4"/>
      <c r="B720" s="4"/>
    </row>
    <row r="721" ht="15.75" customHeight="1">
      <c r="A721" s="4"/>
      <c r="B721" s="4"/>
    </row>
    <row r="722" ht="15.75" customHeight="1">
      <c r="A722" s="4"/>
      <c r="B722" s="4"/>
    </row>
    <row r="723" ht="15.75" customHeight="1">
      <c r="A723" s="4"/>
      <c r="B723" s="4"/>
    </row>
    <row r="724" ht="15.75" customHeight="1">
      <c r="A724" s="4"/>
      <c r="B724" s="4"/>
    </row>
    <row r="725" ht="15.75" customHeight="1">
      <c r="A725" s="4"/>
      <c r="B725" s="4"/>
    </row>
    <row r="726" ht="15.75" customHeight="1">
      <c r="A726" s="4"/>
      <c r="B726" s="4"/>
    </row>
    <row r="727" ht="15.75" customHeight="1">
      <c r="A727" s="4"/>
      <c r="B727" s="4"/>
    </row>
    <row r="728" ht="15.75" customHeight="1">
      <c r="A728" s="4"/>
      <c r="B728" s="4"/>
    </row>
    <row r="729" ht="15.75" customHeight="1">
      <c r="A729" s="4"/>
      <c r="B729" s="4"/>
    </row>
    <row r="730" ht="15.75" customHeight="1">
      <c r="A730" s="4"/>
      <c r="B730" s="4"/>
    </row>
    <row r="731" ht="15.75" customHeight="1">
      <c r="A731" s="4"/>
      <c r="B731" s="4"/>
    </row>
    <row r="732" ht="15.75" customHeight="1">
      <c r="A732" s="4"/>
      <c r="B732" s="4"/>
    </row>
    <row r="733" ht="15.75" customHeight="1">
      <c r="A733" s="4"/>
      <c r="B733" s="4"/>
    </row>
    <row r="734" ht="15.75" customHeight="1">
      <c r="A734" s="4"/>
      <c r="B734" s="4"/>
    </row>
    <row r="735" ht="15.75" customHeight="1">
      <c r="A735" s="4"/>
      <c r="B735" s="4"/>
    </row>
    <row r="736" ht="15.75" customHeight="1">
      <c r="A736" s="4"/>
      <c r="B736" s="4"/>
    </row>
    <row r="737" ht="15.75" customHeight="1">
      <c r="A737" s="4"/>
      <c r="B737" s="4"/>
    </row>
    <row r="738" ht="15.75" customHeight="1">
      <c r="A738" s="4"/>
      <c r="B738" s="4"/>
    </row>
    <row r="739" ht="15.75" customHeight="1">
      <c r="A739" s="4"/>
      <c r="B739" s="4"/>
    </row>
    <row r="740" ht="15.75" customHeight="1">
      <c r="A740" s="4"/>
      <c r="B740" s="4"/>
    </row>
    <row r="741" ht="15.75" customHeight="1">
      <c r="A741" s="4"/>
      <c r="B741" s="4"/>
    </row>
    <row r="742" ht="15.75" customHeight="1">
      <c r="A742" s="4"/>
      <c r="B742" s="4"/>
    </row>
    <row r="743" ht="15.75" customHeight="1">
      <c r="A743" s="4"/>
      <c r="B743" s="4"/>
    </row>
    <row r="744" ht="15.75" customHeight="1">
      <c r="A744" s="4"/>
      <c r="B744" s="4"/>
    </row>
    <row r="745" ht="15.75" customHeight="1">
      <c r="A745" s="4"/>
      <c r="B745" s="4"/>
    </row>
    <row r="746" ht="15.75" customHeight="1">
      <c r="A746" s="4"/>
      <c r="B746" s="4"/>
    </row>
    <row r="747" ht="15.75" customHeight="1">
      <c r="A747" s="4"/>
      <c r="B747" s="4"/>
    </row>
    <row r="748" ht="15.75" customHeight="1">
      <c r="A748" s="4"/>
      <c r="B748" s="4"/>
    </row>
    <row r="749" ht="15.75" customHeight="1">
      <c r="A749" s="4"/>
      <c r="B749" s="4"/>
    </row>
    <row r="750" ht="15.75" customHeight="1">
      <c r="A750" s="4"/>
      <c r="B750" s="4"/>
    </row>
    <row r="751" ht="15.75" customHeight="1">
      <c r="A751" s="4"/>
      <c r="B751" s="4"/>
    </row>
    <row r="752" ht="15.75" customHeight="1">
      <c r="A752" s="4"/>
      <c r="B752" s="4"/>
    </row>
    <row r="753" ht="15.75" customHeight="1">
      <c r="A753" s="4"/>
      <c r="B753" s="4"/>
    </row>
    <row r="754" ht="15.75" customHeight="1">
      <c r="A754" s="4"/>
      <c r="B754" s="4"/>
    </row>
    <row r="755" ht="15.75" customHeight="1">
      <c r="A755" s="4"/>
      <c r="B755" s="4"/>
    </row>
    <row r="756" ht="15.75" customHeight="1">
      <c r="A756" s="4"/>
      <c r="B756" s="4"/>
    </row>
    <row r="757" ht="15.75" customHeight="1">
      <c r="A757" s="4"/>
      <c r="B757" s="4"/>
    </row>
    <row r="758" ht="15.75" customHeight="1">
      <c r="A758" s="4"/>
      <c r="B758" s="4"/>
    </row>
    <row r="759" ht="15.75" customHeight="1">
      <c r="A759" s="4"/>
      <c r="B759" s="4"/>
    </row>
    <row r="760" ht="15.75" customHeight="1">
      <c r="A760" s="4"/>
      <c r="B760" s="4"/>
    </row>
    <row r="761" ht="15.75" customHeight="1">
      <c r="A761" s="4"/>
      <c r="B761" s="4"/>
    </row>
    <row r="762" ht="15.75" customHeight="1">
      <c r="A762" s="4"/>
      <c r="B762" s="4"/>
    </row>
    <row r="763" ht="15.75" customHeight="1">
      <c r="A763" s="4"/>
      <c r="B763" s="4"/>
    </row>
    <row r="764" ht="15.75" customHeight="1">
      <c r="A764" s="4"/>
      <c r="B764" s="4"/>
    </row>
    <row r="765" ht="15.75" customHeight="1">
      <c r="A765" s="4"/>
      <c r="B765" s="4"/>
    </row>
    <row r="766" ht="15.75" customHeight="1">
      <c r="A766" s="4"/>
      <c r="B766" s="4"/>
    </row>
    <row r="767" ht="15.75" customHeight="1">
      <c r="A767" s="4"/>
      <c r="B767" s="4"/>
    </row>
    <row r="768" ht="15.75" customHeight="1">
      <c r="A768" s="4"/>
      <c r="B768" s="4"/>
    </row>
    <row r="769" ht="15.75" customHeight="1">
      <c r="A769" s="4"/>
      <c r="B769" s="4"/>
    </row>
    <row r="770" ht="15.75" customHeight="1">
      <c r="A770" s="4"/>
      <c r="B770" s="4"/>
    </row>
    <row r="771" ht="15.75" customHeight="1">
      <c r="A771" s="4"/>
      <c r="B771" s="4"/>
    </row>
    <row r="772" ht="15.75" customHeight="1">
      <c r="A772" s="4"/>
      <c r="B772" s="4"/>
    </row>
    <row r="773" ht="15.75" customHeight="1">
      <c r="A773" s="4"/>
      <c r="B773" s="4"/>
    </row>
    <row r="774" ht="15.75" customHeight="1">
      <c r="A774" s="4"/>
      <c r="B774" s="4"/>
    </row>
    <row r="775" ht="15.75" customHeight="1">
      <c r="A775" s="4"/>
      <c r="B775" s="4"/>
    </row>
    <row r="776" ht="15.75" customHeight="1">
      <c r="A776" s="4"/>
      <c r="B776" s="4"/>
    </row>
    <row r="777" ht="15.75" customHeight="1">
      <c r="A777" s="4"/>
      <c r="B777" s="4"/>
    </row>
    <row r="778" ht="15.75" customHeight="1">
      <c r="A778" s="4"/>
      <c r="B778" s="4"/>
    </row>
    <row r="779" ht="15.75" customHeight="1">
      <c r="A779" s="4"/>
      <c r="B779" s="4"/>
    </row>
    <row r="780" ht="15.75" customHeight="1">
      <c r="A780" s="4"/>
      <c r="B780" s="4"/>
    </row>
    <row r="781" ht="15.75" customHeight="1">
      <c r="A781" s="4"/>
      <c r="B781" s="4"/>
    </row>
    <row r="782" ht="15.75" customHeight="1">
      <c r="A782" s="4"/>
      <c r="B782" s="4"/>
    </row>
    <row r="783" ht="15.75" customHeight="1">
      <c r="A783" s="4"/>
      <c r="B783" s="4"/>
    </row>
    <row r="784" ht="15.75" customHeight="1">
      <c r="A784" s="4"/>
      <c r="B784" s="4"/>
    </row>
    <row r="785" ht="15.75" customHeight="1">
      <c r="A785" s="4"/>
      <c r="B785" s="4"/>
    </row>
    <row r="786" ht="15.75" customHeight="1">
      <c r="A786" s="4"/>
      <c r="B786" s="4"/>
    </row>
    <row r="787" ht="15.75" customHeight="1">
      <c r="A787" s="4"/>
      <c r="B787" s="4"/>
    </row>
    <row r="788" ht="15.75" customHeight="1">
      <c r="A788" s="4"/>
      <c r="B788" s="4"/>
    </row>
    <row r="789" ht="15.75" customHeight="1">
      <c r="A789" s="4"/>
      <c r="B789" s="4"/>
    </row>
    <row r="790" ht="15.75" customHeight="1">
      <c r="A790" s="4"/>
      <c r="B790" s="4"/>
    </row>
    <row r="791" ht="15.75" customHeight="1">
      <c r="A791" s="4"/>
      <c r="B791" s="4"/>
    </row>
    <row r="792" ht="15.75" customHeight="1">
      <c r="A792" s="4"/>
      <c r="B792" s="4"/>
    </row>
    <row r="793" ht="15.75" customHeight="1">
      <c r="A793" s="4"/>
      <c r="B793" s="4"/>
    </row>
    <row r="794" ht="15.75" customHeight="1">
      <c r="A794" s="4"/>
      <c r="B794" s="4"/>
    </row>
    <row r="795" ht="15.75" customHeight="1">
      <c r="A795" s="4"/>
      <c r="B795" s="4"/>
    </row>
    <row r="796" ht="15.75" customHeight="1">
      <c r="A796" s="4"/>
      <c r="B796" s="4"/>
    </row>
    <row r="797" ht="15.75" customHeight="1">
      <c r="A797" s="4"/>
      <c r="B797" s="4"/>
    </row>
    <row r="798" ht="15.75" customHeight="1">
      <c r="A798" s="4"/>
      <c r="B798" s="4"/>
    </row>
    <row r="799" ht="15.75" customHeight="1">
      <c r="A799" s="4"/>
      <c r="B799" s="4"/>
    </row>
    <row r="800" ht="15.75" customHeight="1">
      <c r="A800" s="4"/>
      <c r="B800" s="4"/>
    </row>
    <row r="801" ht="15.75" customHeight="1">
      <c r="A801" s="4"/>
      <c r="B801" s="4"/>
    </row>
    <row r="802" ht="15.75" customHeight="1">
      <c r="A802" s="4"/>
      <c r="B802" s="4"/>
    </row>
    <row r="803" ht="15.75" customHeight="1">
      <c r="A803" s="4"/>
      <c r="B803" s="4"/>
    </row>
    <row r="804" ht="15.75" customHeight="1">
      <c r="A804" s="4"/>
      <c r="B804" s="4"/>
    </row>
    <row r="805" ht="15.75" customHeight="1">
      <c r="A805" s="4"/>
      <c r="B805" s="4"/>
    </row>
    <row r="806" ht="15.75" customHeight="1">
      <c r="A806" s="4"/>
      <c r="B806" s="4"/>
    </row>
    <row r="807" ht="15.75" customHeight="1">
      <c r="A807" s="4"/>
      <c r="B807" s="4"/>
    </row>
    <row r="808" ht="15.75" customHeight="1">
      <c r="A808" s="4"/>
      <c r="B808" s="4"/>
    </row>
    <row r="809" ht="15.75" customHeight="1">
      <c r="A809" s="4"/>
      <c r="B809" s="4"/>
    </row>
    <row r="810" ht="15.75" customHeight="1">
      <c r="A810" s="4"/>
      <c r="B810" s="4"/>
    </row>
    <row r="811" ht="15.75" customHeight="1">
      <c r="A811" s="4"/>
      <c r="B811" s="4"/>
    </row>
    <row r="812" ht="15.75" customHeight="1">
      <c r="A812" s="4"/>
      <c r="B812" s="4"/>
    </row>
    <row r="813" ht="15.75" customHeight="1">
      <c r="A813" s="4"/>
      <c r="B813" s="4"/>
    </row>
    <row r="814" ht="15.75" customHeight="1">
      <c r="A814" s="4"/>
      <c r="B814" s="4"/>
    </row>
    <row r="815" ht="15.75" customHeight="1">
      <c r="A815" s="4"/>
      <c r="B815" s="4"/>
    </row>
    <row r="816" ht="15.75" customHeight="1">
      <c r="A816" s="4"/>
      <c r="B816" s="4"/>
    </row>
    <row r="817" ht="15.75" customHeight="1">
      <c r="A817" s="4"/>
      <c r="B817" s="4"/>
    </row>
    <row r="818" ht="15.75" customHeight="1">
      <c r="A818" s="4"/>
      <c r="B818" s="4"/>
    </row>
    <row r="819" ht="15.75" customHeight="1">
      <c r="A819" s="4"/>
      <c r="B819" s="4"/>
    </row>
    <row r="820" ht="15.75" customHeight="1">
      <c r="A820" s="4"/>
      <c r="B820" s="4"/>
    </row>
    <row r="821" ht="15.75" customHeight="1">
      <c r="A821" s="4"/>
      <c r="B821" s="4"/>
    </row>
    <row r="822" ht="15.75" customHeight="1">
      <c r="A822" s="4"/>
      <c r="B822" s="4"/>
    </row>
    <row r="823" ht="15.75" customHeight="1">
      <c r="A823" s="4"/>
      <c r="B823" s="4"/>
    </row>
    <row r="824" ht="15.75" customHeight="1">
      <c r="A824" s="4"/>
      <c r="B824" s="4"/>
    </row>
    <row r="825" ht="15.75" customHeight="1">
      <c r="A825" s="4"/>
      <c r="B825" s="4"/>
    </row>
    <row r="826" ht="15.75" customHeight="1">
      <c r="A826" s="4"/>
      <c r="B826" s="4"/>
    </row>
    <row r="827" ht="15.75" customHeight="1">
      <c r="A827" s="4"/>
      <c r="B827" s="4"/>
    </row>
    <row r="828" ht="15.75" customHeight="1">
      <c r="A828" s="4"/>
      <c r="B828" s="4"/>
    </row>
    <row r="829" ht="15.75" customHeight="1">
      <c r="A829" s="4"/>
      <c r="B829" s="4"/>
    </row>
    <row r="830" ht="15.75" customHeight="1">
      <c r="A830" s="4"/>
      <c r="B830" s="4"/>
    </row>
    <row r="831" ht="15.75" customHeight="1">
      <c r="A831" s="4"/>
      <c r="B831" s="4"/>
    </row>
    <row r="832" ht="15.75" customHeight="1">
      <c r="A832" s="4"/>
      <c r="B832" s="4"/>
    </row>
    <row r="833" ht="15.75" customHeight="1">
      <c r="A833" s="4"/>
      <c r="B833" s="4"/>
    </row>
    <row r="834" ht="15.75" customHeight="1">
      <c r="A834" s="4"/>
      <c r="B834" s="4"/>
    </row>
    <row r="835" ht="15.75" customHeight="1">
      <c r="A835" s="4"/>
      <c r="B835" s="4"/>
    </row>
    <row r="836" ht="15.75" customHeight="1">
      <c r="A836" s="4"/>
      <c r="B836" s="4"/>
    </row>
    <row r="837" ht="15.75" customHeight="1">
      <c r="A837" s="4"/>
      <c r="B837" s="4"/>
    </row>
    <row r="838" ht="15.75" customHeight="1">
      <c r="A838" s="4"/>
      <c r="B838" s="4"/>
    </row>
    <row r="839" ht="15.75" customHeight="1">
      <c r="A839" s="4"/>
      <c r="B839" s="4"/>
    </row>
    <row r="840" ht="15.75" customHeight="1">
      <c r="A840" s="4"/>
      <c r="B840" s="4"/>
    </row>
    <row r="841" ht="15.75" customHeight="1">
      <c r="A841" s="4"/>
      <c r="B841" s="4"/>
    </row>
    <row r="842" ht="15.75" customHeight="1">
      <c r="A842" s="4"/>
      <c r="B842" s="4"/>
    </row>
    <row r="843" ht="15.75" customHeight="1">
      <c r="A843" s="4"/>
      <c r="B843" s="4"/>
    </row>
    <row r="844" ht="15.75" customHeight="1">
      <c r="A844" s="4"/>
      <c r="B844" s="4"/>
    </row>
    <row r="845" ht="15.75" customHeight="1">
      <c r="A845" s="4"/>
      <c r="B845" s="4"/>
    </row>
    <row r="846" ht="15.75" customHeight="1">
      <c r="A846" s="4"/>
      <c r="B846" s="4"/>
    </row>
    <row r="847" ht="15.75" customHeight="1">
      <c r="A847" s="4"/>
      <c r="B847" s="4"/>
    </row>
    <row r="848" ht="15.75" customHeight="1">
      <c r="A848" s="4"/>
      <c r="B848" s="4"/>
    </row>
    <row r="849" ht="15.75" customHeight="1">
      <c r="A849" s="4"/>
      <c r="B849" s="4"/>
    </row>
    <row r="850" ht="15.75" customHeight="1">
      <c r="A850" s="4"/>
      <c r="B850" s="4"/>
    </row>
    <row r="851" ht="15.75" customHeight="1">
      <c r="A851" s="4"/>
      <c r="B851" s="4"/>
    </row>
    <row r="852" ht="15.75" customHeight="1">
      <c r="A852" s="4"/>
      <c r="B852" s="4"/>
    </row>
    <row r="853" ht="15.75" customHeight="1">
      <c r="A853" s="4"/>
      <c r="B853" s="4"/>
    </row>
    <row r="854" ht="15.75" customHeight="1">
      <c r="A854" s="4"/>
      <c r="B854" s="4"/>
    </row>
    <row r="855" ht="15.75" customHeight="1">
      <c r="A855" s="4"/>
      <c r="B855" s="4"/>
    </row>
    <row r="856" ht="15.75" customHeight="1">
      <c r="A856" s="4"/>
      <c r="B856" s="4"/>
    </row>
    <row r="857" ht="15.75" customHeight="1">
      <c r="A857" s="4"/>
      <c r="B857" s="4"/>
    </row>
    <row r="858" ht="15.75" customHeight="1">
      <c r="A858" s="4"/>
      <c r="B858" s="4"/>
    </row>
    <row r="859" ht="15.75" customHeight="1">
      <c r="A859" s="4"/>
      <c r="B859" s="4"/>
    </row>
    <row r="860" ht="15.75" customHeight="1">
      <c r="A860" s="4"/>
      <c r="B860" s="4"/>
    </row>
    <row r="861" ht="15.75" customHeight="1">
      <c r="A861" s="4"/>
      <c r="B861" s="4"/>
    </row>
    <row r="862" ht="15.75" customHeight="1">
      <c r="A862" s="4"/>
      <c r="B862" s="4"/>
    </row>
    <row r="863" ht="15.75" customHeight="1">
      <c r="A863" s="4"/>
      <c r="B863" s="4"/>
    </row>
    <row r="864" ht="15.75" customHeight="1">
      <c r="A864" s="4"/>
      <c r="B864" s="4"/>
    </row>
    <row r="865" ht="15.75" customHeight="1">
      <c r="A865" s="4"/>
      <c r="B865" s="4"/>
    </row>
    <row r="866" ht="15.75" customHeight="1">
      <c r="A866" s="4"/>
      <c r="B866" s="4"/>
    </row>
    <row r="867" ht="15.75" customHeight="1">
      <c r="A867" s="4"/>
      <c r="B867" s="4"/>
    </row>
    <row r="868" ht="15.75" customHeight="1">
      <c r="A868" s="4"/>
      <c r="B868" s="4"/>
    </row>
    <row r="869" ht="15.75" customHeight="1">
      <c r="A869" s="4"/>
      <c r="B869" s="4"/>
    </row>
    <row r="870" ht="15.75" customHeight="1">
      <c r="A870" s="4"/>
      <c r="B870" s="4"/>
    </row>
    <row r="871" ht="15.75" customHeight="1">
      <c r="A871" s="4"/>
      <c r="B871" s="4"/>
    </row>
    <row r="872" ht="15.75" customHeight="1">
      <c r="A872" s="4"/>
      <c r="B872" s="4"/>
    </row>
    <row r="873" ht="15.75" customHeight="1">
      <c r="A873" s="4"/>
      <c r="B873" s="4"/>
    </row>
    <row r="874" ht="15.75" customHeight="1">
      <c r="A874" s="4"/>
      <c r="B874" s="4"/>
    </row>
    <row r="875" ht="15.75" customHeight="1">
      <c r="A875" s="4"/>
      <c r="B875" s="4"/>
    </row>
    <row r="876" ht="15.75" customHeight="1">
      <c r="A876" s="4"/>
      <c r="B876" s="4"/>
    </row>
    <row r="877" ht="15.75" customHeight="1">
      <c r="A877" s="4"/>
      <c r="B877" s="4"/>
    </row>
    <row r="878" ht="15.75" customHeight="1">
      <c r="A878" s="4"/>
      <c r="B878" s="4"/>
    </row>
    <row r="879" ht="15.75" customHeight="1">
      <c r="A879" s="4"/>
      <c r="B879" s="4"/>
    </row>
    <row r="880" ht="15.75" customHeight="1">
      <c r="A880" s="4"/>
      <c r="B880" s="4"/>
    </row>
    <row r="881" ht="15.75" customHeight="1">
      <c r="A881" s="4"/>
      <c r="B881" s="4"/>
    </row>
    <row r="882" ht="15.75" customHeight="1">
      <c r="A882" s="4"/>
      <c r="B882" s="4"/>
    </row>
    <row r="883" ht="15.75" customHeight="1">
      <c r="A883" s="4"/>
      <c r="B883" s="4"/>
    </row>
    <row r="884" ht="15.75" customHeight="1">
      <c r="A884" s="4"/>
      <c r="B884" s="4"/>
    </row>
    <row r="885" ht="15.75" customHeight="1">
      <c r="A885" s="4"/>
      <c r="B885" s="4"/>
    </row>
    <row r="886" ht="15.75" customHeight="1">
      <c r="A886" s="4"/>
      <c r="B886" s="4"/>
    </row>
    <row r="887" ht="15.75" customHeight="1">
      <c r="A887" s="4"/>
      <c r="B887" s="4"/>
    </row>
    <row r="888" ht="15.75" customHeight="1">
      <c r="A888" s="4"/>
      <c r="B888" s="4"/>
    </row>
    <row r="889" ht="15.75" customHeight="1">
      <c r="A889" s="4"/>
      <c r="B889" s="4"/>
    </row>
    <row r="890" ht="15.75" customHeight="1">
      <c r="A890" s="4"/>
      <c r="B890" s="4"/>
    </row>
    <row r="891" ht="15.75" customHeight="1">
      <c r="A891" s="4"/>
      <c r="B891" s="4"/>
    </row>
    <row r="892" ht="15.75" customHeight="1">
      <c r="A892" s="4"/>
      <c r="B892" s="4"/>
    </row>
    <row r="893" ht="15.75" customHeight="1">
      <c r="A893" s="4"/>
      <c r="B893" s="4"/>
    </row>
    <row r="894" ht="15.75" customHeight="1">
      <c r="A894" s="4"/>
      <c r="B894" s="4"/>
    </row>
    <row r="895" ht="15.75" customHeight="1">
      <c r="A895" s="4"/>
      <c r="B895" s="4"/>
    </row>
    <row r="896" ht="15.75" customHeight="1">
      <c r="A896" s="4"/>
      <c r="B896" s="4"/>
    </row>
    <row r="897" ht="15.75" customHeight="1">
      <c r="A897" s="4"/>
      <c r="B897" s="4"/>
    </row>
    <row r="898" ht="15.75" customHeight="1">
      <c r="A898" s="4"/>
      <c r="B898" s="4"/>
    </row>
    <row r="899" ht="15.75" customHeight="1">
      <c r="A899" s="4"/>
      <c r="B899" s="4"/>
    </row>
    <row r="900" ht="15.75" customHeight="1">
      <c r="A900" s="4"/>
      <c r="B900" s="4"/>
    </row>
    <row r="901" ht="15.75" customHeight="1">
      <c r="A901" s="4"/>
      <c r="B901" s="4"/>
    </row>
    <row r="902" ht="15.75" customHeight="1">
      <c r="A902" s="4"/>
      <c r="B902" s="4"/>
    </row>
    <row r="903" ht="15.75" customHeight="1">
      <c r="A903" s="4"/>
      <c r="B903" s="4"/>
    </row>
    <row r="904" ht="15.75" customHeight="1">
      <c r="A904" s="4"/>
      <c r="B904" s="4"/>
    </row>
    <row r="905" ht="15.75" customHeight="1">
      <c r="A905" s="4"/>
      <c r="B905" s="4"/>
    </row>
    <row r="906" ht="15.75" customHeight="1">
      <c r="A906" s="4"/>
      <c r="B906" s="4"/>
    </row>
    <row r="907" ht="15.75" customHeight="1">
      <c r="A907" s="4"/>
      <c r="B907" s="4"/>
    </row>
    <row r="908" ht="15.75" customHeight="1">
      <c r="A908" s="4"/>
      <c r="B908" s="4"/>
    </row>
    <row r="909" ht="15.75" customHeight="1">
      <c r="A909" s="4"/>
      <c r="B909" s="4"/>
    </row>
    <row r="910" ht="15.75" customHeight="1">
      <c r="A910" s="4"/>
      <c r="B910" s="4"/>
    </row>
    <row r="911" ht="15.75" customHeight="1">
      <c r="A911" s="4"/>
      <c r="B911" s="4"/>
    </row>
    <row r="912" ht="15.75" customHeight="1">
      <c r="A912" s="4"/>
      <c r="B912" s="4"/>
    </row>
    <row r="913" ht="15.75" customHeight="1">
      <c r="A913" s="4"/>
      <c r="B913" s="4"/>
    </row>
    <row r="914" ht="15.75" customHeight="1">
      <c r="A914" s="4"/>
      <c r="B914" s="4"/>
    </row>
    <row r="915" ht="15.75" customHeight="1">
      <c r="A915" s="4"/>
      <c r="B915" s="4"/>
    </row>
    <row r="916" ht="15.75" customHeight="1">
      <c r="A916" s="4"/>
      <c r="B916" s="4"/>
    </row>
    <row r="917" ht="15.75" customHeight="1">
      <c r="A917" s="4"/>
      <c r="B917" s="4"/>
    </row>
    <row r="918" ht="15.75" customHeight="1">
      <c r="A918" s="4"/>
      <c r="B918" s="4"/>
    </row>
    <row r="919" ht="15.75" customHeight="1">
      <c r="A919" s="4"/>
      <c r="B919" s="4"/>
    </row>
    <row r="920" ht="15.75" customHeight="1">
      <c r="A920" s="4"/>
      <c r="B920" s="4"/>
    </row>
    <row r="921" ht="15.75" customHeight="1">
      <c r="A921" s="4"/>
      <c r="B921" s="4"/>
    </row>
    <row r="922" ht="15.75" customHeight="1">
      <c r="A922" s="4"/>
      <c r="B922" s="4"/>
    </row>
    <row r="923" ht="15.75" customHeight="1">
      <c r="A923" s="4"/>
      <c r="B923" s="4"/>
    </row>
    <row r="924" ht="15.75" customHeight="1">
      <c r="A924" s="4"/>
      <c r="B924" s="4"/>
    </row>
    <row r="925" ht="15.75" customHeight="1">
      <c r="A925" s="4"/>
      <c r="B925" s="4"/>
    </row>
    <row r="926" ht="15.75" customHeight="1">
      <c r="A926" s="4"/>
      <c r="B926" s="4"/>
    </row>
    <row r="927" ht="15.75" customHeight="1">
      <c r="A927" s="4"/>
      <c r="B927" s="4"/>
    </row>
    <row r="928" ht="15.75" customHeight="1">
      <c r="A928" s="4"/>
      <c r="B928" s="4"/>
    </row>
    <row r="929" ht="15.75" customHeight="1">
      <c r="A929" s="4"/>
      <c r="B929" s="4"/>
    </row>
    <row r="930" ht="15.75" customHeight="1">
      <c r="A930" s="4"/>
      <c r="B930" s="4"/>
    </row>
    <row r="931" ht="15.75" customHeight="1">
      <c r="A931" s="4"/>
      <c r="B931" s="4"/>
    </row>
    <row r="932" ht="15.75" customHeight="1">
      <c r="A932" s="4"/>
      <c r="B932" s="4"/>
    </row>
    <row r="933" ht="15.75" customHeight="1">
      <c r="A933" s="4"/>
      <c r="B933" s="4"/>
    </row>
    <row r="934" ht="15.75" customHeight="1">
      <c r="A934" s="4"/>
      <c r="B934" s="4"/>
    </row>
    <row r="935" ht="15.75" customHeight="1">
      <c r="A935" s="4"/>
      <c r="B935" s="4"/>
    </row>
    <row r="936" ht="15.75" customHeight="1">
      <c r="A936" s="4"/>
      <c r="B936" s="4"/>
    </row>
    <row r="937" ht="15.75" customHeight="1">
      <c r="A937" s="4"/>
      <c r="B937" s="4"/>
    </row>
    <row r="938" ht="15.75" customHeight="1">
      <c r="A938" s="4"/>
      <c r="B938" s="4"/>
    </row>
    <row r="939" ht="15.75" customHeight="1">
      <c r="A939" s="4"/>
      <c r="B939" s="4"/>
    </row>
    <row r="940" ht="15.75" customHeight="1">
      <c r="A940" s="4"/>
      <c r="B940" s="4"/>
    </row>
    <row r="941" ht="15.75" customHeight="1">
      <c r="A941" s="4"/>
      <c r="B941" s="4"/>
    </row>
    <row r="942" ht="15.75" customHeight="1">
      <c r="A942" s="4"/>
      <c r="B942" s="4"/>
    </row>
    <row r="943" ht="15.75" customHeight="1">
      <c r="A943" s="4"/>
      <c r="B943" s="4"/>
    </row>
    <row r="944" ht="15.75" customHeight="1">
      <c r="A944" s="4"/>
      <c r="B944" s="4"/>
    </row>
    <row r="945" ht="15.75" customHeight="1">
      <c r="A945" s="4"/>
      <c r="B945" s="4"/>
    </row>
    <row r="946" ht="15.75" customHeight="1">
      <c r="A946" s="4"/>
      <c r="B946" s="4"/>
    </row>
    <row r="947" ht="15.75" customHeight="1">
      <c r="A947" s="4"/>
      <c r="B947" s="4"/>
    </row>
    <row r="948" ht="15.75" customHeight="1">
      <c r="A948" s="4"/>
      <c r="B948" s="4"/>
    </row>
    <row r="949" ht="15.75" customHeight="1">
      <c r="A949" s="4"/>
      <c r="B949" s="4"/>
    </row>
    <row r="950" ht="15.75" customHeight="1">
      <c r="A950" s="4"/>
      <c r="B950" s="4"/>
    </row>
    <row r="951" ht="15.75" customHeight="1">
      <c r="A951" s="4"/>
      <c r="B951" s="4"/>
    </row>
    <row r="952" ht="15.75" customHeight="1">
      <c r="A952" s="4"/>
      <c r="B952" s="4"/>
    </row>
    <row r="953" ht="15.75" customHeight="1">
      <c r="A953" s="4"/>
      <c r="B953" s="4"/>
    </row>
    <row r="954" ht="15.75" customHeight="1">
      <c r="A954" s="4"/>
      <c r="B954" s="4"/>
    </row>
    <row r="955" ht="15.75" customHeight="1">
      <c r="A955" s="4"/>
      <c r="B955" s="4"/>
    </row>
    <row r="956" ht="15.75" customHeight="1">
      <c r="A956" s="4"/>
      <c r="B956" s="4"/>
    </row>
    <row r="957" ht="15.75" customHeight="1">
      <c r="A957" s="4"/>
      <c r="B957" s="4"/>
    </row>
    <row r="958" ht="15.75" customHeight="1">
      <c r="A958" s="4"/>
      <c r="B958" s="4"/>
    </row>
    <row r="959" ht="15.75" customHeight="1">
      <c r="A959" s="4"/>
      <c r="B959" s="4"/>
    </row>
    <row r="960" ht="15.75" customHeight="1">
      <c r="A960" s="4"/>
      <c r="B960" s="4"/>
    </row>
    <row r="961" ht="15.75" customHeight="1">
      <c r="A961" s="4"/>
      <c r="B961" s="4"/>
    </row>
    <row r="962" ht="15.75" customHeight="1">
      <c r="A962" s="4"/>
      <c r="B962" s="4"/>
    </row>
    <row r="963" ht="15.75" customHeight="1">
      <c r="A963" s="4"/>
      <c r="B963" s="4"/>
    </row>
    <row r="964" ht="15.75" customHeight="1">
      <c r="A964" s="4"/>
      <c r="B964" s="4"/>
    </row>
    <row r="965" ht="15.75" customHeight="1">
      <c r="A965" s="4"/>
      <c r="B965" s="4"/>
    </row>
    <row r="966" ht="15.75" customHeight="1">
      <c r="A966" s="4"/>
      <c r="B966" s="4"/>
    </row>
    <row r="967" ht="15.75" customHeight="1">
      <c r="A967" s="4"/>
      <c r="B967" s="4"/>
    </row>
    <row r="968" ht="15.75" customHeight="1">
      <c r="A968" s="4"/>
      <c r="B968" s="4"/>
    </row>
    <row r="969" ht="15.75" customHeight="1">
      <c r="A969" s="4"/>
      <c r="B969" s="4"/>
    </row>
    <row r="970" ht="15.75" customHeight="1">
      <c r="A970" s="4"/>
      <c r="B970" s="4"/>
    </row>
    <row r="971" ht="15.75" customHeight="1">
      <c r="A971" s="4"/>
      <c r="B971" s="4"/>
    </row>
    <row r="972" ht="15.75" customHeight="1">
      <c r="A972" s="4"/>
      <c r="B972" s="4"/>
    </row>
    <row r="973" ht="15.75" customHeight="1">
      <c r="A973" s="4"/>
      <c r="B973" s="4"/>
    </row>
    <row r="974" ht="15.75" customHeight="1">
      <c r="A974" s="4"/>
      <c r="B974" s="4"/>
    </row>
    <row r="975" ht="15.75" customHeight="1">
      <c r="A975" s="4"/>
      <c r="B975" s="4"/>
    </row>
    <row r="976" ht="15.75" customHeight="1">
      <c r="A976" s="4"/>
      <c r="B976" s="4"/>
    </row>
    <row r="977" ht="15.75" customHeight="1">
      <c r="A977" s="4"/>
      <c r="B977" s="4"/>
    </row>
    <row r="978" ht="15.75" customHeight="1">
      <c r="A978" s="4"/>
      <c r="B978" s="4"/>
    </row>
    <row r="979" ht="15.75" customHeight="1">
      <c r="A979" s="4"/>
      <c r="B979" s="4"/>
    </row>
    <row r="980" ht="15.75" customHeight="1">
      <c r="A980" s="4"/>
      <c r="B980" s="4"/>
    </row>
    <row r="981" ht="15.75" customHeight="1">
      <c r="A981" s="4"/>
      <c r="B981" s="4"/>
    </row>
    <row r="982" ht="15.75" customHeight="1">
      <c r="A982" s="4"/>
      <c r="B982" s="4"/>
    </row>
    <row r="983" ht="15.75" customHeight="1">
      <c r="A983" s="4"/>
      <c r="B983" s="4"/>
    </row>
    <row r="984" ht="15.75" customHeight="1">
      <c r="A984" s="4"/>
      <c r="B984" s="4"/>
    </row>
    <row r="985" ht="15.75" customHeight="1">
      <c r="A985" s="4"/>
      <c r="B985" s="4"/>
    </row>
    <row r="986" ht="15.75" customHeight="1">
      <c r="A986" s="4"/>
      <c r="B986" s="4"/>
    </row>
    <row r="987" ht="15.75" customHeight="1">
      <c r="A987" s="4"/>
      <c r="B987" s="4"/>
    </row>
    <row r="988" ht="15.75" customHeight="1">
      <c r="A988" s="4"/>
      <c r="B988" s="4"/>
    </row>
    <row r="989" ht="15.75" customHeight="1">
      <c r="A989" s="4"/>
      <c r="B989" s="4"/>
    </row>
    <row r="990" ht="15.75" customHeight="1">
      <c r="A990" s="4"/>
      <c r="B990" s="4"/>
    </row>
    <row r="991" ht="15.75" customHeight="1">
      <c r="A991" s="4"/>
      <c r="B991" s="4"/>
    </row>
    <row r="992" ht="15.75" customHeight="1">
      <c r="A992" s="4"/>
      <c r="B992" s="4"/>
    </row>
    <row r="993" ht="15.75" customHeight="1">
      <c r="A993" s="4"/>
      <c r="B993" s="4"/>
    </row>
    <row r="994" ht="15.75" customHeight="1">
      <c r="A994" s="4"/>
      <c r="B994" s="4"/>
    </row>
    <row r="995" ht="15.75" customHeight="1">
      <c r="A995" s="4"/>
      <c r="B995" s="4"/>
    </row>
    <row r="996" ht="15.75" customHeight="1">
      <c r="A996" s="4"/>
      <c r="B996" s="4"/>
    </row>
    <row r="997" ht="15.75" customHeight="1">
      <c r="A997" s="4"/>
      <c r="B997" s="4"/>
    </row>
    <row r="998" ht="15.75" customHeight="1">
      <c r="A998" s="4"/>
      <c r="B998" s="4"/>
    </row>
    <row r="999" ht="15.75" customHeight="1">
      <c r="A999" s="4"/>
      <c r="B999" s="4"/>
    </row>
    <row r="1000" ht="15.75" customHeight="1">
      <c r="A1000" s="4"/>
      <c r="B1000" s="4"/>
    </row>
  </sheetData>
  <autoFilter ref="$A$1:$E$302"/>
  <hyperlinks>
    <hyperlink r:id="rId1" ref="B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B13"/>
    <hyperlink r:id="rId14" ref="A14"/>
    <hyperlink r:id="rId15" ref="A15"/>
    <hyperlink r:id="rId16" ref="B15"/>
    <hyperlink r:id="rId17" ref="A16"/>
    <hyperlink r:id="rId18" ref="B16"/>
    <hyperlink r:id="rId19" ref="A17"/>
    <hyperlink r:id="rId20" ref="A18"/>
    <hyperlink r:id="rId21" ref="A19"/>
    <hyperlink r:id="rId22" ref="B19"/>
    <hyperlink r:id="rId23" ref="A20"/>
    <hyperlink r:id="rId24" ref="B20"/>
    <hyperlink r:id="rId25" ref="A21"/>
    <hyperlink r:id="rId26" ref="A22"/>
    <hyperlink r:id="rId27" ref="A23"/>
    <hyperlink r:id="rId28" ref="A24"/>
    <hyperlink r:id="rId29" ref="A25"/>
    <hyperlink r:id="rId30" ref="A26"/>
    <hyperlink r:id="rId31" ref="B26"/>
    <hyperlink r:id="rId32" ref="A27"/>
    <hyperlink r:id="rId33" ref="A28"/>
    <hyperlink r:id="rId34" ref="A29"/>
    <hyperlink r:id="rId35" ref="A30"/>
    <hyperlink r:id="rId36" ref="A31"/>
    <hyperlink r:id="rId37" ref="A32"/>
    <hyperlink r:id="rId38" ref="A33"/>
    <hyperlink r:id="rId39" ref="A34"/>
    <hyperlink r:id="rId40" ref="A35"/>
    <hyperlink r:id="rId41" ref="A36"/>
    <hyperlink r:id="rId42" ref="A37"/>
    <hyperlink r:id="rId43" ref="A38"/>
    <hyperlink r:id="rId44" ref="A39"/>
    <hyperlink r:id="rId45" ref="A40"/>
    <hyperlink r:id="rId46" ref="A41"/>
    <hyperlink r:id="rId47" ref="A42"/>
    <hyperlink r:id="rId48" ref="A43"/>
    <hyperlink r:id="rId49" ref="A44"/>
    <hyperlink r:id="rId50" ref="A45"/>
    <hyperlink r:id="rId51" ref="A46"/>
    <hyperlink r:id="rId52" ref="A47"/>
    <hyperlink r:id="rId53" ref="A48"/>
    <hyperlink r:id="rId54" ref="A49"/>
    <hyperlink r:id="rId55" ref="A50"/>
    <hyperlink r:id="rId56" ref="A51"/>
    <hyperlink r:id="rId57" ref="A52"/>
    <hyperlink r:id="rId58" ref="A53"/>
    <hyperlink r:id="rId59" ref="A54"/>
    <hyperlink r:id="rId60" ref="A55"/>
    <hyperlink r:id="rId61" ref="A56"/>
    <hyperlink r:id="rId62" ref="A57"/>
    <hyperlink r:id="rId63" ref="A58"/>
    <hyperlink r:id="rId64" ref="A59"/>
    <hyperlink r:id="rId65" ref="A60"/>
    <hyperlink r:id="rId66" ref="A61"/>
    <hyperlink r:id="rId67" ref="A62"/>
    <hyperlink r:id="rId68" ref="A63"/>
    <hyperlink r:id="rId69" ref="A64"/>
    <hyperlink r:id="rId70" ref="A65"/>
    <hyperlink r:id="rId71" ref="A66"/>
    <hyperlink r:id="rId72" ref="A67"/>
    <hyperlink r:id="rId73" ref="A68"/>
    <hyperlink r:id="rId74" ref="A69"/>
    <hyperlink r:id="rId75" ref="A70"/>
    <hyperlink r:id="rId76" ref="A71"/>
    <hyperlink r:id="rId77" ref="A72"/>
    <hyperlink r:id="rId78" ref="A73"/>
    <hyperlink r:id="rId79" ref="A74"/>
    <hyperlink r:id="rId80" ref="A75"/>
    <hyperlink r:id="rId81" ref="A76"/>
    <hyperlink r:id="rId82" ref="A77"/>
    <hyperlink r:id="rId83" ref="A78"/>
    <hyperlink r:id="rId84" ref="A79"/>
    <hyperlink r:id="rId85" ref="A80"/>
    <hyperlink r:id="rId86" ref="A81"/>
    <hyperlink r:id="rId87" ref="A82"/>
    <hyperlink r:id="rId88" ref="A83"/>
    <hyperlink r:id="rId89" ref="A84"/>
    <hyperlink r:id="rId90" ref="A85"/>
    <hyperlink r:id="rId91" ref="A86"/>
    <hyperlink r:id="rId92" ref="A87"/>
    <hyperlink r:id="rId93" ref="A88"/>
    <hyperlink r:id="rId94" ref="A89"/>
    <hyperlink r:id="rId95" ref="A90"/>
    <hyperlink r:id="rId96" ref="A91"/>
    <hyperlink r:id="rId97" ref="A92"/>
    <hyperlink r:id="rId98" ref="A93"/>
    <hyperlink r:id="rId99" ref="A94"/>
    <hyperlink r:id="rId100" ref="B94"/>
    <hyperlink r:id="rId101" ref="A95"/>
    <hyperlink r:id="rId102" ref="A96"/>
    <hyperlink r:id="rId103" ref="A97"/>
    <hyperlink r:id="rId104" ref="B97"/>
    <hyperlink r:id="rId105" ref="A98"/>
    <hyperlink r:id="rId106" ref="A99"/>
    <hyperlink r:id="rId107" ref="A100"/>
    <hyperlink r:id="rId108" ref="A101"/>
    <hyperlink r:id="rId109" ref="A102"/>
    <hyperlink r:id="rId110" ref="A103"/>
    <hyperlink r:id="rId111" ref="A104"/>
    <hyperlink r:id="rId112" ref="A105"/>
    <hyperlink r:id="rId113" ref="A106"/>
    <hyperlink r:id="rId114" ref="A107"/>
    <hyperlink r:id="rId115" ref="A108"/>
    <hyperlink r:id="rId116" ref="A109"/>
    <hyperlink r:id="rId117" ref="A110"/>
    <hyperlink r:id="rId118" ref="A111"/>
    <hyperlink r:id="rId119" ref="A112"/>
    <hyperlink r:id="rId120" ref="A113"/>
    <hyperlink r:id="rId121" ref="A114"/>
    <hyperlink r:id="rId122" ref="A115"/>
    <hyperlink r:id="rId123" ref="A116"/>
    <hyperlink r:id="rId124" ref="A117"/>
    <hyperlink r:id="rId125" ref="A118"/>
    <hyperlink r:id="rId126" ref="A119"/>
    <hyperlink r:id="rId127" ref="A120"/>
    <hyperlink r:id="rId128" ref="A121"/>
    <hyperlink r:id="rId129" ref="A122"/>
    <hyperlink r:id="rId130" ref="A123"/>
    <hyperlink r:id="rId131" ref="A124"/>
    <hyperlink r:id="rId132" ref="A125"/>
    <hyperlink r:id="rId133" ref="A126"/>
    <hyperlink r:id="rId134" ref="A127"/>
    <hyperlink r:id="rId135" ref="A128"/>
    <hyperlink r:id="rId136" ref="A129"/>
    <hyperlink r:id="rId137" ref="A130"/>
    <hyperlink r:id="rId138" ref="A131"/>
    <hyperlink r:id="rId139" ref="A132"/>
    <hyperlink r:id="rId140" ref="A133"/>
    <hyperlink r:id="rId141" ref="A134"/>
    <hyperlink r:id="rId142" ref="A135"/>
    <hyperlink r:id="rId143" ref="A136"/>
    <hyperlink r:id="rId144" ref="A137"/>
    <hyperlink r:id="rId145" ref="A138"/>
    <hyperlink r:id="rId146" ref="A139"/>
    <hyperlink r:id="rId147" ref="A140"/>
    <hyperlink r:id="rId148" ref="A141"/>
    <hyperlink r:id="rId149" ref="A142"/>
    <hyperlink r:id="rId150" ref="A143"/>
    <hyperlink r:id="rId151" ref="A144"/>
    <hyperlink r:id="rId152" ref="A145"/>
    <hyperlink r:id="rId153" ref="A146"/>
    <hyperlink r:id="rId154" ref="A147"/>
    <hyperlink r:id="rId155" ref="A148"/>
    <hyperlink r:id="rId156" ref="A149"/>
    <hyperlink r:id="rId157" ref="A150"/>
    <hyperlink r:id="rId158" ref="A151"/>
    <hyperlink r:id="rId159" ref="A152"/>
    <hyperlink r:id="rId160" ref="A153"/>
    <hyperlink r:id="rId161" ref="A154"/>
    <hyperlink r:id="rId162" ref="A155"/>
    <hyperlink r:id="rId163" ref="A156"/>
    <hyperlink r:id="rId164" ref="A157"/>
    <hyperlink r:id="rId165" ref="A158"/>
    <hyperlink r:id="rId166" ref="A159"/>
    <hyperlink r:id="rId167" ref="A160"/>
    <hyperlink r:id="rId168" ref="A161"/>
    <hyperlink r:id="rId169" ref="A162"/>
    <hyperlink r:id="rId170" ref="A163"/>
    <hyperlink r:id="rId171" ref="A164"/>
    <hyperlink r:id="rId172" ref="A165"/>
    <hyperlink r:id="rId173" ref="A166"/>
    <hyperlink r:id="rId174" ref="A167"/>
    <hyperlink r:id="rId175" ref="A168"/>
    <hyperlink r:id="rId176" ref="A169"/>
    <hyperlink r:id="rId177" ref="A170"/>
    <hyperlink r:id="rId178" ref="A171"/>
    <hyperlink r:id="rId179" ref="A172"/>
    <hyperlink r:id="rId180" ref="A173"/>
    <hyperlink r:id="rId181" ref="A174"/>
    <hyperlink r:id="rId182" ref="A175"/>
    <hyperlink r:id="rId183" ref="A176"/>
    <hyperlink r:id="rId184" ref="A177"/>
    <hyperlink r:id="rId185" ref="A178"/>
    <hyperlink r:id="rId186" ref="A179"/>
    <hyperlink r:id="rId187" ref="A180"/>
    <hyperlink r:id="rId188" ref="A181"/>
    <hyperlink r:id="rId189" ref="A182"/>
    <hyperlink r:id="rId190" ref="A183"/>
    <hyperlink r:id="rId191" ref="A184"/>
    <hyperlink r:id="rId192" ref="A185"/>
    <hyperlink r:id="rId193" ref="A186"/>
    <hyperlink r:id="rId194" ref="A187"/>
    <hyperlink r:id="rId195" ref="A188"/>
    <hyperlink r:id="rId196" ref="A189"/>
    <hyperlink r:id="rId197" ref="A190"/>
    <hyperlink r:id="rId198" ref="A191"/>
    <hyperlink r:id="rId199" ref="A192"/>
    <hyperlink r:id="rId200" ref="A193"/>
    <hyperlink r:id="rId201" ref="A194"/>
    <hyperlink r:id="rId202" ref="A195"/>
    <hyperlink r:id="rId203" ref="A196"/>
    <hyperlink r:id="rId204" ref="A197"/>
    <hyperlink r:id="rId205" ref="A198"/>
    <hyperlink r:id="rId206" ref="A199"/>
    <hyperlink r:id="rId207" ref="A200"/>
    <hyperlink r:id="rId208" ref="A201"/>
    <hyperlink r:id="rId209" ref="A202"/>
    <hyperlink r:id="rId210" ref="A203"/>
    <hyperlink r:id="rId211" ref="A204"/>
    <hyperlink r:id="rId212" ref="A205"/>
    <hyperlink r:id="rId213" ref="A206"/>
    <hyperlink r:id="rId214" ref="A207"/>
    <hyperlink r:id="rId215" ref="A208"/>
    <hyperlink r:id="rId216" ref="A209"/>
    <hyperlink r:id="rId217" ref="A210"/>
    <hyperlink r:id="rId218" ref="A211"/>
    <hyperlink r:id="rId219" ref="A212"/>
    <hyperlink r:id="rId220" ref="A213"/>
    <hyperlink r:id="rId221" ref="A214"/>
    <hyperlink r:id="rId222" ref="A215"/>
    <hyperlink r:id="rId223" ref="A216"/>
    <hyperlink r:id="rId224" ref="A217"/>
    <hyperlink r:id="rId225" ref="A218"/>
    <hyperlink r:id="rId226" ref="A219"/>
    <hyperlink r:id="rId227" ref="A220"/>
    <hyperlink r:id="rId228" ref="A221"/>
    <hyperlink r:id="rId229" ref="A222"/>
    <hyperlink r:id="rId230" ref="A223"/>
    <hyperlink r:id="rId231" ref="A224"/>
    <hyperlink r:id="rId232" ref="A225"/>
    <hyperlink r:id="rId233" ref="A226"/>
    <hyperlink r:id="rId234" ref="A227"/>
    <hyperlink r:id="rId235" ref="A228"/>
    <hyperlink r:id="rId236" ref="A229"/>
    <hyperlink r:id="rId237" ref="A230"/>
    <hyperlink r:id="rId238" ref="A231"/>
    <hyperlink r:id="rId239" ref="A232"/>
    <hyperlink r:id="rId240" ref="A233"/>
    <hyperlink r:id="rId241" ref="A234"/>
    <hyperlink r:id="rId242" ref="A235"/>
    <hyperlink r:id="rId243" ref="A236"/>
    <hyperlink r:id="rId244" ref="A237"/>
    <hyperlink r:id="rId245" ref="A238"/>
    <hyperlink r:id="rId246" ref="A239"/>
    <hyperlink r:id="rId247" ref="A240"/>
    <hyperlink r:id="rId248" ref="A241"/>
    <hyperlink r:id="rId249" ref="A242"/>
    <hyperlink r:id="rId250" ref="A243"/>
    <hyperlink r:id="rId251" ref="A244"/>
    <hyperlink r:id="rId252" ref="A245"/>
    <hyperlink r:id="rId253" ref="A246"/>
    <hyperlink r:id="rId254" ref="A247"/>
    <hyperlink r:id="rId255" ref="A248"/>
    <hyperlink r:id="rId256" ref="A249"/>
    <hyperlink r:id="rId257" ref="A250"/>
    <hyperlink r:id="rId258" ref="A251"/>
    <hyperlink r:id="rId259" ref="A252"/>
    <hyperlink r:id="rId260" ref="A253"/>
    <hyperlink r:id="rId261" ref="A254"/>
    <hyperlink r:id="rId262" ref="A255"/>
    <hyperlink r:id="rId263" ref="A256"/>
    <hyperlink r:id="rId264" ref="A257"/>
    <hyperlink r:id="rId265" ref="A258"/>
    <hyperlink r:id="rId266" ref="A259"/>
    <hyperlink r:id="rId267" ref="A260"/>
    <hyperlink r:id="rId268" ref="A261"/>
    <hyperlink r:id="rId269" ref="A262"/>
    <hyperlink r:id="rId270" ref="A263"/>
    <hyperlink r:id="rId271" ref="A264"/>
    <hyperlink r:id="rId272" ref="A265"/>
    <hyperlink r:id="rId273" ref="A266"/>
    <hyperlink r:id="rId274" ref="A267"/>
    <hyperlink r:id="rId275" ref="A268"/>
    <hyperlink r:id="rId276" ref="A269"/>
    <hyperlink r:id="rId277" ref="A270"/>
    <hyperlink r:id="rId278" ref="A271"/>
    <hyperlink r:id="rId279" ref="A272"/>
    <hyperlink r:id="rId280" ref="A273"/>
    <hyperlink r:id="rId281" ref="A274"/>
    <hyperlink r:id="rId282" ref="A275"/>
    <hyperlink r:id="rId283" ref="A276"/>
    <hyperlink r:id="rId284" ref="A277"/>
    <hyperlink r:id="rId285" ref="A278"/>
    <hyperlink r:id="rId286" ref="A279"/>
    <hyperlink r:id="rId287" ref="A280"/>
    <hyperlink r:id="rId288" ref="A281"/>
    <hyperlink r:id="rId289" ref="A282"/>
    <hyperlink r:id="rId290" ref="A283"/>
    <hyperlink r:id="rId291" ref="A284"/>
    <hyperlink r:id="rId292" ref="A285"/>
    <hyperlink r:id="rId293" ref="A286"/>
    <hyperlink r:id="rId294" ref="A287"/>
    <hyperlink r:id="rId295" ref="A288"/>
    <hyperlink r:id="rId296" ref="A289"/>
    <hyperlink r:id="rId297" ref="A290"/>
    <hyperlink r:id="rId298" ref="A291"/>
    <hyperlink r:id="rId299" ref="A292"/>
    <hyperlink r:id="rId300" ref="A293"/>
    <hyperlink r:id="rId301" ref="A294"/>
    <hyperlink r:id="rId302" ref="A295"/>
    <hyperlink r:id="rId303" ref="A296"/>
    <hyperlink r:id="rId304" ref="A297"/>
    <hyperlink r:id="rId305" ref="A298"/>
    <hyperlink r:id="rId306" ref="A299"/>
    <hyperlink r:id="rId307" ref="A300"/>
    <hyperlink r:id="rId308" ref="A301"/>
    <hyperlink r:id="rId309" ref="A302"/>
  </hyperlinks>
  <drawing r:id="rId31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77.29"/>
    <col customWidth="1" min="2" max="2" width="48.86"/>
    <col customWidth="1" min="3" max="3" width="77.29"/>
    <col customWidth="1" min="4" max="4" width="14.43"/>
    <col customWidth="1" min="5" max="5" width="6.29"/>
    <col customWidth="1" min="6" max="6" width="23.14"/>
    <col customWidth="1" min="7" max="26" width="14.43"/>
  </cols>
  <sheetData>
    <row r="1" ht="15.75" customHeight="1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7</v>
      </c>
      <c r="G1" s="2" t="s">
        <v>8</v>
      </c>
      <c r="H1" s="2" t="s">
        <v>9</v>
      </c>
    </row>
    <row r="2" ht="15.75" customHeight="1">
      <c r="A2" s="6" t="str">
        <f>HYPERLINK("http://www.americantrainco.com/","http://www.americantrainco.com/")</f>
        <v>http://www.americantrainco.com/</v>
      </c>
      <c r="B2" s="7"/>
      <c r="C2" s="6" t="str">
        <f>HYPERLINK("http://tpctrainco.com","tpctrainco.com")</f>
        <v>tpctrainco.com</v>
      </c>
      <c r="D2" s="7"/>
      <c r="E2" s="7" t="s">
        <v>10</v>
      </c>
      <c r="F2" s="2" t="s">
        <v>10</v>
      </c>
      <c r="G2" s="7" t="s">
        <v>11</v>
      </c>
      <c r="H2" s="7"/>
    </row>
    <row r="3" ht="15.75" customHeight="1">
      <c r="A3" s="6" t="str">
        <f>HYPERLINK("http://www.americantrainco.com/about_company.aspx","http://www.americantrainco.com/about_company.aspx")</f>
        <v>http://www.americantrainco.com/about_company.aspx</v>
      </c>
      <c r="B3" s="7" t="s">
        <v>12</v>
      </c>
      <c r="C3" s="6" t="str">
        <f>HYPERLINK("http://tpctrainco.com/about","tpctrainco.com/about")</f>
        <v>tpctrainco.com/about</v>
      </c>
      <c r="D3" s="7"/>
      <c r="E3" s="7" t="s">
        <v>10</v>
      </c>
      <c r="F3" s="2" t="s">
        <v>10</v>
      </c>
      <c r="G3" s="7" t="s">
        <v>13</v>
      </c>
      <c r="H3" s="7"/>
    </row>
    <row r="4" ht="15.75" customHeight="1">
      <c r="A4" s="6" t="str">
        <f>HYPERLINK("http://www.americantrainco.com/about_epatesting.aspx","http://www.americantrainco.com/about_epatesting.aspx")</f>
        <v>http://www.americantrainco.com/about_epatesting.aspx</v>
      </c>
      <c r="B4" s="7" t="s">
        <v>14</v>
      </c>
      <c r="C4" s="6" t="str">
        <f>HYPERLINK("http://tpctrainco.com/about/testing/epa","tpctrainco.com/about/testing/epa")</f>
        <v>tpctrainco.com/about/testing/epa</v>
      </c>
      <c r="D4" s="7"/>
      <c r="E4" s="7" t="s">
        <v>10</v>
      </c>
      <c r="F4" s="2" t="s">
        <v>10</v>
      </c>
      <c r="G4" s="7" t="s">
        <v>11</v>
      </c>
      <c r="H4" s="7"/>
    </row>
    <row r="5" ht="15.75" customHeight="1">
      <c r="A5" s="6" t="str">
        <f>HYPERLINK("http://www.americantrainco.com/about_guarantee.aspx","http://www.americantrainco.com/about_guarantee.aspx")</f>
        <v>http://www.americantrainco.com/about_guarantee.aspx</v>
      </c>
      <c r="B5" s="7" t="s">
        <v>15</v>
      </c>
      <c r="C5" s="6" t="str">
        <f>HYPERLINK("http://tpctrainco.com/about/guarantee","tpctrainco.com/about/guarantee")</f>
        <v>tpctrainco.com/about/guarantee</v>
      </c>
      <c r="D5" s="7"/>
      <c r="E5" s="7" t="s">
        <v>10</v>
      </c>
      <c r="F5" s="2" t="s">
        <v>10</v>
      </c>
      <c r="G5" s="7" t="s">
        <v>11</v>
      </c>
      <c r="H5" s="7"/>
    </row>
    <row r="6" ht="15.75" customHeight="1">
      <c r="A6" s="6" t="str">
        <f>HYPERLINK("http://www.americantrainco.com/about_instructors.aspx","http://www.americantrainco.com/about_instructors.aspx")</f>
        <v>http://www.americantrainco.com/about_instructors.aspx</v>
      </c>
      <c r="B6" s="7" t="s">
        <v>16</v>
      </c>
      <c r="C6" s="6" t="str">
        <f>HYPERLINK("http://tpctrainco.com/about/instructors","tpctrainco.com/about/instructors")</f>
        <v>tpctrainco.com/about/instructors</v>
      </c>
      <c r="D6" s="7"/>
      <c r="E6" s="7" t="s">
        <v>10</v>
      </c>
      <c r="F6" s="2" t="s">
        <v>10</v>
      </c>
      <c r="G6" s="7" t="s">
        <v>11</v>
      </c>
      <c r="H6" s="7"/>
    </row>
    <row r="7" ht="15.75" customHeight="1">
      <c r="A7" s="6" t="str">
        <f>HYPERLINK("http://www.americantrainco.com/about_testing.aspx","http://www.americantrainco.com/about_testing.aspx")</f>
        <v>http://www.americantrainco.com/about_testing.aspx</v>
      </c>
      <c r="B7" s="7" t="s">
        <v>17</v>
      </c>
      <c r="C7" s="6" t="str">
        <f>HYPERLINK("http://tpctrainco.com/about/testing","tpctrainco.com/about/testing")</f>
        <v>tpctrainco.com/about/testing</v>
      </c>
      <c r="D7" s="7"/>
      <c r="E7" s="7" t="s">
        <v>10</v>
      </c>
      <c r="F7" s="2" t="s">
        <v>10</v>
      </c>
      <c r="G7" s="7" t="s">
        <v>11</v>
      </c>
      <c r="H7" s="7"/>
    </row>
    <row r="8" ht="15.75" customHeight="1">
      <c r="A8" s="6" t="str">
        <f>HYPERLINK("http://www.americantrainco.com/about_training.aspx","http://www.americantrainco.com/about_training.aspx")</f>
        <v>http://www.americantrainco.com/about_training.aspx</v>
      </c>
      <c r="B8" s="7" t="s">
        <v>16</v>
      </c>
      <c r="C8" s="6" t="str">
        <f>HYPERLINK("http://tpctrainco.com/about/training","tpctrainco.com/about/training")</f>
        <v>tpctrainco.com/about/training</v>
      </c>
      <c r="D8" s="7"/>
      <c r="E8" s="7" t="s">
        <v>10</v>
      </c>
      <c r="F8" s="2" t="s">
        <v>10</v>
      </c>
      <c r="G8" s="7" t="s">
        <v>11</v>
      </c>
      <c r="H8" s="7"/>
    </row>
    <row r="9" ht="15.75" customHeight="1">
      <c r="A9" s="6" t="str">
        <f>HYPERLINK("http://www.americantrainco.com/about-american-trainco-more.aspx","http://www.americantrainco.com/about-american-trainco-more.aspx")</f>
        <v>http://www.americantrainco.com/about-american-trainco-more.aspx</v>
      </c>
      <c r="B9" s="7" t="s">
        <v>18</v>
      </c>
      <c r="C9" s="6" t="str">
        <f t="shared" ref="C9:C10" si="1">HYPERLINK("http://tpctrainco.com/about","tpctrainco.com/about")</f>
        <v>tpctrainco.com/about</v>
      </c>
      <c r="D9" s="7"/>
      <c r="E9" s="7" t="s">
        <v>19</v>
      </c>
      <c r="F9" s="2" t="s">
        <v>10</v>
      </c>
      <c r="G9" s="7" t="s">
        <v>20</v>
      </c>
      <c r="H9" s="7"/>
    </row>
    <row r="10" ht="15.75" customHeight="1">
      <c r="A10" s="6" t="str">
        <f>HYPERLINK("http://www.americantrainco.com/about-american-trainco.aspx","http://www.americantrainco.com/about-american-trainco.aspx")</f>
        <v>http://www.americantrainco.com/about-american-trainco.aspx</v>
      </c>
      <c r="B10" s="7" t="s">
        <v>21</v>
      </c>
      <c r="C10" s="6" t="str">
        <f t="shared" si="1"/>
        <v>tpctrainco.com/about</v>
      </c>
      <c r="D10" s="7"/>
      <c r="E10" s="7" t="s">
        <v>19</v>
      </c>
      <c r="F10" s="2" t="s">
        <v>10</v>
      </c>
      <c r="G10" s="7" t="s">
        <v>13</v>
      </c>
      <c r="H10" s="7"/>
    </row>
    <row r="11" ht="15.75" customHeight="1">
      <c r="A11" s="6" t="str">
        <f>HYPERLINK("http://www.americantrainco.com/block-purchase-program.aspx","http://www.americantrainco.com/block-purchase-program.aspx")</f>
        <v>http://www.americantrainco.com/block-purchase-program.aspx</v>
      </c>
      <c r="B11" s="7" t="s">
        <v>22</v>
      </c>
      <c r="C11" s="6" t="str">
        <f>HYPERLINK("http://tpctrainco.com/block-purchase-program","tpctrainco.com/block-purchase-program")</f>
        <v>tpctrainco.com/block-purchase-program</v>
      </c>
      <c r="D11" s="7"/>
      <c r="E11" s="7" t="s">
        <v>10</v>
      </c>
      <c r="F11" s="2" t="s">
        <v>10</v>
      </c>
      <c r="G11" s="7" t="s">
        <v>13</v>
      </c>
      <c r="H11" s="7"/>
    </row>
    <row r="12" ht="15.75" customHeight="1">
      <c r="A12" s="6" t="str">
        <f>HYPERLINK("http://www.americantrainco.com/about_instructorjobs.aspx","http://www.americantrainco.com/about_instructorjobs.aspx")</f>
        <v>http://www.americantrainco.com/about_instructorjobs.aspx</v>
      </c>
      <c r="B12" s="7" t="s">
        <v>23</v>
      </c>
      <c r="C12" s="6" t="str">
        <f>HYPERLINK("http://tpctrainco.com/about/instructors","tpctrainco.com/about/instructors")</f>
        <v>tpctrainco.com/about/instructors</v>
      </c>
      <c r="D12" s="7"/>
      <c r="E12" s="7" t="s">
        <v>10</v>
      </c>
      <c r="F12" s="2" t="s">
        <v>10</v>
      </c>
      <c r="G12" s="7" t="s">
        <v>11</v>
      </c>
      <c r="H12" s="7"/>
    </row>
    <row r="13" ht="15.75" customHeight="1">
      <c r="A13" s="3" t="str">
        <f>HYPERLINK("https://www.americantrainco.com/about_curriculum.aspx","https://www.americantrainco.com/about_curriculum.aspx")</f>
        <v>https://www.americantrainco.com/about_curriculum.aspx</v>
      </c>
      <c r="B13" s="2" t="s">
        <v>16</v>
      </c>
      <c r="C13" s="3" t="str">
        <f>HYPERLINK("http://tpctrainco.com/about/curriculum","tpctrainco.com/about/curriculum")</f>
        <v>tpctrainco.com/about/curriculum</v>
      </c>
      <c r="E13" s="4"/>
      <c r="F13" s="2" t="s">
        <v>10</v>
      </c>
    </row>
    <row r="14" ht="15.75" customHeight="1">
      <c r="A14" s="6" t="str">
        <f>HYPERLINK("https://www.americantrainco.com/about_partnership.aspx","https://www.americantrainco.com/about_partnership.aspx")</f>
        <v>https://www.americantrainco.com/about_partnership.aspx</v>
      </c>
      <c r="B14" s="7" t="s">
        <v>24</v>
      </c>
      <c r="C14" s="6" t="str">
        <f>HYPERLINK("http://tpctrainco.com/about/partnerships","tpctrainco.com/about/partnerships")</f>
        <v>tpctrainco.com/about/partnerships</v>
      </c>
      <c r="D14" s="7"/>
      <c r="E14" s="7"/>
      <c r="F14" s="7"/>
      <c r="G14" s="7" t="s">
        <v>13</v>
      </c>
      <c r="H14" s="7"/>
    </row>
    <row r="15" ht="15.75" customHeight="1">
      <c r="A15" s="7"/>
      <c r="B15" s="7"/>
      <c r="C15" s="7"/>
      <c r="D15" s="7"/>
      <c r="E15" s="7"/>
      <c r="F15" s="7"/>
      <c r="G15" s="7"/>
      <c r="H15" s="7"/>
    </row>
    <row r="16" ht="15.75" customHeight="1">
      <c r="A16" s="6" t="str">
        <f>HYPERLINK("http://www.americantrainco.com/courses/air%20conditioning/dtlac.aspx","http://www.americantrainco.com/courses/air%20conditioning/dtlac.aspx")</f>
        <v>http://www.americantrainco.com/courses/air%20conditioning/dtlac.aspx</v>
      </c>
      <c r="B16" s="7"/>
      <c r="C16" s="6" t="str">
        <f>HYPERLINK("http://tpctrainco.com/public-seminars/hvac-training/air-conditioning-refrigeration","tpctrainco.com/public-seminars/hvac-training/air-conditioning-refrigeration")</f>
        <v>tpctrainco.com/public-seminars/hvac-training/air-conditioning-refrigeration</v>
      </c>
      <c r="D16" s="7"/>
      <c r="E16" s="7" t="s">
        <v>5</v>
      </c>
      <c r="F16" s="7"/>
      <c r="G16" s="7"/>
      <c r="H16" s="7"/>
    </row>
    <row r="17" ht="15.75" customHeight="1">
      <c r="A17" s="6" t="str">
        <f>HYPERLINK("http://www.americantrainco.com/courses/arc%20flash%20training/dtles.aspx","http://www.americantrainco.com/courses/arc%20flash%20training/dtles.aspx")</f>
        <v>http://www.americantrainco.com/courses/arc%20flash%20training/dtles.aspx</v>
      </c>
      <c r="B17" s="8"/>
      <c r="C17" s="5" t="str">
        <f>HYPERLINK("http://tpctrainco.com/public-seminars/electrical-training/fundamentals/arc-flash-electical-safety-nfpa-70e","tpctrainco.com/public-seminars/electrical-training/fundamentals/arc-flash-electical-safety-nfpa-70e")</f>
        <v>tpctrainco.com/public-seminars/electrical-training/fundamentals/arc-flash-electical-safety-nfpa-70e</v>
      </c>
      <c r="D17" s="7"/>
      <c r="E17" s="9" t="s">
        <v>5</v>
      </c>
      <c r="F17" s="7"/>
      <c r="G17" s="7"/>
      <c r="H17" s="7"/>
    </row>
    <row r="18" ht="15.75" customHeight="1">
      <c r="A18" s="6" t="str">
        <f>HYPERLINK("http://www.americantrainco.com/courses/arc%20flash%20training/dtlese.aspx","http://www.americantrainco.com/courses/arc%20flash%20training/dtlese.aspx")</f>
        <v>http://www.americantrainco.com/courses/arc%20flash%20training/dtlese.aspx</v>
      </c>
      <c r="B18" s="7" t="s">
        <v>25</v>
      </c>
      <c r="C18" s="10" t="str">
        <f>HYPERLINK("http://tpctrainco.com/on-site-seminars/on-site-training-course-catalog/electrical-safety-for-all-employees","tpctrainco.com/on-site-seminars/on-site-training-course-catalog/electrical-safety-for-all-employees")</f>
        <v>tpctrainco.com/on-site-seminars/on-site-training-course-catalog/electrical-safety-for-all-employees</v>
      </c>
      <c r="D18" s="7"/>
      <c r="E18" s="7"/>
      <c r="F18" s="7"/>
      <c r="G18" s="7"/>
      <c r="H18" s="7"/>
    </row>
    <row r="19" ht="15.75" customHeight="1">
      <c r="A19" s="6" t="str">
        <f>HYPERLINK("http://www.americantrainco.com/courses/arc%20flash%20training/dtlesh.aspx","http://www.americantrainco.com/courses/arc%20flash%20training/dtlesh.aspx")</f>
        <v>http://www.americantrainco.com/courses/arc%20flash%20training/dtlesh.aspx</v>
      </c>
      <c r="B19" s="8"/>
      <c r="C19" s="5" t="str">
        <f>HYPERLINK("http://tpctrainco.com/public-seminars/electrical-training/fundamentals/arc-flash-nfpa-70e-certification","tpctrainco.com/public-seminars/electrical-training/fundamentals/arc-flash-nfpa-70e-certification")</f>
        <v>tpctrainco.com/public-seminars/electrical-training/fundamentals/arc-flash-nfpa-70e-certification</v>
      </c>
      <c r="D19" s="7"/>
      <c r="E19" s="7" t="s">
        <v>5</v>
      </c>
      <c r="F19" s="7"/>
      <c r="G19" s="7"/>
      <c r="H19" s="7"/>
    </row>
    <row r="20" ht="15.75" customHeight="1">
      <c r="A20" s="6" t="str">
        <f>HYPERLINK("http://www.americantrainco.com/courses/basic%20electricity/dtlbe.aspx","http://www.americantrainco.com/courses/basic%20electricity/dtlbe.aspx")</f>
        <v>http://www.americantrainco.com/courses/basic%20electricity/dtlbe.aspx</v>
      </c>
      <c r="B20" s="7"/>
      <c r="C20" s="6" t="str">
        <f>HYPERLINK("http://tpctrainco.com/public-seminars/electrical-training/fundamentals/basic-electrical-training","tpctrainco.com/public-seminars/electrical-training/fundamentals/basic-electrical-training")</f>
        <v>tpctrainco.com/public-seminars/electrical-training/fundamentals/basic-electrical-training</v>
      </c>
      <c r="D20" s="7"/>
      <c r="E20" s="7" t="s">
        <v>5</v>
      </c>
      <c r="F20" s="7"/>
      <c r="G20" s="7"/>
      <c r="H20" s="7"/>
    </row>
    <row r="21" ht="15.75" customHeight="1">
      <c r="A21" s="6" t="str">
        <f>HYPERLINK("http://www.americantrainco.com/courses/boiler%20operation/dtlbo.aspx","http://www.americantrainco.com/courses/boiler%20operation/dtlbo.aspx")</f>
        <v>http://www.americantrainco.com/courses/boiler%20operation/dtlbo.aspx</v>
      </c>
      <c r="B21" s="7"/>
      <c r="C21" s="6" t="str">
        <f>HYPERLINK("http://tpctrainco.com/public-seminars/hvac-training/boiler-operation-maintenance-safety-training","tpctrainco.com/public-seminars/hvac-training/boiler-operation-maintenance-safety-training")</f>
        <v>tpctrainco.com/public-seminars/hvac-training/boiler-operation-maintenance-safety-training</v>
      </c>
      <c r="D21" s="7"/>
      <c r="E21" s="7" t="s">
        <v>5</v>
      </c>
      <c r="F21" s="7"/>
      <c r="G21" s="7"/>
      <c r="H21" s="7"/>
    </row>
    <row r="22" ht="15.75" customHeight="1">
      <c r="A22" s="6" t="str">
        <f>HYPERLINK("http://www.americantrainco.com/courses/chilled%20water%20systems/dtlcw.aspx","http://www.americantrainco.com/courses/chilled%20water%20systems/dtlcw.aspx")</f>
        <v>http://www.americantrainco.com/courses/chilled%20water%20systems/dtlcw.aspx</v>
      </c>
      <c r="B22" s="7"/>
      <c r="C22" s="6" t="str">
        <f>HYPERLINK("http://tpctrainco.com/public-seminars/hvac-training/chilled-water-systems","tpctrainco.com/public-seminars/hvac-training/chilled-water-systems")</f>
        <v>tpctrainco.com/public-seminars/hvac-training/chilled-water-systems</v>
      </c>
      <c r="D22" s="7"/>
      <c r="E22" s="7" t="s">
        <v>5</v>
      </c>
      <c r="F22" s="7"/>
      <c r="G22" s="7"/>
      <c r="H22" s="7"/>
    </row>
    <row r="23" ht="15.75" customHeight="1">
      <c r="A23" s="6" t="str">
        <f>HYPERLINK("http://www.americantrainco.com/courses/controllogix/dtlabl.aspx","http://www.americantrainco.com/courses/controllogix/dtlabl.aspx")</f>
        <v>http://www.americantrainco.com/courses/controllogix/dtlabl.aspx</v>
      </c>
      <c r="B23" s="7"/>
      <c r="C23" s="6" t="str">
        <f>HYPERLINK("http://tpctrainco.com/public-seminars/electrical-training/electrical-controls/controllogix-training","tpctrainco.com/public-seminars/electrical-training/electrical-controls/controllogix-training ")</f>
        <v>tpctrainco.com/public-seminars/electrical-training/electrical-controls/controllogix-training </v>
      </c>
      <c r="D23" s="7"/>
      <c r="E23" s="7" t="s">
        <v>5</v>
      </c>
      <c r="F23" s="7"/>
      <c r="G23" s="7"/>
      <c r="H23" s="7"/>
    </row>
    <row r="24" ht="15.75" customHeight="1">
      <c r="A24" s="6" t="str">
        <f>HYPERLINK("http://www.americantrainco.com/courses/dc%20electrical%20systems/dtldc.aspx","http://www.americantrainco.com/courses/dc%20electrical%20systems/dtldc.aspx")</f>
        <v>http://www.americantrainco.com/courses/dc%20electrical%20systems/dtldc.aspx</v>
      </c>
      <c r="B24" s="7"/>
      <c r="C24" s="6" t="str">
        <f>HYPERLINK("http://tpctrainco.com/public-seminars/electrical-training/electrical-controls/dc-electrical-systems-for-mobile-vehicles-equipment","tpctrainco.com/public-seminars/electrical-training/electrical-controls/dc-electrical-systems-for-mobile-vehicles-equipment")</f>
        <v>tpctrainco.com/public-seminars/electrical-training/electrical-controls/dc-electrical-systems-for-mobile-vehicles-equipment</v>
      </c>
      <c r="D24" s="7"/>
      <c r="E24" s="7" t="s">
        <v>5</v>
      </c>
      <c r="F24" s="7"/>
      <c r="G24" s="7"/>
      <c r="H24" s="7"/>
    </row>
    <row r="25" ht="15.75" customHeight="1">
      <c r="A25" s="6" t="str">
        <f>HYPERLINK("http://www.americantrainco.com/courses/electric%20motors/dtlmtr.aspx","http://www.americantrainco.com/courses/electric%20motors/dtlmtr.aspx")</f>
        <v>http://www.americantrainco.com/courses/electric%20motors/dtlmtr.aspx</v>
      </c>
      <c r="B25" s="7"/>
      <c r="C25" s="6" t="str">
        <f>HYPERLINK("http://tpctrainco.com/public-seminars/electrical-training/electrical-controls/electric-motors-and-motor-control-circuits-repair-maintenance","tpctrainco.com/public-seminars/electrical-training/electrical-controls/electric-motors-and-motor-control-circuits-repair-maintenance")</f>
        <v>tpctrainco.com/public-seminars/electrical-training/electrical-controls/electric-motors-and-motor-control-circuits-repair-maintenance</v>
      </c>
      <c r="D25" s="7"/>
      <c r="E25" s="7" t="s">
        <v>5</v>
      </c>
      <c r="F25" s="7"/>
      <c r="G25" s="7"/>
      <c r="H25" s="7"/>
    </row>
    <row r="26" ht="15.75" customHeight="1">
      <c r="A26" s="6" t="str">
        <f>HYPERLINK("http://www.americantrainco.com/courses/electrical%20ladder%20drawings/dtlscm.aspx","http://www.americantrainco.com/courses/electrical%20ladder%20drawings/dtlscm.aspx")</f>
        <v>http://www.americantrainco.com/courses/electrical%20ladder%20drawings/dtlscm.aspx</v>
      </c>
      <c r="B26" s="7"/>
      <c r="C26" s="6" t="str">
        <f>HYPERLINK("http://tpctrainco.com/public-seminars/electrical-training/electrical-controls/electrical-ladder-drawings-schematics-and-diagrams","tpctrainco.com/public-seminars/electrical-training/electrical-controls/electrical-ladder-drawings-schematics-and-diagrams")</f>
        <v>tpctrainco.com/public-seminars/electrical-training/electrical-controls/electrical-ladder-drawings-schematics-and-diagrams</v>
      </c>
      <c r="D26" s="7"/>
      <c r="E26" s="7" t="s">
        <v>5</v>
      </c>
      <c r="F26" s="7"/>
      <c r="G26" s="7"/>
      <c r="H26" s="7"/>
    </row>
    <row r="27" ht="15.75" customHeight="1">
      <c r="A27" s="6" t="str">
        <f>HYPERLINK("http://www.americantrainco.com/courses/electrical%20troubleshooting/dtlet.aspx","http://www.americantrainco.com/courses/electrical%20troubleshooting/dtlet.aspx")</f>
        <v>http://www.americantrainco.com/courses/electrical%20troubleshooting/dtlet.aspx</v>
      </c>
      <c r="B27" s="7"/>
      <c r="C27" s="6" t="str">
        <f>HYPERLINK("http://tpctrainco.com/public-seminars/electrical-training/fundamentals/electrical-troubleshooting-preventive-maintenance","tpctrainco.com/public-seminars/electrical-training/fundamentals/electrical-troubleshooting-preventive-maintenance")</f>
        <v>tpctrainco.com/public-seminars/electrical-training/fundamentals/electrical-troubleshooting-preventive-maintenance</v>
      </c>
      <c r="D27" s="7"/>
      <c r="E27" s="7" t="s">
        <v>5</v>
      </c>
      <c r="F27" s="7"/>
      <c r="G27" s="7"/>
      <c r="H27" s="7"/>
    </row>
    <row r="28" ht="15.75" customHeight="1">
      <c r="A28" s="6" t="str">
        <f>HYPERLINK("http://www.americantrainco.com/courses/electrical%20workshop/dtlelw.aspx","http://www.americantrainco.com/courses/electrical%20workshop/dtlelw.aspx")</f>
        <v>http://www.americantrainco.com/courses/electrical%20workshop/dtlelw.aspx</v>
      </c>
      <c r="B28" s="8"/>
      <c r="C28" s="5" t="str">
        <f>HYPERLINK("http://tpctrainco.com/public-seminars/electrical-training/fundamentals/electrical-workshop-basics-to-troubleshooting","tpctrainco.com/public-seminars/electrical-training/fundamentals/electrical-workshop-basics-to-troubleshooting")</f>
        <v>tpctrainco.com/public-seminars/electrical-training/fundamentals/electrical-workshop-basics-to-troubleshooting</v>
      </c>
      <c r="D28" s="7"/>
      <c r="E28" s="7" t="s">
        <v>5</v>
      </c>
      <c r="F28" s="7"/>
      <c r="G28" s="7"/>
      <c r="H28" s="7"/>
    </row>
    <row r="29" ht="15.75" customHeight="1">
      <c r="A29" s="6" t="str">
        <f>HYPERLINK("http://www.americantrainco.com/courses/generators/dtlgn.aspx","http://www.americantrainco.com/courses/generators/dtlgn.aspx")</f>
        <v>http://www.americantrainco.com/courses/generators/dtlgn.aspx</v>
      </c>
      <c r="B29" s="8"/>
      <c r="C29" s="5" t="str">
        <f>HYPERLINK("http://tpctrainco.com/public-seminars/electrical-training/emergency-power/generators-emergency-power-training","tpctrainco.com/public-seminars/electrical-training/emergency-power/generators-emergency-power-training")</f>
        <v>tpctrainco.com/public-seminars/electrical-training/emergency-power/generators-emergency-power-training</v>
      </c>
      <c r="D29" s="7"/>
      <c r="E29" s="7" t="s">
        <v>5</v>
      </c>
      <c r="F29" s="7"/>
      <c r="G29" s="7"/>
      <c r="H29" s="7"/>
    </row>
    <row r="30" ht="15.75" customHeight="1">
      <c r="A30" s="6" t="str">
        <f>HYPERLINK("http://www.americantrainco.com/courses/high%20voltage%20electrical%20safety/dtlhs.aspx","http://www.americantrainco.com/courses/high%20voltage%20electrical%20safety/dtlhs.aspx")</f>
        <v>http://www.americantrainco.com/courses/high%20voltage%20electrical%20safety/dtlhs.aspx</v>
      </c>
      <c r="B30" s="8"/>
      <c r="C30" s="5" t="str">
        <f>HYPERLINK("http://tpctrainco.com/public-seminars/electrical-training/fundamentals/high-voltage-electrical-safety-training","tpctrainco.com/public-seminars/electrical-training/fundamentals/high-voltage-electrical-safety-training")</f>
        <v>tpctrainco.com/public-seminars/electrical-training/fundamentals/high-voltage-electrical-safety-training</v>
      </c>
      <c r="D30" s="7"/>
      <c r="E30" s="7" t="s">
        <v>5</v>
      </c>
      <c r="F30" s="7"/>
      <c r="G30" s="7"/>
      <c r="H30" s="7"/>
    </row>
    <row r="31" ht="15.75" customHeight="1">
      <c r="A31" s="6" t="str">
        <f>HYPERLINK("http://www.americantrainco.com/courses/hvac%20controls/dtlhve.aspx","http://www.americantrainco.com/courses/hvac%20controls/dtlhve.aspx")</f>
        <v>http://www.americantrainco.com/courses/hvac%20controls/dtlhve.aspx</v>
      </c>
      <c r="B31" s="7"/>
      <c r="C31" s="6" t="str">
        <f>HYPERLINK("http://tpctrainco.com/public-seminars/hvac-training/hvac-electrical-controls-air-distribution","tpctrainco.com/public-seminars/hvac-training/hvac-electrical-controls-air-distribution")</f>
        <v>tpctrainco.com/public-seminars/hvac-training/hvac-electrical-controls-air-distribution</v>
      </c>
      <c r="D31" s="7"/>
      <c r="E31" s="7" t="s">
        <v>5</v>
      </c>
      <c r="F31" s="7"/>
      <c r="G31" s="7"/>
      <c r="H31" s="7"/>
    </row>
    <row r="32" ht="15.75" customHeight="1">
      <c r="A32" s="6" t="str">
        <f>HYPERLINK("http://www.americantrainco.com/courses/hvac%20workshop/dtlacb.aspx","http://www.americantrainco.com/courses/hvac%20workshop/dtlacb.aspx")</f>
        <v>http://www.americantrainco.com/courses/hvac%20workshop/dtlacb.aspx</v>
      </c>
      <c r="B32" s="7"/>
      <c r="C32" s="6" t="str">
        <f>HYPERLINK("http://tpctrainco.com/public-seminars/hvac-training/hvac-workshop-air-conditioning-boilers","tpctrainco.com/public-seminars/hvac-training/hvac-workshop-air-conditioning-boilers")</f>
        <v>tpctrainco.com/public-seminars/hvac-training/hvac-workshop-air-conditioning-boilers</v>
      </c>
      <c r="D32" s="7"/>
      <c r="E32" s="7" t="s">
        <v>5</v>
      </c>
      <c r="F32" s="7"/>
      <c r="G32" s="7"/>
      <c r="H32" s="7"/>
    </row>
    <row r="33" ht="15.75" customHeight="1">
      <c r="A33" s="6" t="str">
        <f>HYPERLINK("http://www.canadiantrainco.com/courses/arc%20flash%20training/dtles.aspx","http://www.canadiantrainco.com/courses/arc%20flash%20training/dtles.aspx")</f>
        <v>http://www.canadiantrainco.com/courses/arc%20flash%20training/dtles.aspx</v>
      </c>
      <c r="B33" s="7"/>
      <c r="C33" s="11" t="str">
        <f>HYPERLINK("http://tpctrainco.com/public-seminars/fundamentals/arc-flash-electical-safety-training-csa-z462","tpctrainco.com/public-seminars/fundamentals/arc-flash-electical-safety-training-csa-z462")</f>
        <v>tpctrainco.com/public-seminars/fundamentals/arc-flash-electical-safety-training-csa-z462</v>
      </c>
      <c r="D33" s="7"/>
      <c r="E33" s="7"/>
      <c r="F33" s="7"/>
      <c r="G33" s="7"/>
      <c r="H33" s="7"/>
    </row>
    <row r="34" ht="15.75" customHeight="1">
      <c r="A34" s="6" t="str">
        <f>HYPERLINK("http://www.canadiantrainco.com/courses/arc%20flash%20training/dtlesh.aspx","http://www.canadiantrainco.com/courses/arc%20flash%20training/dtlesh.aspx")</f>
        <v>http://www.canadiantrainco.com/courses/arc%20flash%20training/dtlesh.aspx</v>
      </c>
      <c r="B34" s="7"/>
      <c r="C34" s="11" t="str">
        <f>HYPERLINK("http://tpctrainco.com/public-seminars/fundamentals/arc-flash-electical-safety-training-csa-z462-and-certification","tpctrainco.com/public-seminars/fundamentals/arc-flash-electical-safety-training-csa-z462-and-certification")</f>
        <v>tpctrainco.com/public-seminars/fundamentals/arc-flash-electical-safety-training-csa-z462-and-certification</v>
      </c>
      <c r="D34" s="7"/>
      <c r="E34" s="7"/>
      <c r="F34" s="7"/>
      <c r="G34" s="7"/>
      <c r="H34" s="7"/>
    </row>
    <row r="35" ht="15.75" customHeight="1">
      <c r="A35" s="6" t="str">
        <f>HYPERLINK("http://www.americantrainco.com/courses/in-house/dtlih05.aspx","http://www.americantrainco.com/courses/in-house/dtlih05.aspx")</f>
        <v>http://www.americantrainco.com/courses/in-house/dtlih05.aspx</v>
      </c>
      <c r="B35" s="7"/>
      <c r="C35" s="10" t="str">
        <f>HYPERLINK("http://tpctrainco.com/on-site-training/on-site-training-course-catalog/hvac-systems-heat-transfer","tpctrainco.com/on-site-training/on-site-training-course-catalog/hvac-systems-heat-transfer")</f>
        <v>tpctrainco.com/on-site-training/on-site-training-course-catalog/hvac-systems-heat-transfer</v>
      </c>
      <c r="D35" s="7"/>
      <c r="E35" s="7"/>
      <c r="F35" s="7"/>
      <c r="G35" s="7"/>
      <c r="H35" s="7"/>
    </row>
    <row r="36" ht="15.75" customHeight="1">
      <c r="A36" s="6" t="str">
        <f>HYPERLINK("http://www.americantrainco.com/courses/in-house/dtlih06.aspx","http://www.americantrainco.com/courses/in-house/dtlih06.aspx")</f>
        <v>http://www.americantrainco.com/courses/in-house/dtlih06.aspx</v>
      </c>
      <c r="B36" s="7"/>
      <c r="C36" s="10" t="str">
        <f>HYPERLINK("http://tpctrainco.com/on-site-training/on-site-training-course-catalog/pneumatic-comfort-controls","tpctrainco.com/on-site-training/on-site-training-course-catalog/pneumatic-comfort-controls")</f>
        <v>tpctrainco.com/on-site-training/on-site-training-course-catalog/pneumatic-comfort-controls</v>
      </c>
      <c r="D36" s="7"/>
      <c r="E36" s="7"/>
      <c r="F36" s="7"/>
      <c r="G36" s="7"/>
      <c r="H36" s="7"/>
    </row>
    <row r="37" ht="15.75" customHeight="1">
      <c r="A37" s="6" t="str">
        <f>HYPERLINK("http://www.americantrainco.com/courses/in-house/dtlih07.aspx","http://www.americantrainco.com/courses/in-house/dtlih07.aspx")</f>
        <v>http://www.americantrainco.com/courses/in-house/dtlih07.aspx</v>
      </c>
      <c r="B37" s="7"/>
      <c r="C37" s="10" t="str">
        <f>HYPERLINK("http://tpctrainco.com/on-site-seminars/on-site-training-course-catalog/practical-math-measurements-and-formulas-for-boiler-technicians","tpctrainco.com/on-site-seminars/on-site-training-course-catalog/practical-math-measurements-and-formulas-for-boiler-technicians")</f>
        <v>tpctrainco.com/on-site-seminars/on-site-training-course-catalog/practical-math-measurements-and-formulas-for-boiler-technicians</v>
      </c>
      <c r="D37" s="7"/>
      <c r="E37" s="7"/>
      <c r="F37" s="7"/>
      <c r="G37" s="7"/>
      <c r="H37" s="7"/>
    </row>
    <row r="38" ht="15.75" customHeight="1">
      <c r="A38" s="6" t="str">
        <f>HYPERLINK("http://www.americantrainco.com/courses/in-house/dtlih08.aspx","http://www.americantrainco.com/courses/in-house/dtlih08.aspx")</f>
        <v>http://www.americantrainco.com/courses/in-house/dtlih08.aspx</v>
      </c>
      <c r="B38" s="7"/>
      <c r="C38" s="10" t="str">
        <f>HYPERLINK("http://tpctrainco.com/public-seminars/mechanical-and-industrial-training/steam-systems-maintenance-safety-optimization","tpctrainco.com/public-seminars/mechanical-and-industrial-training/steam-systems-maintenance-safety-optimization")</f>
        <v>tpctrainco.com/public-seminars/mechanical-and-industrial-training/steam-systems-maintenance-safety-optimization</v>
      </c>
      <c r="D38" s="7"/>
      <c r="E38" s="7"/>
      <c r="F38" s="7"/>
      <c r="G38" s="7"/>
      <c r="H38" s="7"/>
    </row>
    <row r="39" ht="15.75" customHeight="1">
      <c r="A39" s="6" t="str">
        <f>HYPERLINK("http://www.americantrainco.com/courses/in-house/dtlih09.aspx","http://www.americantrainco.com/courses/in-house/dtlih09.aspx")</f>
        <v>http://www.americantrainco.com/courses/in-house/dtlih09.aspx</v>
      </c>
      <c r="B39" s="7"/>
      <c r="C39" s="6" t="str">
        <f>HYPERLINK("http://tpctrainco.com/public-seminars/hvac-training/air-conditioning-refrigeration","tpctrainco.com/public-seminars/hvac-training/air-conditioning-refrigeration")</f>
        <v>tpctrainco.com/public-seminars/hvac-training/air-conditioning-refrigeration</v>
      </c>
      <c r="D39" s="7"/>
      <c r="E39" s="7"/>
      <c r="F39" s="7"/>
      <c r="G39" s="7"/>
      <c r="H39" s="7"/>
    </row>
    <row r="40" ht="15.75" customHeight="1">
      <c r="A40" s="6" t="str">
        <f>HYPERLINK("http://www.americantrainco.com/courses/in-house/dtlih10.aspx","http://www.americantrainco.com/courses/in-house/dtlih10.aspx")</f>
        <v>http://www.americantrainco.com/courses/in-house/dtlih10.aspx</v>
      </c>
      <c r="B40" s="7"/>
      <c r="C40" s="10" t="str">
        <f>HYPERLINK("http://tpctrainco.com/public-seminars/electrical-training/electrical-controls/instrumentation-process-measurement-control","tpctrainco.com/public-seminars/electrical-training/electrical-controls/instrumentation-process-measurement-control")</f>
        <v>tpctrainco.com/public-seminars/electrical-training/electrical-controls/instrumentation-process-measurement-control</v>
      </c>
      <c r="D40" s="7"/>
      <c r="E40" s="7"/>
      <c r="F40" s="7"/>
      <c r="G40" s="7"/>
      <c r="H40" s="7"/>
    </row>
    <row r="41" ht="15.75" customHeight="1">
      <c r="A41" s="6" t="str">
        <f>HYPERLINK("http://www.americantrainco.com/courses/in-house/dtlih11.aspx","http://www.americantrainco.com/courses/in-house/dtlih11.aspx")</f>
        <v>http://www.americantrainco.com/courses/in-house/dtlih11.aspx</v>
      </c>
      <c r="B41" s="7"/>
      <c r="C41" s="6" t="str">
        <f>HYPERLINK("http://tpctrainco.com/public-seminars/electrical-training/electrical-controls/dc-electrical-systems-for-mobile-vehicles-equipment","tpctrainco.com/public-seminars/electrical-training/electrical-controls/dc-electrical-systems-for-mobile-vehicles-equipment")</f>
        <v>tpctrainco.com/public-seminars/electrical-training/electrical-controls/dc-electrical-systems-for-mobile-vehicles-equipment</v>
      </c>
      <c r="D41" s="7"/>
      <c r="E41" s="7"/>
      <c r="F41" s="7"/>
      <c r="G41" s="7"/>
      <c r="H41" s="7"/>
    </row>
    <row r="42" ht="15.75" customHeight="1">
      <c r="A42" s="6" t="str">
        <f>HYPERLINK("http://www.americantrainco.com/courses/in-house/dtlih12.aspx","http://www.americantrainco.com/courses/in-house/dtlih12.aspx")</f>
        <v>http://www.americantrainco.com/courses/in-house/dtlih12.aspx</v>
      </c>
      <c r="B42" s="7"/>
      <c r="C42" s="10" t="str">
        <f>HYPERLINK("http://tpctrainco.com/on-site-seminars/on-site-training-course-catalog/electrical-pm-best-practices","tpctrainco.com/on-site-seminars/on-site-training-course-catalog/electrical-pm-best-practices")</f>
        <v>tpctrainco.com/on-site-seminars/on-site-training-course-catalog/electrical-pm-best-practices</v>
      </c>
      <c r="D42" s="7"/>
      <c r="E42" s="7"/>
      <c r="F42" s="7"/>
      <c r="G42" s="7"/>
      <c r="H42" s="7"/>
    </row>
    <row r="43" ht="15.75" customHeight="1">
      <c r="A43" s="6" t="str">
        <f>HYPERLINK("http://www.americantrainco.com/courses/in-house/dtlih18.aspx","http://www.americantrainco.com/courses/in-house/dtlih18.aspx")</f>
        <v>http://www.americantrainco.com/courses/in-house/dtlih18.aspx</v>
      </c>
      <c r="B43" s="7"/>
      <c r="C43" s="10" t="str">
        <f>HYPERLINK("http://tpctrainco.com/public-seminars/plant-management/inventory-control-for-maintenance","tpctrainco.com/public-seminars/plant-management/inventory-control-for-maintenance")</f>
        <v>tpctrainco.com/public-seminars/plant-management/inventory-control-for-maintenance</v>
      </c>
      <c r="D43" s="7"/>
      <c r="E43" s="7"/>
      <c r="F43" s="7"/>
      <c r="G43" s="7"/>
      <c r="H43" s="7"/>
    </row>
    <row r="44" ht="15.75" customHeight="1">
      <c r="A44" s="6" t="str">
        <f>HYPERLINK("http://www.americantrainco.com/courses/in-house/dtlih19.aspx","http://www.americantrainco.com/courses/in-house/dtlih19.aspx")</f>
        <v>http://www.americantrainco.com/courses/in-house/dtlih19.aspx</v>
      </c>
      <c r="B44" s="7"/>
      <c r="C44" s="10" t="str">
        <f>HYPERLINK("http://tpctrainco.com/on-site-seminars/on-site-training-course-catalog/lean-management","tpctrainco.com/on-site-seminars/on-site-training-course-catalog/lean-management")</f>
        <v>tpctrainco.com/on-site-seminars/on-site-training-course-catalog/lean-management</v>
      </c>
      <c r="D44" s="7"/>
      <c r="E44" s="7"/>
      <c r="F44" s="7"/>
      <c r="G44" s="7"/>
      <c r="H44" s="7"/>
    </row>
    <row r="45" ht="15.75" customHeight="1">
      <c r="A45" s="6" t="str">
        <f>HYPERLINK("http://www.americantrainco.com/courses/in-house/dtlih20.aspx","http://www.americantrainco.com/courses/in-house/dtlih20.aspx")</f>
        <v>http://www.americantrainco.com/courses/in-house/dtlih20.aspx</v>
      </c>
      <c r="B45" s="7"/>
      <c r="C45" s="10" t="str">
        <f>HYPERLINK("http://tpctrainco.com/public-seminars/plant-management/predictive-maintenance-and-condition-monitoring","tpctrainco.com/public-seminars/plant-management/predictive-maintenance-and-condition-monitoring")</f>
        <v>tpctrainco.com/public-seminars/plant-management/predictive-maintenance-and-condition-monitoring</v>
      </c>
      <c r="D45" s="7"/>
      <c r="E45" s="7"/>
      <c r="F45" s="7"/>
      <c r="G45" s="7"/>
      <c r="H45" s="7"/>
    </row>
    <row r="46" ht="15.75" customHeight="1">
      <c r="A46" s="6" t="str">
        <f>HYPERLINK("http://www.americantrainco.com/courses/in-house/dtlih25.aspx","http://www.americantrainco.com/courses/in-house/dtlih25.aspx")</f>
        <v>http://www.americantrainco.com/courses/in-house/dtlih25.aspx</v>
      </c>
      <c r="B46" s="7"/>
      <c r="C46" s="10" t="str">
        <f>HYPERLINK("http://tpctrainco.com/public-seminars/mechanical-and-industrial-training/pump-repair-maintenance","tpctrainco.com/public-seminars/mechanical-and-industrial-training/pump-repair-maintenance")</f>
        <v>tpctrainco.com/public-seminars/mechanical-and-industrial-training/pump-repair-maintenance</v>
      </c>
      <c r="D46" s="7"/>
      <c r="E46" s="7"/>
      <c r="F46" s="7"/>
      <c r="G46" s="7"/>
      <c r="H46" s="7"/>
    </row>
    <row r="47" ht="15.75" customHeight="1">
      <c r="A47" s="6" t="str">
        <f>HYPERLINK("http://www.americantrainco.com/courses/in-house/dtlih26.aspx","http://www.americantrainco.com/courses/in-house/dtlih26.aspx")</f>
        <v>http://www.americantrainco.com/courses/in-house/dtlih26.aspx</v>
      </c>
      <c r="B47" s="7"/>
      <c r="C47" s="10" t="str">
        <f>HYPERLINK("http://tpctrainco.com/on-site-seminars/on-site-training-course-catalog/lubrication-selection-application-management","tpctrainco.com/on-site-seminars/on-site-training-course-catalog/lubrication-selection-application-management")</f>
        <v>tpctrainco.com/on-site-seminars/on-site-training-course-catalog/lubrication-selection-application-management</v>
      </c>
      <c r="D47" s="7"/>
      <c r="E47" s="7"/>
      <c r="F47" s="7"/>
      <c r="G47" s="7"/>
      <c r="H47" s="7"/>
    </row>
    <row r="48" ht="15.75" customHeight="1">
      <c r="A48" s="6" t="str">
        <f>HYPERLINK("http://www.americantrainco.com/courses/in-house/dtlih27.aspx","http://www.americantrainco.com/courses/in-house/dtlih27.aspx")</f>
        <v>http://www.americantrainco.com/courses/in-house/dtlih27.aspx</v>
      </c>
      <c r="B48" s="7"/>
      <c r="C48" s="10" t="str">
        <f>HYPERLINK("http://tpctrainco.com/public-seminars/mechanical-and-industrial-training/plumbing-pipefitting-for-plants-buildings","tpctrainco.com/public-seminars/mechanical-and-industrial-training/plumbing-pipefitting-for-plants-buildings")</f>
        <v>tpctrainco.com/public-seminars/mechanical-and-industrial-training/plumbing-pipefitting-for-plants-buildings</v>
      </c>
      <c r="D48" s="7"/>
      <c r="E48" s="7"/>
      <c r="F48" s="7"/>
      <c r="G48" s="7"/>
      <c r="H48" s="7"/>
    </row>
    <row r="49" ht="15.75" customHeight="1">
      <c r="A49" s="6" t="str">
        <f>HYPERLINK("http://www.americantrainco.com/courses/in-house/dtlih28.aspx","http://www.americantrainco.com/courses/in-house/dtlih28.aspx")</f>
        <v>http://www.americantrainco.com/courses/in-house/dtlih28.aspx</v>
      </c>
      <c r="B49" s="7"/>
      <c r="C49" s="5" t="str">
        <f>HYPERLINK("http://tpctrainco.com/public-seminars/electrical-training/fundamentals/high-voltage-electrical-safety-training","tpctrainco.com/public-seminars/electrical-training/fundamentals/high-voltage-electrical-safety-training")</f>
        <v>tpctrainco.com/public-seminars/electrical-training/fundamentals/high-voltage-electrical-safety-training</v>
      </c>
      <c r="D49" s="7"/>
      <c r="E49" s="7"/>
      <c r="F49" s="7"/>
      <c r="G49" s="7"/>
      <c r="H49" s="7"/>
    </row>
    <row r="50" ht="15.75" customHeight="1">
      <c r="A50" s="6" t="str">
        <f>HYPERLINK("http://www.americantrainco.com/courses/in-house/dtlih29.aspx","http://www.americantrainco.com/courses/in-house/dtlih29.aspx")</f>
        <v>http://www.americantrainco.com/courses/in-house/dtlih29.aspx</v>
      </c>
      <c r="B50" s="7"/>
      <c r="C50" s="6" t="str">
        <f>HYPERLINK("http://tpctrainco.com/public-seminars/hvac-training/boiler-operation-maintenance-safety","tpctrainco.com/public-seminars/hvac-training/boiler-operation-maintenance-safety")</f>
        <v>tpctrainco.com/public-seminars/hvac-training/boiler-operation-maintenance-safety</v>
      </c>
      <c r="D50" s="7"/>
      <c r="E50" s="7"/>
      <c r="F50" s="7"/>
      <c r="G50" s="7"/>
      <c r="H50" s="7"/>
    </row>
    <row r="51" ht="15.75" customHeight="1">
      <c r="A51" s="6" t="str">
        <f>HYPERLINK("http://www.americantrainco.com/courses/in-house/dtlih30.aspx","http://www.americantrainco.com/courses/in-house/dtlih30.aspx")</f>
        <v>http://www.americantrainco.com/courses/in-house/dtlih30.aspx</v>
      </c>
      <c r="B51" s="7"/>
      <c r="C51" s="6" t="str">
        <f>HYPERLINK("http://tpctrainco.com/public-seminars/hvac-training/hvac-electrical-controls-air-distribution","tpctrainco.com/public-seminars/hvac-training/hvac-electrical-controls-air-distribution")</f>
        <v>tpctrainco.com/public-seminars/hvac-training/hvac-electrical-controls-air-distribution</v>
      </c>
      <c r="D51" s="7"/>
      <c r="E51" s="7"/>
      <c r="F51" s="7"/>
      <c r="G51" s="7"/>
      <c r="H51" s="7"/>
    </row>
    <row r="52" ht="15.75" customHeight="1">
      <c r="A52" s="6" t="str">
        <f>HYPERLINK("http://www.americantrainco.com/courses/in-house/dtlih33.aspx","http://www.americantrainco.com/courses/in-house/dtlih33.aspx")</f>
        <v>http://www.americantrainco.com/courses/in-house/dtlih33.aspx</v>
      </c>
      <c r="B52" s="7"/>
      <c r="C52" s="5" t="str">
        <f>HYPERLINK("http://tpctrainco.com/public-seminars/electrical-training/fundamentals/arc-flash-electical-safety-training-nfpa-70e","tpctrainco.com/public-seminars/electrical-training/fundamentals/arc-flash-electical-safety-training-nfpa-70e")</f>
        <v>tpctrainco.com/public-seminars/electrical-training/fundamentals/arc-flash-electical-safety-training-nfpa-70e</v>
      </c>
      <c r="D52" s="7"/>
      <c r="E52" s="7"/>
      <c r="F52" s="7"/>
      <c r="G52" s="7"/>
      <c r="H52" s="7"/>
    </row>
    <row r="53" ht="15.75" customHeight="1">
      <c r="A53" s="6" t="str">
        <f>HYPERLINK("http://www.americantrainco.com/courses/in-house/dtlih34.aspx","http://www.americantrainco.com/courses/in-house/dtlih34.aspx")</f>
        <v>http://www.americantrainco.com/courses/in-house/dtlih34.aspx</v>
      </c>
      <c r="B53" s="7"/>
      <c r="C53" s="6" t="str">
        <f>HYPERLINK("http://tpctrainco.com/public-seminars/electrical-training/fundamentals/basic-electrical-training","tpctrainco.com/public-seminars/electrical-training/fundamentals/basic-electrical-training")</f>
        <v>tpctrainco.com/public-seminars/electrical-training/fundamentals/basic-electrical-training</v>
      </c>
      <c r="D53" s="7"/>
      <c r="E53" s="7"/>
      <c r="F53" s="7"/>
      <c r="G53" s="7"/>
      <c r="H53" s="7"/>
    </row>
    <row r="54" ht="15.75" customHeight="1">
      <c r="A54" s="6" t="str">
        <f>HYPERLINK("http://www.americantrainco.com/courses/in-house/dtlih35.aspx","http://www.americantrainco.com/courses/in-house/dtlih35.aspx")</f>
        <v>http://www.americantrainco.com/courses/in-house/dtlih35.aspx</v>
      </c>
      <c r="B54" s="7"/>
      <c r="C54" s="6" t="str">
        <f>HYPERLINK("http://tpctrainco.com/public-seminars/electrical-training/electrical-controls/electric-motors-repair","tpctrainco.com/public-seminars/electrical-training/electrical-controls/electric-motors-repair")</f>
        <v>tpctrainco.com/public-seminars/electrical-training/electrical-controls/electric-motors-repair</v>
      </c>
      <c r="D54" s="7"/>
      <c r="E54" s="7"/>
      <c r="F54" s="7"/>
      <c r="G54" s="7"/>
      <c r="H54" s="7"/>
    </row>
    <row r="55" ht="15.75" customHeight="1">
      <c r="A55" s="6" t="str">
        <f>HYPERLINK("http://www.americantrainco.com/courses/in-house/dtlih36.aspx","http://www.americantrainco.com/courses/in-house/dtlih36.aspx")</f>
        <v>http://www.americantrainco.com/courses/in-house/dtlih36.aspx</v>
      </c>
      <c r="B55" s="7"/>
      <c r="C55" s="6" t="str">
        <f>HYPERLINK("http://tpctrainco.com/public-seminars/electrical-training/electrical-controls/electrical-ladder-drawings-schematics-and-diagrams","tpctrainco.com/public-seminars/electrical-training/electrical-controls/electrical-ladder-drawings-schematics-and-diagrams")</f>
        <v>tpctrainco.com/public-seminars/electrical-training/electrical-controls/electrical-ladder-drawings-schematics-and-diagrams</v>
      </c>
      <c r="D55" s="7"/>
      <c r="E55" s="7"/>
      <c r="F55" s="7"/>
      <c r="G55" s="7"/>
      <c r="H55" s="7"/>
    </row>
    <row r="56" ht="15.75" customHeight="1">
      <c r="A56" s="6" t="str">
        <f>HYPERLINK("http://www.americantrainco.com/courses/in-house/dtlih37.aspx","http://www.americantrainco.com/courses/in-house/dtlih37.aspx")</f>
        <v>http://www.americantrainco.com/courses/in-house/dtlih37.aspx</v>
      </c>
      <c r="B56" s="7"/>
      <c r="C56" s="6" t="str">
        <f>HYPERLINK("http://tpctrainco.com/public-seminars/electrical-training/fundamentals/electrical-troubleshooting-preventive-maintenance","tpctrainco.com/public-seminars/electrical-training/fundamentals/electrical-troubleshooting-preventive-maintenance")</f>
        <v>tpctrainco.com/public-seminars/electrical-training/fundamentals/electrical-troubleshooting-preventive-maintenance</v>
      </c>
      <c r="D56" s="7"/>
      <c r="E56" s="7"/>
      <c r="F56" s="7"/>
      <c r="G56" s="7"/>
      <c r="H56" s="7"/>
    </row>
    <row r="57" ht="15.75" customHeight="1">
      <c r="A57" s="6" t="str">
        <f>HYPERLINK("http://www.americantrainco.com/courses/in-house/dtlih38.aspx","http://www.americantrainco.com/courses/in-house/dtlih38.aspx")</f>
        <v>http://www.americantrainco.com/courses/in-house/dtlih38.aspx</v>
      </c>
      <c r="B57" s="7"/>
      <c r="C57" s="5" t="str">
        <f>HYPERLINK("http://tpctrainco.com/public-seminars/electrical-training/emergency-power/generators-emergency-power","tpctrainco.com/public-seminars/electrical-training/emergency-power/generators-emergency-power")</f>
        <v>tpctrainco.com/public-seminars/electrical-training/emergency-power/generators-emergency-power</v>
      </c>
      <c r="D57" s="7"/>
      <c r="E57" s="7"/>
      <c r="F57" s="7"/>
      <c r="G57" s="7"/>
      <c r="H57" s="7"/>
    </row>
    <row r="58" ht="15.75" customHeight="1">
      <c r="A58" s="6" t="str">
        <f>HYPERLINK("http://www.americantrainco.com/courses/in-house/dtlih39.aspx","http://www.americantrainco.com/courses/in-house/dtlih39.aspx")</f>
        <v>http://www.americantrainco.com/courses/in-house/dtlih39.aspx</v>
      </c>
      <c r="B58" s="7"/>
      <c r="C58" s="10" t="str">
        <f>HYPERLINK("http://tpctrainco.com/public-seminars/electrical-training/electrical-controls/plcs-for-non-programmers","tpctrainco.com/public-seminars/electrical-training/electrical-controls/plcs-for-non-programmers")</f>
        <v>tpctrainco.com/public-seminars/electrical-training/electrical-controls/plcs-for-non-programmers</v>
      </c>
      <c r="D58" s="7"/>
      <c r="E58" s="7"/>
      <c r="F58" s="7"/>
      <c r="G58" s="7"/>
      <c r="H58" s="7"/>
    </row>
    <row r="59" ht="15.75" customHeight="1">
      <c r="A59" s="6" t="str">
        <f>HYPERLINK("http://www.americantrainco.com/courses/in-house/dtlih43.aspx","http://www.americantrainco.com/courses/in-house/dtlih43.aspx")</f>
        <v>http://www.americantrainco.com/courses/in-house/dtlih43.aspx</v>
      </c>
      <c r="B59" s="7"/>
      <c r="C59" s="10" t="str">
        <f>HYPERLINK("http://tpctrainco.com/public-seminars/electrical-training/emergency-power/uninterruptible-power-supply-ups-systems","tpctrainco.com/public-seminars/electrical-training/emergency-power/uninterruptible-power-supply-ups-systems")</f>
        <v>tpctrainco.com/public-seminars/electrical-training/emergency-power/uninterruptible-power-supply-ups-systems</v>
      </c>
      <c r="D59" s="7"/>
      <c r="E59" s="7"/>
      <c r="F59" s="7"/>
      <c r="G59" s="7"/>
      <c r="H59" s="7"/>
    </row>
    <row r="60" ht="15.75" customHeight="1">
      <c r="A60" s="6" t="str">
        <f>HYPERLINK("http://www.americantrainco.com/courses/in-house/dtlih45.aspx","http://www.americantrainco.com/courses/in-house/dtlih45.aspx")</f>
        <v>http://www.americantrainco.com/courses/in-house/dtlih45.aspx</v>
      </c>
      <c r="B60" s="7"/>
      <c r="C60" s="10" t="str">
        <f>HYPERLINK("http://tpctrainco.com/public-seminars/plant-management/maintenance-planning-and-scheduling","tpctrainco.com/public-seminars/plant-management/maintenance-planning-and-scheduling")</f>
        <v>tpctrainco.com/public-seminars/plant-management/maintenance-planning-and-scheduling</v>
      </c>
      <c r="D60" s="7"/>
      <c r="E60" s="7"/>
      <c r="F60" s="7"/>
      <c r="G60" s="7"/>
      <c r="H60" s="7"/>
    </row>
    <row r="61" ht="15.75" customHeight="1">
      <c r="A61" s="6" t="str">
        <f>HYPERLINK("http://www.americantrainco.com/courses/in-house/dtlih46.aspx","http://www.americantrainco.com/courses/in-house/dtlih46.aspx")</f>
        <v>http://www.americantrainco.com/courses/in-house/dtlih46.aspx</v>
      </c>
      <c r="B61" s="7"/>
      <c r="C61" s="10" t="str">
        <f>HYPERLINK("http://tpctrainco.com/public-seminars/plant-management/total-productive-maintenance-tpm-training","tpctrainco.com/public-seminars/plant-management/total-productive-maintenance-tpm-training")</f>
        <v>tpctrainco.com/public-seminars/plant-management/total-productive-maintenance-tpm-training</v>
      </c>
      <c r="D61" s="7"/>
      <c r="E61" s="7"/>
      <c r="F61" s="7"/>
      <c r="G61" s="7"/>
      <c r="H61" s="7"/>
    </row>
    <row r="62" ht="15.75" customHeight="1">
      <c r="A62" s="6" t="str">
        <f>HYPERLINK("http://www.americantrainco.com/courses/in-house/dtlih47.aspx","http://www.americantrainco.com/courses/in-house/dtlih47.aspx")</f>
        <v>http://www.americantrainco.com/courses/in-house/dtlih47.aspx</v>
      </c>
      <c r="B62" s="7"/>
      <c r="C62" s="10" t="str">
        <f>HYPERLINK("http://tpctrainco.com/public-seminars/mechanical-and-industrial-training/hydraulic-repair-troubleshooting","tpctrainco.com/public-seminars/mechanical-and-industrial-training/hydraulic-repair-troubleshooting")</f>
        <v>tpctrainco.com/public-seminars/mechanical-and-industrial-training/hydraulic-repair-troubleshooting</v>
      </c>
      <c r="D62" s="7"/>
      <c r="E62" s="7"/>
      <c r="F62" s="7"/>
      <c r="G62" s="7"/>
      <c r="H62" s="7"/>
    </row>
    <row r="63" ht="15.75" customHeight="1">
      <c r="A63" s="6" t="str">
        <f>HYPERLINK("http://www.americantrainco.com/courses/in-house/dtlih48.aspx","http://www.americantrainco.com/courses/in-house/dtlih48.aspx")</f>
        <v>http://www.americantrainco.com/courses/in-house/dtlih48.aspx</v>
      </c>
      <c r="B63" s="7"/>
      <c r="C63" s="10" t="str">
        <f>HYPERLINK("http://tpctrainco.com/public-seminars/mechanical-and-industrial-training/maintenance-welding","tpctrainco.com/public-seminars/mechanical-and-industrial-training/maintenance-welding")</f>
        <v>tpctrainco.com/public-seminars/mechanical-and-industrial-training/maintenance-welding</v>
      </c>
      <c r="D63" s="7"/>
      <c r="E63" s="7"/>
      <c r="F63" s="7"/>
      <c r="G63" s="7"/>
      <c r="H63" s="7"/>
    </row>
    <row r="64" ht="15.75" customHeight="1">
      <c r="A64" s="6" t="str">
        <f>HYPERLINK("http://www.americantrainco.com/courses/in-house/dtlih49.aspx","http://www.americantrainco.com/courses/in-house/dtlih49.aspx")</f>
        <v>http://www.americantrainco.com/courses/in-house/dtlih49.aspx</v>
      </c>
      <c r="B64" s="7"/>
      <c r="C64" s="10" t="str">
        <f>HYPERLINK("http://tpctrainco.com/public-seminars/mechanical-and-industrial-training/pumps-pump-systems-specification-installation-operation","tpctrainco.com/public-seminars/mechanical-and-industrial-training/pumps-pump-systems-specification-installation-operation")</f>
        <v>tpctrainco.com/public-seminars/mechanical-and-industrial-training/pumps-pump-systems-specification-installation-operation</v>
      </c>
      <c r="D64" s="7"/>
      <c r="E64" s="7"/>
      <c r="F64" s="7"/>
      <c r="G64" s="7"/>
      <c r="H64" s="7"/>
    </row>
    <row r="65" ht="15.75" customHeight="1">
      <c r="A65" s="6" t="str">
        <f>HYPERLINK("http://www.americantrainco.com/courses/in-house/dtlih50.aspx","http://www.americantrainco.com/courses/in-house/dtlih50.aspx")</f>
        <v>http://www.americantrainco.com/courses/in-house/dtlih50.aspx</v>
      </c>
      <c r="B65" s="7"/>
      <c r="C65" s="10" t="str">
        <f>HYPERLINK("http://tpctrainco.com/public-seminars/mechanical-and-industrial-training/mechanical-drive-rotating-equipment-training","tpctrainco.com/public-seminars/mechanical-and-industrial-training/mechanical-drive-rotating-equipment-training")</f>
        <v>tpctrainco.com/public-seminars/mechanical-and-industrial-training/mechanical-drive-rotating-equipment-training</v>
      </c>
      <c r="D65" s="7"/>
      <c r="E65" s="7"/>
      <c r="F65" s="7"/>
      <c r="G65" s="7"/>
      <c r="H65" s="7"/>
    </row>
    <row r="66" ht="15.75" customHeight="1">
      <c r="A66" s="6" t="str">
        <f>HYPERLINK("http://www.americantrainco.com/courses/in-house/dtlih56.aspx","http://www.americantrainco.com/courses/in-house/dtlih56.aspx")</f>
        <v>http://www.americantrainco.com/courses/in-house/dtlih56.aspx</v>
      </c>
      <c r="B66" s="7"/>
      <c r="C66" s="10" t="str">
        <f>HYPERLINK("http://tpctrainco.com/public-seminars/electrical-training/electrical-controls/variable-frequency-drives","tpctrainco.com/public-seminars/electrical-training/electrical-controls/variable-frequency-drives")</f>
        <v>tpctrainco.com/public-seminars/electrical-training/electrical-controls/variable-frequency-drives</v>
      </c>
      <c r="D66" s="7"/>
      <c r="E66" s="7"/>
      <c r="F66" s="7"/>
      <c r="G66" s="7"/>
      <c r="H66" s="7"/>
    </row>
    <row r="67" ht="15.75" customHeight="1">
      <c r="A67" s="6" t="str">
        <f>HYPERLINK("http://www.americantrainco.com/courses/in-house/dtlih57.aspx","http://www.americantrainco.com/courses/in-house/dtlih57.aspx")</f>
        <v>http://www.americantrainco.com/courses/in-house/dtlih57.aspx</v>
      </c>
      <c r="B67" s="7"/>
      <c r="C67" s="10" t="str">
        <f>HYPERLINK("http://tpctrainco.com/public-seminars/electrical-training/electrical-controls/electric-motors-and-motor-control-circuits-repair-maintenance","tpctrainco.com/public-seminars/electrical-training/electrical-controls/electric-motors-and-motor-control-circuits-repair-maintenance")</f>
        <v>tpctrainco.com/public-seminars/electrical-training/electrical-controls/electric-motors-and-motor-control-circuits-repair-maintenance</v>
      </c>
      <c r="D67" s="7"/>
      <c r="E67" s="7"/>
      <c r="F67" s="7"/>
      <c r="G67" s="7"/>
      <c r="H67" s="7"/>
    </row>
    <row r="68" ht="15.75" customHeight="1">
      <c r="A68" s="6" t="str">
        <f>HYPERLINK("http://www.americantrainco.com/courses/in-house/dtlih58.aspx","http://www.americantrainco.com/courses/in-house/dtlih58.aspx")</f>
        <v>http://www.americantrainco.com/courses/in-house/dtlih58.aspx</v>
      </c>
      <c r="B68" s="7"/>
      <c r="C68" s="5" t="str">
        <f>HYPERLINK("http://tpctrainco.com/on-site-training/on-site-training-course-catalog/electrical-grounding-bonding","tpctrainco.com/on-site-training/on-site-training-course-catalog/electrical-grounding-bonding")</f>
        <v>tpctrainco.com/on-site-training/on-site-training-course-catalog/electrical-grounding-bonding</v>
      </c>
      <c r="D68" s="7"/>
      <c r="E68" s="7"/>
      <c r="F68" s="7"/>
      <c r="G68" s="7"/>
      <c r="H68" s="7"/>
    </row>
    <row r="69" ht="15.75" customHeight="1">
      <c r="A69" s="6" t="str">
        <f>HYPERLINK("http://www.americantrainco.com/courses/in-house/dtlih66.aspx","http://www.americantrainco.com/courses/in-house/dtlih66.aspx")</f>
        <v>http://www.americantrainco.com/courses/in-house/dtlih66.aspx</v>
      </c>
      <c r="B69" s="7"/>
      <c r="C69" s="10" t="str">
        <f>HYPERLINK("http://tpctrainco.com/on-site-training/on-site-training-course-catalog/uninterruptible-power-supply-ups-maintenance","tpctrainco.com/on-site-training/on-site-training-course-catalog/uninterruptible-power-supply-ups-maintenance")</f>
        <v>tpctrainco.com/on-site-training/on-site-training-course-catalog/uninterruptible-power-supply-ups-maintenance</v>
      </c>
      <c r="D69" s="7"/>
      <c r="E69" s="7"/>
      <c r="F69" s="7"/>
      <c r="G69" s="7"/>
      <c r="H69" s="7"/>
    </row>
    <row r="70" ht="15.75" customHeight="1">
      <c r="A70" s="6" t="str">
        <f>HYPERLINK("http://www.americantrainco.com/courses/in-house/dtlih68.aspx","http://www.americantrainco.com/courses/in-house/dtlih68.aspx")</f>
        <v>http://www.americantrainco.com/courses/in-house/dtlih68.aspx</v>
      </c>
      <c r="B70" s="7"/>
      <c r="C70" s="10" t="str">
        <f>HYPERLINK("http://tpctrainco.com/public-seminars/hvac-training/water-treatment-for-boilers-chillers-cooling-towers","tpctrainco.com/public-seminars/hvac-training/water-treatment-for-boilers-chillers-cooling-towers")</f>
        <v>tpctrainco.com/public-seminars/hvac-training/water-treatment-for-boilers-chillers-cooling-towers</v>
      </c>
      <c r="D70" s="7"/>
      <c r="E70" s="7"/>
      <c r="F70" s="7"/>
      <c r="G70" s="7"/>
      <c r="H70" s="7"/>
    </row>
    <row r="71" ht="15.75" customHeight="1">
      <c r="A71" s="6" t="str">
        <f>HYPERLINK("http://www.americantrainco.com/courses/in-house/dtlih70.aspx","http://www.americantrainco.com/courses/in-house/dtlih70.aspx")</f>
        <v>http://www.americantrainco.com/courses/in-house/dtlih70.aspx</v>
      </c>
      <c r="B71" s="7"/>
      <c r="C71" s="10" t="str">
        <f>HYPERLINK("http://tpctrainco.com/public-seminars/hvac-training/chilled-water-systems","tpctrainco.com/public-seminars/hvac-training/chilled-water-systems")</f>
        <v>tpctrainco.com/public-seminars/hvac-training/chilled-water-systems</v>
      </c>
      <c r="D71" s="7"/>
      <c r="E71" s="7"/>
      <c r="F71" s="7"/>
      <c r="G71" s="7"/>
      <c r="H71" s="7"/>
    </row>
    <row r="72" ht="15.75" customHeight="1">
      <c r="A72" s="6" t="str">
        <f>HYPERLINK("http://www.americantrainco.com/courses/in-house/dtlih71.aspx","http://www.americantrainco.com/courses/in-house/dtlih71.aspx")</f>
        <v>http://www.americantrainco.com/courses/in-house/dtlih71.aspx</v>
      </c>
      <c r="B72" s="7"/>
      <c r="C72" s="10" t="str">
        <f>HYPERLINK("http://tpctrainco.com/on-site-seminars/read-draw-understand-fluid-power-schematics","tpctrainco.com/on-site-seminars/read-draw-understand-fluid-power-schematics")</f>
        <v>tpctrainco.com/on-site-seminars/read-draw-understand-fluid-power-schematics</v>
      </c>
      <c r="D72" s="7"/>
      <c r="E72" s="7"/>
      <c r="F72" s="7"/>
      <c r="G72" s="7"/>
      <c r="H72" s="7"/>
    </row>
    <row r="73" ht="15.75" customHeight="1">
      <c r="A73" s="6" t="str">
        <f>HYPERLINK("http://www.americantrainco.com/courses/in-house/dtlih72.aspx","http://www.americantrainco.com/courses/in-house/dtlih72.aspx")</f>
        <v>http://www.americantrainco.com/courses/in-house/dtlih72.aspx</v>
      </c>
      <c r="B73" s="7" t="s">
        <v>26</v>
      </c>
      <c r="C73" s="6" t="str">
        <f>HYPERLINK("http://tpctrainco.com/about/testing","tpctrainco.com/about/testing")</f>
        <v>tpctrainco.com/about/testing</v>
      </c>
      <c r="D73" s="7"/>
      <c r="E73" s="7"/>
      <c r="F73" s="7"/>
      <c r="G73" s="7"/>
      <c r="H73" s="7"/>
    </row>
    <row r="74" ht="15.75" customHeight="1">
      <c r="A74" s="6" t="str">
        <f>HYPERLINK("http://www.americantrainco.com/courses/in-house/dtlih73.aspx","http://www.americantrainco.com/courses/in-house/dtlih73.aspx")</f>
        <v>http://www.americantrainco.com/courses/in-house/dtlih73.aspx</v>
      </c>
      <c r="B74" s="7" t="s">
        <v>26</v>
      </c>
      <c r="C74" s="6" t="str">
        <f t="shared" ref="C74:C75" si="2">HYPERLINK("http://tpctrainco.com/about/testing/epa","tpctrainco.com/about/testing/epa")</f>
        <v>tpctrainco.com/about/testing/epa</v>
      </c>
      <c r="D74" s="7"/>
      <c r="E74" s="7"/>
      <c r="F74" s="7"/>
      <c r="G74" s="7"/>
      <c r="H74" s="7"/>
    </row>
    <row r="75" ht="15.75" customHeight="1">
      <c r="A75" s="6" t="str">
        <f>HYPERLINK("http://www.americantrainco.com/courses/in-house/dtlih74.aspx","http://www.americantrainco.com/courses/in-house/dtlih74.aspx")</f>
        <v>http://www.americantrainco.com/courses/in-house/dtlih74.aspx</v>
      </c>
      <c r="B75" s="7"/>
      <c r="C75" s="6" t="str">
        <f t="shared" si="2"/>
        <v>tpctrainco.com/about/testing/epa</v>
      </c>
      <c r="D75" s="7"/>
      <c r="E75" s="7"/>
      <c r="F75" s="7"/>
      <c r="G75" s="7"/>
      <c r="H75" s="7"/>
    </row>
    <row r="76" ht="15.75" customHeight="1">
      <c r="A76" s="6" t="str">
        <f>HYPERLINK("http://www.americantrainco.com/courses/in-house/dtlih75.aspx","http://www.americantrainco.com/courses/in-house/dtlih75.aspx")</f>
        <v>http://www.americantrainco.com/courses/in-house/dtlih75.aspx</v>
      </c>
      <c r="B76" s="7"/>
      <c r="C76" s="5" t="str">
        <f>HYPERLINK("http://tpctrainco.com/public-seminars/electrical-training/fundamentals/arc-flash-nfpa-70e-certification","tpctrainco.com/public-seminars/electrical-training/fundamentals/arc-flash-nfpa-70e-certification")</f>
        <v>tpctrainco.com/public-seminars/electrical-training/fundamentals/arc-flash-nfpa-70e-certification</v>
      </c>
      <c r="D76" s="7"/>
      <c r="E76" s="7"/>
      <c r="F76" s="7"/>
      <c r="G76" s="7"/>
      <c r="H76" s="7"/>
    </row>
    <row r="77" ht="15.75" customHeight="1">
      <c r="A77" s="6" t="str">
        <f>HYPERLINK("http://www.americantrainco.com/courses/in-house/dtlih76.aspx","http://www.americantrainco.com/courses/in-house/dtlih76.aspx")</f>
        <v>http://www.americantrainco.com/courses/in-house/dtlih76.aspx</v>
      </c>
      <c r="B77" s="7"/>
      <c r="C77" s="10" t="str">
        <f>HYPERLINK("http://tpctrainco.com/on-site-training/on-site-training-course-catalog/home-electrical-wiring-troubleshooting","tpctrainco.com/on-site-training/on-site-training-course-catalog/home-electrical-wiring-troubleshooting")</f>
        <v>tpctrainco.com/on-site-training/on-site-training-course-catalog/home-electrical-wiring-troubleshooting</v>
      </c>
      <c r="D77" s="7"/>
      <c r="E77" s="7"/>
      <c r="F77" s="7"/>
      <c r="G77" s="7"/>
      <c r="H77" s="7"/>
    </row>
    <row r="78" ht="15.75" customHeight="1">
      <c r="A78" s="6" t="str">
        <f>HYPERLINK("http://www.americantrainco.com/courses/in-house/dtlih77.aspx","http://www.americantrainco.com/courses/in-house/dtlih77.aspx")</f>
        <v>http://www.americantrainco.com/courses/in-house/dtlih77.aspx</v>
      </c>
      <c r="B78" s="7"/>
      <c r="C78" s="10" t="str">
        <f>HYPERLINK("http://tpctrainco.com/on-site-training/on-site-training-course-catalog/understanding-using-electrical-test-equipment","tpctrainco.com/on-site-training/on-site-training-course-catalog/understanding-using-electrical-test-equipment")</f>
        <v>tpctrainco.com/on-site-training/on-site-training-course-catalog/understanding-using-electrical-test-equipment</v>
      </c>
      <c r="D78" s="7"/>
      <c r="E78" s="7"/>
      <c r="F78" s="7"/>
      <c r="G78" s="7"/>
      <c r="H78" s="7"/>
    </row>
    <row r="79" ht="15.75" customHeight="1">
      <c r="A79" s="6" t="str">
        <f>HYPERLINK("http://www.americantrainco.com/courses/in-house/dtlih78.aspx","http://www.americantrainco.com/courses/in-house/dtlih78.aspx")</f>
        <v>http://www.americantrainco.com/courses/in-house/dtlih78.aspx</v>
      </c>
      <c r="B79" s="7"/>
      <c r="C79" s="5" t="str">
        <f>HYPERLINK("http://tpctrainco.com/public-seminars/electrical-training/fundamentals/arc-flash-nfpa-70e-certification","tpctrainco.com/public-seminars/electrical-training/fundamentals/arc-flash-nfpa-70e-certification")</f>
        <v>tpctrainco.com/public-seminars/electrical-training/fundamentals/arc-flash-nfpa-70e-certification</v>
      </c>
      <c r="D79" s="7"/>
      <c r="E79" s="7"/>
      <c r="F79" s="7"/>
      <c r="G79" s="7"/>
      <c r="H79" s="7"/>
    </row>
    <row r="80" ht="15.75" customHeight="1">
      <c r="A80" s="6" t="str">
        <f>HYPERLINK("http://www.americantrainco.com/courses/in-house/dtlih79.aspx","http://www.americantrainco.com/courses/in-house/dtlih79.aspx")</f>
        <v>http://www.americantrainco.com/courses/in-house/dtlih79.aspx</v>
      </c>
      <c r="B80" s="7"/>
      <c r="C80" s="10" t="str">
        <f>HYPERLINK("http://tpctrainco.com/public-seminars/electrical-training/electrical-controls/plc-programming-workshop-from-introduction-to-application","tpctrainco.com/public-seminars/electrical-training/electrical-controls/plc-programming-workshop-from-introduction-to-application")</f>
        <v>tpctrainco.com/public-seminars/electrical-training/electrical-controls/plc-programming-workshop-from-introduction-to-application</v>
      </c>
      <c r="D80" s="7"/>
      <c r="E80" s="7"/>
      <c r="F80" s="7"/>
      <c r="G80" s="7"/>
      <c r="H80" s="7"/>
    </row>
    <row r="81" ht="15.75" customHeight="1">
      <c r="A81" s="6" t="str">
        <f>HYPERLINK("http://www.americantrainco.com/courses/in-house/dtlih80.aspx","http://www.americantrainco.com/courses/in-house/dtlih80.aspx")</f>
        <v>http://www.americantrainco.com/courses/in-house/dtlih80.aspx</v>
      </c>
      <c r="B81" s="7"/>
      <c r="C81" s="10" t="str">
        <f>HYPERLINK("http://tpctrainco.com/public-seminars/electrical-training/electrical-controls/plc-programming-applications","tpctrainco.com/public-seminars/electrical-training/electrical-controls/plc-programming-applications")</f>
        <v>tpctrainco.com/public-seminars/electrical-training/electrical-controls/plc-programming-applications</v>
      </c>
      <c r="D81" s="7"/>
      <c r="E81" s="7"/>
      <c r="F81" s="7"/>
      <c r="G81" s="7"/>
      <c r="H81" s="7"/>
    </row>
    <row r="82" ht="15.75" customHeight="1">
      <c r="A82" s="6" t="str">
        <f>HYPERLINK("http://www.americantrainco.com/courses/in-house/dtlih81.aspx","http://www.americantrainco.com/courses/in-house/dtlih81.aspx")</f>
        <v>http://www.americantrainco.com/courses/in-house/dtlih81.aspx</v>
      </c>
      <c r="B82" s="7"/>
      <c r="C82" s="10" t="str">
        <f>HYPERLINK("http://tpctrainco.com/public-seminars/hvac-training/hvac-workshop-air-conditioning-boilers","tpctrainco.com/public-seminars/hvac-training/hvac-workshop-air-conditioning-boilers")</f>
        <v>tpctrainco.com/public-seminars/hvac-training/hvac-workshop-air-conditioning-boilers</v>
      </c>
      <c r="D82" s="7"/>
      <c r="E82" s="7"/>
      <c r="F82" s="7"/>
      <c r="G82" s="7"/>
      <c r="H82" s="7"/>
    </row>
    <row r="83" ht="15.75" customHeight="1">
      <c r="A83" s="6" t="str">
        <f>HYPERLINK("http://www.americantrainco.com/courses/in-house/dtlih82.aspx","http://www.americantrainco.com/courses/in-house/dtlih82.aspx")</f>
        <v>http://www.americantrainco.com/courses/in-house/dtlih82.aspx</v>
      </c>
      <c r="B83" s="7"/>
      <c r="C83" s="10" t="str">
        <f>HYPERLINK("http://tpctrainco.com/public-seminars/electrical-training/fundamentals/electrical-troubleshooting-preventive-maintenance","tpctrainco.com/public-seminars/electrical-training/fundamentals/electrical-troubleshooting-preventive-maintenance")</f>
        <v>tpctrainco.com/public-seminars/electrical-training/fundamentals/electrical-troubleshooting-preventive-maintenance</v>
      </c>
      <c r="D83" s="7"/>
      <c r="E83" s="7"/>
      <c r="F83" s="7"/>
      <c r="G83" s="7"/>
      <c r="H83" s="7"/>
    </row>
    <row r="84" ht="15.75" customHeight="1">
      <c r="A84" s="6" t="str">
        <f>HYPERLINK("http://www.americantrainco.com/courses/in-house/dtlih83.aspx","http://www.americantrainco.com/courses/in-house/dtlih83.aspx")</f>
        <v>http://www.americantrainco.com/courses/in-house/dtlih83.aspx</v>
      </c>
      <c r="B84" s="7"/>
      <c r="C84" s="10" t="str">
        <f>HYPERLINK("http://tpctrainco.com/on-site-seminars/on-site-training-course-catalog/electrical-safety-for-all-employees","tpctrainco.com/on-site-seminars/on-site-training-course-catalog/electrical-safety-for-all-employees")</f>
        <v>tpctrainco.com/on-site-seminars/on-site-training-course-catalog/electrical-safety-for-all-employees</v>
      </c>
      <c r="D84" s="7"/>
      <c r="E84" s="7"/>
      <c r="F84" s="7"/>
      <c r="G84" s="7"/>
      <c r="H84" s="7"/>
    </row>
    <row r="85" ht="15.75" customHeight="1">
      <c r="A85" s="6" t="str">
        <f>HYPERLINK("http://www.americantrainco.com/courses/in-house/dtlih84.aspx","http://www.americantrainco.com/courses/in-house/dtlih84.aspx")</f>
        <v>http://www.americantrainco.com/courses/in-house/dtlih84.aspx</v>
      </c>
      <c r="B85" s="7"/>
      <c r="C85" s="10" t="str">
        <f>HYPERLINK("http://tpctrainco.com/public-seminars/electrical-training/fundamentals/2014-national-electrical-code-nec","tpctrainco.com/public-seminars/electrical-training/fundamentals/2014-national-electrical-code-nec")</f>
        <v>tpctrainco.com/public-seminars/electrical-training/fundamentals/2014-national-electrical-code-nec</v>
      </c>
      <c r="D85" s="7"/>
      <c r="E85" s="7"/>
      <c r="F85" s="7"/>
      <c r="G85" s="7"/>
      <c r="H85" s="7"/>
    </row>
    <row r="86" ht="15.75" customHeight="1">
      <c r="A86" s="6" t="str">
        <f>HYPERLINK("http://www.americantrainco.com/courses/in-house/dtlih85.aspx","http://www.americantrainco.com/courses/in-house/dtlih85.aspx")</f>
        <v>http://www.americantrainco.com/courses/in-house/dtlih85.aspx</v>
      </c>
      <c r="B86" s="7"/>
      <c r="C86" s="10" t="str">
        <f>HYPERLINK("http://tpctrainco.com/public-seminars/electrical-training/electrical-controls/controllogix-training","tpctrainco.com/public-seminars/electrical-training/electrical-controls/controllogix-training ")</f>
        <v>tpctrainco.com/public-seminars/electrical-training/electrical-controls/controllogix-training </v>
      </c>
      <c r="D86" s="7"/>
      <c r="E86" s="7"/>
      <c r="F86" s="7"/>
      <c r="G86" s="7"/>
      <c r="H86" s="7"/>
    </row>
    <row r="87" ht="15.75" customHeight="1">
      <c r="A87" s="6" t="str">
        <f>HYPERLINK("http://www.americantrainco.com/courses/in-house/dtlih86.aspx","http://www.americantrainco.com/courses/in-house/dtlih86.aspx")</f>
        <v>http://www.americantrainco.com/courses/in-house/dtlih86.aspx</v>
      </c>
      <c r="B87" s="7"/>
      <c r="C87" s="10" t="str">
        <f>HYPERLINK("http://tpctrainco.com/public-seminars/electrical-training/emergency-power/photovoltaic-solar-power-maintenance","tpctrainco.com/public-seminars/electrical-training/emergency-power/photovoltaic-solar-power-maintenance ")</f>
        <v>tpctrainco.com/public-seminars/electrical-training/emergency-power/photovoltaic-solar-power-maintenance </v>
      </c>
      <c r="D87" s="7"/>
      <c r="E87" s="7"/>
      <c r="F87" s="7"/>
      <c r="G87" s="7"/>
      <c r="H87" s="7"/>
    </row>
    <row r="88" ht="15.75" customHeight="1">
      <c r="A88" s="6" t="str">
        <f>HYPERLINK("http://www.americantrainco.com/courses/instrumentation%20process%20management/dtlia.aspx","http://www.americantrainco.com/courses/instrumentation%20process%20management/dtlia.aspx")</f>
        <v>http://www.americantrainco.com/courses/instrumentation%20process%20management/dtlia.aspx</v>
      </c>
      <c r="B88" s="7"/>
      <c r="C88" s="10" t="str">
        <f>HYPERLINK("http://tpctrainco.com/public-seminars/electrical-training/electrical-controls/instrumentation-process-measurement-control","tpctrainco.com/public-seminars/electrical-training/electrical-controls/instrumentation-process-measurement-control")</f>
        <v>tpctrainco.com/public-seminars/electrical-training/electrical-controls/instrumentation-process-measurement-control</v>
      </c>
      <c r="D88" s="7"/>
      <c r="E88" s="7"/>
      <c r="F88" s="7"/>
      <c r="G88" s="7"/>
      <c r="H88" s="7"/>
    </row>
    <row r="89" ht="15.75" customHeight="1">
      <c r="A89" s="6" t="str">
        <f>HYPERLINK("http://www.americantrainco.com/courses/inventory%20control%20for%20maintenance/dtlim.aspx","http://www.americantrainco.com/courses/inventory%20control%20for%20maintenance/dtlim.aspx")</f>
        <v>http://www.americantrainco.com/courses/inventory%20control%20for%20maintenance/dtlim.aspx</v>
      </c>
      <c r="B89" s="7"/>
      <c r="C89" s="5" t="str">
        <f>HYPERLINK("http://tpctrainco.com/public-seminars/plant-management/inventory-control-for-maintenance","tpctrainco.com/public-seminars/plant-management/inventory-control-for-maintenance")</f>
        <v>tpctrainco.com/public-seminars/plant-management/inventory-control-for-maintenance</v>
      </c>
      <c r="D89" s="7"/>
      <c r="E89" s="7"/>
      <c r="F89" s="7"/>
      <c r="G89" s="7"/>
      <c r="H89" s="7"/>
    </row>
    <row r="90" ht="15.75" customHeight="1">
      <c r="A90" s="6" t="str">
        <f>HYPERLINK("http://www.americantrainco.com/courses/maintenance%20welding/dtlwl.aspx","http://www.americantrainco.com/courses/maintenance%20welding/dtlwl.aspx")</f>
        <v>http://www.americantrainco.com/courses/maintenance%20welding/dtlwl.aspx</v>
      </c>
      <c r="B90" s="7"/>
      <c r="C90" s="6" t="str">
        <f>HYPERLINK("http://tpctrainco.com/public-seminars/mechanical-and-industrial-training/maintenance-welding","tpctrainco.com/public-seminars/mechanical-and-industrial-training/maintenance-welding")</f>
        <v>tpctrainco.com/public-seminars/mechanical-and-industrial-training/maintenance-welding</v>
      </c>
      <c r="D90" s="7"/>
      <c r="E90" s="7"/>
      <c r="F90" s="7"/>
      <c r="G90" s="7"/>
      <c r="H90" s="7"/>
    </row>
    <row r="91" ht="15.75" customHeight="1">
      <c r="A91" s="6" t="str">
        <f>HYPERLINK("http://www.americantrainco.com/courses/mechanical%20drives/dtlbts.aspx","http://www.americantrainco.com/courses/mechanical%20drives/dtlbts.aspx")</f>
        <v>http://www.americantrainco.com/courses/mechanical%20drives/dtlbts.aspx</v>
      </c>
      <c r="B91" s="7"/>
      <c r="C91" s="6" t="str">
        <f>HYPERLINK("http://tpctrainco.com/public-seminars/mechanical-and-industrial-training/mechanical-drive-rotating-equipment-training","tpctrainco.com/public-seminars/mechanical-and-industrial-training/mechanical-drive-rotating-equipment-training")</f>
        <v>tpctrainco.com/public-seminars/mechanical-and-industrial-training/mechanical-drive-rotating-equipment-training</v>
      </c>
      <c r="D91" s="7"/>
      <c r="E91" s="7"/>
      <c r="F91" s="7"/>
      <c r="G91" s="7"/>
      <c r="H91" s="7"/>
    </row>
    <row r="92" ht="15.75" customHeight="1">
      <c r="A92" s="6" t="str">
        <f>HYPERLINK("http://www.americantrainco.com/courses/national%20electric%20code/dtlncc.aspx","http://www.americantrainco.com/courses/national%20electric%20code/dtlncc.aspx")</f>
        <v>http://www.americantrainco.com/courses/national%20electric%20code/dtlncc.aspx</v>
      </c>
      <c r="B92" s="7" t="s">
        <v>25</v>
      </c>
      <c r="C92" s="12" t="str">
        <f t="shared" ref="C92:C93" si="3">HYPERLINK("http://tpctrainco.com/public-seminars/electrical-training/fundamentals/2014-national-electrical-code","tpctrainco.com/public-seminars/electrical-training/fundamentals/2014-national-electrical-code")</f>
        <v>tpctrainco.com/public-seminars/electrical-training/fundamentals/2014-national-electrical-code</v>
      </c>
      <c r="D92" s="7"/>
      <c r="E92" s="7" t="s">
        <v>25</v>
      </c>
      <c r="F92" s="7"/>
      <c r="G92" s="7"/>
      <c r="H92" s="7"/>
    </row>
    <row r="93" ht="15.75" customHeight="1">
      <c r="A93" s="6" t="str">
        <f>HYPERLINK("http://www.americantrainco.com/courses/national%20electric%20code/dtlncd.aspx","http://www.americantrainco.com/courses/national%20electric%20code/dtlncd.aspx")</f>
        <v>http://www.americantrainco.com/courses/national%20electric%20code/dtlncd.aspx</v>
      </c>
      <c r="B93" s="7"/>
      <c r="C93" s="6" t="str">
        <f t="shared" si="3"/>
        <v>tpctrainco.com/public-seminars/electrical-training/fundamentals/2014-national-electrical-code</v>
      </c>
      <c r="D93" s="7"/>
      <c r="E93" s="7" t="s">
        <v>5</v>
      </c>
      <c r="F93" s="7"/>
      <c r="G93" s="7"/>
      <c r="H93" s="7"/>
    </row>
    <row r="94" ht="15.75" customHeight="1">
      <c r="A94" s="6" t="str">
        <f>HYPERLINK("http://www.americantrainco.com/courses/one-day/dtlwtr.aspx","http://www.americantrainco.com/courses/one-day/dtlwtr.aspx")</f>
        <v>http://www.americantrainco.com/courses/one-day/dtlwtr.aspx</v>
      </c>
      <c r="B94" s="7"/>
      <c r="C94" s="6" t="str">
        <f>HYPERLINK("http://tpctrainco.com/public-seminars/hvac-training/water-treatment-boilers-chillers-cooling-towers","tpctrainco.com/public-seminars/hvac-training/water-treatment-boilers-chillers-cooling-towers")</f>
        <v>tpctrainco.com/public-seminars/hvac-training/water-treatment-boilers-chillers-cooling-towers</v>
      </c>
      <c r="D94" s="7"/>
      <c r="E94" s="7"/>
      <c r="F94" s="7"/>
      <c r="G94" s="7"/>
      <c r="H94" s="7"/>
    </row>
    <row r="95" ht="15.75" customHeight="1">
      <c r="A95" s="6" t="str">
        <f>HYPERLINK("http://www.americantrainco.com/courses/planning%20and%20scheduling/dtlpl.aspx","http://www.americantrainco.com/courses/planning%20and%20scheduling/dtlpl.aspx")</f>
        <v>http://www.americantrainco.com/courses/planning%20and%20scheduling/dtlpl.aspx</v>
      </c>
      <c r="B95" s="7"/>
      <c r="C95" s="5" t="str">
        <f>HYPERLINK("http://tpctrainco.com/public-seminars/plant-management/maintenance-planning-and-scheduling","tpctrainco.com/public-seminars/plant-management/maintenance-planning-and-scheduling")</f>
        <v>tpctrainco.com/public-seminars/plant-management/maintenance-planning-and-scheduling</v>
      </c>
      <c r="D95" s="7"/>
      <c r="E95" s="7"/>
      <c r="F95" s="7"/>
      <c r="G95" s="7"/>
      <c r="H95" s="7"/>
    </row>
    <row r="96" ht="15.75" customHeight="1">
      <c r="A96" s="6" t="str">
        <f>HYPERLINK("http://www.americantrainco.com/courses/plc%20non-programmer/dtlpc.aspx","http://www.americantrainco.com/courses/plc%20non-programmer/dtlpc.aspx")</f>
        <v>http://www.americantrainco.com/courses/plc%20non-programmer/dtlpc.aspx</v>
      </c>
      <c r="B96" s="7"/>
      <c r="C96" s="6" t="str">
        <f>HYPERLINK("http://tpctrainco.com/public-seminars/electrical-training/electrical-controls/plc-training-for-non-programmers","tpctrainco.com/public-seminars/electrical-training/electrical-controls/plc-training-for-non-programmers")</f>
        <v>tpctrainco.com/public-seminars/electrical-training/electrical-controls/plc-training-for-non-programmers</v>
      </c>
      <c r="D96" s="7"/>
      <c r="E96" s="7" t="s">
        <v>5</v>
      </c>
      <c r="F96" s="7"/>
      <c r="G96" s="7"/>
      <c r="H96" s="7"/>
    </row>
    <row r="97" ht="15.75" customHeight="1">
      <c r="A97" s="6" t="str">
        <f>HYPERLINK("http://www.americantrainco.com/courses/plc%20programming/dtlpcp.aspx","http://www.americantrainco.com/courses/plc%20programming/dtlpcp.aspx")</f>
        <v>http://www.americantrainco.com/courses/plc%20programming/dtlpcp.aspx</v>
      </c>
      <c r="B97" s="8"/>
      <c r="C97" s="5" t="str">
        <f>HYPERLINK("http://tpctrainco.com/public-seminars/electrical-training/electrical-controls/plc-programming-applications","tpctrainco.com/public-seminars/electrical-training/electrical-controls/plc-programming-applications")</f>
        <v>tpctrainco.com/public-seminars/electrical-training/electrical-controls/plc-programming-applications</v>
      </c>
      <c r="D97" s="7"/>
      <c r="E97" s="7" t="s">
        <v>5</v>
      </c>
      <c r="F97" s="7"/>
      <c r="G97" s="7"/>
      <c r="H97" s="7"/>
    </row>
    <row r="98" ht="15.75" customHeight="1">
      <c r="A98" s="6" t="str">
        <f>HYPERLINK("http://www.americantrainco.com/courses/plc%20workshop/dtlpca.aspx","http://www.americantrainco.com/courses/plc%20workshop/dtlpca.aspx")</f>
        <v>http://www.americantrainco.com/courses/plc%20workshop/dtlpca.aspx</v>
      </c>
      <c r="B98" s="8"/>
      <c r="C98" s="5" t="str">
        <f>HYPERLINK("http://tpctrainco.com/public-seminarselectrical-training/electrical-controls/plc-programming-workshop-from-introduction-to-application/","tpctrainco.com/public-seminarselectrical-training/electrical-controls/plc-programming-workshop-from-introduction-to-application/")</f>
        <v>tpctrainco.com/public-seminarselectrical-training/electrical-controls/plc-programming-workshop-from-introduction-to-application/</v>
      </c>
      <c r="D98" s="7"/>
      <c r="E98" s="7" t="s">
        <v>5</v>
      </c>
      <c r="F98" s="7"/>
      <c r="G98" s="7"/>
      <c r="H98" s="7"/>
    </row>
    <row r="99" ht="15.75" customHeight="1">
      <c r="A99" s="6" t="str">
        <f>HYPERLINK("http://www.americantrainco.com/courses/plumbing%20and%20pipefitting/dtlpb.aspx","http://www.americantrainco.com/courses/plumbing%20and%20pipefitting/dtlpb.aspx")</f>
        <v>http://www.americantrainco.com/courses/plumbing%20and%20pipefitting/dtlpb.aspx</v>
      </c>
      <c r="B99" s="7"/>
      <c r="C99" s="6" t="str">
        <f>HYPERLINK("http://tpctrainco.com/public-seminars/mechanical-and-industrial-training/plumbing-pipefitting-for-plants-buildings","tpctrainco.com/public-seminars/mechanical-and-industrial-training/plumbing-pipefitting-for-plants-buildings")</f>
        <v>tpctrainco.com/public-seminars/mechanical-and-industrial-training/plumbing-pipefitting-for-plants-buildings</v>
      </c>
      <c r="D99" s="7"/>
      <c r="E99" s="7"/>
      <c r="F99" s="7"/>
      <c r="G99" s="7"/>
      <c r="H99" s="7"/>
    </row>
    <row r="100" ht="15.75" customHeight="1">
      <c r="A100" s="6" t="str">
        <f>HYPERLINK("http://www.americantrainco.com/courses/predictive%20maintenance/dtlpdm.aspx","http://www.americantrainco.com/courses/predictive%20maintenance/dtlpdm.aspx")</f>
        <v>http://www.americantrainco.com/courses/predictive%20maintenance/dtlpdm.aspx</v>
      </c>
      <c r="B100" s="7"/>
      <c r="C100" s="5" t="str">
        <f>HYPERLINK("http://tpctrainco.com/public-seminars/plant-management/predictive-maintenance-condition-monitoring","tpctrainco.com/public-seminars/plant-management/predictive-maintenance-condition-monitoring")</f>
        <v>tpctrainco.com/public-seminars/plant-management/predictive-maintenance-condition-monitoring</v>
      </c>
      <c r="D100" s="7"/>
      <c r="E100" s="7"/>
      <c r="F100" s="7"/>
      <c r="G100" s="7"/>
      <c r="H100" s="7"/>
    </row>
    <row r="101" ht="15.75" customHeight="1">
      <c r="A101" s="6" t="str">
        <f>HYPERLINK("http://www.americantrainco.com/courses/pumps/dtlcp.aspx","http://www.americantrainco.com/courses/pumps/dtlcp.aspx")</f>
        <v>http://www.americantrainco.com/courses/pumps/dtlcp.aspx</v>
      </c>
      <c r="B101" s="7"/>
      <c r="C101" s="6" t="str">
        <f>HYPERLINK("http://tpctrainco.com/public-seminars/mechanical-and-industrial-training/pumps-pump-systems-specification-installation-operation","tpctrainco.com/public-seminars/mechanical-and-industrial-training/pumps-pump-systems-specification-installation-operation")</f>
        <v>tpctrainco.com/public-seminars/mechanical-and-industrial-training/pumps-pump-systems-specification-installation-operation</v>
      </c>
      <c r="D101" s="7"/>
      <c r="E101" s="7"/>
      <c r="F101" s="7"/>
      <c r="G101" s="7"/>
      <c r="H101" s="7"/>
    </row>
    <row r="102" ht="15.75" customHeight="1">
      <c r="A102" s="6" t="str">
        <f>HYPERLINK("http://www.americantrainco.com/courses/pumps/dtlpmp.aspx","http://www.americantrainco.com/courses/pumps/dtlpmp.aspx")</f>
        <v>http://www.americantrainco.com/courses/pumps/dtlpmp.aspx</v>
      </c>
      <c r="B102" s="7"/>
      <c r="C102" s="6" t="str">
        <f>HYPERLINK("http://tpctrainco.com/public-seminars/mechanical-and-industrial-training/pump-repair-maintenance","tpctrainco.com/public-seminars/mechanical-and-industrial-training/pump-repair-maintenance")</f>
        <v>tpctrainco.com/public-seminars/mechanical-and-industrial-training/pump-repair-maintenance</v>
      </c>
      <c r="D102" s="7"/>
      <c r="E102" s="7"/>
      <c r="F102" s="7"/>
      <c r="G102" s="7"/>
      <c r="H102" s="7"/>
    </row>
    <row r="103" ht="15.75" customHeight="1">
      <c r="A103" s="6" t="str">
        <f>HYPERLINK("http://www.americantrainco.com/courses/residential%20wiring/dtlres.aspx","http://www.americantrainco.com/courses/residential%20wiring/dtlres.aspx")</f>
        <v>http://www.americantrainco.com/courses/residential%20wiring/dtlres.aspx</v>
      </c>
      <c r="B103" s="7" t="s">
        <v>27</v>
      </c>
      <c r="C103" s="10" t="str">
        <f>HYPERLINK("http://tpctrainco.com/public-seminars/fundamentals/wiring-troubleshooting-residential-electrical-systems","tpctrainco.com/public-seminars/fundamentals/wiring-troubleshooting-residential-electrical-systems")</f>
        <v>tpctrainco.com/public-seminars/fundamentals/wiring-troubleshooting-residential-electrical-systems</v>
      </c>
      <c r="D103" s="7"/>
      <c r="E103" s="7"/>
      <c r="F103" s="7"/>
      <c r="G103" s="7"/>
      <c r="H103" s="7"/>
    </row>
    <row r="104" ht="15.75" customHeight="1">
      <c r="A104" s="6" t="str">
        <f>HYPERLINK("http://www.americantrainco.com/courses/solar%20power/dtlpht.aspx","http://www.americantrainco.com/courses/solar%20power/dtlpht.aspx")</f>
        <v>http://www.americantrainco.com/courses/solar%20power/dtlpht.aspx</v>
      </c>
      <c r="B104" s="7"/>
      <c r="C104" s="5" t="str">
        <f>HYPERLINK("http://tpctrainco.com/public-seminars/electrical-training/emergency-power/photovoltaic-solar-power-maintenance","tpctrainco.com/public-seminars/electrical-training/emergency-power/photovoltaic-solar-power-maintenance ")</f>
        <v>tpctrainco.com/public-seminars/electrical-training/emergency-power/photovoltaic-solar-power-maintenance </v>
      </c>
      <c r="D104" s="7"/>
      <c r="E104" s="7"/>
      <c r="F104" s="7"/>
      <c r="G104" s="7"/>
      <c r="H104" s="7"/>
    </row>
    <row r="105" ht="15.75" customHeight="1">
      <c r="A105" s="6" t="str">
        <f>HYPERLINK("http://www.americantrainco.com/courses/steam%20systems/dtlste.aspx","http://www.americantrainco.com/courses/steam%20systems/dtlste.aspx")</f>
        <v>http://www.americantrainco.com/courses/steam%20systems/dtlste.aspx</v>
      </c>
      <c r="B105" s="7"/>
      <c r="C105" s="6" t="str">
        <f>HYPERLINK("http://tpctrainco.com/public-seminars/mechanical-and-industrial-training/steam-systems-maintenance-safety-optimization","tpctrainco.com/public-seminars/mechanical-and-industrial-training/steam-systems-maintenance-safety-optimization")</f>
        <v>tpctrainco.com/public-seminars/mechanical-and-industrial-training/steam-systems-maintenance-safety-optimization</v>
      </c>
      <c r="D105" s="7"/>
      <c r="E105" s="7"/>
      <c r="F105" s="7"/>
      <c r="G105" s="7"/>
      <c r="H105" s="7"/>
    </row>
    <row r="106" ht="15.75" customHeight="1">
      <c r="A106" s="6" t="str">
        <f>HYPERLINK("http://www.americantrainco.com/courses/total%20productive%20maintenance/dtllm.aspx","http://www.americantrainco.com/courses/total%20productive%20maintenance/dtllm.aspx")</f>
        <v>http://www.americantrainco.com/courses/total%20productive%20maintenance/dtllm.aspx</v>
      </c>
      <c r="B106" s="7"/>
      <c r="C106" s="6" t="str">
        <f>HYPERLINK("http://tpctrainco.com/public-seminars/plant-managment/total-productive-maintenance","tpctrainco.com/public-seminars/plant-managment/total-productive-maintenance")</f>
        <v>tpctrainco.com/public-seminars/plant-managment/total-productive-maintenance</v>
      </c>
      <c r="D106" s="7"/>
      <c r="E106" s="7" t="s">
        <v>5</v>
      </c>
      <c r="F106" s="7"/>
      <c r="G106" s="7"/>
      <c r="H106" s="7"/>
    </row>
    <row r="107" ht="15.75" customHeight="1">
      <c r="A107" s="6" t="str">
        <f>HYPERLINK("http://www.americantrainco.com/courses/troubleshooting%20hydraulics/dtlhy.aspx","http://www.americantrainco.com/courses/troubleshooting%20hydraulics/dtlhy.aspx")</f>
        <v>http://www.americantrainco.com/courses/troubleshooting%20hydraulics/dtlhy.aspx</v>
      </c>
      <c r="B107" s="7"/>
      <c r="C107" s="6" t="str">
        <f>HYPERLINK("http://tpctrainco.com/public-seminars/mechanical-and-industrial-training/hydraulic-repair-troubleshooting","tpctrainco.com/public-seminars/mechanical-and-industrial-training/hydraulic-repair-troubleshooting")</f>
        <v>tpctrainco.com/public-seminars/mechanical-and-industrial-training/hydraulic-repair-troubleshooting</v>
      </c>
      <c r="D107" s="7"/>
      <c r="E107" s="7"/>
      <c r="F107" s="7"/>
      <c r="G107" s="7"/>
      <c r="H107" s="7"/>
    </row>
    <row r="108" ht="15.75" customHeight="1">
      <c r="A108" s="6" t="str">
        <f>HYPERLINK("http://www.americantrainco.com/courses/ups%20systems/dtlups.aspx","http://www.americantrainco.com/courses/ups%20systems/dtlups.aspx")</f>
        <v>http://www.americantrainco.com/courses/ups%20systems/dtlups.aspx</v>
      </c>
      <c r="B108" s="7"/>
      <c r="C108" s="5" t="str">
        <f>HYPERLINK("http://tpctrainco.com/public-seminars/electrical-training/emergency-power/uninterruptible-power-supply-systems","tpctrainco.com/public-seminars/electrical-training/emergency-power/uninterruptible-power-supply-systems")</f>
        <v>tpctrainco.com/public-seminars/electrical-training/emergency-power/uninterruptible-power-supply-systems</v>
      </c>
      <c r="D108" s="7"/>
      <c r="E108" s="7"/>
      <c r="F108" s="7"/>
      <c r="G108" s="7"/>
      <c r="H108" s="7"/>
    </row>
    <row r="109" ht="15.75" customHeight="1">
      <c r="A109" s="6" t="str">
        <f>HYPERLINK("http://www.americantrainco.com/courses/variable%20frequency%20drives/dtlvf.aspx","http://www.americantrainco.com/courses/variable%20frequency%20drives/dtlvf.aspx")</f>
        <v>http://www.americantrainco.com/courses/variable%20frequency%20drives/dtlvf.aspx</v>
      </c>
      <c r="B109" s="8"/>
      <c r="C109" s="5" t="str">
        <f>HYPERLINK("http://tpctrainco.com/public-seminars/electrical-controls/variable-frequency-drives","tpctrainco.com/public-seminars/electrical-controls/variable-frequency-drives")</f>
        <v>tpctrainco.com/public-seminars/electrical-controls/variable-frequency-drives</v>
      </c>
      <c r="D109" s="7"/>
      <c r="E109" s="7" t="s">
        <v>5</v>
      </c>
      <c r="F109" s="7"/>
      <c r="G109" s="7"/>
      <c r="H109" s="7"/>
    </row>
    <row r="110" ht="15.75" customHeight="1">
      <c r="A110" s="6" t="str">
        <f>HYPERLINK("http://www.americantrainco.com/electrical-training-and-certification/","http://www.americantrainco.com/electrical-training-and-certification/")</f>
        <v>http://www.americantrainco.com/electrical-training-and-certification/</v>
      </c>
      <c r="B110" s="7" t="s">
        <v>28</v>
      </c>
      <c r="C110" s="6" t="str">
        <f>HYPERLINK("http://tpctrainco.com/electrical-training-and-certification","tpctrainco.com/electrical-training-and-certification")</f>
        <v>tpctrainco.com/electrical-training-and-certification</v>
      </c>
      <c r="D110" s="7" t="s">
        <v>29</v>
      </c>
      <c r="E110" s="7"/>
      <c r="F110" s="7" t="s">
        <v>10</v>
      </c>
      <c r="G110" s="7" t="s">
        <v>13</v>
      </c>
      <c r="H110" s="7"/>
    </row>
    <row r="111" ht="15.75" customHeight="1">
      <c r="A111" s="6" t="str">
        <f>HYPERLINK("http://www.americantrainco.com/facilities-management/","http://www.americantrainco.com/facilities-management/")</f>
        <v>http://www.americantrainco.com/facilities-management/</v>
      </c>
      <c r="B111" s="7" t="s">
        <v>28</v>
      </c>
      <c r="C111" s="13" t="str">
        <f>HYPERLINK("http://tpctrainco.com/facilities-management","tpctrainco.com/facilities-management")</f>
        <v>tpctrainco.com/facilities-management</v>
      </c>
      <c r="D111" s="7"/>
      <c r="E111" s="7"/>
      <c r="F111" s="7" t="s">
        <v>10</v>
      </c>
      <c r="G111" s="7" t="s">
        <v>13</v>
      </c>
      <c r="H111" s="7"/>
    </row>
    <row r="112" ht="15.75" customHeight="1">
      <c r="A112" s="6" t="str">
        <f>HYPERLINK("http://www.americantrainco.com/pumps-and-mechanical/","http://www.americantrainco.com/pumps-and-mechanical/")</f>
        <v>http://www.americantrainco.com/pumps-and-mechanical/</v>
      </c>
      <c r="B112" s="7" t="s">
        <v>28</v>
      </c>
      <c r="C112" s="6" t="str">
        <f>HYPERLINK("http://tpctrainco.com/mechanical-and-industrial-training","tpctrainco.com/mechanical-and-industrial-training")</f>
        <v>tpctrainco.com/mechanical-and-industrial-training</v>
      </c>
      <c r="D112" s="7"/>
      <c r="E112" s="7"/>
      <c r="F112" s="7" t="s">
        <v>10</v>
      </c>
      <c r="G112" s="7" t="s">
        <v>13</v>
      </c>
      <c r="H112" s="7"/>
    </row>
    <row r="113" ht="15.75" customHeight="1">
      <c r="A113" s="6" t="str">
        <f>HYPERLINK("http://www.americantrainco.com/hvac-certification-and-training/","http://www.americantrainco.com/hvac-certification-and-training/")</f>
        <v>http://www.americantrainco.com/hvac-certification-and-training/</v>
      </c>
      <c r="B113" s="7" t="s">
        <v>28</v>
      </c>
      <c r="C113" s="6" t="str">
        <f>HYPERLINK("http://tpctrainco.com/hvac-training-and-certification","tpctrainco.com/hvac-training-and-certification")</f>
        <v>tpctrainco.com/hvac-training-and-certification</v>
      </c>
      <c r="D113" s="7"/>
      <c r="E113" s="7"/>
      <c r="F113" s="7" t="s">
        <v>10</v>
      </c>
      <c r="G113" s="7" t="s">
        <v>13</v>
      </c>
      <c r="H113" s="7"/>
    </row>
    <row r="114" ht="15.75" customHeight="1">
      <c r="A114" s="6" t="str">
        <f>HYPERLINK("http://www.americantrainco.com/arc-flash-training/","http://www.americantrainco.com/arc-flash-training/")</f>
        <v>http://www.americantrainco.com/arc-flash-training/</v>
      </c>
      <c r="B114" s="7" t="s">
        <v>30</v>
      </c>
      <c r="C114" s="6" t="str">
        <f>HYPERLINK("http://tpctrainco.com/public-seminars/arc-flash-training","tpctrainco.com/public-seminars/arc-flash-training")</f>
        <v>tpctrainco.com/public-seminars/arc-flash-training</v>
      </c>
      <c r="D114" s="7"/>
      <c r="E114" s="7" t="s">
        <v>5</v>
      </c>
      <c r="F114" s="7"/>
      <c r="G114" s="7" t="s">
        <v>31</v>
      </c>
      <c r="H114" s="7"/>
    </row>
    <row r="115" ht="15.75" customHeight="1">
      <c r="A115" s="6" t="str">
        <f>HYPERLINK("http://www.americantrainco.com/plc-training/","http://www.americantrainco.com/plc-training/")</f>
        <v>http://www.americantrainco.com/plc-training/</v>
      </c>
      <c r="B115" s="7" t="s">
        <v>32</v>
      </c>
      <c r="C115" s="6" t="str">
        <f>HYPERLINK("http://tpctrainco.com/public-seminars/plc-training","tpctrainco.com/public-seminars/plc-training")</f>
        <v>tpctrainco.com/public-seminars/plc-training</v>
      </c>
      <c r="D115" s="7"/>
      <c r="E115" s="7"/>
      <c r="F115" s="7" t="s">
        <v>10</v>
      </c>
      <c r="G115" s="7" t="s">
        <v>31</v>
      </c>
      <c r="H115" s="7"/>
    </row>
    <row r="116" ht="15.75" customHeight="1">
      <c r="A116" s="4"/>
      <c r="B116" s="4"/>
      <c r="C116" s="4"/>
      <c r="E116" s="4"/>
      <c r="F116" s="4"/>
    </row>
    <row r="117" ht="15.75" customHeight="1">
      <c r="A117" s="6" t="str">
        <f>HYPERLINK("http://www.americantrainco.com/about_onsite-training.aspx","http://www.americantrainco.com/about_onsite-training.aspx")</f>
        <v>http://www.americantrainco.com/about_onsite-training.aspx</v>
      </c>
      <c r="B117" s="7" t="s">
        <v>33</v>
      </c>
      <c r="C117" s="6" t="str">
        <f>HYPERLINK("http://tpctrainco.com/onsite-training","tpctrainco.com/onsite-training")</f>
        <v>tpctrainco.com/onsite-training</v>
      </c>
      <c r="D117" s="7"/>
      <c r="E117" s="7"/>
      <c r="F117" s="7" t="s">
        <v>10</v>
      </c>
      <c r="G117" s="7" t="s">
        <v>34</v>
      </c>
      <c r="H117" s="7"/>
    </row>
    <row r="118" ht="15.75" customHeight="1">
      <c r="A118" s="6" t="str">
        <f>HYPERLINK("http://www.americantrainco.com/inhousetraining2.aspx","http://www.americantrainco.com/inhousetraining2.aspx")</f>
        <v>http://www.americantrainco.com/inhousetraining2.aspx</v>
      </c>
      <c r="B118" s="7" t="s">
        <v>35</v>
      </c>
      <c r="C118" s="6" t="str">
        <f>HYPERLINK("http://tpctrainco.com/onsite-training/catalog","tpctrainco.com/onsite-training/catalog")</f>
        <v>tpctrainco.com/onsite-training/catalog</v>
      </c>
      <c r="D118" s="7"/>
      <c r="E118" s="7"/>
      <c r="F118" s="7" t="s">
        <v>10</v>
      </c>
      <c r="G118" s="7" t="s">
        <v>13</v>
      </c>
      <c r="H118" s="7"/>
    </row>
    <row r="119" ht="15.75" customHeight="1">
      <c r="A119" s="6" t="str">
        <f>HYPERLINK("http://www.americantrainco.com/signup2.aspx","http://www.americantrainco.com/signup2.aspx")</f>
        <v>http://www.americantrainco.com/signup2.aspx</v>
      </c>
      <c r="B119" s="7" t="s">
        <v>36</v>
      </c>
      <c r="C119" s="6" t="str">
        <f>HYPERLINK("http://tpctrainco.com/onsite-training","tpctrainco.com/onsite-training")</f>
        <v>tpctrainco.com/onsite-training</v>
      </c>
      <c r="D119" s="7"/>
      <c r="E119" s="7"/>
      <c r="F119" s="7" t="s">
        <v>19</v>
      </c>
      <c r="G119" s="7" t="s">
        <v>13</v>
      </c>
      <c r="H119" s="7"/>
    </row>
    <row r="120" ht="15.75" customHeight="1">
      <c r="A120" s="6" t="str">
        <f>HYPERLINK("http://www.americantrainco.com/signup.aspx","http://www.americantrainco.com/signup.aspx")</f>
        <v>http://www.americantrainco.com/signup.aspx</v>
      </c>
      <c r="B120" s="7" t="s">
        <v>37</v>
      </c>
      <c r="C120" s="6" t="str">
        <f>HYPERLINK("http://tpctrainco.com/contact","tpctrainco.com/contact")</f>
        <v>tpctrainco.com/contact</v>
      </c>
      <c r="D120" s="7"/>
      <c r="E120" s="7"/>
      <c r="F120" s="7" t="s">
        <v>10</v>
      </c>
      <c r="G120" s="7" t="s">
        <v>13</v>
      </c>
      <c r="H120" s="7"/>
    </row>
    <row r="121" ht="15.75" customHeight="1">
      <c r="A121" s="6" t="str">
        <f>HYPERLINK("http://www.americantrainco.com/generalcatalog2.aspx","http://www.americantrainco.com/generalcatalog2.aspx")</f>
        <v>http://www.americantrainco.com/generalcatalog2.aspx</v>
      </c>
      <c r="B121" s="7" t="s">
        <v>38</v>
      </c>
      <c r="C121" s="6" t="str">
        <f>HYPERLINK("http://tpctrainco.com/public-seminars/course-catalog","tpctrainco.com/public-seminars/course-catalog")</f>
        <v>tpctrainco.com/public-seminars/course-catalog</v>
      </c>
      <c r="D121" s="7"/>
      <c r="E121" s="7"/>
      <c r="F121" s="7"/>
      <c r="G121" s="7" t="s">
        <v>13</v>
      </c>
      <c r="H121" s="7"/>
    </row>
    <row r="122" ht="15.75" customHeight="1">
      <c r="A122" s="4"/>
      <c r="B122" s="4"/>
      <c r="C122" s="4"/>
      <c r="E122" s="4"/>
      <c r="F122" s="4"/>
    </row>
    <row r="123" ht="15.75" customHeight="1">
      <c r="A123" s="3" t="str">
        <f>HYPERLINK("http://canadiantrainco.com","http://canadiantrainco.com")</f>
        <v>http://canadiantrainco.com</v>
      </c>
      <c r="B123" s="2" t="s">
        <v>39</v>
      </c>
      <c r="C123" s="3" t="str">
        <f>HYPERLINK("http://tpctrainco.com/canada","tpctrainco.com/canada")</f>
        <v>tpctrainco.com/canada</v>
      </c>
      <c r="E123" s="4"/>
      <c r="F123" s="2" t="s">
        <v>10</v>
      </c>
    </row>
    <row r="124" ht="15.75" customHeight="1">
      <c r="A124" s="4"/>
      <c r="B124" s="4"/>
      <c r="C124" s="4"/>
      <c r="E124" s="4"/>
      <c r="F124" s="4"/>
    </row>
    <row r="125" ht="15.75" customHeight="1">
      <c r="A125" s="6" t="str">
        <f>HYPERLINK("http://www.americantrainco.com/white-papers/qualified-electrical-worker.aspx","http://www.americantrainco.com/white-papers/qualified-electrical-worker.aspx")</f>
        <v>http://www.americantrainco.com/white-papers/qualified-electrical-worker.aspx</v>
      </c>
      <c r="B125" s="7" t="s">
        <v>40</v>
      </c>
      <c r="C125" s="6" t="str">
        <f>HYPERLINK("http://tpctrainco.com/blog/qualified-electrical-worker","tpctrainco.com/blog/qualified-electrical-worker")</f>
        <v>tpctrainco.com/blog/qualified-electrical-worker</v>
      </c>
      <c r="D125" s="7"/>
      <c r="E125" s="7"/>
      <c r="F125" s="7"/>
      <c r="G125" s="7" t="s">
        <v>13</v>
      </c>
      <c r="H125" s="2" t="s">
        <v>41</v>
      </c>
    </row>
    <row r="126" ht="15.75" customHeight="1">
      <c r="A126" s="6" t="str">
        <f>HYPERLINK("http://www.americantrainco.com/infographic/skilled-worker-infographic.aspx","http://www.americantrainco.com/infographic/skilled-worker-infographic.aspx")</f>
        <v>http://www.americantrainco.com/infographic/skilled-worker-infographic.aspx</v>
      </c>
      <c r="B126" s="7" t="s">
        <v>42</v>
      </c>
      <c r="C126" s="6" t="str">
        <f>HYPERLINK("http://tpctrainco.com/blog/skilled-worker-infographic","tpctrainco.com/blog/skilled-worker-infographic")</f>
        <v>tpctrainco.com/blog/skilled-worker-infographic</v>
      </c>
      <c r="D126" s="7"/>
      <c r="E126" s="7"/>
      <c r="F126" s="7"/>
      <c r="G126" s="7"/>
      <c r="H126" s="2" t="s">
        <v>41</v>
      </c>
    </row>
    <row r="127" ht="15.75" customHeight="1">
      <c r="A127" s="6" t="str">
        <f>HYPERLINK("http://www.americantrainco.com/infographic/spectacular-feats-of-modern-engineering.aspx","http://www.americantrainco.com/infographic/spectacular-feats-of-modern-engineering.aspx")</f>
        <v>http://www.americantrainco.com/infographic/spectacular-feats-of-modern-engineering.aspx</v>
      </c>
      <c r="B127" s="7" t="s">
        <v>42</v>
      </c>
      <c r="C127" s="6" t="str">
        <f>HYPERLINK("http://tpctrainco.com/blog/spectacular-feats-of-modern-engineering","tpctrainco.com/blog/spectacular-feats-of-modern-engineering")</f>
        <v>tpctrainco.com/blog/spectacular-feats-of-modern-engineering</v>
      </c>
      <c r="D127" s="7"/>
      <c r="E127" s="7"/>
      <c r="F127" s="7"/>
      <c r="G127" s="7"/>
      <c r="H127" s="2" t="s">
        <v>41</v>
      </c>
    </row>
    <row r="128" ht="15.75" customHeight="1">
      <c r="A128" s="6" t="str">
        <f>HYPERLINK("http://www.americantrainco.com/infographic/arc-flash-safety.aspx","http://www.americantrainco.com/infographic/arc-flash-safety.aspx")</f>
        <v>http://www.americantrainco.com/infographic/arc-flash-safety.aspx</v>
      </c>
      <c r="B128" s="7" t="s">
        <v>42</v>
      </c>
      <c r="C128" s="6" t="str">
        <f>HYPERLINK("http://tpctrainco.com/blog/arc-flash-safety","tpctrainco.com/blog/arc-flash-safety")</f>
        <v>tpctrainco.com/blog/arc-flash-safety</v>
      </c>
      <c r="D128" s="7"/>
      <c r="E128" s="7"/>
      <c r="F128" s="7"/>
      <c r="G128" s="7"/>
      <c r="H128" s="2" t="s">
        <v>41</v>
      </c>
    </row>
    <row r="129" ht="15.75" customHeight="1">
      <c r="A129" s="6" t="str">
        <f>HYPERLINK("http://www.americantrainco.com/infographic/electric-slide-infographic.aspx","http://www.americantrainco.com/infographic/electric-slide-infographic.aspx")</f>
        <v>http://www.americantrainco.com/infographic/electric-slide-infographic.aspx</v>
      </c>
      <c r="B129" s="7" t="s">
        <v>42</v>
      </c>
      <c r="C129" s="6" t="str">
        <f>HYPERLINK("http://tpctrainco.com/blog/electric-slide-infographic","tpctrainco.com/blog/electric-slide-infographic")</f>
        <v>tpctrainco.com/blog/electric-slide-infographic</v>
      </c>
      <c r="D129" s="7"/>
      <c r="E129" s="7"/>
      <c r="F129" s="7"/>
      <c r="G129" s="7"/>
      <c r="H129" s="2" t="s">
        <v>41</v>
      </c>
    </row>
    <row r="130" ht="15.75" customHeight="1">
      <c r="A130" s="6" t="str">
        <f>HYPERLINK("http://www.americantrainco.com/infographic/boiler-room-safety.aspx","http://www.americantrainco.com/infographic/boiler-room-safety.aspx")</f>
        <v>http://www.americantrainco.com/infographic/boiler-room-safety.aspx</v>
      </c>
      <c r="B130" s="7" t="s">
        <v>42</v>
      </c>
      <c r="C130" s="6" t="str">
        <f>HYPERLINK("http://tpctrainco.com/blog/boiler-room-safety","tpctrainco.com/blog/boiler-room-safety")</f>
        <v>tpctrainco.com/blog/boiler-room-safety</v>
      </c>
      <c r="D130" s="7"/>
      <c r="E130" s="7"/>
      <c r="F130" s="7"/>
      <c r="G130" s="7"/>
      <c r="H130" s="2" t="s">
        <v>41</v>
      </c>
    </row>
    <row r="131" ht="15.75" customHeight="1">
      <c r="A131" s="7"/>
      <c r="B131" s="7"/>
      <c r="C131" s="7"/>
      <c r="D131" s="7"/>
      <c r="E131" s="7"/>
      <c r="F131" s="7"/>
      <c r="G131" s="7"/>
    </row>
    <row r="132" ht="15.75" customHeight="1">
      <c r="A132" s="6" t="str">
        <f>HYPERLINK("http://www.americantrainco.com/other_info.aspx?CID=9","http://www.americantrainco.com/other_info.aspx?CID=9")</f>
        <v>http://www.americantrainco.com/other_info.aspx?CID=9</v>
      </c>
      <c r="B132" s="7" t="s">
        <v>43</v>
      </c>
      <c r="C132" s="6" t="str">
        <f>HYPERLINK("http://tpctrainco.com/contact","tpctrainco.com/contact")</f>
        <v>tpctrainco.com/contact</v>
      </c>
      <c r="D132" s="7"/>
      <c r="E132" s="7"/>
      <c r="F132" s="7" t="s">
        <v>10</v>
      </c>
      <c r="G132" s="7" t="s">
        <v>13</v>
      </c>
    </row>
    <row r="133" ht="15.75" customHeight="1">
      <c r="A133" s="6" t="str">
        <f>HYPERLINK("http://www.americantrainco.com/Other_Info.aspx?CID=612","http://www.americantrainco.com/Other_Info.aspx?CID=612")</f>
        <v>http://www.americantrainco.com/Other_Info.aspx?CID=612</v>
      </c>
      <c r="B133" s="7" t="s">
        <v>44</v>
      </c>
      <c r="C133" s="6" t="str">
        <f>HYPERLINK("http://tpctrainco.com/privacy","tpctrainco.com/privacy")</f>
        <v>tpctrainco.com/privacy</v>
      </c>
      <c r="D133" s="7"/>
      <c r="E133" s="7"/>
      <c r="F133" s="7" t="s">
        <v>10</v>
      </c>
      <c r="G133" s="7" t="s">
        <v>13</v>
      </c>
    </row>
    <row r="134" ht="15.75" customHeight="1">
      <c r="A134" s="6" t="str">
        <f>HYPERLINK("https://www.americantrainco.com/Other_Info.aspx?CID=613","https://www.americantrainco.com/Other_Info.aspx?CID=613")</f>
        <v>https://www.americantrainco.com/Other_Info.aspx?CID=613</v>
      </c>
      <c r="B134" s="7" t="s">
        <v>45</v>
      </c>
      <c r="C134" s="6" t="str">
        <f>HYPERLINK("http://tpctrainco.com/legal","tpctrainco.com/legal")</f>
        <v>tpctrainco.com/legal</v>
      </c>
      <c r="D134" s="7"/>
      <c r="E134" s="7"/>
      <c r="F134" s="7" t="s">
        <v>10</v>
      </c>
      <c r="G134" s="7" t="s">
        <v>13</v>
      </c>
    </row>
    <row r="135" ht="15.75" customHeight="1">
      <c r="A135" s="6" t="str">
        <f>HYPERLINK("https://www.americantrainco.com/Other_Info.aspx?CID=622","https://www.americantrainco.com/Other_Info.aspx?CID=622")</f>
        <v>https://www.americantrainco.com/Other_Info.aspx?CID=622</v>
      </c>
      <c r="B135" s="7" t="s">
        <v>46</v>
      </c>
      <c r="C135" s="6" t="str">
        <f>HYPERLINK("http://tpctrainco.com/restrictions","tpctrainco.com/restrictions")</f>
        <v>tpctrainco.com/restrictions</v>
      </c>
      <c r="D135" s="7"/>
      <c r="E135" s="7"/>
      <c r="F135" s="7" t="s">
        <v>10</v>
      </c>
      <c r="G135" s="7" t="s">
        <v>13</v>
      </c>
    </row>
    <row r="136" ht="15.75" customHeight="1">
      <c r="A136" s="6" t="str">
        <f>HYPERLINK("https://www.americantrainco.com/sitemap.aspx","https://www.americantrainco.com/sitemap.aspx")</f>
        <v>https://www.americantrainco.com/sitemap.aspx</v>
      </c>
      <c r="B136" s="7" t="s">
        <v>47</v>
      </c>
      <c r="C136" s="6" t="str">
        <f>HYPERLINK("http://tpctrainco.com/sitemap","tpctrainco.com/sitemap")</f>
        <v>tpctrainco.com/sitemap</v>
      </c>
      <c r="D136" s="7"/>
      <c r="E136" s="7"/>
      <c r="F136" s="7" t="s">
        <v>10</v>
      </c>
      <c r="G136" s="7" t="s">
        <v>13</v>
      </c>
    </row>
    <row r="137" ht="15.75" customHeight="1">
      <c r="A137" s="6" t="str">
        <f>HYPERLINK("https://www.americantrainco.com/pdfs/casestudy.pdf","https://www.americantrainco.com/pdfs/casestudy.pdf")</f>
        <v>https://www.americantrainco.com/pdfs/casestudy.pdf</v>
      </c>
      <c r="B137" s="7" t="s">
        <v>40</v>
      </c>
      <c r="C137" s="7"/>
      <c r="D137" s="7"/>
      <c r="E137" s="7"/>
      <c r="F137" s="7"/>
      <c r="G137" s="7" t="s">
        <v>13</v>
      </c>
      <c r="H137" s="7"/>
    </row>
    <row r="138" ht="15.75" customHeight="1">
      <c r="A138" s="6" t="str">
        <f>HYPERLINK("http://www.americantrainco.com/pdfs/2015%20schedule%20-%20us.pdf","http://www.americantrainco.com/pdfs/2015%20schedule%20-%20us.pdf")</f>
        <v>http://www.americantrainco.com/pdfs/2015%20schedule%20-%20us.pdf</v>
      </c>
      <c r="B138" s="7" t="s">
        <v>48</v>
      </c>
      <c r="C138" s="6" t="str">
        <f t="shared" ref="C138:C139" si="4">HYPERLINK("http://tpctrainco.com/pdfs/schedule.pdf","tpctrainco.com/pdfs/schedule.pdf")</f>
        <v>tpctrainco.com/pdfs/schedule.pdf</v>
      </c>
      <c r="D138" s="7"/>
      <c r="E138" s="7"/>
      <c r="F138" s="7"/>
      <c r="G138" s="7" t="s">
        <v>13</v>
      </c>
      <c r="H138" s="7"/>
    </row>
    <row r="139" ht="15.75" customHeight="1">
      <c r="A139" s="6" t="str">
        <f>HYPERLINK("http://www.americantrainco.com/PDFs/2015%20Schedule%20-%20Canada.pdf","http://www.americantrainco.com/PDFs/2015%20Schedule%20-%20Canada.pdf")</f>
        <v>http://www.americantrainco.com/PDFs/2015%20Schedule%20-%20Canada.pdf</v>
      </c>
      <c r="B139" s="7" t="s">
        <v>49</v>
      </c>
      <c r="C139" s="6" t="str">
        <f t="shared" si="4"/>
        <v>tpctrainco.com/pdfs/schedule.pdf</v>
      </c>
      <c r="D139" s="7"/>
      <c r="E139" s="7"/>
      <c r="F139" s="7"/>
      <c r="G139" s="7" t="s">
        <v>13</v>
      </c>
      <c r="H139" s="7"/>
    </row>
    <row r="140" ht="15.75" customHeight="1">
      <c r="A140" s="6" t="str">
        <f>HYPERLINK("http://www.americantrainco.com/pdfs/epa%20study%20guide.pdf","http://www.americantrainco.com/pdfs/epa%20study%20guide.pdf")</f>
        <v>http://www.americantrainco.com/pdfs/epa%20study%20guide.pdf</v>
      </c>
      <c r="B140" s="7" t="s">
        <v>50</v>
      </c>
      <c r="C140" s="6" t="str">
        <f>HYPERLINK("http://tpctrainco.com/pdfs/epa%20study%20guide.pdf","tpctrainco.com/pdfs/epa%20study%20guide.pdf")</f>
        <v>tpctrainco.com/pdfs/epa%20study%20guide.pdf</v>
      </c>
      <c r="D140" s="7"/>
      <c r="E140" s="7"/>
      <c r="F140" s="7" t="s">
        <v>51</v>
      </c>
      <c r="G140" s="7" t="s">
        <v>13</v>
      </c>
      <c r="H140" s="7"/>
    </row>
    <row r="141" ht="15.75" customHeight="1">
      <c r="A141" s="6" t="str">
        <f>HYPERLINK("https://www.americantrainco.com/about_whatcustomerssay.aspx","https://www.americantrainco.com/about_whatcustomerssay.aspx")</f>
        <v>https://www.americantrainco.com/about_whatcustomerssay.aspx</v>
      </c>
      <c r="B141" s="7" t="s">
        <v>52</v>
      </c>
      <c r="C141" s="6" t="str">
        <f>HYPERLINK("http://tpctrainco.com","tpctrainco.com")</f>
        <v>tpctrainco.com</v>
      </c>
      <c r="D141" s="7"/>
      <c r="E141" s="7"/>
      <c r="F141" s="7" t="s">
        <v>53</v>
      </c>
      <c r="G141" s="7" t="s">
        <v>13</v>
      </c>
      <c r="H141" s="7"/>
    </row>
    <row r="142" ht="15.75" customHeight="1">
      <c r="A142" s="6" t="str">
        <f>HYPERLINK("https://www.americantrainco.com/white-papers/electrical-training-for-unqualified-workers.aspx","https://www.americantrainco.com/white-papers/electrical-training-for-unqualified-workers.aspx")</f>
        <v>https://www.americantrainco.com/white-papers/electrical-training-for-unqualified-workers.aspx</v>
      </c>
      <c r="B142" s="7" t="s">
        <v>40</v>
      </c>
      <c r="C142" s="7"/>
      <c r="D142" s="7"/>
      <c r="E142" s="7"/>
      <c r="F142" s="7"/>
      <c r="G142" s="7" t="s">
        <v>13</v>
      </c>
      <c r="H142" s="7"/>
    </row>
    <row r="143" ht="15.75" customHeight="1">
      <c r="A143" s="6" t="str">
        <f>HYPERLINK("https://www.americantrainco.com/customer-testimonials.aspx","https://www.americantrainco.com/customer-testimonials.aspx")</f>
        <v>https://www.americantrainco.com/customer-testimonials.aspx</v>
      </c>
      <c r="B143" s="7" t="s">
        <v>52</v>
      </c>
      <c r="C143" s="6" t="str">
        <f>HYPERLINK("http://tpctrainco.com","tpctrainco.com")</f>
        <v>tpctrainco.com</v>
      </c>
      <c r="D143" s="7"/>
      <c r="E143" s="7"/>
      <c r="F143" s="7" t="s">
        <v>53</v>
      </c>
      <c r="G143" s="7" t="s">
        <v>13</v>
      </c>
      <c r="H143" s="7"/>
    </row>
    <row r="144" ht="15.75" customHeight="1">
      <c r="A144" s="4"/>
      <c r="B144" s="4"/>
      <c r="C144" s="4"/>
      <c r="E144" s="4"/>
      <c r="F144" s="4"/>
    </row>
    <row r="145" ht="15.75" customHeight="1">
      <c r="A145" s="7"/>
      <c r="B145" s="7"/>
      <c r="C145" s="7"/>
      <c r="D145" s="7"/>
      <c r="E145" s="7"/>
      <c r="F145" s="7"/>
      <c r="G145" s="7"/>
      <c r="H145" s="7"/>
    </row>
    <row r="146" ht="15.75" customHeight="1">
      <c r="A146" s="4"/>
      <c r="B146" s="4"/>
      <c r="C146" s="4"/>
      <c r="E146" s="4"/>
      <c r="F146" s="4"/>
    </row>
    <row r="147" ht="15.75" customHeight="1">
      <c r="A147" s="4"/>
      <c r="B147" s="4"/>
      <c r="C147" s="4"/>
      <c r="E147" s="4"/>
      <c r="F147" s="4"/>
    </row>
    <row r="148" ht="15.75" customHeight="1">
      <c r="A148" s="4"/>
      <c r="B148" s="4"/>
      <c r="C148" s="4"/>
      <c r="E148" s="4"/>
      <c r="F148" s="4"/>
    </row>
    <row r="149" ht="15.75" customHeight="1">
      <c r="A149" s="4"/>
      <c r="B149" s="4"/>
      <c r="C149" s="4"/>
      <c r="E149" s="4"/>
      <c r="F149" s="4"/>
    </row>
    <row r="150" ht="15.75" customHeight="1">
      <c r="A150" s="4"/>
      <c r="B150" s="4"/>
      <c r="C150" s="4"/>
      <c r="E150" s="4"/>
      <c r="F150" s="4"/>
    </row>
    <row r="151" ht="15.75" customHeight="1">
      <c r="A151" s="4"/>
      <c r="B151" s="4"/>
      <c r="C151" s="4"/>
      <c r="E151" s="4"/>
      <c r="F151" s="4"/>
    </row>
    <row r="152" ht="15.75" customHeight="1">
      <c r="A152" s="4"/>
      <c r="B152" s="4"/>
      <c r="C152" s="4"/>
      <c r="E152" s="4"/>
      <c r="F152" s="4"/>
    </row>
    <row r="153" ht="15.75" customHeight="1">
      <c r="A153" s="4"/>
      <c r="B153" s="4"/>
      <c r="C153" s="4"/>
      <c r="E153" s="4"/>
      <c r="F153" s="4"/>
    </row>
    <row r="154" ht="15.75" customHeight="1">
      <c r="A154" s="4"/>
      <c r="B154" s="4"/>
      <c r="C154" s="4"/>
      <c r="E154" s="4"/>
      <c r="F154" s="4"/>
    </row>
    <row r="155" ht="15.75" customHeight="1">
      <c r="A155" s="4"/>
      <c r="B155" s="4"/>
      <c r="C155" s="4"/>
      <c r="E155" s="4"/>
      <c r="F155" s="4"/>
    </row>
    <row r="156" ht="15.75" customHeight="1">
      <c r="A156" s="4"/>
      <c r="B156" s="4"/>
      <c r="C156" s="4"/>
      <c r="E156" s="4"/>
      <c r="F156" s="4"/>
    </row>
    <row r="157" ht="15.75" customHeight="1">
      <c r="A157" s="4"/>
      <c r="B157" s="4"/>
      <c r="C157" s="4"/>
      <c r="E157" s="4"/>
      <c r="F157" s="4"/>
    </row>
    <row r="158" ht="15.75" customHeight="1">
      <c r="A158" s="4"/>
      <c r="B158" s="4"/>
      <c r="C158" s="4"/>
      <c r="E158" s="4"/>
      <c r="F158" s="4"/>
    </row>
    <row r="159" ht="15.75" customHeight="1">
      <c r="A159" s="4"/>
      <c r="B159" s="4"/>
      <c r="C159" s="4"/>
      <c r="E159" s="4"/>
      <c r="F159" s="4"/>
    </row>
    <row r="160" ht="15.75" customHeight="1">
      <c r="A160" s="4"/>
      <c r="B160" s="4"/>
      <c r="C160" s="4"/>
      <c r="E160" s="4"/>
      <c r="F160" s="4"/>
    </row>
    <row r="161" ht="15.75" customHeight="1">
      <c r="A161" s="4"/>
      <c r="B161" s="4"/>
      <c r="C161" s="4"/>
      <c r="E161" s="4"/>
      <c r="F161" s="4"/>
    </row>
    <row r="162" ht="15.75" customHeight="1">
      <c r="A162" s="4"/>
      <c r="B162" s="4"/>
      <c r="C162" s="4"/>
      <c r="E162" s="4"/>
      <c r="F162" s="4"/>
    </row>
    <row r="163" ht="15.75" customHeight="1">
      <c r="A163" s="4"/>
      <c r="B163" s="4"/>
      <c r="C163" s="4"/>
      <c r="E163" s="4"/>
      <c r="F163" s="4"/>
    </row>
    <row r="164" ht="15.75" customHeight="1">
      <c r="A164" s="4"/>
      <c r="B164" s="4"/>
      <c r="C164" s="4"/>
      <c r="E164" s="4"/>
      <c r="F164" s="4"/>
    </row>
    <row r="165" ht="15.75" customHeight="1">
      <c r="A165" s="4"/>
      <c r="B165" s="4"/>
      <c r="C165" s="4"/>
      <c r="E165" s="4"/>
      <c r="F165" s="4"/>
    </row>
    <row r="166" ht="15.75" customHeight="1">
      <c r="A166" s="4"/>
      <c r="B166" s="4"/>
      <c r="C166" s="4"/>
      <c r="E166" s="4"/>
      <c r="F166" s="4"/>
    </row>
    <row r="167" ht="15.75" customHeight="1">
      <c r="A167" s="4"/>
      <c r="B167" s="4"/>
      <c r="C167" s="4"/>
      <c r="E167" s="4"/>
      <c r="F167" s="4"/>
    </row>
    <row r="168" ht="15.75" customHeight="1">
      <c r="A168" s="4"/>
      <c r="B168" s="4"/>
      <c r="C168" s="4"/>
      <c r="E168" s="4"/>
      <c r="F168" s="4"/>
    </row>
    <row r="169" ht="15.75" customHeight="1">
      <c r="A169" s="4"/>
      <c r="B169" s="4"/>
      <c r="C169" s="4"/>
      <c r="E169" s="4"/>
      <c r="F169" s="4"/>
    </row>
    <row r="170" ht="15.75" customHeight="1">
      <c r="A170" s="4"/>
      <c r="B170" s="4"/>
      <c r="C170" s="4"/>
      <c r="E170" s="4"/>
      <c r="F170" s="4"/>
    </row>
    <row r="171" ht="15.75" customHeight="1">
      <c r="A171" s="4"/>
      <c r="B171" s="4"/>
      <c r="C171" s="4"/>
      <c r="E171" s="4"/>
      <c r="F171" s="4"/>
    </row>
    <row r="172" ht="15.75" customHeight="1">
      <c r="A172" s="4"/>
      <c r="B172" s="4"/>
      <c r="C172" s="4"/>
      <c r="E172" s="4"/>
      <c r="F172" s="4"/>
    </row>
    <row r="173" ht="15.75" customHeight="1">
      <c r="A173" s="4"/>
      <c r="B173" s="4"/>
      <c r="C173" s="4"/>
      <c r="E173" s="4"/>
      <c r="F173" s="4"/>
    </row>
    <row r="174" ht="15.75" customHeight="1">
      <c r="A174" s="4"/>
      <c r="B174" s="4"/>
      <c r="C174" s="4"/>
      <c r="E174" s="4"/>
      <c r="F174" s="4"/>
    </row>
    <row r="175" ht="15.75" customHeight="1">
      <c r="A175" s="4"/>
      <c r="B175" s="4"/>
      <c r="C175" s="4"/>
      <c r="E175" s="4"/>
      <c r="F175" s="4"/>
    </row>
    <row r="176" ht="15.75" customHeight="1">
      <c r="A176" s="4"/>
      <c r="B176" s="4"/>
      <c r="C176" s="4"/>
      <c r="E176" s="4"/>
      <c r="F176" s="4"/>
    </row>
    <row r="177" ht="15.75" customHeight="1">
      <c r="A177" s="4"/>
      <c r="B177" s="4"/>
      <c r="C177" s="4"/>
      <c r="E177" s="4"/>
      <c r="F177" s="4"/>
    </row>
    <row r="178" ht="15.75" customHeight="1">
      <c r="A178" s="4"/>
      <c r="B178" s="4"/>
      <c r="C178" s="4"/>
      <c r="E178" s="4"/>
      <c r="F178" s="4"/>
    </row>
    <row r="179" ht="15.75" customHeight="1">
      <c r="A179" s="4"/>
      <c r="B179" s="4"/>
      <c r="C179" s="4"/>
      <c r="E179" s="4"/>
      <c r="F179" s="4"/>
    </row>
    <row r="180" ht="15.75" customHeight="1">
      <c r="A180" s="4"/>
      <c r="B180" s="4"/>
      <c r="C180" s="4"/>
      <c r="E180" s="4"/>
      <c r="F180" s="4"/>
    </row>
    <row r="181" ht="15.75" customHeight="1">
      <c r="A181" s="4"/>
      <c r="B181" s="4"/>
      <c r="C181" s="4"/>
      <c r="E181" s="4"/>
      <c r="F181" s="4"/>
    </row>
    <row r="182" ht="15.75" customHeight="1">
      <c r="A182" s="4"/>
      <c r="B182" s="4"/>
      <c r="C182" s="4"/>
      <c r="E182" s="4"/>
      <c r="F182" s="4"/>
    </row>
    <row r="183" ht="15.75" customHeight="1">
      <c r="A183" s="4"/>
      <c r="B183" s="4"/>
      <c r="C183" s="4"/>
      <c r="E183" s="4"/>
      <c r="F183" s="4"/>
    </row>
    <row r="184" ht="15.75" customHeight="1">
      <c r="A184" s="4"/>
      <c r="B184" s="4"/>
      <c r="C184" s="4"/>
      <c r="E184" s="4"/>
      <c r="F184" s="4"/>
    </row>
    <row r="185" ht="15.75" customHeight="1">
      <c r="A185" s="4"/>
      <c r="B185" s="4"/>
      <c r="C185" s="4"/>
      <c r="E185" s="4"/>
      <c r="F185" s="4"/>
    </row>
    <row r="186" ht="15.75" customHeight="1">
      <c r="A186" s="4"/>
      <c r="B186" s="4"/>
      <c r="C186" s="4"/>
      <c r="E186" s="4"/>
      <c r="F186" s="4"/>
    </row>
    <row r="187" ht="15.75" customHeight="1">
      <c r="A187" s="4"/>
      <c r="B187" s="4"/>
      <c r="C187" s="4"/>
      <c r="E187" s="4"/>
      <c r="F187" s="4"/>
    </row>
    <row r="188" ht="15.75" customHeight="1">
      <c r="A188" s="4"/>
      <c r="B188" s="4"/>
      <c r="C188" s="4"/>
      <c r="E188" s="4"/>
      <c r="F188" s="4"/>
    </row>
    <row r="189" ht="15.75" customHeight="1">
      <c r="A189" s="4"/>
      <c r="B189" s="4"/>
      <c r="C189" s="4"/>
      <c r="E189" s="4"/>
      <c r="F189" s="4"/>
    </row>
    <row r="190" ht="15.75" customHeight="1">
      <c r="A190" s="4"/>
      <c r="B190" s="4"/>
      <c r="C190" s="4"/>
      <c r="E190" s="4"/>
      <c r="F190" s="4"/>
    </row>
    <row r="191" ht="15.75" customHeight="1">
      <c r="A191" s="4"/>
      <c r="B191" s="4"/>
      <c r="C191" s="4"/>
      <c r="E191" s="4"/>
      <c r="F191" s="4"/>
    </row>
    <row r="192" ht="15.75" customHeight="1">
      <c r="A192" s="4"/>
      <c r="B192" s="4"/>
      <c r="C192" s="4"/>
      <c r="E192" s="4"/>
      <c r="F192" s="4"/>
    </row>
    <row r="193" ht="15.75" customHeight="1">
      <c r="A193" s="4"/>
      <c r="B193" s="4"/>
      <c r="C193" s="4"/>
      <c r="E193" s="4"/>
      <c r="F193" s="4"/>
    </row>
    <row r="194" ht="15.75" customHeight="1">
      <c r="A194" s="4"/>
      <c r="B194" s="4"/>
      <c r="C194" s="4"/>
      <c r="E194" s="4"/>
      <c r="F194" s="4"/>
    </row>
    <row r="195" ht="15.75" customHeight="1">
      <c r="A195" s="4"/>
      <c r="B195" s="4"/>
      <c r="C195" s="4"/>
      <c r="E195" s="4"/>
      <c r="F195" s="4"/>
    </row>
    <row r="196" ht="15.75" customHeight="1">
      <c r="A196" s="4"/>
      <c r="B196" s="4"/>
      <c r="C196" s="4"/>
      <c r="E196" s="4"/>
      <c r="F196" s="4"/>
    </row>
    <row r="197" ht="15.75" customHeight="1">
      <c r="A197" s="4"/>
      <c r="B197" s="4"/>
      <c r="C197" s="4"/>
      <c r="E197" s="4"/>
      <c r="F197" s="4"/>
    </row>
    <row r="198" ht="15.75" customHeight="1">
      <c r="A198" s="4"/>
      <c r="B198" s="4"/>
      <c r="C198" s="4"/>
      <c r="E198" s="4"/>
      <c r="F198" s="4"/>
    </row>
    <row r="199" ht="15.75" customHeight="1">
      <c r="A199" s="4"/>
      <c r="B199" s="4"/>
      <c r="C199" s="4"/>
      <c r="E199" s="4"/>
      <c r="F199" s="4"/>
    </row>
    <row r="200" ht="15.75" customHeight="1">
      <c r="A200" s="4"/>
      <c r="B200" s="4"/>
      <c r="C200" s="4"/>
      <c r="E200" s="4"/>
      <c r="F200" s="4"/>
    </row>
    <row r="201" ht="15.75" customHeight="1">
      <c r="A201" s="4"/>
      <c r="B201" s="4"/>
      <c r="C201" s="4"/>
      <c r="E201" s="4"/>
      <c r="F201" s="4"/>
    </row>
    <row r="202" ht="15.75" customHeight="1">
      <c r="A202" s="4"/>
      <c r="B202" s="4"/>
      <c r="C202" s="4"/>
      <c r="E202" s="4"/>
      <c r="F202" s="4"/>
    </row>
    <row r="203" ht="15.75" customHeight="1">
      <c r="A203" s="4"/>
      <c r="B203" s="4"/>
      <c r="C203" s="4"/>
      <c r="E203" s="4"/>
      <c r="F203" s="4"/>
    </row>
    <row r="204" ht="15.75" customHeight="1">
      <c r="A204" s="4"/>
      <c r="B204" s="4"/>
      <c r="C204" s="4"/>
      <c r="E204" s="4"/>
      <c r="F204" s="4"/>
    </row>
    <row r="205" ht="15.75" customHeight="1">
      <c r="A205" s="4"/>
      <c r="B205" s="4"/>
      <c r="C205" s="4"/>
      <c r="E205" s="4"/>
      <c r="F205" s="4"/>
    </row>
    <row r="206" ht="15.75" customHeight="1">
      <c r="A206" s="4"/>
      <c r="B206" s="4"/>
      <c r="C206" s="4"/>
      <c r="E206" s="4"/>
      <c r="F206" s="4"/>
    </row>
    <row r="207" ht="15.75" customHeight="1">
      <c r="A207" s="4"/>
      <c r="B207" s="4"/>
      <c r="C207" s="4"/>
      <c r="E207" s="4"/>
      <c r="F207" s="4"/>
    </row>
    <row r="208" ht="15.75" customHeight="1">
      <c r="A208" s="4"/>
      <c r="B208" s="4"/>
      <c r="C208" s="4"/>
      <c r="E208" s="4"/>
      <c r="F208" s="4"/>
    </row>
    <row r="209" ht="15.75" customHeight="1">
      <c r="A209" s="4"/>
      <c r="B209" s="4"/>
      <c r="C209" s="4"/>
      <c r="E209" s="4"/>
      <c r="F209" s="4"/>
    </row>
    <row r="210" ht="15.75" customHeight="1">
      <c r="A210" s="4"/>
      <c r="B210" s="4"/>
      <c r="C210" s="4"/>
      <c r="E210" s="4"/>
      <c r="F210" s="4"/>
    </row>
    <row r="211" ht="15.75" customHeight="1">
      <c r="A211" s="4"/>
      <c r="B211" s="4"/>
      <c r="C211" s="4"/>
      <c r="E211" s="4"/>
      <c r="F211" s="4"/>
    </row>
    <row r="212" ht="15.75" customHeight="1">
      <c r="A212" s="4"/>
      <c r="B212" s="4"/>
      <c r="C212" s="4"/>
      <c r="E212" s="4"/>
      <c r="F212" s="4"/>
    </row>
    <row r="213" ht="15.75" customHeight="1">
      <c r="A213" s="4"/>
      <c r="B213" s="4"/>
      <c r="C213" s="4"/>
      <c r="E213" s="4"/>
      <c r="F213" s="4"/>
    </row>
    <row r="214" ht="15.75" customHeight="1">
      <c r="A214" s="4"/>
      <c r="B214" s="4"/>
      <c r="C214" s="4"/>
      <c r="E214" s="4"/>
      <c r="F214" s="4"/>
    </row>
    <row r="215" ht="15.75" customHeight="1">
      <c r="A215" s="4"/>
      <c r="B215" s="4"/>
      <c r="C215" s="4"/>
      <c r="E215" s="4"/>
      <c r="F215" s="4"/>
    </row>
    <row r="216" ht="15.75" customHeight="1">
      <c r="A216" s="4"/>
      <c r="B216" s="4"/>
      <c r="C216" s="4"/>
      <c r="E216" s="4"/>
      <c r="F216" s="4"/>
    </row>
    <row r="217" ht="15.75" customHeight="1">
      <c r="A217" s="4"/>
      <c r="B217" s="4"/>
      <c r="C217" s="4"/>
      <c r="E217" s="4"/>
      <c r="F217" s="4"/>
    </row>
    <row r="218" ht="15.75" customHeight="1">
      <c r="A218" s="4"/>
      <c r="B218" s="4"/>
      <c r="C218" s="4"/>
      <c r="E218" s="4"/>
      <c r="F218" s="4"/>
    </row>
    <row r="219" ht="15.75" customHeight="1">
      <c r="A219" s="4"/>
      <c r="B219" s="4"/>
      <c r="C219" s="4"/>
      <c r="E219" s="4"/>
      <c r="F219" s="4"/>
    </row>
    <row r="220" ht="15.75" customHeight="1">
      <c r="A220" s="4"/>
      <c r="B220" s="4"/>
      <c r="C220" s="4"/>
      <c r="E220" s="4"/>
      <c r="F220" s="4"/>
    </row>
    <row r="221" ht="15.75" customHeight="1">
      <c r="A221" s="4"/>
      <c r="B221" s="4"/>
      <c r="C221" s="4"/>
      <c r="E221" s="4"/>
      <c r="F221" s="4"/>
    </row>
    <row r="222" ht="15.75" customHeight="1">
      <c r="A222" s="4"/>
      <c r="B222" s="4"/>
      <c r="C222" s="4"/>
      <c r="E222" s="4"/>
      <c r="F222" s="4"/>
    </row>
    <row r="223" ht="15.75" customHeight="1">
      <c r="A223" s="4"/>
      <c r="B223" s="4"/>
      <c r="C223" s="4"/>
      <c r="E223" s="4"/>
      <c r="F223" s="4"/>
    </row>
    <row r="224" ht="15.75" customHeight="1">
      <c r="A224" s="4"/>
      <c r="B224" s="4"/>
      <c r="C224" s="4"/>
      <c r="E224" s="4"/>
      <c r="F224" s="4"/>
    </row>
    <row r="225" ht="15.75" customHeight="1">
      <c r="A225" s="4"/>
      <c r="B225" s="4"/>
      <c r="C225" s="4"/>
      <c r="E225" s="4"/>
      <c r="F225" s="4"/>
    </row>
    <row r="226" ht="15.75" customHeight="1">
      <c r="A226" s="4"/>
      <c r="B226" s="4"/>
      <c r="C226" s="4"/>
      <c r="E226" s="4"/>
      <c r="F226" s="4"/>
    </row>
    <row r="227" ht="15.75" customHeight="1">
      <c r="A227" s="4"/>
      <c r="B227" s="4"/>
      <c r="C227" s="4"/>
      <c r="E227" s="4"/>
      <c r="F227" s="4"/>
    </row>
    <row r="228" ht="15.75" customHeight="1">
      <c r="A228" s="4"/>
      <c r="B228" s="4"/>
      <c r="C228" s="4"/>
      <c r="E228" s="4"/>
      <c r="F228" s="4"/>
    </row>
    <row r="229" ht="15.75" customHeight="1">
      <c r="A229" s="4"/>
      <c r="B229" s="4"/>
      <c r="C229" s="4"/>
      <c r="E229" s="4"/>
      <c r="F229" s="4"/>
    </row>
    <row r="230" ht="15.75" customHeight="1">
      <c r="A230" s="4"/>
      <c r="B230" s="4"/>
      <c r="C230" s="4"/>
      <c r="E230" s="4"/>
      <c r="F230" s="4"/>
    </row>
    <row r="231" ht="15.75" customHeight="1">
      <c r="A231" s="4"/>
      <c r="B231" s="4"/>
      <c r="C231" s="4"/>
      <c r="E231" s="4"/>
      <c r="F231" s="4"/>
    </row>
    <row r="232" ht="15.75" customHeight="1">
      <c r="A232" s="4"/>
      <c r="B232" s="4"/>
      <c r="C232" s="4"/>
      <c r="E232" s="4"/>
      <c r="F232" s="4"/>
    </row>
    <row r="233" ht="15.75" customHeight="1">
      <c r="A233" s="4"/>
      <c r="B233" s="4"/>
      <c r="C233" s="4"/>
      <c r="E233" s="4"/>
      <c r="F233" s="4"/>
    </row>
    <row r="234" ht="15.75" customHeight="1">
      <c r="A234" s="4"/>
      <c r="B234" s="4"/>
      <c r="C234" s="4"/>
      <c r="E234" s="4"/>
      <c r="F234" s="4"/>
    </row>
    <row r="235" ht="15.75" customHeight="1">
      <c r="A235" s="4"/>
      <c r="B235" s="4"/>
      <c r="C235" s="4"/>
      <c r="E235" s="4"/>
      <c r="F235" s="4"/>
    </row>
    <row r="236" ht="15.75" customHeight="1">
      <c r="A236" s="4"/>
      <c r="B236" s="4"/>
      <c r="C236" s="4"/>
      <c r="E236" s="4"/>
      <c r="F236" s="4"/>
    </row>
    <row r="237" ht="15.75" customHeight="1">
      <c r="A237" s="4"/>
      <c r="B237" s="4"/>
      <c r="C237" s="4"/>
      <c r="E237" s="4"/>
      <c r="F237" s="4"/>
    </row>
    <row r="238" ht="15.75" customHeight="1">
      <c r="A238" s="4"/>
      <c r="B238" s="4"/>
      <c r="C238" s="4"/>
      <c r="E238" s="4"/>
      <c r="F238" s="4"/>
    </row>
    <row r="239" ht="15.75" customHeight="1">
      <c r="A239" s="4"/>
      <c r="B239" s="4"/>
      <c r="C239" s="4"/>
      <c r="E239" s="4"/>
      <c r="F239" s="4"/>
    </row>
    <row r="240" ht="15.75" customHeight="1">
      <c r="A240" s="4"/>
      <c r="B240" s="4"/>
      <c r="C240" s="4"/>
      <c r="E240" s="4"/>
      <c r="F240" s="4"/>
    </row>
    <row r="241" ht="15.75" customHeight="1">
      <c r="A241" s="4"/>
      <c r="B241" s="4"/>
      <c r="C241" s="4"/>
      <c r="E241" s="4"/>
      <c r="F241" s="4"/>
    </row>
    <row r="242" ht="15.75" customHeight="1">
      <c r="A242" s="4"/>
      <c r="B242" s="4"/>
      <c r="C242" s="4"/>
      <c r="E242" s="4"/>
      <c r="F242" s="4"/>
    </row>
    <row r="243" ht="15.75" customHeight="1">
      <c r="A243" s="4"/>
      <c r="B243" s="4"/>
      <c r="C243" s="4"/>
      <c r="E243" s="4"/>
      <c r="F243" s="4"/>
    </row>
    <row r="244" ht="15.75" customHeight="1">
      <c r="A244" s="4"/>
      <c r="B244" s="4"/>
      <c r="C244" s="4"/>
      <c r="E244" s="4"/>
      <c r="F244" s="4"/>
    </row>
    <row r="245" ht="15.75" customHeight="1">
      <c r="A245" s="4"/>
      <c r="B245" s="4"/>
      <c r="C245" s="4"/>
      <c r="E245" s="4"/>
      <c r="F245" s="4"/>
    </row>
    <row r="246" ht="15.75" customHeight="1">
      <c r="A246" s="4"/>
      <c r="B246" s="4"/>
      <c r="C246" s="4"/>
      <c r="E246" s="4"/>
      <c r="F246" s="4"/>
    </row>
    <row r="247" ht="15.75" customHeight="1">
      <c r="A247" s="4"/>
      <c r="B247" s="4"/>
      <c r="C247" s="4"/>
      <c r="E247" s="4"/>
      <c r="F247" s="4"/>
    </row>
    <row r="248" ht="15.75" customHeight="1">
      <c r="A248" s="4"/>
      <c r="B248" s="4"/>
      <c r="C248" s="4"/>
      <c r="E248" s="4"/>
      <c r="F248" s="4"/>
    </row>
    <row r="249" ht="15.75" customHeight="1">
      <c r="A249" s="4"/>
      <c r="B249" s="4"/>
      <c r="C249" s="4"/>
      <c r="E249" s="4"/>
      <c r="F249" s="4"/>
    </row>
    <row r="250" ht="15.75" customHeight="1">
      <c r="A250" s="4"/>
      <c r="B250" s="4"/>
      <c r="C250" s="4"/>
      <c r="E250" s="4"/>
      <c r="F250" s="4"/>
    </row>
    <row r="251" ht="15.75" customHeight="1">
      <c r="A251" s="4"/>
      <c r="B251" s="4"/>
      <c r="C251" s="4"/>
      <c r="E251" s="4"/>
      <c r="F251" s="4"/>
    </row>
    <row r="252" ht="15.75" customHeight="1">
      <c r="A252" s="4"/>
      <c r="B252" s="4"/>
      <c r="C252" s="4"/>
      <c r="E252" s="4"/>
      <c r="F252" s="4"/>
    </row>
    <row r="253" ht="15.75" customHeight="1">
      <c r="A253" s="4"/>
      <c r="B253" s="4"/>
      <c r="C253" s="4"/>
      <c r="E253" s="4"/>
      <c r="F253" s="4"/>
    </row>
    <row r="254" ht="15.75" customHeight="1">
      <c r="A254" s="4"/>
      <c r="B254" s="4"/>
      <c r="C254" s="4"/>
      <c r="E254" s="4"/>
      <c r="F254" s="4"/>
    </row>
    <row r="255" ht="15.75" customHeight="1">
      <c r="A255" s="4"/>
      <c r="B255" s="4"/>
      <c r="C255" s="4"/>
      <c r="E255" s="4"/>
      <c r="F255" s="4"/>
    </row>
    <row r="256" ht="15.75" customHeight="1">
      <c r="A256" s="4"/>
      <c r="B256" s="4"/>
      <c r="C256" s="4"/>
      <c r="E256" s="4"/>
      <c r="F256" s="4"/>
    </row>
    <row r="257" ht="15.75" customHeight="1">
      <c r="A257" s="4"/>
      <c r="B257" s="4"/>
      <c r="C257" s="4"/>
      <c r="E257" s="4"/>
      <c r="F257" s="4"/>
    </row>
    <row r="258" ht="15.75" customHeight="1">
      <c r="A258" s="4"/>
      <c r="B258" s="4"/>
      <c r="C258" s="4"/>
      <c r="E258" s="4"/>
      <c r="F258" s="4"/>
    </row>
    <row r="259" ht="15.75" customHeight="1">
      <c r="A259" s="4"/>
      <c r="B259" s="4"/>
      <c r="C259" s="4"/>
      <c r="E259" s="4"/>
      <c r="F259" s="4"/>
    </row>
    <row r="260" ht="15.75" customHeight="1">
      <c r="A260" s="4"/>
      <c r="B260" s="4"/>
      <c r="C260" s="4"/>
      <c r="E260" s="4"/>
      <c r="F260" s="4"/>
    </row>
    <row r="261" ht="15.75" customHeight="1">
      <c r="A261" s="4"/>
      <c r="B261" s="4"/>
      <c r="C261" s="4"/>
      <c r="E261" s="4"/>
      <c r="F261" s="4"/>
    </row>
    <row r="262" ht="15.75" customHeight="1">
      <c r="A262" s="4"/>
      <c r="B262" s="4"/>
      <c r="C262" s="4"/>
      <c r="E262" s="4"/>
      <c r="F262" s="4"/>
    </row>
    <row r="263" ht="15.75" customHeight="1">
      <c r="A263" s="4"/>
      <c r="B263" s="4"/>
      <c r="C263" s="4"/>
      <c r="E263" s="4"/>
      <c r="F263" s="4"/>
    </row>
    <row r="264" ht="15.75" customHeight="1">
      <c r="A264" s="4"/>
      <c r="B264" s="4"/>
      <c r="C264" s="4"/>
      <c r="E264" s="4"/>
      <c r="F264" s="4"/>
    </row>
    <row r="265" ht="15.75" customHeight="1">
      <c r="A265" s="4"/>
      <c r="B265" s="4"/>
      <c r="C265" s="4"/>
      <c r="E265" s="4"/>
      <c r="F265" s="4"/>
    </row>
    <row r="266" ht="15.75" customHeight="1">
      <c r="A266" s="4"/>
      <c r="B266" s="4"/>
      <c r="C266" s="4"/>
      <c r="E266" s="4"/>
      <c r="F266" s="4"/>
    </row>
    <row r="267" ht="15.75" customHeight="1">
      <c r="A267" s="4"/>
      <c r="B267" s="4"/>
      <c r="C267" s="4"/>
      <c r="E267" s="4"/>
      <c r="F267" s="4"/>
    </row>
    <row r="268" ht="15.75" customHeight="1">
      <c r="A268" s="4"/>
      <c r="B268" s="4"/>
      <c r="C268" s="4"/>
      <c r="E268" s="4"/>
      <c r="F268" s="4"/>
    </row>
    <row r="269" ht="15.75" customHeight="1">
      <c r="A269" s="4"/>
      <c r="B269" s="4"/>
      <c r="C269" s="4"/>
      <c r="E269" s="4"/>
      <c r="F269" s="4"/>
    </row>
    <row r="270" ht="15.75" customHeight="1">
      <c r="A270" s="4"/>
      <c r="B270" s="4"/>
      <c r="C270" s="4"/>
      <c r="E270" s="4"/>
      <c r="F270" s="4"/>
    </row>
    <row r="271" ht="15.75" customHeight="1">
      <c r="A271" s="4"/>
      <c r="B271" s="4"/>
      <c r="C271" s="4"/>
      <c r="E271" s="4"/>
      <c r="F271" s="4"/>
    </row>
    <row r="272" ht="15.75" customHeight="1">
      <c r="A272" s="4"/>
      <c r="B272" s="4"/>
      <c r="C272" s="4"/>
      <c r="E272" s="4"/>
      <c r="F272" s="4"/>
    </row>
    <row r="273" ht="15.75" customHeight="1">
      <c r="A273" s="4"/>
      <c r="B273" s="4"/>
      <c r="C273" s="4"/>
      <c r="E273" s="4"/>
      <c r="F273" s="4"/>
    </row>
    <row r="274" ht="15.75" customHeight="1">
      <c r="A274" s="4"/>
      <c r="B274" s="4"/>
      <c r="C274" s="4"/>
      <c r="E274" s="4"/>
      <c r="F274" s="4"/>
    </row>
    <row r="275" ht="15.75" customHeight="1">
      <c r="A275" s="4"/>
      <c r="B275" s="4"/>
      <c r="C275" s="4"/>
      <c r="E275" s="4"/>
      <c r="F275" s="4"/>
    </row>
    <row r="276" ht="15.75" customHeight="1">
      <c r="A276" s="4"/>
      <c r="B276" s="4"/>
      <c r="C276" s="4"/>
      <c r="E276" s="4"/>
      <c r="F276" s="4"/>
    </row>
    <row r="277" ht="15.75" customHeight="1">
      <c r="A277" s="4"/>
      <c r="B277" s="4"/>
      <c r="C277" s="4"/>
      <c r="E277" s="4"/>
      <c r="F277" s="4"/>
    </row>
    <row r="278" ht="15.75" customHeight="1">
      <c r="A278" s="4"/>
      <c r="B278" s="4"/>
      <c r="C278" s="4"/>
      <c r="E278" s="4"/>
      <c r="F278" s="4"/>
    </row>
    <row r="279" ht="15.75" customHeight="1">
      <c r="A279" s="4"/>
      <c r="B279" s="4"/>
      <c r="C279" s="4"/>
      <c r="E279" s="4"/>
      <c r="F279" s="4"/>
    </row>
    <row r="280" ht="15.75" customHeight="1">
      <c r="A280" s="4"/>
      <c r="B280" s="4"/>
      <c r="C280" s="4"/>
      <c r="E280" s="4"/>
      <c r="F280" s="4"/>
    </row>
    <row r="281" ht="15.75" customHeight="1">
      <c r="A281" s="4"/>
      <c r="B281" s="4"/>
      <c r="C281" s="4"/>
      <c r="E281" s="4"/>
      <c r="F281" s="4"/>
    </row>
    <row r="282" ht="15.75" customHeight="1">
      <c r="A282" s="4"/>
      <c r="B282" s="4"/>
      <c r="C282" s="4"/>
      <c r="E282" s="4"/>
      <c r="F282" s="4"/>
    </row>
    <row r="283" ht="15.75" customHeight="1">
      <c r="A283" s="4"/>
      <c r="B283" s="4"/>
      <c r="C283" s="4"/>
      <c r="E283" s="4"/>
      <c r="F283" s="4"/>
    </row>
    <row r="284" ht="15.75" customHeight="1">
      <c r="A284" s="4"/>
      <c r="B284" s="4"/>
      <c r="C284" s="4"/>
      <c r="E284" s="4"/>
      <c r="F284" s="4"/>
    </row>
    <row r="285" ht="15.75" customHeight="1">
      <c r="A285" s="4"/>
      <c r="B285" s="4"/>
      <c r="C285" s="4"/>
      <c r="E285" s="4"/>
      <c r="F285" s="4"/>
    </row>
    <row r="286" ht="15.75" customHeight="1">
      <c r="A286" s="4"/>
      <c r="B286" s="4"/>
      <c r="C286" s="4"/>
      <c r="E286" s="4"/>
      <c r="F286" s="4"/>
    </row>
    <row r="287" ht="15.75" customHeight="1">
      <c r="A287" s="4"/>
      <c r="B287" s="4"/>
      <c r="C287" s="4"/>
      <c r="E287" s="4"/>
      <c r="F287" s="4"/>
    </row>
    <row r="288" ht="15.75" customHeight="1">
      <c r="A288" s="4"/>
      <c r="B288" s="4"/>
      <c r="C288" s="4"/>
      <c r="E288" s="4"/>
      <c r="F288" s="4"/>
    </row>
    <row r="289" ht="15.75" customHeight="1">
      <c r="A289" s="4"/>
      <c r="B289" s="4"/>
      <c r="C289" s="4"/>
      <c r="E289" s="4"/>
      <c r="F289" s="4"/>
    </row>
    <row r="290" ht="15.75" customHeight="1">
      <c r="A290" s="4"/>
      <c r="B290" s="4"/>
      <c r="C290" s="4"/>
      <c r="E290" s="4"/>
      <c r="F290" s="4"/>
    </row>
    <row r="291" ht="15.75" customHeight="1">
      <c r="A291" s="4"/>
      <c r="B291" s="4"/>
      <c r="C291" s="4"/>
      <c r="E291" s="4"/>
      <c r="F291" s="4"/>
    </row>
    <row r="292" ht="15.75" customHeight="1">
      <c r="A292" s="4"/>
      <c r="B292" s="4"/>
      <c r="C292" s="4"/>
      <c r="E292" s="4"/>
      <c r="F292" s="4"/>
    </row>
    <row r="293" ht="15.75" customHeight="1">
      <c r="A293" s="4"/>
      <c r="B293" s="4"/>
      <c r="C293" s="4"/>
      <c r="E293" s="4"/>
      <c r="F293" s="4"/>
    </row>
    <row r="294" ht="15.75" customHeight="1">
      <c r="A294" s="4"/>
      <c r="B294" s="4"/>
      <c r="C294" s="4"/>
      <c r="E294" s="4"/>
      <c r="F294" s="4"/>
    </row>
    <row r="295" ht="15.75" customHeight="1">
      <c r="A295" s="4"/>
      <c r="B295" s="4"/>
      <c r="C295" s="4"/>
      <c r="E295" s="4"/>
      <c r="F295" s="4"/>
    </row>
    <row r="296" ht="15.75" customHeight="1">
      <c r="A296" s="4"/>
      <c r="B296" s="4"/>
      <c r="C296" s="4"/>
      <c r="E296" s="4"/>
      <c r="F296" s="4"/>
    </row>
    <row r="297" ht="15.75" customHeight="1">
      <c r="A297" s="4"/>
      <c r="B297" s="4"/>
      <c r="C297" s="4"/>
      <c r="E297" s="4"/>
      <c r="F297" s="4"/>
    </row>
    <row r="298" ht="15.75" customHeight="1">
      <c r="A298" s="4"/>
      <c r="B298" s="4"/>
      <c r="C298" s="4"/>
      <c r="E298" s="4"/>
      <c r="F298" s="4"/>
    </row>
    <row r="299" ht="15.75" customHeight="1">
      <c r="A299" s="4"/>
      <c r="B299" s="4"/>
      <c r="C299" s="4"/>
      <c r="E299" s="4"/>
      <c r="F299" s="4"/>
    </row>
    <row r="300" ht="15.75" customHeight="1">
      <c r="A300" s="4"/>
      <c r="B300" s="4"/>
      <c r="C300" s="4"/>
      <c r="E300" s="4"/>
      <c r="F300" s="4"/>
    </row>
    <row r="301" ht="15.75" customHeight="1">
      <c r="A301" s="4"/>
      <c r="B301" s="4"/>
      <c r="C301" s="4"/>
      <c r="E301" s="4"/>
      <c r="F301" s="4"/>
    </row>
    <row r="302" ht="15.75" customHeight="1">
      <c r="A302" s="4"/>
      <c r="B302" s="4"/>
      <c r="C302" s="4"/>
      <c r="E302" s="4"/>
      <c r="F302" s="4"/>
    </row>
    <row r="303" ht="15.75" customHeight="1">
      <c r="A303" s="4"/>
      <c r="B303" s="4"/>
      <c r="C303" s="4"/>
      <c r="E303" s="4"/>
      <c r="F303" s="4"/>
    </row>
    <row r="304" ht="15.75" customHeight="1">
      <c r="A304" s="4"/>
      <c r="B304" s="4"/>
      <c r="C304" s="4"/>
      <c r="E304" s="4"/>
      <c r="F304" s="4"/>
    </row>
    <row r="305" ht="15.75" customHeight="1">
      <c r="A305" s="4"/>
      <c r="B305" s="4"/>
      <c r="C305" s="4"/>
      <c r="E305" s="4"/>
      <c r="F305" s="4"/>
    </row>
    <row r="306" ht="15.75" customHeight="1">
      <c r="A306" s="4"/>
      <c r="B306" s="4"/>
      <c r="C306" s="4"/>
      <c r="E306" s="4"/>
      <c r="F306" s="4"/>
    </row>
    <row r="307" ht="15.75" customHeight="1">
      <c r="A307" s="4"/>
      <c r="B307" s="4"/>
      <c r="C307" s="4"/>
      <c r="E307" s="4"/>
      <c r="F307" s="4"/>
    </row>
    <row r="308" ht="15.75" customHeight="1">
      <c r="A308" s="4"/>
      <c r="B308" s="4"/>
      <c r="C308" s="4"/>
      <c r="E308" s="4"/>
      <c r="F308" s="4"/>
    </row>
    <row r="309" ht="15.75" customHeight="1">
      <c r="A309" s="4"/>
      <c r="B309" s="4"/>
      <c r="C309" s="4"/>
      <c r="E309" s="4"/>
      <c r="F309" s="4"/>
    </row>
    <row r="310" ht="15.75" customHeight="1">
      <c r="A310" s="4"/>
      <c r="B310" s="4"/>
      <c r="C310" s="4"/>
      <c r="E310" s="4"/>
      <c r="F310" s="4"/>
    </row>
    <row r="311" ht="15.75" customHeight="1">
      <c r="A311" s="4"/>
      <c r="B311" s="4"/>
      <c r="C311" s="4"/>
      <c r="E311" s="4"/>
      <c r="F311" s="4"/>
    </row>
    <row r="312" ht="15.75" customHeight="1">
      <c r="A312" s="4"/>
      <c r="B312" s="4"/>
      <c r="C312" s="4"/>
      <c r="E312" s="4"/>
      <c r="F312" s="4"/>
    </row>
    <row r="313" ht="15.75" customHeight="1">
      <c r="A313" s="4"/>
      <c r="B313" s="4"/>
      <c r="C313" s="4"/>
      <c r="E313" s="4"/>
      <c r="F313" s="4"/>
    </row>
    <row r="314" ht="15.75" customHeight="1">
      <c r="A314" s="4"/>
      <c r="B314" s="4"/>
      <c r="C314" s="4"/>
      <c r="E314" s="4"/>
      <c r="F314" s="4"/>
    </row>
    <row r="315" ht="15.75" customHeight="1">
      <c r="A315" s="4"/>
      <c r="B315" s="4"/>
      <c r="C315" s="4"/>
      <c r="E315" s="4"/>
      <c r="F315" s="4"/>
    </row>
    <row r="316" ht="15.75" customHeight="1">
      <c r="A316" s="4"/>
      <c r="B316" s="4"/>
      <c r="C316" s="4"/>
      <c r="E316" s="4"/>
      <c r="F316" s="4"/>
    </row>
    <row r="317" ht="15.75" customHeight="1">
      <c r="A317" s="4"/>
      <c r="B317" s="4"/>
      <c r="C317" s="4"/>
      <c r="E317" s="4"/>
      <c r="F317" s="4"/>
    </row>
    <row r="318" ht="15.75" customHeight="1">
      <c r="A318" s="4"/>
      <c r="B318" s="4"/>
      <c r="C318" s="4"/>
      <c r="E318" s="4"/>
      <c r="F318" s="4"/>
    </row>
    <row r="319" ht="15.75" customHeight="1">
      <c r="A319" s="4"/>
      <c r="B319" s="4"/>
      <c r="C319" s="4"/>
      <c r="E319" s="4"/>
      <c r="F319" s="4"/>
    </row>
    <row r="320" ht="15.75" customHeight="1">
      <c r="A320" s="4"/>
      <c r="B320" s="4"/>
      <c r="C320" s="4"/>
      <c r="E320" s="4"/>
      <c r="F320" s="4"/>
    </row>
    <row r="321" ht="15.75" customHeight="1">
      <c r="A321" s="4"/>
      <c r="B321" s="4"/>
      <c r="C321" s="4"/>
      <c r="E321" s="4"/>
      <c r="F321" s="4"/>
    </row>
    <row r="322" ht="15.75" customHeight="1">
      <c r="A322" s="4"/>
      <c r="B322" s="4"/>
      <c r="C322" s="4"/>
      <c r="E322" s="4"/>
      <c r="F322" s="4"/>
    </row>
    <row r="323" ht="15.75" customHeight="1">
      <c r="A323" s="4"/>
      <c r="B323" s="4"/>
      <c r="C323" s="4"/>
      <c r="E323" s="4"/>
      <c r="F323" s="4"/>
    </row>
    <row r="324" ht="15.75" customHeight="1">
      <c r="A324" s="4"/>
      <c r="B324" s="4"/>
      <c r="C324" s="4"/>
      <c r="E324" s="4"/>
      <c r="F324" s="4"/>
    </row>
    <row r="325" ht="15.75" customHeight="1">
      <c r="A325" s="4"/>
      <c r="B325" s="4"/>
      <c r="C325" s="4"/>
      <c r="E325" s="4"/>
      <c r="F325" s="4"/>
    </row>
    <row r="326" ht="15.75" customHeight="1">
      <c r="A326" s="4"/>
      <c r="B326" s="4"/>
      <c r="C326" s="4"/>
      <c r="E326" s="4"/>
      <c r="F326" s="4"/>
    </row>
    <row r="327" ht="15.75" customHeight="1">
      <c r="A327" s="4"/>
      <c r="B327" s="4"/>
      <c r="C327" s="4"/>
      <c r="E327" s="4"/>
      <c r="F327" s="4"/>
    </row>
    <row r="328" ht="15.75" customHeight="1">
      <c r="A328" s="4"/>
      <c r="B328" s="4"/>
      <c r="C328" s="4"/>
      <c r="E328" s="4"/>
      <c r="F328" s="4"/>
    </row>
    <row r="329" ht="15.75" customHeight="1">
      <c r="A329" s="4"/>
      <c r="B329" s="4"/>
      <c r="C329" s="4"/>
      <c r="E329" s="4"/>
      <c r="F329" s="4"/>
    </row>
    <row r="330" ht="15.75" customHeight="1">
      <c r="A330" s="4"/>
      <c r="B330" s="4"/>
      <c r="C330" s="4"/>
      <c r="E330" s="4"/>
      <c r="F330" s="4"/>
    </row>
    <row r="331" ht="15.75" customHeight="1">
      <c r="A331" s="4"/>
      <c r="B331" s="4"/>
      <c r="C331" s="4"/>
      <c r="E331" s="4"/>
      <c r="F331" s="4"/>
    </row>
    <row r="332" ht="15.75" customHeight="1">
      <c r="A332" s="4"/>
      <c r="B332" s="4"/>
      <c r="C332" s="4"/>
      <c r="E332" s="4"/>
      <c r="F332" s="4"/>
    </row>
    <row r="333" ht="15.75" customHeight="1">
      <c r="A333" s="4"/>
      <c r="B333" s="4"/>
      <c r="C333" s="4"/>
      <c r="E333" s="4"/>
      <c r="F333" s="4"/>
    </row>
    <row r="334" ht="15.75" customHeight="1">
      <c r="A334" s="4"/>
      <c r="B334" s="4"/>
      <c r="C334" s="4"/>
      <c r="E334" s="4"/>
      <c r="F334" s="4"/>
    </row>
    <row r="335" ht="15.75" customHeight="1">
      <c r="A335" s="4"/>
      <c r="B335" s="4"/>
      <c r="C335" s="4"/>
      <c r="E335" s="4"/>
      <c r="F335" s="4"/>
    </row>
    <row r="336" ht="15.75" customHeight="1">
      <c r="A336" s="4"/>
      <c r="B336" s="4"/>
      <c r="C336" s="4"/>
      <c r="E336" s="4"/>
      <c r="F336" s="4"/>
    </row>
    <row r="337" ht="15.75" customHeight="1">
      <c r="A337" s="4"/>
      <c r="B337" s="4"/>
      <c r="C337" s="4"/>
      <c r="E337" s="4"/>
      <c r="F337" s="4"/>
    </row>
    <row r="338" ht="15.75" customHeight="1">
      <c r="A338" s="4"/>
      <c r="B338" s="4"/>
      <c r="C338" s="4"/>
      <c r="E338" s="4"/>
      <c r="F338" s="4"/>
    </row>
    <row r="339" ht="15.75" customHeight="1">
      <c r="A339" s="4"/>
      <c r="B339" s="4"/>
      <c r="C339" s="4"/>
      <c r="E339" s="4"/>
      <c r="F339" s="4"/>
    </row>
    <row r="340" ht="15.75" customHeight="1">
      <c r="A340" s="4"/>
      <c r="B340" s="4"/>
      <c r="C340" s="4"/>
      <c r="E340" s="4"/>
      <c r="F340" s="4"/>
    </row>
    <row r="341" ht="15.75" customHeight="1">
      <c r="A341" s="4"/>
      <c r="B341" s="4"/>
      <c r="C341" s="4"/>
      <c r="E341" s="4"/>
      <c r="F341" s="4"/>
    </row>
    <row r="342" ht="15.75" customHeight="1">
      <c r="A342" s="4"/>
      <c r="B342" s="4"/>
      <c r="C342" s="4"/>
      <c r="E342" s="4"/>
      <c r="F342" s="4"/>
    </row>
    <row r="343" ht="15.75" customHeight="1">
      <c r="A343" s="4"/>
      <c r="B343" s="4"/>
      <c r="C343" s="4"/>
      <c r="E343" s="4"/>
      <c r="F343" s="4"/>
    </row>
    <row r="344" ht="15.75" customHeight="1">
      <c r="A344" s="4"/>
      <c r="B344" s="4"/>
      <c r="C344" s="4"/>
      <c r="E344" s="4"/>
      <c r="F344" s="4"/>
    </row>
    <row r="345" ht="15.75" customHeight="1">
      <c r="A345" s="4"/>
      <c r="B345" s="4"/>
      <c r="C345" s="4"/>
      <c r="E345" s="4"/>
      <c r="F345" s="4"/>
    </row>
    <row r="346" ht="15.75" customHeight="1">
      <c r="A346" s="4"/>
      <c r="B346" s="4"/>
      <c r="C346" s="4"/>
      <c r="E346" s="4"/>
      <c r="F346" s="4"/>
    </row>
    <row r="347" ht="15.75" customHeight="1">
      <c r="A347" s="4"/>
      <c r="B347" s="4"/>
      <c r="C347" s="4"/>
      <c r="E347" s="4"/>
      <c r="F347" s="4"/>
    </row>
    <row r="348" ht="15.75" customHeight="1">
      <c r="A348" s="4"/>
      <c r="B348" s="4"/>
      <c r="C348" s="4"/>
      <c r="E348" s="4"/>
      <c r="F348" s="4"/>
    </row>
    <row r="349" ht="15.75" customHeight="1">
      <c r="A349" s="4"/>
      <c r="B349" s="4"/>
      <c r="C349" s="4"/>
      <c r="E349" s="4"/>
      <c r="F349" s="4"/>
    </row>
    <row r="350" ht="15.75" customHeight="1">
      <c r="A350" s="4"/>
      <c r="B350" s="4"/>
      <c r="C350" s="4"/>
      <c r="E350" s="4"/>
      <c r="F350" s="4"/>
    </row>
    <row r="351" ht="15.75" customHeight="1">
      <c r="A351" s="4"/>
      <c r="B351" s="4"/>
      <c r="C351" s="4"/>
      <c r="E351" s="4"/>
      <c r="F351" s="4"/>
    </row>
    <row r="352" ht="15.75" customHeight="1">
      <c r="A352" s="4"/>
      <c r="B352" s="4"/>
      <c r="C352" s="4"/>
      <c r="E352" s="4"/>
      <c r="F352" s="4"/>
    </row>
    <row r="353" ht="15.75" customHeight="1">
      <c r="A353" s="4"/>
      <c r="B353" s="4"/>
      <c r="C353" s="4"/>
      <c r="E353" s="4"/>
      <c r="F353" s="4"/>
    </row>
    <row r="354" ht="15.75" customHeight="1">
      <c r="A354" s="4"/>
      <c r="B354" s="4"/>
      <c r="C354" s="4"/>
      <c r="E354" s="4"/>
      <c r="F354" s="4"/>
    </row>
    <row r="355" ht="15.75" customHeight="1">
      <c r="A355" s="4"/>
      <c r="B355" s="4"/>
      <c r="C355" s="4"/>
      <c r="E355" s="4"/>
      <c r="F355" s="4"/>
    </row>
    <row r="356" ht="15.75" customHeight="1">
      <c r="A356" s="4"/>
      <c r="B356" s="4"/>
      <c r="C356" s="4"/>
      <c r="E356" s="4"/>
      <c r="F356" s="4"/>
    </row>
    <row r="357" ht="15.75" customHeight="1">
      <c r="A357" s="4"/>
      <c r="B357" s="4"/>
      <c r="C357" s="4"/>
      <c r="E357" s="4"/>
      <c r="F357" s="4"/>
    </row>
    <row r="358" ht="15.75" customHeight="1">
      <c r="A358" s="4"/>
      <c r="B358" s="4"/>
      <c r="C358" s="4"/>
      <c r="E358" s="4"/>
      <c r="F358" s="4"/>
    </row>
    <row r="359" ht="15.75" customHeight="1">
      <c r="A359" s="4"/>
      <c r="B359" s="4"/>
      <c r="C359" s="4"/>
      <c r="E359" s="4"/>
      <c r="F359" s="4"/>
    </row>
    <row r="360" ht="15.75" customHeight="1">
      <c r="A360" s="4"/>
      <c r="B360" s="4"/>
      <c r="C360" s="4"/>
      <c r="E360" s="4"/>
      <c r="F360" s="4"/>
    </row>
    <row r="361" ht="15.75" customHeight="1">
      <c r="A361" s="4"/>
      <c r="B361" s="4"/>
      <c r="C361" s="4"/>
      <c r="E361" s="4"/>
      <c r="F361" s="4"/>
    </row>
    <row r="362" ht="15.75" customHeight="1">
      <c r="A362" s="4"/>
      <c r="B362" s="4"/>
      <c r="C362" s="4"/>
      <c r="E362" s="4"/>
      <c r="F362" s="4"/>
    </row>
    <row r="363" ht="15.75" customHeight="1">
      <c r="A363" s="4"/>
      <c r="B363" s="4"/>
      <c r="C363" s="4"/>
      <c r="E363" s="4"/>
      <c r="F363" s="4"/>
    </row>
    <row r="364" ht="15.75" customHeight="1">
      <c r="A364" s="4"/>
      <c r="B364" s="4"/>
      <c r="C364" s="4"/>
      <c r="E364" s="4"/>
      <c r="F364" s="4"/>
    </row>
    <row r="365" ht="15.75" customHeight="1">
      <c r="A365" s="4"/>
      <c r="B365" s="4"/>
      <c r="C365" s="4"/>
      <c r="E365" s="4"/>
      <c r="F365" s="4"/>
    </row>
    <row r="366" ht="15.75" customHeight="1">
      <c r="A366" s="4"/>
      <c r="B366" s="4"/>
      <c r="C366" s="4"/>
      <c r="E366" s="4"/>
      <c r="F366" s="4"/>
    </row>
    <row r="367" ht="15.75" customHeight="1">
      <c r="A367" s="4"/>
      <c r="B367" s="4"/>
      <c r="C367" s="4"/>
      <c r="E367" s="4"/>
      <c r="F367" s="4"/>
    </row>
    <row r="368" ht="15.75" customHeight="1">
      <c r="A368" s="4"/>
      <c r="B368" s="4"/>
      <c r="C368" s="4"/>
      <c r="E368" s="4"/>
      <c r="F368" s="4"/>
    </row>
    <row r="369" ht="15.75" customHeight="1">
      <c r="A369" s="4"/>
      <c r="B369" s="4"/>
      <c r="C369" s="4"/>
      <c r="E369" s="4"/>
      <c r="F369" s="4"/>
    </row>
    <row r="370" ht="15.75" customHeight="1">
      <c r="A370" s="4"/>
      <c r="B370" s="4"/>
      <c r="C370" s="4"/>
      <c r="E370" s="4"/>
      <c r="F370" s="4"/>
    </row>
    <row r="371" ht="15.75" customHeight="1">
      <c r="A371" s="4"/>
      <c r="B371" s="4"/>
      <c r="C371" s="4"/>
      <c r="E371" s="4"/>
      <c r="F371" s="4"/>
    </row>
    <row r="372" ht="15.75" customHeight="1">
      <c r="A372" s="4"/>
      <c r="B372" s="4"/>
      <c r="C372" s="4"/>
      <c r="E372" s="4"/>
      <c r="F372" s="4"/>
    </row>
    <row r="373" ht="15.75" customHeight="1">
      <c r="A373" s="4"/>
      <c r="B373" s="4"/>
      <c r="C373" s="4"/>
      <c r="E373" s="4"/>
      <c r="F373" s="4"/>
    </row>
    <row r="374" ht="15.75" customHeight="1">
      <c r="A374" s="4"/>
      <c r="B374" s="4"/>
      <c r="C374" s="4"/>
      <c r="E374" s="4"/>
      <c r="F374" s="4"/>
    </row>
    <row r="375" ht="15.75" customHeight="1">
      <c r="A375" s="4"/>
      <c r="B375" s="4"/>
      <c r="C375" s="4"/>
      <c r="E375" s="4"/>
      <c r="F375" s="4"/>
    </row>
    <row r="376" ht="15.75" customHeight="1">
      <c r="A376" s="4"/>
      <c r="B376" s="4"/>
      <c r="C376" s="4"/>
      <c r="E376" s="4"/>
      <c r="F376" s="4"/>
    </row>
    <row r="377" ht="15.75" customHeight="1">
      <c r="A377" s="4"/>
      <c r="B377" s="4"/>
      <c r="C377" s="4"/>
      <c r="E377" s="4"/>
      <c r="F377" s="4"/>
    </row>
    <row r="378" ht="15.75" customHeight="1">
      <c r="A378" s="4"/>
      <c r="B378" s="4"/>
      <c r="C378" s="4"/>
      <c r="E378" s="4"/>
      <c r="F378" s="4"/>
    </row>
    <row r="379" ht="15.75" customHeight="1">
      <c r="A379" s="4"/>
      <c r="B379" s="4"/>
      <c r="C379" s="4"/>
      <c r="E379" s="4"/>
      <c r="F379" s="4"/>
    </row>
    <row r="380" ht="15.75" customHeight="1">
      <c r="A380" s="4"/>
      <c r="B380" s="4"/>
      <c r="C380" s="4"/>
      <c r="E380" s="4"/>
      <c r="F380" s="4"/>
    </row>
    <row r="381" ht="15.75" customHeight="1">
      <c r="A381" s="4"/>
      <c r="B381" s="4"/>
      <c r="C381" s="4"/>
      <c r="E381" s="4"/>
      <c r="F381" s="4"/>
    </row>
    <row r="382" ht="15.75" customHeight="1">
      <c r="A382" s="4"/>
      <c r="B382" s="4"/>
      <c r="C382" s="4"/>
      <c r="E382" s="4"/>
      <c r="F382" s="4"/>
    </row>
    <row r="383" ht="15.75" customHeight="1">
      <c r="A383" s="4"/>
      <c r="B383" s="4"/>
      <c r="C383" s="4"/>
      <c r="E383" s="4"/>
      <c r="F383" s="4"/>
    </row>
    <row r="384" ht="15.75" customHeight="1">
      <c r="A384" s="4"/>
      <c r="B384" s="4"/>
      <c r="C384" s="4"/>
      <c r="E384" s="4"/>
      <c r="F384" s="4"/>
    </row>
    <row r="385" ht="15.75" customHeight="1">
      <c r="A385" s="4"/>
      <c r="B385" s="4"/>
      <c r="C385" s="4"/>
      <c r="E385" s="4"/>
      <c r="F385" s="4"/>
    </row>
    <row r="386" ht="15.75" customHeight="1">
      <c r="A386" s="4"/>
      <c r="B386" s="4"/>
      <c r="C386" s="4"/>
      <c r="E386" s="4"/>
      <c r="F386" s="4"/>
    </row>
    <row r="387" ht="15.75" customHeight="1">
      <c r="A387" s="4"/>
      <c r="B387" s="4"/>
      <c r="C387" s="4"/>
      <c r="E387" s="4"/>
      <c r="F387" s="4"/>
    </row>
    <row r="388" ht="15.75" customHeight="1">
      <c r="A388" s="4"/>
      <c r="B388" s="4"/>
      <c r="C388" s="4"/>
      <c r="E388" s="4"/>
      <c r="F388" s="4"/>
    </row>
    <row r="389" ht="15.75" customHeight="1">
      <c r="A389" s="4"/>
      <c r="B389" s="4"/>
      <c r="C389" s="4"/>
      <c r="E389" s="4"/>
      <c r="F389" s="4"/>
    </row>
    <row r="390" ht="15.75" customHeight="1">
      <c r="A390" s="4"/>
      <c r="B390" s="4"/>
      <c r="C390" s="4"/>
      <c r="E390" s="4"/>
      <c r="F390" s="4"/>
    </row>
    <row r="391" ht="15.75" customHeight="1">
      <c r="A391" s="4"/>
      <c r="B391" s="4"/>
      <c r="C391" s="4"/>
      <c r="E391" s="4"/>
      <c r="F391" s="4"/>
    </row>
    <row r="392" ht="15.75" customHeight="1">
      <c r="A392" s="4"/>
      <c r="B392" s="4"/>
      <c r="C392" s="4"/>
      <c r="E392" s="4"/>
      <c r="F392" s="4"/>
    </row>
    <row r="393" ht="15.75" customHeight="1">
      <c r="A393" s="4"/>
      <c r="B393" s="4"/>
      <c r="C393" s="4"/>
      <c r="E393" s="4"/>
      <c r="F393" s="4"/>
    </row>
    <row r="394" ht="15.75" customHeight="1">
      <c r="A394" s="4"/>
      <c r="B394" s="4"/>
      <c r="C394" s="4"/>
      <c r="E394" s="4"/>
      <c r="F394" s="4"/>
    </row>
    <row r="395" ht="15.75" customHeight="1">
      <c r="A395" s="4"/>
      <c r="B395" s="4"/>
      <c r="C395" s="4"/>
      <c r="E395" s="4"/>
      <c r="F395" s="4"/>
    </row>
    <row r="396" ht="15.75" customHeight="1">
      <c r="A396" s="4"/>
      <c r="B396" s="4"/>
      <c r="C396" s="4"/>
      <c r="E396" s="4"/>
      <c r="F396" s="4"/>
    </row>
    <row r="397" ht="15.75" customHeight="1">
      <c r="A397" s="4"/>
      <c r="B397" s="4"/>
      <c r="C397" s="4"/>
      <c r="E397" s="4"/>
      <c r="F397" s="4"/>
    </row>
    <row r="398" ht="15.75" customHeight="1">
      <c r="A398" s="4"/>
      <c r="B398" s="4"/>
      <c r="C398" s="4"/>
      <c r="E398" s="4"/>
      <c r="F398" s="4"/>
    </row>
    <row r="399" ht="15.75" customHeight="1">
      <c r="A399" s="4"/>
      <c r="B399" s="4"/>
      <c r="C399" s="4"/>
      <c r="E399" s="4"/>
      <c r="F399" s="4"/>
    </row>
    <row r="400" ht="15.75" customHeight="1">
      <c r="A400" s="4"/>
      <c r="B400" s="4"/>
      <c r="C400" s="4"/>
      <c r="E400" s="4"/>
      <c r="F400" s="4"/>
    </row>
    <row r="401" ht="15.75" customHeight="1">
      <c r="A401" s="4"/>
      <c r="B401" s="4"/>
      <c r="C401" s="4"/>
      <c r="E401" s="4"/>
      <c r="F401" s="4"/>
    </row>
    <row r="402" ht="15.75" customHeight="1">
      <c r="A402" s="4"/>
      <c r="B402" s="4"/>
      <c r="C402" s="4"/>
      <c r="E402" s="4"/>
      <c r="F402" s="4"/>
    </row>
    <row r="403" ht="15.75" customHeight="1">
      <c r="A403" s="4"/>
      <c r="B403" s="4"/>
      <c r="C403" s="4"/>
      <c r="E403" s="4"/>
      <c r="F403" s="4"/>
    </row>
    <row r="404" ht="15.75" customHeight="1">
      <c r="A404" s="4"/>
      <c r="B404" s="4"/>
      <c r="C404" s="4"/>
      <c r="E404" s="4"/>
      <c r="F404" s="4"/>
    </row>
    <row r="405" ht="15.75" customHeight="1">
      <c r="A405" s="4"/>
      <c r="B405" s="4"/>
      <c r="C405" s="4"/>
      <c r="E405" s="4"/>
      <c r="F405" s="4"/>
    </row>
    <row r="406" ht="15.75" customHeight="1">
      <c r="A406" s="4"/>
      <c r="B406" s="4"/>
      <c r="C406" s="4"/>
      <c r="E406" s="4"/>
      <c r="F406" s="4"/>
    </row>
    <row r="407" ht="15.75" customHeight="1">
      <c r="A407" s="4"/>
      <c r="B407" s="4"/>
      <c r="C407" s="4"/>
      <c r="E407" s="4"/>
      <c r="F407" s="4"/>
    </row>
    <row r="408" ht="15.75" customHeight="1">
      <c r="A408" s="4"/>
      <c r="B408" s="4"/>
      <c r="C408" s="4"/>
      <c r="E408" s="4"/>
      <c r="F408" s="4"/>
    </row>
    <row r="409" ht="15.75" customHeight="1">
      <c r="A409" s="4"/>
      <c r="B409" s="4"/>
      <c r="C409" s="4"/>
      <c r="E409" s="4"/>
      <c r="F409" s="4"/>
    </row>
    <row r="410" ht="15.75" customHeight="1">
      <c r="A410" s="4"/>
      <c r="B410" s="4"/>
      <c r="C410" s="4"/>
      <c r="E410" s="4"/>
      <c r="F410" s="4"/>
    </row>
    <row r="411" ht="15.75" customHeight="1">
      <c r="A411" s="4"/>
      <c r="B411" s="4"/>
      <c r="C411" s="4"/>
      <c r="E411" s="4"/>
      <c r="F411" s="4"/>
    </row>
    <row r="412" ht="15.75" customHeight="1">
      <c r="A412" s="4"/>
      <c r="B412" s="4"/>
      <c r="C412" s="4"/>
      <c r="E412" s="4"/>
      <c r="F412" s="4"/>
    </row>
    <row r="413" ht="15.75" customHeight="1">
      <c r="A413" s="4"/>
      <c r="B413" s="4"/>
      <c r="C413" s="4"/>
      <c r="E413" s="4"/>
      <c r="F413" s="4"/>
    </row>
    <row r="414" ht="15.75" customHeight="1">
      <c r="A414" s="4"/>
      <c r="B414" s="4"/>
      <c r="C414" s="4"/>
      <c r="E414" s="4"/>
      <c r="F414" s="4"/>
    </row>
    <row r="415" ht="15.75" customHeight="1">
      <c r="A415" s="4"/>
      <c r="B415" s="4"/>
      <c r="C415" s="4"/>
      <c r="E415" s="4"/>
      <c r="F415" s="4"/>
    </row>
    <row r="416" ht="15.75" customHeight="1">
      <c r="A416" s="4"/>
      <c r="B416" s="4"/>
      <c r="C416" s="4"/>
      <c r="E416" s="4"/>
      <c r="F416" s="4"/>
    </row>
    <row r="417" ht="15.75" customHeight="1">
      <c r="A417" s="4"/>
      <c r="B417" s="4"/>
      <c r="C417" s="4"/>
      <c r="E417" s="4"/>
      <c r="F417" s="4"/>
    </row>
    <row r="418" ht="15.75" customHeight="1">
      <c r="A418" s="4"/>
      <c r="B418" s="4"/>
      <c r="C418" s="4"/>
      <c r="E418" s="4"/>
      <c r="F418" s="4"/>
    </row>
    <row r="419" ht="15.75" customHeight="1">
      <c r="A419" s="4"/>
      <c r="B419" s="4"/>
      <c r="C419" s="4"/>
      <c r="E419" s="4"/>
      <c r="F419" s="4"/>
    </row>
    <row r="420" ht="15.75" customHeight="1">
      <c r="A420" s="4"/>
      <c r="B420" s="4"/>
      <c r="C420" s="4"/>
      <c r="E420" s="4"/>
      <c r="F420" s="4"/>
    </row>
    <row r="421" ht="15.75" customHeight="1">
      <c r="A421" s="4"/>
      <c r="B421" s="4"/>
      <c r="C421" s="4"/>
      <c r="E421" s="4"/>
      <c r="F421" s="4"/>
    </row>
    <row r="422" ht="15.75" customHeight="1">
      <c r="A422" s="4"/>
      <c r="B422" s="4"/>
      <c r="C422" s="4"/>
      <c r="E422" s="4"/>
      <c r="F422" s="4"/>
    </row>
    <row r="423" ht="15.75" customHeight="1">
      <c r="A423" s="4"/>
      <c r="B423" s="4"/>
      <c r="C423" s="4"/>
      <c r="E423" s="4"/>
      <c r="F423" s="4"/>
    </row>
    <row r="424" ht="15.75" customHeight="1">
      <c r="A424" s="4"/>
      <c r="B424" s="4"/>
      <c r="C424" s="4"/>
      <c r="E424" s="4"/>
      <c r="F424" s="4"/>
    </row>
    <row r="425" ht="15.75" customHeight="1">
      <c r="A425" s="4"/>
      <c r="B425" s="4"/>
      <c r="C425" s="4"/>
      <c r="E425" s="4"/>
      <c r="F425" s="4"/>
    </row>
    <row r="426" ht="15.75" customHeight="1">
      <c r="A426" s="4"/>
      <c r="B426" s="4"/>
      <c r="C426" s="4"/>
      <c r="E426" s="4"/>
      <c r="F426" s="4"/>
    </row>
    <row r="427" ht="15.75" customHeight="1">
      <c r="A427" s="4"/>
      <c r="B427" s="4"/>
      <c r="C427" s="4"/>
      <c r="E427" s="4"/>
      <c r="F427" s="4"/>
    </row>
    <row r="428" ht="15.75" customHeight="1">
      <c r="A428" s="4"/>
      <c r="B428" s="4"/>
      <c r="C428" s="4"/>
      <c r="E428" s="4"/>
      <c r="F428" s="4"/>
    </row>
    <row r="429" ht="15.75" customHeight="1">
      <c r="A429" s="4"/>
      <c r="B429" s="4"/>
      <c r="C429" s="4"/>
      <c r="E429" s="4"/>
      <c r="F429" s="4"/>
    </row>
    <row r="430" ht="15.75" customHeight="1">
      <c r="A430" s="4"/>
      <c r="B430" s="4"/>
      <c r="C430" s="4"/>
      <c r="E430" s="4"/>
      <c r="F430" s="4"/>
    </row>
    <row r="431" ht="15.75" customHeight="1">
      <c r="A431" s="4"/>
      <c r="B431" s="4"/>
      <c r="C431" s="4"/>
      <c r="E431" s="4"/>
      <c r="F431" s="4"/>
    </row>
    <row r="432" ht="15.75" customHeight="1">
      <c r="A432" s="4"/>
      <c r="B432" s="4"/>
      <c r="C432" s="4"/>
      <c r="E432" s="4"/>
      <c r="F432" s="4"/>
    </row>
    <row r="433" ht="15.75" customHeight="1">
      <c r="A433" s="4"/>
      <c r="B433" s="4"/>
      <c r="C433" s="4"/>
      <c r="E433" s="4"/>
      <c r="F433" s="4"/>
    </row>
    <row r="434" ht="15.75" customHeight="1">
      <c r="A434" s="4"/>
      <c r="B434" s="4"/>
      <c r="C434" s="4"/>
      <c r="E434" s="4"/>
      <c r="F434" s="4"/>
    </row>
    <row r="435" ht="15.75" customHeight="1">
      <c r="A435" s="4"/>
      <c r="B435" s="4"/>
      <c r="C435" s="4"/>
      <c r="E435" s="4"/>
      <c r="F435" s="4"/>
    </row>
    <row r="436" ht="15.75" customHeight="1">
      <c r="A436" s="4"/>
      <c r="B436" s="4"/>
      <c r="C436" s="4"/>
      <c r="E436" s="4"/>
      <c r="F436" s="4"/>
    </row>
    <row r="437" ht="15.75" customHeight="1">
      <c r="A437" s="4"/>
      <c r="B437" s="4"/>
      <c r="C437" s="4"/>
      <c r="E437" s="4"/>
      <c r="F437" s="4"/>
    </row>
    <row r="438" ht="15.75" customHeight="1">
      <c r="A438" s="4"/>
      <c r="B438" s="4"/>
      <c r="C438" s="4"/>
      <c r="E438" s="4"/>
      <c r="F438" s="4"/>
    </row>
    <row r="439" ht="15.75" customHeight="1">
      <c r="A439" s="4"/>
      <c r="B439" s="4"/>
      <c r="C439" s="4"/>
      <c r="E439" s="4"/>
      <c r="F439" s="4"/>
    </row>
    <row r="440" ht="15.75" customHeight="1">
      <c r="A440" s="4"/>
      <c r="B440" s="4"/>
      <c r="C440" s="4"/>
      <c r="E440" s="4"/>
      <c r="F440" s="4"/>
    </row>
    <row r="441" ht="15.75" customHeight="1">
      <c r="A441" s="4"/>
      <c r="B441" s="4"/>
      <c r="C441" s="4"/>
      <c r="E441" s="4"/>
      <c r="F441" s="4"/>
    </row>
    <row r="442" ht="15.75" customHeight="1">
      <c r="A442" s="4"/>
      <c r="B442" s="4"/>
      <c r="C442" s="4"/>
      <c r="E442" s="4"/>
      <c r="F442" s="4"/>
    </row>
    <row r="443" ht="15.75" customHeight="1">
      <c r="A443" s="4"/>
      <c r="B443" s="4"/>
      <c r="C443" s="4"/>
      <c r="E443" s="4"/>
      <c r="F443" s="4"/>
    </row>
    <row r="444" ht="15.75" customHeight="1">
      <c r="A444" s="4"/>
      <c r="B444" s="4"/>
      <c r="C444" s="4"/>
      <c r="E444" s="4"/>
      <c r="F444" s="4"/>
    </row>
    <row r="445" ht="15.75" customHeight="1">
      <c r="A445" s="4"/>
      <c r="B445" s="4"/>
      <c r="C445" s="4"/>
      <c r="E445" s="4"/>
      <c r="F445" s="4"/>
    </row>
    <row r="446" ht="15.75" customHeight="1">
      <c r="A446" s="4"/>
      <c r="B446" s="4"/>
      <c r="C446" s="4"/>
      <c r="E446" s="4"/>
      <c r="F446" s="4"/>
    </row>
    <row r="447" ht="15.75" customHeight="1">
      <c r="A447" s="4"/>
      <c r="B447" s="4"/>
      <c r="C447" s="4"/>
      <c r="E447" s="4"/>
      <c r="F447" s="4"/>
    </row>
    <row r="448" ht="15.75" customHeight="1">
      <c r="A448" s="4"/>
      <c r="B448" s="4"/>
      <c r="C448" s="4"/>
      <c r="E448" s="4"/>
      <c r="F448" s="4"/>
    </row>
    <row r="449" ht="15.75" customHeight="1">
      <c r="A449" s="4"/>
      <c r="B449" s="4"/>
      <c r="C449" s="4"/>
      <c r="E449" s="4"/>
      <c r="F449" s="4"/>
    </row>
    <row r="450" ht="15.75" customHeight="1">
      <c r="A450" s="4"/>
      <c r="B450" s="4"/>
      <c r="C450" s="4"/>
      <c r="E450" s="4"/>
      <c r="F450" s="4"/>
    </row>
    <row r="451" ht="15.75" customHeight="1">
      <c r="A451" s="4"/>
      <c r="B451" s="4"/>
      <c r="C451" s="4"/>
      <c r="E451" s="4"/>
      <c r="F451" s="4"/>
    </row>
    <row r="452" ht="15.75" customHeight="1">
      <c r="A452" s="4"/>
      <c r="B452" s="4"/>
      <c r="C452" s="4"/>
      <c r="E452" s="4"/>
      <c r="F452" s="4"/>
    </row>
    <row r="453" ht="15.75" customHeight="1">
      <c r="A453" s="4"/>
      <c r="B453" s="4"/>
      <c r="C453" s="4"/>
      <c r="E453" s="4"/>
      <c r="F453" s="4"/>
    </row>
    <row r="454" ht="15.75" customHeight="1">
      <c r="A454" s="4"/>
      <c r="B454" s="4"/>
      <c r="C454" s="4"/>
      <c r="E454" s="4"/>
      <c r="F454" s="4"/>
    </row>
    <row r="455" ht="15.75" customHeight="1">
      <c r="A455" s="4"/>
      <c r="B455" s="4"/>
      <c r="C455" s="4"/>
      <c r="E455" s="4"/>
      <c r="F455" s="4"/>
    </row>
    <row r="456" ht="15.75" customHeight="1">
      <c r="A456" s="4"/>
      <c r="B456" s="4"/>
      <c r="C456" s="4"/>
      <c r="E456" s="4"/>
      <c r="F456" s="4"/>
    </row>
    <row r="457" ht="15.75" customHeight="1">
      <c r="A457" s="4"/>
      <c r="B457" s="4"/>
      <c r="C457" s="4"/>
      <c r="E457" s="4"/>
      <c r="F457" s="4"/>
    </row>
    <row r="458" ht="15.75" customHeight="1">
      <c r="A458" s="4"/>
      <c r="B458" s="4"/>
      <c r="C458" s="4"/>
      <c r="E458" s="4"/>
      <c r="F458" s="4"/>
    </row>
    <row r="459" ht="15.75" customHeight="1">
      <c r="A459" s="4"/>
      <c r="B459" s="4"/>
      <c r="C459" s="4"/>
      <c r="E459" s="4"/>
      <c r="F459" s="4"/>
    </row>
    <row r="460" ht="15.75" customHeight="1">
      <c r="A460" s="4"/>
      <c r="B460" s="4"/>
      <c r="C460" s="4"/>
      <c r="E460" s="4"/>
      <c r="F460" s="4"/>
    </row>
    <row r="461" ht="15.75" customHeight="1">
      <c r="A461" s="4"/>
      <c r="B461" s="4"/>
      <c r="C461" s="4"/>
      <c r="E461" s="4"/>
      <c r="F461" s="4"/>
    </row>
    <row r="462" ht="15.75" customHeight="1">
      <c r="A462" s="4"/>
      <c r="B462" s="4"/>
      <c r="C462" s="4"/>
      <c r="E462" s="4"/>
      <c r="F462" s="4"/>
    </row>
    <row r="463" ht="15.75" customHeight="1">
      <c r="A463" s="4"/>
      <c r="B463" s="4"/>
      <c r="C463" s="4"/>
      <c r="E463" s="4"/>
      <c r="F463" s="4"/>
    </row>
    <row r="464" ht="15.75" customHeight="1">
      <c r="A464" s="4"/>
      <c r="B464" s="4"/>
      <c r="C464" s="4"/>
      <c r="E464" s="4"/>
      <c r="F464" s="4"/>
    </row>
    <row r="465" ht="15.75" customHeight="1">
      <c r="A465" s="4"/>
      <c r="B465" s="4"/>
      <c r="C465" s="4"/>
      <c r="E465" s="4"/>
      <c r="F465" s="4"/>
    </row>
    <row r="466" ht="15.75" customHeight="1">
      <c r="A466" s="4"/>
      <c r="B466" s="4"/>
      <c r="C466" s="4"/>
      <c r="E466" s="4"/>
      <c r="F466" s="4"/>
    </row>
    <row r="467" ht="15.75" customHeight="1">
      <c r="A467" s="4"/>
      <c r="B467" s="4"/>
      <c r="C467" s="4"/>
      <c r="E467" s="4"/>
      <c r="F467" s="4"/>
    </row>
    <row r="468" ht="15.75" customHeight="1">
      <c r="A468" s="4"/>
      <c r="B468" s="4"/>
      <c r="C468" s="4"/>
      <c r="E468" s="4"/>
      <c r="F468" s="4"/>
    </row>
    <row r="469" ht="15.75" customHeight="1">
      <c r="A469" s="4"/>
      <c r="B469" s="4"/>
      <c r="C469" s="4"/>
      <c r="E469" s="4"/>
      <c r="F469" s="4"/>
    </row>
    <row r="470" ht="15.75" customHeight="1">
      <c r="A470" s="4"/>
      <c r="B470" s="4"/>
      <c r="C470" s="4"/>
      <c r="E470" s="4"/>
      <c r="F470" s="4"/>
    </row>
    <row r="471" ht="15.75" customHeight="1">
      <c r="A471" s="4"/>
      <c r="B471" s="4"/>
      <c r="C471" s="4"/>
      <c r="E471" s="4"/>
      <c r="F471" s="4"/>
    </row>
    <row r="472" ht="15.75" customHeight="1">
      <c r="A472" s="4"/>
      <c r="B472" s="4"/>
      <c r="C472" s="4"/>
      <c r="E472" s="4"/>
      <c r="F472" s="4"/>
    </row>
    <row r="473" ht="15.75" customHeight="1">
      <c r="A473" s="4"/>
      <c r="B473" s="4"/>
      <c r="C473" s="4"/>
      <c r="E473" s="4"/>
      <c r="F473" s="4"/>
    </row>
    <row r="474" ht="15.75" customHeight="1">
      <c r="A474" s="4"/>
      <c r="B474" s="4"/>
      <c r="C474" s="4"/>
      <c r="E474" s="4"/>
      <c r="F474" s="4"/>
    </row>
    <row r="475" ht="15.75" customHeight="1">
      <c r="A475" s="4"/>
      <c r="B475" s="4"/>
      <c r="C475" s="4"/>
      <c r="E475" s="4"/>
      <c r="F475" s="4"/>
    </row>
    <row r="476" ht="15.75" customHeight="1">
      <c r="A476" s="4"/>
      <c r="B476" s="4"/>
      <c r="C476" s="4"/>
      <c r="E476" s="4"/>
      <c r="F476" s="4"/>
    </row>
    <row r="477" ht="15.75" customHeight="1">
      <c r="A477" s="4"/>
      <c r="B477" s="4"/>
      <c r="C477" s="4"/>
      <c r="E477" s="4"/>
      <c r="F477" s="4"/>
    </row>
    <row r="478" ht="15.75" customHeight="1">
      <c r="A478" s="4"/>
      <c r="B478" s="4"/>
      <c r="C478" s="4"/>
      <c r="E478" s="4"/>
      <c r="F478" s="4"/>
    </row>
    <row r="479" ht="15.75" customHeight="1">
      <c r="A479" s="4"/>
      <c r="B479" s="4"/>
      <c r="C479" s="4"/>
      <c r="E479" s="4"/>
      <c r="F479" s="4"/>
    </row>
    <row r="480" ht="15.75" customHeight="1">
      <c r="A480" s="4"/>
      <c r="B480" s="4"/>
      <c r="C480" s="4"/>
      <c r="E480" s="4"/>
      <c r="F480" s="4"/>
    </row>
    <row r="481" ht="15.75" customHeight="1">
      <c r="A481" s="4"/>
      <c r="B481" s="4"/>
      <c r="C481" s="4"/>
      <c r="E481" s="4"/>
      <c r="F481" s="4"/>
    </row>
    <row r="482" ht="15.75" customHeight="1">
      <c r="A482" s="4"/>
      <c r="B482" s="4"/>
      <c r="C482" s="4"/>
      <c r="E482" s="4"/>
      <c r="F482" s="4"/>
    </row>
    <row r="483" ht="15.75" customHeight="1">
      <c r="A483" s="4"/>
      <c r="B483" s="4"/>
      <c r="C483" s="4"/>
      <c r="E483" s="4"/>
      <c r="F483" s="4"/>
    </row>
    <row r="484" ht="15.75" customHeight="1">
      <c r="A484" s="4"/>
      <c r="B484" s="4"/>
      <c r="C484" s="4"/>
      <c r="E484" s="4"/>
      <c r="F484" s="4"/>
    </row>
    <row r="485" ht="15.75" customHeight="1">
      <c r="A485" s="4"/>
      <c r="B485" s="4"/>
      <c r="C485" s="4"/>
      <c r="E485" s="4"/>
      <c r="F485" s="4"/>
    </row>
    <row r="486" ht="15.75" customHeight="1">
      <c r="A486" s="4"/>
      <c r="B486" s="4"/>
      <c r="C486" s="4"/>
      <c r="E486" s="4"/>
      <c r="F486" s="4"/>
    </row>
    <row r="487" ht="15.75" customHeight="1">
      <c r="A487" s="4"/>
      <c r="B487" s="4"/>
      <c r="C487" s="4"/>
      <c r="E487" s="4"/>
      <c r="F487" s="4"/>
    </row>
    <row r="488" ht="15.75" customHeight="1">
      <c r="A488" s="4"/>
      <c r="B488" s="4"/>
      <c r="C488" s="4"/>
      <c r="E488" s="4"/>
      <c r="F488" s="4"/>
    </row>
    <row r="489" ht="15.75" customHeight="1">
      <c r="A489" s="4"/>
      <c r="B489" s="4"/>
      <c r="C489" s="4"/>
      <c r="E489" s="4"/>
      <c r="F489" s="4"/>
    </row>
    <row r="490" ht="15.75" customHeight="1">
      <c r="A490" s="4"/>
      <c r="B490" s="4"/>
      <c r="C490" s="4"/>
      <c r="E490" s="4"/>
      <c r="F490" s="4"/>
    </row>
    <row r="491" ht="15.75" customHeight="1">
      <c r="A491" s="4"/>
      <c r="B491" s="4"/>
      <c r="C491" s="4"/>
      <c r="E491" s="4"/>
      <c r="F491" s="4"/>
    </row>
    <row r="492" ht="15.75" customHeight="1">
      <c r="A492" s="4"/>
      <c r="B492" s="4"/>
      <c r="C492" s="4"/>
      <c r="E492" s="4"/>
      <c r="F492" s="4"/>
    </row>
    <row r="493" ht="15.75" customHeight="1">
      <c r="A493" s="4"/>
      <c r="B493" s="4"/>
      <c r="C493" s="4"/>
      <c r="E493" s="4"/>
      <c r="F493" s="4"/>
    </row>
    <row r="494" ht="15.75" customHeight="1">
      <c r="A494" s="4"/>
      <c r="B494" s="4"/>
      <c r="C494" s="4"/>
      <c r="E494" s="4"/>
      <c r="F494" s="4"/>
    </row>
    <row r="495" ht="15.75" customHeight="1">
      <c r="A495" s="4"/>
      <c r="B495" s="4"/>
      <c r="C495" s="4"/>
      <c r="E495" s="4"/>
      <c r="F495" s="4"/>
    </row>
    <row r="496" ht="15.75" customHeight="1">
      <c r="A496" s="4"/>
      <c r="B496" s="4"/>
      <c r="C496" s="4"/>
      <c r="E496" s="4"/>
      <c r="F496" s="4"/>
    </row>
    <row r="497" ht="15.75" customHeight="1">
      <c r="A497" s="4"/>
      <c r="B497" s="4"/>
      <c r="C497" s="4"/>
      <c r="E497" s="4"/>
      <c r="F497" s="4"/>
    </row>
    <row r="498" ht="15.75" customHeight="1">
      <c r="A498" s="4"/>
      <c r="B498" s="4"/>
      <c r="C498" s="4"/>
      <c r="E498" s="4"/>
      <c r="F498" s="4"/>
    </row>
    <row r="499" ht="15.75" customHeight="1">
      <c r="A499" s="4"/>
      <c r="B499" s="4"/>
      <c r="C499" s="4"/>
      <c r="E499" s="4"/>
      <c r="F499" s="4"/>
    </row>
    <row r="500" ht="15.75" customHeight="1">
      <c r="A500" s="4"/>
      <c r="B500" s="4"/>
      <c r="C500" s="4"/>
      <c r="E500" s="4"/>
      <c r="F500" s="4"/>
    </row>
    <row r="501" ht="15.75" customHeight="1">
      <c r="A501" s="4"/>
      <c r="B501" s="4"/>
      <c r="C501" s="4"/>
      <c r="E501" s="4"/>
      <c r="F501" s="4"/>
    </row>
    <row r="502" ht="15.75" customHeight="1">
      <c r="A502" s="4"/>
      <c r="B502" s="4"/>
      <c r="C502" s="4"/>
      <c r="E502" s="4"/>
      <c r="F502" s="4"/>
    </row>
    <row r="503" ht="15.75" customHeight="1">
      <c r="A503" s="4"/>
      <c r="B503" s="4"/>
      <c r="C503" s="4"/>
      <c r="E503" s="4"/>
      <c r="F503" s="4"/>
    </row>
    <row r="504" ht="15.75" customHeight="1">
      <c r="A504" s="4"/>
      <c r="B504" s="4"/>
      <c r="C504" s="4"/>
      <c r="E504" s="4"/>
      <c r="F504" s="4"/>
    </row>
    <row r="505" ht="15.75" customHeight="1">
      <c r="A505" s="4"/>
      <c r="B505" s="4"/>
      <c r="C505" s="4"/>
      <c r="E505" s="4"/>
      <c r="F505" s="4"/>
    </row>
    <row r="506" ht="15.75" customHeight="1">
      <c r="A506" s="4"/>
      <c r="B506" s="4"/>
      <c r="C506" s="4"/>
      <c r="E506" s="4"/>
      <c r="F506" s="4"/>
    </row>
    <row r="507" ht="15.75" customHeight="1">
      <c r="A507" s="4"/>
      <c r="B507" s="4"/>
      <c r="C507" s="4"/>
      <c r="E507" s="4"/>
      <c r="F507" s="4"/>
    </row>
    <row r="508" ht="15.75" customHeight="1">
      <c r="A508" s="4"/>
      <c r="B508" s="4"/>
      <c r="C508" s="4"/>
      <c r="E508" s="4"/>
      <c r="F508" s="4"/>
    </row>
    <row r="509" ht="15.75" customHeight="1">
      <c r="A509" s="4"/>
      <c r="B509" s="4"/>
      <c r="C509" s="4"/>
      <c r="E509" s="4"/>
      <c r="F509" s="4"/>
    </row>
    <row r="510" ht="15.75" customHeight="1">
      <c r="A510" s="4"/>
      <c r="B510" s="4"/>
      <c r="C510" s="4"/>
      <c r="E510" s="4"/>
      <c r="F510" s="4"/>
    </row>
    <row r="511" ht="15.75" customHeight="1">
      <c r="A511" s="4"/>
      <c r="B511" s="4"/>
      <c r="C511" s="4"/>
      <c r="E511" s="4"/>
      <c r="F511" s="4"/>
    </row>
    <row r="512" ht="15.75" customHeight="1">
      <c r="A512" s="4"/>
      <c r="B512" s="4"/>
      <c r="C512" s="4"/>
      <c r="E512" s="4"/>
      <c r="F512" s="4"/>
    </row>
    <row r="513" ht="15.75" customHeight="1">
      <c r="A513" s="4"/>
      <c r="B513" s="4"/>
      <c r="C513" s="4"/>
      <c r="E513" s="4"/>
      <c r="F513" s="4"/>
    </row>
    <row r="514" ht="15.75" customHeight="1">
      <c r="A514" s="4"/>
      <c r="B514" s="4"/>
      <c r="C514" s="4"/>
      <c r="E514" s="4"/>
      <c r="F514" s="4"/>
    </row>
    <row r="515" ht="15.75" customHeight="1">
      <c r="A515" s="4"/>
      <c r="B515" s="4"/>
      <c r="C515" s="4"/>
      <c r="E515" s="4"/>
      <c r="F515" s="4"/>
    </row>
    <row r="516" ht="15.75" customHeight="1">
      <c r="A516" s="4"/>
      <c r="B516" s="4"/>
      <c r="C516" s="4"/>
      <c r="E516" s="4"/>
      <c r="F516" s="4"/>
    </row>
    <row r="517" ht="15.75" customHeight="1">
      <c r="A517" s="4"/>
      <c r="B517" s="4"/>
      <c r="C517" s="4"/>
      <c r="E517" s="4"/>
      <c r="F517" s="4"/>
    </row>
    <row r="518" ht="15.75" customHeight="1">
      <c r="A518" s="4"/>
      <c r="B518" s="4"/>
      <c r="C518" s="4"/>
      <c r="E518" s="4"/>
      <c r="F518" s="4"/>
    </row>
    <row r="519" ht="15.75" customHeight="1">
      <c r="A519" s="4"/>
      <c r="B519" s="4"/>
      <c r="C519" s="4"/>
      <c r="E519" s="4"/>
      <c r="F519" s="4"/>
    </row>
    <row r="520" ht="15.75" customHeight="1">
      <c r="A520" s="4"/>
      <c r="B520" s="4"/>
      <c r="C520" s="4"/>
      <c r="E520" s="4"/>
      <c r="F520" s="4"/>
    </row>
    <row r="521" ht="15.75" customHeight="1">
      <c r="A521" s="4"/>
      <c r="B521" s="4"/>
      <c r="C521" s="4"/>
      <c r="E521" s="4"/>
      <c r="F521" s="4"/>
    </row>
    <row r="522" ht="15.75" customHeight="1">
      <c r="A522" s="4"/>
      <c r="B522" s="4"/>
      <c r="C522" s="4"/>
      <c r="E522" s="4"/>
      <c r="F522" s="4"/>
    </row>
    <row r="523" ht="15.75" customHeight="1">
      <c r="A523" s="4"/>
      <c r="B523" s="4"/>
      <c r="C523" s="4"/>
      <c r="E523" s="4"/>
      <c r="F523" s="4"/>
    </row>
    <row r="524" ht="15.75" customHeight="1">
      <c r="A524" s="4"/>
      <c r="B524" s="4"/>
      <c r="C524" s="4"/>
      <c r="E524" s="4"/>
      <c r="F524" s="4"/>
    </row>
    <row r="525" ht="15.75" customHeight="1">
      <c r="A525" s="4"/>
      <c r="B525" s="4"/>
      <c r="C525" s="4"/>
      <c r="E525" s="4"/>
      <c r="F525" s="4"/>
    </row>
    <row r="526" ht="15.75" customHeight="1">
      <c r="A526" s="4"/>
      <c r="B526" s="4"/>
      <c r="C526" s="4"/>
      <c r="E526" s="4"/>
      <c r="F526" s="4"/>
    </row>
    <row r="527" ht="15.75" customHeight="1">
      <c r="A527" s="4"/>
      <c r="B527" s="4"/>
      <c r="C527" s="4"/>
      <c r="E527" s="4"/>
      <c r="F527" s="4"/>
    </row>
    <row r="528" ht="15.75" customHeight="1">
      <c r="A528" s="4"/>
      <c r="B528" s="4"/>
      <c r="C528" s="4"/>
      <c r="E528" s="4"/>
      <c r="F528" s="4"/>
    </row>
    <row r="529" ht="15.75" customHeight="1">
      <c r="A529" s="4"/>
      <c r="B529" s="4"/>
      <c r="C529" s="4"/>
      <c r="E529" s="4"/>
      <c r="F529" s="4"/>
    </row>
    <row r="530" ht="15.75" customHeight="1">
      <c r="A530" s="4"/>
      <c r="B530" s="4"/>
      <c r="C530" s="4"/>
      <c r="E530" s="4"/>
      <c r="F530" s="4"/>
    </row>
    <row r="531" ht="15.75" customHeight="1">
      <c r="A531" s="4"/>
      <c r="B531" s="4"/>
      <c r="C531" s="4"/>
      <c r="E531" s="4"/>
      <c r="F531" s="4"/>
    </row>
    <row r="532" ht="15.75" customHeight="1">
      <c r="A532" s="4"/>
      <c r="B532" s="4"/>
      <c r="C532" s="4"/>
      <c r="E532" s="4"/>
      <c r="F532" s="4"/>
    </row>
    <row r="533" ht="15.75" customHeight="1">
      <c r="A533" s="4"/>
      <c r="B533" s="4"/>
      <c r="C533" s="4"/>
      <c r="E533" s="4"/>
      <c r="F533" s="4"/>
    </row>
    <row r="534" ht="15.75" customHeight="1">
      <c r="A534" s="4"/>
      <c r="B534" s="4"/>
      <c r="C534" s="4"/>
      <c r="E534" s="4"/>
      <c r="F534" s="4"/>
    </row>
    <row r="535" ht="15.75" customHeight="1">
      <c r="A535" s="4"/>
      <c r="B535" s="4"/>
      <c r="C535" s="4"/>
      <c r="E535" s="4"/>
      <c r="F535" s="4"/>
    </row>
    <row r="536" ht="15.75" customHeight="1">
      <c r="A536" s="4"/>
      <c r="B536" s="4"/>
      <c r="C536" s="4"/>
      <c r="E536" s="4"/>
      <c r="F536" s="4"/>
    </row>
    <row r="537" ht="15.75" customHeight="1">
      <c r="A537" s="4"/>
      <c r="B537" s="4"/>
      <c r="C537" s="4"/>
      <c r="E537" s="4"/>
      <c r="F537" s="4"/>
    </row>
    <row r="538" ht="15.75" customHeight="1">
      <c r="A538" s="4"/>
      <c r="B538" s="4"/>
      <c r="C538" s="4"/>
      <c r="E538" s="4"/>
      <c r="F538" s="4"/>
    </row>
    <row r="539" ht="15.75" customHeight="1">
      <c r="A539" s="4"/>
      <c r="B539" s="4"/>
      <c r="C539" s="4"/>
      <c r="E539" s="4"/>
      <c r="F539" s="4"/>
    </row>
    <row r="540" ht="15.75" customHeight="1">
      <c r="A540" s="4"/>
      <c r="B540" s="4"/>
      <c r="C540" s="4"/>
      <c r="E540" s="4"/>
      <c r="F540" s="4"/>
    </row>
    <row r="541" ht="15.75" customHeight="1">
      <c r="A541" s="4"/>
      <c r="B541" s="4"/>
      <c r="C541" s="4"/>
      <c r="E541" s="4"/>
      <c r="F541" s="4"/>
    </row>
    <row r="542" ht="15.75" customHeight="1">
      <c r="A542" s="4"/>
      <c r="B542" s="4"/>
      <c r="C542" s="4"/>
      <c r="E542" s="4"/>
      <c r="F542" s="4"/>
    </row>
    <row r="543" ht="15.75" customHeight="1">
      <c r="A543" s="4"/>
      <c r="B543" s="4"/>
      <c r="C543" s="4"/>
      <c r="E543" s="4"/>
      <c r="F543" s="4"/>
    </row>
    <row r="544" ht="15.75" customHeight="1">
      <c r="A544" s="4"/>
      <c r="B544" s="4"/>
      <c r="C544" s="4"/>
      <c r="E544" s="4"/>
      <c r="F544" s="4"/>
    </row>
    <row r="545" ht="15.75" customHeight="1">
      <c r="A545" s="4"/>
      <c r="B545" s="4"/>
      <c r="C545" s="4"/>
      <c r="E545" s="4"/>
      <c r="F545" s="4"/>
    </row>
    <row r="546" ht="15.75" customHeight="1">
      <c r="A546" s="4"/>
      <c r="B546" s="4"/>
      <c r="C546" s="4"/>
      <c r="E546" s="4"/>
      <c r="F546" s="4"/>
    </row>
    <row r="547" ht="15.75" customHeight="1">
      <c r="A547" s="4"/>
      <c r="B547" s="4"/>
      <c r="C547" s="4"/>
      <c r="E547" s="4"/>
      <c r="F547" s="4"/>
    </row>
    <row r="548" ht="15.75" customHeight="1">
      <c r="A548" s="4"/>
      <c r="B548" s="4"/>
      <c r="C548" s="4"/>
      <c r="E548" s="4"/>
      <c r="F548" s="4"/>
    </row>
    <row r="549" ht="15.75" customHeight="1">
      <c r="A549" s="4"/>
      <c r="B549" s="4"/>
      <c r="C549" s="4"/>
      <c r="E549" s="4"/>
      <c r="F549" s="4"/>
    </row>
    <row r="550" ht="15.75" customHeight="1">
      <c r="A550" s="4"/>
      <c r="B550" s="4"/>
      <c r="C550" s="4"/>
      <c r="E550" s="4"/>
      <c r="F550" s="4"/>
    </row>
    <row r="551" ht="15.75" customHeight="1">
      <c r="A551" s="4"/>
      <c r="B551" s="4"/>
      <c r="C551" s="4"/>
      <c r="E551" s="4"/>
      <c r="F551" s="4"/>
    </row>
    <row r="552" ht="15.75" customHeight="1">
      <c r="A552" s="4"/>
      <c r="B552" s="4"/>
      <c r="C552" s="4"/>
      <c r="E552" s="4"/>
      <c r="F552" s="4"/>
    </row>
    <row r="553" ht="15.75" customHeight="1">
      <c r="A553" s="4"/>
      <c r="B553" s="4"/>
      <c r="C553" s="4"/>
      <c r="E553" s="4"/>
      <c r="F553" s="4"/>
    </row>
    <row r="554" ht="15.75" customHeight="1">
      <c r="A554" s="4"/>
      <c r="B554" s="4"/>
      <c r="C554" s="4"/>
      <c r="E554" s="4"/>
      <c r="F554" s="4"/>
    </row>
    <row r="555" ht="15.75" customHeight="1">
      <c r="A555" s="4"/>
      <c r="B555" s="4"/>
      <c r="C555" s="4"/>
      <c r="E555" s="4"/>
      <c r="F555" s="4"/>
    </row>
    <row r="556" ht="15.75" customHeight="1">
      <c r="A556" s="4"/>
      <c r="B556" s="4"/>
      <c r="C556" s="4"/>
      <c r="E556" s="4"/>
      <c r="F556" s="4"/>
    </row>
    <row r="557" ht="15.75" customHeight="1">
      <c r="A557" s="4"/>
      <c r="B557" s="4"/>
      <c r="C557" s="4"/>
      <c r="E557" s="4"/>
      <c r="F557" s="4"/>
    </row>
    <row r="558" ht="15.75" customHeight="1">
      <c r="A558" s="4"/>
      <c r="B558" s="4"/>
      <c r="C558" s="4"/>
      <c r="E558" s="4"/>
      <c r="F558" s="4"/>
    </row>
    <row r="559" ht="15.75" customHeight="1">
      <c r="A559" s="4"/>
      <c r="B559" s="4"/>
      <c r="C559" s="4"/>
      <c r="E559" s="4"/>
      <c r="F559" s="4"/>
    </row>
    <row r="560" ht="15.75" customHeight="1">
      <c r="A560" s="4"/>
      <c r="B560" s="4"/>
      <c r="C560" s="4"/>
      <c r="E560" s="4"/>
      <c r="F560" s="4"/>
    </row>
    <row r="561" ht="15.75" customHeight="1">
      <c r="A561" s="4"/>
      <c r="B561" s="4"/>
      <c r="C561" s="4"/>
      <c r="E561" s="4"/>
      <c r="F561" s="4"/>
    </row>
    <row r="562" ht="15.75" customHeight="1">
      <c r="A562" s="4"/>
      <c r="B562" s="4"/>
      <c r="C562" s="4"/>
      <c r="E562" s="4"/>
      <c r="F562" s="4"/>
    </row>
    <row r="563" ht="15.75" customHeight="1">
      <c r="A563" s="4"/>
      <c r="B563" s="4"/>
      <c r="C563" s="4"/>
      <c r="E563" s="4"/>
      <c r="F563" s="4"/>
    </row>
    <row r="564" ht="15.75" customHeight="1">
      <c r="A564" s="4"/>
      <c r="B564" s="4"/>
      <c r="C564" s="4"/>
      <c r="E564" s="4"/>
      <c r="F564" s="4"/>
    </row>
    <row r="565" ht="15.75" customHeight="1">
      <c r="A565" s="4"/>
      <c r="B565" s="4"/>
      <c r="C565" s="4"/>
      <c r="E565" s="4"/>
      <c r="F565" s="4"/>
    </row>
    <row r="566" ht="15.75" customHeight="1">
      <c r="A566" s="4"/>
      <c r="B566" s="4"/>
      <c r="C566" s="4"/>
      <c r="E566" s="4"/>
      <c r="F566" s="4"/>
    </row>
    <row r="567" ht="15.75" customHeight="1">
      <c r="A567" s="4"/>
      <c r="B567" s="4"/>
      <c r="C567" s="4"/>
      <c r="E567" s="4"/>
      <c r="F567" s="4"/>
    </row>
    <row r="568" ht="15.75" customHeight="1">
      <c r="A568" s="4"/>
      <c r="B568" s="4"/>
      <c r="C568" s="4"/>
      <c r="E568" s="4"/>
      <c r="F568" s="4"/>
    </row>
    <row r="569" ht="15.75" customHeight="1">
      <c r="A569" s="4"/>
      <c r="B569" s="4"/>
      <c r="C569" s="4"/>
      <c r="E569" s="4"/>
      <c r="F569" s="4"/>
    </row>
    <row r="570" ht="15.75" customHeight="1">
      <c r="A570" s="4"/>
      <c r="B570" s="4"/>
      <c r="C570" s="4"/>
      <c r="E570" s="4"/>
      <c r="F570" s="4"/>
    </row>
    <row r="571" ht="15.75" customHeight="1">
      <c r="A571" s="4"/>
      <c r="B571" s="4"/>
      <c r="C571" s="4"/>
      <c r="E571" s="4"/>
      <c r="F571" s="4"/>
    </row>
    <row r="572" ht="15.75" customHeight="1">
      <c r="A572" s="4"/>
      <c r="B572" s="4"/>
      <c r="C572" s="4"/>
      <c r="E572" s="4"/>
      <c r="F572" s="4"/>
    </row>
    <row r="573" ht="15.75" customHeight="1">
      <c r="A573" s="4"/>
      <c r="B573" s="4"/>
      <c r="C573" s="4"/>
      <c r="E573" s="4"/>
      <c r="F573" s="4"/>
    </row>
    <row r="574" ht="15.75" customHeight="1">
      <c r="A574" s="4"/>
      <c r="B574" s="4"/>
      <c r="C574" s="4"/>
      <c r="E574" s="4"/>
      <c r="F574" s="4"/>
    </row>
    <row r="575" ht="15.75" customHeight="1">
      <c r="A575" s="4"/>
      <c r="B575" s="4"/>
      <c r="C575" s="4"/>
      <c r="E575" s="4"/>
      <c r="F575" s="4"/>
    </row>
    <row r="576" ht="15.75" customHeight="1">
      <c r="A576" s="4"/>
      <c r="B576" s="4"/>
      <c r="C576" s="4"/>
      <c r="E576" s="4"/>
      <c r="F576" s="4"/>
    </row>
    <row r="577" ht="15.75" customHeight="1">
      <c r="A577" s="4"/>
      <c r="B577" s="4"/>
      <c r="C577" s="4"/>
      <c r="E577" s="4"/>
      <c r="F577" s="4"/>
    </row>
    <row r="578" ht="15.75" customHeight="1">
      <c r="A578" s="4"/>
      <c r="B578" s="4"/>
      <c r="C578" s="4"/>
      <c r="E578" s="4"/>
      <c r="F578" s="4"/>
    </row>
    <row r="579" ht="15.75" customHeight="1">
      <c r="A579" s="4"/>
      <c r="B579" s="4"/>
      <c r="C579" s="4"/>
      <c r="E579" s="4"/>
      <c r="F579" s="4"/>
    </row>
    <row r="580" ht="15.75" customHeight="1">
      <c r="A580" s="4"/>
      <c r="B580" s="4"/>
      <c r="C580" s="4"/>
      <c r="E580" s="4"/>
      <c r="F580" s="4"/>
    </row>
    <row r="581" ht="15.75" customHeight="1">
      <c r="A581" s="4"/>
      <c r="B581" s="4"/>
      <c r="C581" s="4"/>
      <c r="E581" s="4"/>
      <c r="F581" s="4"/>
    </row>
    <row r="582" ht="15.75" customHeight="1">
      <c r="A582" s="4"/>
      <c r="B582" s="4"/>
      <c r="C582" s="4"/>
      <c r="E582" s="4"/>
      <c r="F582" s="4"/>
    </row>
    <row r="583" ht="15.75" customHeight="1">
      <c r="A583" s="4"/>
      <c r="B583" s="4"/>
      <c r="C583" s="4"/>
      <c r="E583" s="4"/>
      <c r="F583" s="4"/>
    </row>
    <row r="584" ht="15.75" customHeight="1">
      <c r="A584" s="4"/>
      <c r="B584" s="4"/>
      <c r="C584" s="4"/>
      <c r="E584" s="4"/>
      <c r="F584" s="4"/>
    </row>
    <row r="585" ht="15.75" customHeight="1">
      <c r="A585" s="4"/>
      <c r="B585" s="4"/>
      <c r="C585" s="4"/>
      <c r="E585" s="4"/>
      <c r="F585" s="4"/>
    </row>
    <row r="586" ht="15.75" customHeight="1">
      <c r="A586" s="4"/>
      <c r="B586" s="4"/>
      <c r="C586" s="4"/>
      <c r="E586" s="4"/>
      <c r="F586" s="4"/>
    </row>
    <row r="587" ht="15.75" customHeight="1">
      <c r="A587" s="4"/>
      <c r="B587" s="4"/>
      <c r="C587" s="4"/>
      <c r="E587" s="4"/>
      <c r="F587" s="4"/>
    </row>
    <row r="588" ht="15.75" customHeight="1">
      <c r="A588" s="4"/>
      <c r="B588" s="4"/>
      <c r="C588" s="4"/>
      <c r="E588" s="4"/>
      <c r="F588" s="4"/>
    </row>
    <row r="589" ht="15.75" customHeight="1">
      <c r="A589" s="4"/>
      <c r="B589" s="4"/>
      <c r="C589" s="4"/>
      <c r="E589" s="4"/>
      <c r="F589" s="4"/>
    </row>
    <row r="590" ht="15.75" customHeight="1">
      <c r="A590" s="4"/>
      <c r="B590" s="4"/>
      <c r="C590" s="4"/>
      <c r="E590" s="4"/>
      <c r="F590" s="4"/>
    </row>
    <row r="591" ht="15.75" customHeight="1">
      <c r="A591" s="4"/>
      <c r="B591" s="4"/>
      <c r="C591" s="4"/>
      <c r="E591" s="4"/>
      <c r="F591" s="4"/>
    </row>
    <row r="592" ht="15.75" customHeight="1">
      <c r="A592" s="4"/>
      <c r="B592" s="4"/>
      <c r="C592" s="4"/>
      <c r="E592" s="4"/>
      <c r="F592" s="4"/>
    </row>
    <row r="593" ht="15.75" customHeight="1">
      <c r="A593" s="4"/>
      <c r="B593" s="4"/>
      <c r="C593" s="4"/>
      <c r="E593" s="4"/>
      <c r="F593" s="4"/>
    </row>
    <row r="594" ht="15.75" customHeight="1">
      <c r="A594" s="4"/>
      <c r="B594" s="4"/>
      <c r="C594" s="4"/>
      <c r="E594" s="4"/>
      <c r="F594" s="4"/>
    </row>
    <row r="595" ht="15.75" customHeight="1">
      <c r="A595" s="4"/>
      <c r="B595" s="4"/>
      <c r="C595" s="4"/>
      <c r="E595" s="4"/>
      <c r="F595" s="4"/>
    </row>
    <row r="596" ht="15.75" customHeight="1">
      <c r="A596" s="4"/>
      <c r="B596" s="4"/>
      <c r="C596" s="4"/>
      <c r="E596" s="4"/>
      <c r="F596" s="4"/>
    </row>
    <row r="597" ht="15.75" customHeight="1">
      <c r="A597" s="4"/>
      <c r="B597" s="4"/>
      <c r="C597" s="4"/>
      <c r="E597" s="4"/>
      <c r="F597" s="4"/>
    </row>
    <row r="598" ht="15.75" customHeight="1">
      <c r="A598" s="4"/>
      <c r="B598" s="4"/>
      <c r="C598" s="4"/>
      <c r="E598" s="4"/>
      <c r="F598" s="4"/>
    </row>
    <row r="599" ht="15.75" customHeight="1">
      <c r="A599" s="4"/>
      <c r="B599" s="4"/>
      <c r="C599" s="4"/>
      <c r="E599" s="4"/>
      <c r="F599" s="4"/>
    </row>
    <row r="600" ht="15.75" customHeight="1">
      <c r="A600" s="4"/>
      <c r="B600" s="4"/>
      <c r="C600" s="4"/>
      <c r="E600" s="4"/>
      <c r="F600" s="4"/>
    </row>
    <row r="601" ht="15.75" customHeight="1">
      <c r="A601" s="4"/>
      <c r="B601" s="4"/>
      <c r="C601" s="4"/>
      <c r="E601" s="4"/>
      <c r="F601" s="4"/>
    </row>
    <row r="602" ht="15.75" customHeight="1">
      <c r="A602" s="4"/>
      <c r="B602" s="4"/>
      <c r="C602" s="4"/>
      <c r="E602" s="4"/>
      <c r="F602" s="4"/>
    </row>
    <row r="603" ht="15.75" customHeight="1">
      <c r="A603" s="4"/>
      <c r="B603" s="4"/>
      <c r="C603" s="4"/>
      <c r="E603" s="4"/>
      <c r="F603" s="4"/>
    </row>
    <row r="604" ht="15.75" customHeight="1">
      <c r="A604" s="4"/>
      <c r="B604" s="4"/>
      <c r="C604" s="4"/>
      <c r="E604" s="4"/>
      <c r="F604" s="4"/>
    </row>
    <row r="605" ht="15.75" customHeight="1">
      <c r="A605" s="4"/>
      <c r="B605" s="4"/>
      <c r="C605" s="4"/>
      <c r="E605" s="4"/>
      <c r="F605" s="4"/>
    </row>
    <row r="606" ht="15.75" customHeight="1">
      <c r="A606" s="4"/>
      <c r="B606" s="4"/>
      <c r="C606" s="4"/>
      <c r="E606" s="4"/>
      <c r="F606" s="4"/>
    </row>
    <row r="607" ht="15.75" customHeight="1">
      <c r="A607" s="4"/>
      <c r="B607" s="4"/>
      <c r="C607" s="4"/>
      <c r="E607" s="4"/>
      <c r="F607" s="4"/>
    </row>
    <row r="608" ht="15.75" customHeight="1">
      <c r="A608" s="4"/>
      <c r="B608" s="4"/>
      <c r="C608" s="4"/>
      <c r="E608" s="4"/>
      <c r="F608" s="4"/>
    </row>
    <row r="609" ht="15.75" customHeight="1">
      <c r="A609" s="4"/>
      <c r="B609" s="4"/>
      <c r="C609" s="4"/>
      <c r="E609" s="4"/>
      <c r="F609" s="4"/>
    </row>
    <row r="610" ht="15.75" customHeight="1">
      <c r="A610" s="4"/>
      <c r="B610" s="4"/>
      <c r="C610" s="4"/>
      <c r="E610" s="4"/>
      <c r="F610" s="4"/>
    </row>
    <row r="611" ht="15.75" customHeight="1">
      <c r="A611" s="4"/>
      <c r="B611" s="4"/>
      <c r="C611" s="4"/>
      <c r="E611" s="4"/>
      <c r="F611" s="4"/>
    </row>
    <row r="612" ht="15.75" customHeight="1">
      <c r="A612" s="4"/>
      <c r="B612" s="4"/>
      <c r="C612" s="4"/>
      <c r="E612" s="4"/>
      <c r="F612" s="4"/>
    </row>
    <row r="613" ht="15.75" customHeight="1">
      <c r="A613" s="4"/>
      <c r="B613" s="4"/>
      <c r="C613" s="4"/>
      <c r="E613" s="4"/>
      <c r="F613" s="4"/>
    </row>
    <row r="614" ht="15.75" customHeight="1">
      <c r="A614" s="4"/>
      <c r="B614" s="4"/>
      <c r="C614" s="4"/>
      <c r="E614" s="4"/>
      <c r="F614" s="4"/>
    </row>
    <row r="615" ht="15.75" customHeight="1">
      <c r="A615" s="4"/>
      <c r="B615" s="4"/>
      <c r="C615" s="4"/>
      <c r="E615" s="4"/>
      <c r="F615" s="4"/>
    </row>
    <row r="616" ht="15.75" customHeight="1">
      <c r="A616" s="4"/>
      <c r="B616" s="4"/>
      <c r="C616" s="4"/>
      <c r="E616" s="4"/>
      <c r="F616" s="4"/>
    </row>
    <row r="617" ht="15.75" customHeight="1">
      <c r="A617" s="4"/>
      <c r="B617" s="4"/>
      <c r="C617" s="4"/>
      <c r="E617" s="4"/>
      <c r="F617" s="4"/>
    </row>
    <row r="618" ht="15.75" customHeight="1">
      <c r="A618" s="4"/>
      <c r="B618" s="4"/>
      <c r="C618" s="4"/>
      <c r="E618" s="4"/>
      <c r="F618" s="4"/>
    </row>
    <row r="619" ht="15.75" customHeight="1">
      <c r="A619" s="4"/>
      <c r="B619" s="4"/>
      <c r="C619" s="4"/>
      <c r="E619" s="4"/>
      <c r="F619" s="4"/>
    </row>
    <row r="620" ht="15.75" customHeight="1">
      <c r="A620" s="4"/>
      <c r="B620" s="4"/>
      <c r="C620" s="4"/>
      <c r="E620" s="4"/>
      <c r="F620" s="4"/>
    </row>
    <row r="621" ht="15.75" customHeight="1">
      <c r="A621" s="4"/>
      <c r="B621" s="4"/>
      <c r="C621" s="4"/>
      <c r="E621" s="4"/>
      <c r="F621" s="4"/>
    </row>
    <row r="622" ht="15.75" customHeight="1">
      <c r="A622" s="4"/>
      <c r="B622" s="4"/>
      <c r="C622" s="4"/>
      <c r="E622" s="4"/>
      <c r="F622" s="4"/>
    </row>
    <row r="623" ht="15.75" customHeight="1">
      <c r="A623" s="4"/>
      <c r="B623" s="4"/>
      <c r="C623" s="4"/>
      <c r="E623" s="4"/>
      <c r="F623" s="4"/>
    </row>
    <row r="624" ht="15.75" customHeight="1">
      <c r="A624" s="4"/>
      <c r="B624" s="4"/>
      <c r="C624" s="4"/>
      <c r="E624" s="4"/>
      <c r="F624" s="4"/>
    </row>
    <row r="625" ht="15.75" customHeight="1">
      <c r="A625" s="4"/>
      <c r="B625" s="4"/>
      <c r="C625" s="4"/>
      <c r="E625" s="4"/>
      <c r="F625" s="4"/>
    </row>
    <row r="626" ht="15.75" customHeight="1">
      <c r="A626" s="4"/>
      <c r="B626" s="4"/>
      <c r="C626" s="4"/>
      <c r="E626" s="4"/>
      <c r="F626" s="4"/>
    </row>
    <row r="627" ht="15.75" customHeight="1">
      <c r="A627" s="4"/>
      <c r="B627" s="4"/>
      <c r="C627" s="4"/>
      <c r="E627" s="4"/>
      <c r="F627" s="4"/>
    </row>
    <row r="628" ht="15.75" customHeight="1">
      <c r="A628" s="4"/>
      <c r="B628" s="4"/>
      <c r="C628" s="4"/>
      <c r="E628" s="4"/>
      <c r="F628" s="4"/>
    </row>
    <row r="629" ht="15.75" customHeight="1">
      <c r="A629" s="4"/>
      <c r="B629" s="4"/>
      <c r="C629" s="4"/>
      <c r="E629" s="4"/>
      <c r="F629" s="4"/>
    </row>
    <row r="630" ht="15.75" customHeight="1">
      <c r="A630" s="4"/>
      <c r="B630" s="4"/>
      <c r="C630" s="4"/>
      <c r="E630" s="4"/>
      <c r="F630" s="4"/>
    </row>
    <row r="631" ht="15.75" customHeight="1">
      <c r="A631" s="4"/>
      <c r="B631" s="4"/>
      <c r="C631" s="4"/>
      <c r="E631" s="4"/>
      <c r="F631" s="4"/>
    </row>
    <row r="632" ht="15.75" customHeight="1">
      <c r="A632" s="4"/>
      <c r="B632" s="4"/>
      <c r="C632" s="4"/>
      <c r="E632" s="4"/>
      <c r="F632" s="4"/>
    </row>
    <row r="633" ht="15.75" customHeight="1">
      <c r="A633" s="4"/>
      <c r="B633" s="4"/>
      <c r="C633" s="4"/>
      <c r="E633" s="4"/>
      <c r="F633" s="4"/>
    </row>
    <row r="634" ht="15.75" customHeight="1">
      <c r="A634" s="4"/>
      <c r="B634" s="4"/>
      <c r="C634" s="4"/>
      <c r="E634" s="4"/>
      <c r="F634" s="4"/>
    </row>
    <row r="635" ht="15.75" customHeight="1">
      <c r="A635" s="4"/>
      <c r="B635" s="4"/>
      <c r="C635" s="4"/>
      <c r="E635" s="4"/>
      <c r="F635" s="4"/>
    </row>
    <row r="636" ht="15.75" customHeight="1">
      <c r="A636" s="4"/>
      <c r="B636" s="4"/>
      <c r="C636" s="4"/>
      <c r="E636" s="4"/>
      <c r="F636" s="4"/>
    </row>
    <row r="637" ht="15.75" customHeight="1">
      <c r="A637" s="4"/>
      <c r="B637" s="4"/>
      <c r="C637" s="4"/>
      <c r="E637" s="4"/>
      <c r="F637" s="4"/>
    </row>
    <row r="638" ht="15.75" customHeight="1">
      <c r="A638" s="4"/>
      <c r="B638" s="4"/>
      <c r="C638" s="4"/>
      <c r="E638" s="4"/>
      <c r="F638" s="4"/>
    </row>
    <row r="639" ht="15.75" customHeight="1">
      <c r="A639" s="4"/>
      <c r="B639" s="4"/>
      <c r="C639" s="4"/>
      <c r="E639" s="4"/>
      <c r="F639" s="4"/>
    </row>
    <row r="640" ht="15.75" customHeight="1">
      <c r="A640" s="4"/>
      <c r="B640" s="4"/>
      <c r="C640" s="4"/>
      <c r="E640" s="4"/>
      <c r="F640" s="4"/>
    </row>
    <row r="641" ht="15.75" customHeight="1">
      <c r="A641" s="4"/>
      <c r="B641" s="4"/>
      <c r="C641" s="4"/>
      <c r="E641" s="4"/>
      <c r="F641" s="4"/>
    </row>
    <row r="642" ht="15.75" customHeight="1">
      <c r="A642" s="4"/>
      <c r="B642" s="4"/>
      <c r="C642" s="4"/>
      <c r="E642" s="4"/>
      <c r="F642" s="4"/>
    </row>
    <row r="643" ht="15.75" customHeight="1">
      <c r="A643" s="4"/>
      <c r="B643" s="4"/>
      <c r="C643" s="4"/>
      <c r="E643" s="4"/>
      <c r="F643" s="4"/>
    </row>
    <row r="644" ht="15.75" customHeight="1">
      <c r="A644" s="4"/>
      <c r="B644" s="4"/>
      <c r="C644" s="4"/>
      <c r="E644" s="4"/>
      <c r="F644" s="4"/>
    </row>
    <row r="645" ht="15.75" customHeight="1">
      <c r="A645" s="4"/>
      <c r="B645" s="4"/>
      <c r="C645" s="4"/>
      <c r="E645" s="4"/>
      <c r="F645" s="4"/>
    </row>
    <row r="646" ht="15.75" customHeight="1">
      <c r="A646" s="4"/>
      <c r="B646" s="4"/>
      <c r="C646" s="4"/>
      <c r="E646" s="4"/>
      <c r="F646" s="4"/>
    </row>
    <row r="647" ht="15.75" customHeight="1">
      <c r="A647" s="4"/>
      <c r="B647" s="4"/>
      <c r="C647" s="4"/>
      <c r="E647" s="4"/>
      <c r="F647" s="4"/>
    </row>
    <row r="648" ht="15.75" customHeight="1">
      <c r="A648" s="4"/>
      <c r="B648" s="4"/>
      <c r="C648" s="4"/>
      <c r="E648" s="4"/>
      <c r="F648" s="4"/>
    </row>
    <row r="649" ht="15.75" customHeight="1">
      <c r="A649" s="4"/>
      <c r="B649" s="4"/>
      <c r="C649" s="4"/>
      <c r="E649" s="4"/>
      <c r="F649" s="4"/>
    </row>
    <row r="650" ht="15.75" customHeight="1">
      <c r="A650" s="4"/>
      <c r="B650" s="4"/>
      <c r="C650" s="4"/>
      <c r="E650" s="4"/>
      <c r="F650" s="4"/>
    </row>
    <row r="651" ht="15.75" customHeight="1">
      <c r="A651" s="4"/>
      <c r="B651" s="4"/>
      <c r="C651" s="4"/>
      <c r="E651" s="4"/>
      <c r="F651" s="4"/>
    </row>
    <row r="652" ht="15.75" customHeight="1">
      <c r="A652" s="4"/>
      <c r="B652" s="4"/>
      <c r="C652" s="4"/>
      <c r="E652" s="4"/>
      <c r="F652" s="4"/>
    </row>
    <row r="653" ht="15.75" customHeight="1">
      <c r="A653" s="4"/>
      <c r="B653" s="4"/>
      <c r="C653" s="4"/>
      <c r="E653" s="4"/>
      <c r="F653" s="4"/>
    </row>
    <row r="654" ht="15.75" customHeight="1">
      <c r="A654" s="4"/>
      <c r="B654" s="4"/>
      <c r="C654" s="4"/>
      <c r="E654" s="4"/>
      <c r="F654" s="4"/>
    </row>
    <row r="655" ht="15.75" customHeight="1">
      <c r="A655" s="4"/>
      <c r="B655" s="4"/>
      <c r="C655" s="4"/>
      <c r="E655" s="4"/>
      <c r="F655" s="4"/>
    </row>
    <row r="656" ht="15.75" customHeight="1">
      <c r="A656" s="4"/>
      <c r="B656" s="4"/>
      <c r="C656" s="4"/>
      <c r="E656" s="4"/>
      <c r="F656" s="4"/>
    </row>
    <row r="657" ht="15.75" customHeight="1">
      <c r="A657" s="4"/>
      <c r="B657" s="4"/>
      <c r="C657" s="4"/>
      <c r="E657" s="4"/>
      <c r="F657" s="4"/>
    </row>
    <row r="658" ht="15.75" customHeight="1">
      <c r="A658" s="4"/>
      <c r="B658" s="4"/>
      <c r="C658" s="4"/>
      <c r="E658" s="4"/>
      <c r="F658" s="4"/>
    </row>
    <row r="659" ht="15.75" customHeight="1">
      <c r="A659" s="4"/>
      <c r="B659" s="4"/>
      <c r="C659" s="4"/>
      <c r="E659" s="4"/>
      <c r="F659" s="4"/>
    </row>
    <row r="660" ht="15.75" customHeight="1">
      <c r="A660" s="4"/>
      <c r="B660" s="4"/>
      <c r="C660" s="4"/>
      <c r="E660" s="4"/>
      <c r="F660" s="4"/>
    </row>
    <row r="661" ht="15.75" customHeight="1">
      <c r="A661" s="4"/>
      <c r="B661" s="4"/>
      <c r="C661" s="4"/>
      <c r="E661" s="4"/>
      <c r="F661" s="4"/>
    </row>
    <row r="662" ht="15.75" customHeight="1">
      <c r="A662" s="4"/>
      <c r="B662" s="4"/>
      <c r="C662" s="4"/>
      <c r="E662" s="4"/>
      <c r="F662" s="4"/>
    </row>
    <row r="663" ht="15.75" customHeight="1">
      <c r="A663" s="4"/>
      <c r="B663" s="4"/>
      <c r="C663" s="4"/>
      <c r="E663" s="4"/>
      <c r="F663" s="4"/>
    </row>
    <row r="664" ht="15.75" customHeight="1">
      <c r="A664" s="4"/>
      <c r="B664" s="4"/>
      <c r="C664" s="4"/>
      <c r="E664" s="4"/>
      <c r="F664" s="4"/>
    </row>
    <row r="665" ht="15.75" customHeight="1">
      <c r="A665" s="4"/>
      <c r="B665" s="4"/>
      <c r="C665" s="4"/>
      <c r="E665" s="4"/>
      <c r="F665" s="4"/>
    </row>
    <row r="666" ht="15.75" customHeight="1">
      <c r="A666" s="4"/>
      <c r="B666" s="4"/>
      <c r="C666" s="4"/>
      <c r="E666" s="4"/>
      <c r="F666" s="4"/>
    </row>
    <row r="667" ht="15.75" customHeight="1">
      <c r="A667" s="4"/>
      <c r="B667" s="4"/>
      <c r="C667" s="4"/>
      <c r="E667" s="4"/>
      <c r="F667" s="4"/>
    </row>
    <row r="668" ht="15.75" customHeight="1">
      <c r="A668" s="4"/>
      <c r="B668" s="4"/>
      <c r="C668" s="4"/>
      <c r="E668" s="4"/>
      <c r="F668" s="4"/>
    </row>
    <row r="669" ht="15.75" customHeight="1">
      <c r="A669" s="4"/>
      <c r="B669" s="4"/>
      <c r="C669" s="4"/>
      <c r="E669" s="4"/>
      <c r="F669" s="4"/>
    </row>
    <row r="670" ht="15.75" customHeight="1">
      <c r="A670" s="4"/>
      <c r="B670" s="4"/>
      <c r="C670" s="4"/>
      <c r="E670" s="4"/>
      <c r="F670" s="4"/>
    </row>
    <row r="671" ht="15.75" customHeight="1">
      <c r="A671" s="4"/>
      <c r="B671" s="4"/>
      <c r="C671" s="4"/>
      <c r="E671" s="4"/>
      <c r="F671" s="4"/>
    </row>
    <row r="672" ht="15.75" customHeight="1">
      <c r="A672" s="4"/>
      <c r="B672" s="4"/>
      <c r="C672" s="4"/>
      <c r="E672" s="4"/>
      <c r="F672" s="4"/>
    </row>
    <row r="673" ht="15.75" customHeight="1">
      <c r="A673" s="4"/>
      <c r="B673" s="4"/>
      <c r="C673" s="4"/>
      <c r="E673" s="4"/>
      <c r="F673" s="4"/>
    </row>
    <row r="674" ht="15.75" customHeight="1">
      <c r="A674" s="4"/>
      <c r="B674" s="4"/>
      <c r="C674" s="4"/>
      <c r="E674" s="4"/>
      <c r="F674" s="4"/>
    </row>
    <row r="675" ht="15.75" customHeight="1">
      <c r="A675" s="4"/>
      <c r="B675" s="4"/>
      <c r="C675" s="4"/>
      <c r="E675" s="4"/>
      <c r="F675" s="4"/>
    </row>
    <row r="676" ht="15.75" customHeight="1">
      <c r="A676" s="4"/>
      <c r="B676" s="4"/>
      <c r="C676" s="4"/>
      <c r="E676" s="4"/>
      <c r="F676" s="4"/>
    </row>
    <row r="677" ht="15.75" customHeight="1">
      <c r="A677" s="4"/>
      <c r="B677" s="4"/>
      <c r="C677" s="4"/>
      <c r="E677" s="4"/>
      <c r="F677" s="4"/>
    </row>
    <row r="678" ht="15.75" customHeight="1">
      <c r="A678" s="4"/>
      <c r="B678" s="4"/>
      <c r="C678" s="4"/>
      <c r="E678" s="4"/>
      <c r="F678" s="4"/>
    </row>
    <row r="679" ht="15.75" customHeight="1">
      <c r="A679" s="4"/>
      <c r="B679" s="4"/>
      <c r="C679" s="4"/>
      <c r="E679" s="4"/>
      <c r="F679" s="4"/>
    </row>
    <row r="680" ht="15.75" customHeight="1">
      <c r="A680" s="4"/>
      <c r="B680" s="4"/>
      <c r="C680" s="4"/>
      <c r="E680" s="4"/>
      <c r="F680" s="4"/>
    </row>
    <row r="681" ht="15.75" customHeight="1">
      <c r="A681" s="4"/>
      <c r="B681" s="4"/>
      <c r="C681" s="4"/>
      <c r="E681" s="4"/>
      <c r="F681" s="4"/>
    </row>
    <row r="682" ht="15.75" customHeight="1">
      <c r="A682" s="4"/>
      <c r="B682" s="4"/>
      <c r="C682" s="4"/>
      <c r="E682" s="4"/>
      <c r="F682" s="4"/>
    </row>
    <row r="683" ht="15.75" customHeight="1">
      <c r="A683" s="4"/>
      <c r="B683" s="4"/>
      <c r="C683" s="4"/>
      <c r="E683" s="4"/>
      <c r="F683" s="4"/>
    </row>
    <row r="684" ht="15.75" customHeight="1">
      <c r="A684" s="4"/>
      <c r="B684" s="4"/>
      <c r="C684" s="4"/>
      <c r="E684" s="4"/>
      <c r="F684" s="4"/>
    </row>
    <row r="685" ht="15.75" customHeight="1">
      <c r="A685" s="4"/>
      <c r="B685" s="4"/>
      <c r="C685" s="4"/>
      <c r="E685" s="4"/>
      <c r="F685" s="4"/>
    </row>
    <row r="686" ht="15.75" customHeight="1">
      <c r="A686" s="4"/>
      <c r="B686" s="4"/>
      <c r="C686" s="4"/>
      <c r="E686" s="4"/>
      <c r="F686" s="4"/>
    </row>
    <row r="687" ht="15.75" customHeight="1">
      <c r="A687" s="4"/>
      <c r="B687" s="4"/>
      <c r="C687" s="4"/>
      <c r="E687" s="4"/>
      <c r="F687" s="4"/>
    </row>
    <row r="688" ht="15.75" customHeight="1">
      <c r="A688" s="4"/>
      <c r="B688" s="4"/>
      <c r="C688" s="4"/>
      <c r="E688" s="4"/>
      <c r="F688" s="4"/>
    </row>
    <row r="689" ht="15.75" customHeight="1">
      <c r="A689" s="4"/>
      <c r="B689" s="4"/>
      <c r="C689" s="4"/>
      <c r="E689" s="4"/>
      <c r="F689" s="4"/>
    </row>
    <row r="690" ht="15.75" customHeight="1">
      <c r="A690" s="4"/>
      <c r="B690" s="4"/>
      <c r="C690" s="4"/>
      <c r="E690" s="4"/>
      <c r="F690" s="4"/>
    </row>
    <row r="691" ht="15.75" customHeight="1">
      <c r="A691" s="4"/>
      <c r="B691" s="4"/>
      <c r="C691" s="4"/>
      <c r="E691" s="4"/>
      <c r="F691" s="4"/>
    </row>
    <row r="692" ht="15.75" customHeight="1">
      <c r="A692" s="4"/>
      <c r="B692" s="4"/>
      <c r="C692" s="4"/>
      <c r="E692" s="4"/>
      <c r="F692" s="4"/>
    </row>
    <row r="693" ht="15.75" customHeight="1">
      <c r="A693" s="4"/>
      <c r="B693" s="4"/>
      <c r="C693" s="4"/>
      <c r="E693" s="4"/>
      <c r="F693" s="4"/>
    </row>
    <row r="694" ht="15.75" customHeight="1">
      <c r="A694" s="4"/>
      <c r="B694" s="4"/>
      <c r="C694" s="4"/>
      <c r="E694" s="4"/>
      <c r="F694" s="4"/>
    </row>
    <row r="695" ht="15.75" customHeight="1">
      <c r="A695" s="4"/>
      <c r="B695" s="4"/>
      <c r="C695" s="4"/>
      <c r="E695" s="4"/>
      <c r="F695" s="4"/>
    </row>
    <row r="696" ht="15.75" customHeight="1">
      <c r="A696" s="4"/>
      <c r="B696" s="4"/>
      <c r="C696" s="4"/>
      <c r="E696" s="4"/>
      <c r="F696" s="4"/>
    </row>
    <row r="697" ht="15.75" customHeight="1">
      <c r="A697" s="4"/>
      <c r="B697" s="4"/>
      <c r="C697" s="4"/>
      <c r="E697" s="4"/>
      <c r="F697" s="4"/>
    </row>
    <row r="698" ht="15.75" customHeight="1">
      <c r="A698" s="4"/>
      <c r="B698" s="4"/>
      <c r="C698" s="4"/>
      <c r="E698" s="4"/>
      <c r="F698" s="4"/>
    </row>
    <row r="699" ht="15.75" customHeight="1">
      <c r="A699" s="4"/>
      <c r="B699" s="4"/>
      <c r="C699" s="4"/>
      <c r="E699" s="4"/>
      <c r="F699" s="4"/>
    </row>
    <row r="700" ht="15.75" customHeight="1">
      <c r="A700" s="4"/>
      <c r="B700" s="4"/>
      <c r="C700" s="4"/>
      <c r="E700" s="4"/>
      <c r="F700" s="4"/>
    </row>
    <row r="701" ht="15.75" customHeight="1">
      <c r="A701" s="4"/>
      <c r="B701" s="4"/>
      <c r="C701" s="4"/>
      <c r="E701" s="4"/>
      <c r="F701" s="4"/>
    </row>
    <row r="702" ht="15.75" customHeight="1">
      <c r="A702" s="4"/>
      <c r="B702" s="4"/>
      <c r="C702" s="4"/>
      <c r="E702" s="4"/>
      <c r="F702" s="4"/>
    </row>
    <row r="703" ht="15.75" customHeight="1">
      <c r="A703" s="4"/>
      <c r="B703" s="4"/>
      <c r="C703" s="4"/>
      <c r="E703" s="4"/>
      <c r="F703" s="4"/>
    </row>
    <row r="704" ht="15.75" customHeight="1">
      <c r="A704" s="4"/>
      <c r="B704" s="4"/>
      <c r="C704" s="4"/>
      <c r="E704" s="4"/>
      <c r="F704" s="4"/>
    </row>
    <row r="705" ht="15.75" customHeight="1">
      <c r="A705" s="4"/>
      <c r="B705" s="4"/>
      <c r="C705" s="4"/>
      <c r="E705" s="4"/>
      <c r="F705" s="4"/>
    </row>
    <row r="706" ht="15.75" customHeight="1">
      <c r="A706" s="4"/>
      <c r="B706" s="4"/>
      <c r="C706" s="4"/>
      <c r="E706" s="4"/>
      <c r="F706" s="4"/>
    </row>
    <row r="707" ht="15.75" customHeight="1">
      <c r="A707" s="4"/>
      <c r="B707" s="4"/>
      <c r="C707" s="4"/>
      <c r="E707" s="4"/>
      <c r="F707" s="4"/>
    </row>
    <row r="708" ht="15.75" customHeight="1">
      <c r="A708" s="4"/>
      <c r="B708" s="4"/>
      <c r="C708" s="4"/>
      <c r="E708" s="4"/>
      <c r="F708" s="4"/>
    </row>
    <row r="709" ht="15.75" customHeight="1">
      <c r="A709" s="4"/>
      <c r="B709" s="4"/>
      <c r="C709" s="4"/>
      <c r="E709" s="4"/>
      <c r="F709" s="4"/>
    </row>
    <row r="710" ht="15.75" customHeight="1">
      <c r="A710" s="4"/>
      <c r="B710" s="4"/>
      <c r="C710" s="4"/>
      <c r="E710" s="4"/>
      <c r="F710" s="4"/>
    </row>
    <row r="711" ht="15.75" customHeight="1">
      <c r="A711" s="4"/>
      <c r="B711" s="4"/>
      <c r="C711" s="4"/>
      <c r="E711" s="4"/>
      <c r="F711" s="4"/>
    </row>
    <row r="712" ht="15.75" customHeight="1">
      <c r="A712" s="4"/>
      <c r="B712" s="4"/>
      <c r="C712" s="4"/>
      <c r="E712" s="4"/>
      <c r="F712" s="4"/>
    </row>
    <row r="713" ht="15.75" customHeight="1">
      <c r="A713" s="4"/>
      <c r="B713" s="4"/>
      <c r="C713" s="4"/>
      <c r="E713" s="4"/>
      <c r="F713" s="4"/>
    </row>
    <row r="714" ht="15.75" customHeight="1">
      <c r="A714" s="4"/>
      <c r="B714" s="4"/>
      <c r="C714" s="4"/>
      <c r="E714" s="4"/>
      <c r="F714" s="4"/>
    </row>
    <row r="715" ht="15.75" customHeight="1">
      <c r="A715" s="4"/>
      <c r="B715" s="4"/>
      <c r="C715" s="4"/>
      <c r="E715" s="4"/>
      <c r="F715" s="4"/>
    </row>
    <row r="716" ht="15.75" customHeight="1">
      <c r="A716" s="4"/>
      <c r="B716" s="4"/>
      <c r="C716" s="4"/>
      <c r="E716" s="4"/>
      <c r="F716" s="4"/>
    </row>
    <row r="717" ht="15.75" customHeight="1">
      <c r="A717" s="4"/>
      <c r="B717" s="4"/>
      <c r="C717" s="4"/>
      <c r="E717" s="4"/>
      <c r="F717" s="4"/>
    </row>
    <row r="718" ht="15.75" customHeight="1">
      <c r="A718" s="4"/>
      <c r="B718" s="4"/>
      <c r="C718" s="4"/>
      <c r="E718" s="4"/>
      <c r="F718" s="4"/>
    </row>
    <row r="719" ht="15.75" customHeight="1">
      <c r="A719" s="4"/>
      <c r="B719" s="4"/>
      <c r="C719" s="4"/>
      <c r="E719" s="4"/>
      <c r="F719" s="4"/>
    </row>
    <row r="720" ht="15.75" customHeight="1">
      <c r="A720" s="4"/>
      <c r="B720" s="4"/>
      <c r="C720" s="4"/>
      <c r="E720" s="4"/>
      <c r="F720" s="4"/>
    </row>
    <row r="721" ht="15.75" customHeight="1">
      <c r="A721" s="4"/>
      <c r="B721" s="4"/>
      <c r="C721" s="4"/>
      <c r="E721" s="4"/>
      <c r="F721" s="4"/>
    </row>
    <row r="722" ht="15.75" customHeight="1">
      <c r="A722" s="4"/>
      <c r="B722" s="4"/>
      <c r="C722" s="4"/>
      <c r="E722" s="4"/>
      <c r="F722" s="4"/>
    </row>
    <row r="723" ht="15.75" customHeight="1">
      <c r="A723" s="4"/>
      <c r="B723" s="4"/>
      <c r="C723" s="4"/>
      <c r="E723" s="4"/>
      <c r="F723" s="4"/>
    </row>
    <row r="724" ht="15.75" customHeight="1">
      <c r="A724" s="4"/>
      <c r="B724" s="4"/>
      <c r="C724" s="4"/>
      <c r="E724" s="4"/>
      <c r="F724" s="4"/>
    </row>
    <row r="725" ht="15.75" customHeight="1">
      <c r="A725" s="4"/>
      <c r="B725" s="4"/>
      <c r="C725" s="4"/>
      <c r="E725" s="4"/>
      <c r="F725" s="4"/>
    </row>
    <row r="726" ht="15.75" customHeight="1">
      <c r="A726" s="4"/>
      <c r="B726" s="4"/>
      <c r="C726" s="4"/>
      <c r="E726" s="4"/>
      <c r="F726" s="4"/>
    </row>
    <row r="727" ht="15.75" customHeight="1">
      <c r="A727" s="4"/>
      <c r="B727" s="4"/>
      <c r="C727" s="4"/>
      <c r="E727" s="4"/>
      <c r="F727" s="4"/>
    </row>
    <row r="728" ht="15.75" customHeight="1">
      <c r="A728" s="4"/>
      <c r="B728" s="4"/>
      <c r="C728" s="4"/>
      <c r="E728" s="4"/>
      <c r="F728" s="4"/>
    </row>
    <row r="729" ht="15.75" customHeight="1">
      <c r="A729" s="4"/>
      <c r="B729" s="4"/>
      <c r="C729" s="4"/>
      <c r="E729" s="4"/>
      <c r="F729" s="4"/>
    </row>
    <row r="730" ht="15.75" customHeight="1">
      <c r="A730" s="4"/>
      <c r="B730" s="4"/>
      <c r="C730" s="4"/>
      <c r="E730" s="4"/>
      <c r="F730" s="4"/>
    </row>
    <row r="731" ht="15.75" customHeight="1">
      <c r="A731" s="4"/>
      <c r="B731" s="4"/>
      <c r="C731" s="4"/>
      <c r="E731" s="4"/>
      <c r="F731" s="4"/>
    </row>
    <row r="732" ht="15.75" customHeight="1">
      <c r="A732" s="4"/>
      <c r="B732" s="4"/>
      <c r="C732" s="4"/>
      <c r="E732" s="4"/>
      <c r="F732" s="4"/>
    </row>
    <row r="733" ht="15.75" customHeight="1">
      <c r="A733" s="4"/>
      <c r="B733" s="4"/>
      <c r="C733" s="4"/>
      <c r="E733" s="4"/>
      <c r="F733" s="4"/>
    </row>
    <row r="734" ht="15.75" customHeight="1">
      <c r="A734" s="4"/>
      <c r="B734" s="4"/>
      <c r="C734" s="4"/>
      <c r="E734" s="4"/>
      <c r="F734" s="4"/>
    </row>
    <row r="735" ht="15.75" customHeight="1">
      <c r="A735" s="4"/>
      <c r="B735" s="4"/>
      <c r="C735" s="4"/>
      <c r="E735" s="4"/>
      <c r="F735" s="4"/>
    </row>
    <row r="736" ht="15.75" customHeight="1">
      <c r="A736" s="4"/>
      <c r="B736" s="4"/>
      <c r="C736" s="4"/>
      <c r="E736" s="4"/>
      <c r="F736" s="4"/>
    </row>
    <row r="737" ht="15.75" customHeight="1">
      <c r="A737" s="4"/>
      <c r="B737" s="4"/>
      <c r="C737" s="4"/>
      <c r="E737" s="4"/>
      <c r="F737" s="4"/>
    </row>
    <row r="738" ht="15.75" customHeight="1">
      <c r="A738" s="4"/>
      <c r="B738" s="4"/>
      <c r="C738" s="4"/>
      <c r="E738" s="4"/>
      <c r="F738" s="4"/>
    </row>
    <row r="739" ht="15.75" customHeight="1">
      <c r="A739" s="4"/>
      <c r="B739" s="4"/>
      <c r="C739" s="4"/>
      <c r="E739" s="4"/>
      <c r="F739" s="4"/>
    </row>
    <row r="740" ht="15.75" customHeight="1">
      <c r="A740" s="4"/>
      <c r="B740" s="4"/>
      <c r="C740" s="4"/>
      <c r="E740" s="4"/>
      <c r="F740" s="4"/>
    </row>
    <row r="741" ht="15.75" customHeight="1">
      <c r="A741" s="4"/>
      <c r="B741" s="4"/>
      <c r="C741" s="4"/>
      <c r="E741" s="4"/>
      <c r="F741" s="4"/>
    </row>
    <row r="742" ht="15.75" customHeight="1">
      <c r="A742" s="4"/>
      <c r="B742" s="4"/>
      <c r="C742" s="4"/>
      <c r="E742" s="4"/>
      <c r="F742" s="4"/>
    </row>
    <row r="743" ht="15.75" customHeight="1">
      <c r="A743" s="4"/>
      <c r="B743" s="4"/>
      <c r="C743" s="4"/>
      <c r="E743" s="4"/>
      <c r="F743" s="4"/>
    </row>
    <row r="744" ht="15.75" customHeight="1">
      <c r="A744" s="4"/>
      <c r="B744" s="4"/>
      <c r="C744" s="4"/>
      <c r="E744" s="4"/>
      <c r="F744" s="4"/>
    </row>
    <row r="745" ht="15.75" customHeight="1">
      <c r="A745" s="4"/>
      <c r="B745" s="4"/>
      <c r="C745" s="4"/>
      <c r="E745" s="4"/>
      <c r="F745" s="4"/>
    </row>
    <row r="746" ht="15.75" customHeight="1">
      <c r="A746" s="4"/>
      <c r="B746" s="4"/>
      <c r="C746" s="4"/>
      <c r="E746" s="4"/>
      <c r="F746" s="4"/>
    </row>
    <row r="747" ht="15.75" customHeight="1">
      <c r="A747" s="4"/>
      <c r="B747" s="4"/>
      <c r="C747" s="4"/>
      <c r="E747" s="4"/>
      <c r="F747" s="4"/>
    </row>
    <row r="748" ht="15.75" customHeight="1">
      <c r="A748" s="4"/>
      <c r="B748" s="4"/>
      <c r="C748" s="4"/>
      <c r="E748" s="4"/>
      <c r="F748" s="4"/>
    </row>
    <row r="749" ht="15.75" customHeight="1">
      <c r="A749" s="4"/>
      <c r="B749" s="4"/>
      <c r="C749" s="4"/>
      <c r="E749" s="4"/>
      <c r="F749" s="4"/>
    </row>
    <row r="750" ht="15.75" customHeight="1">
      <c r="A750" s="4"/>
      <c r="B750" s="4"/>
      <c r="C750" s="4"/>
      <c r="E750" s="4"/>
      <c r="F750" s="4"/>
    </row>
    <row r="751" ht="15.75" customHeight="1">
      <c r="A751" s="4"/>
      <c r="B751" s="4"/>
      <c r="C751" s="4"/>
      <c r="E751" s="4"/>
      <c r="F751" s="4"/>
    </row>
    <row r="752" ht="15.75" customHeight="1">
      <c r="A752" s="4"/>
      <c r="B752" s="4"/>
      <c r="C752" s="4"/>
      <c r="E752" s="4"/>
      <c r="F752" s="4"/>
    </row>
    <row r="753" ht="15.75" customHeight="1">
      <c r="A753" s="4"/>
      <c r="B753" s="4"/>
      <c r="C753" s="4"/>
      <c r="E753" s="4"/>
      <c r="F753" s="4"/>
    </row>
    <row r="754" ht="15.75" customHeight="1">
      <c r="A754" s="4"/>
      <c r="B754" s="4"/>
      <c r="C754" s="4"/>
      <c r="E754" s="4"/>
      <c r="F754" s="4"/>
    </row>
    <row r="755" ht="15.75" customHeight="1">
      <c r="A755" s="4"/>
      <c r="B755" s="4"/>
      <c r="C755" s="4"/>
      <c r="E755" s="4"/>
      <c r="F755" s="4"/>
    </row>
    <row r="756" ht="15.75" customHeight="1">
      <c r="A756" s="4"/>
      <c r="B756" s="4"/>
      <c r="C756" s="4"/>
      <c r="E756" s="4"/>
      <c r="F756" s="4"/>
    </row>
    <row r="757" ht="15.75" customHeight="1">
      <c r="A757" s="4"/>
      <c r="B757" s="4"/>
      <c r="C757" s="4"/>
      <c r="E757" s="4"/>
      <c r="F757" s="4"/>
    </row>
    <row r="758" ht="15.75" customHeight="1">
      <c r="A758" s="4"/>
      <c r="B758" s="4"/>
      <c r="C758" s="4"/>
      <c r="E758" s="4"/>
      <c r="F758" s="4"/>
    </row>
    <row r="759" ht="15.75" customHeight="1">
      <c r="A759" s="4"/>
      <c r="B759" s="4"/>
      <c r="C759" s="4"/>
      <c r="E759" s="4"/>
      <c r="F759" s="4"/>
    </row>
    <row r="760" ht="15.75" customHeight="1">
      <c r="A760" s="4"/>
      <c r="B760" s="4"/>
      <c r="C760" s="4"/>
      <c r="E760" s="4"/>
      <c r="F760" s="4"/>
    </row>
    <row r="761" ht="15.75" customHeight="1">
      <c r="A761" s="4"/>
      <c r="B761" s="4"/>
      <c r="C761" s="4"/>
      <c r="E761" s="4"/>
      <c r="F761" s="4"/>
    </row>
    <row r="762" ht="15.75" customHeight="1">
      <c r="A762" s="4"/>
      <c r="B762" s="4"/>
      <c r="C762" s="4"/>
      <c r="E762" s="4"/>
      <c r="F762" s="4"/>
    </row>
    <row r="763" ht="15.75" customHeight="1">
      <c r="A763" s="4"/>
      <c r="B763" s="4"/>
      <c r="C763" s="4"/>
      <c r="E763" s="4"/>
      <c r="F763" s="4"/>
    </row>
    <row r="764" ht="15.75" customHeight="1">
      <c r="A764" s="4"/>
      <c r="B764" s="4"/>
      <c r="C764" s="4"/>
      <c r="E764" s="4"/>
      <c r="F764" s="4"/>
    </row>
    <row r="765" ht="15.75" customHeight="1">
      <c r="A765" s="4"/>
      <c r="B765" s="4"/>
      <c r="C765" s="4"/>
      <c r="E765" s="4"/>
      <c r="F765" s="4"/>
    </row>
    <row r="766" ht="15.75" customHeight="1">
      <c r="A766" s="4"/>
      <c r="B766" s="4"/>
      <c r="C766" s="4"/>
      <c r="E766" s="4"/>
      <c r="F766" s="4"/>
    </row>
    <row r="767" ht="15.75" customHeight="1">
      <c r="A767" s="4"/>
      <c r="B767" s="4"/>
      <c r="C767" s="4"/>
      <c r="E767" s="4"/>
      <c r="F767" s="4"/>
    </row>
    <row r="768" ht="15.75" customHeight="1">
      <c r="A768" s="4"/>
      <c r="B768" s="4"/>
      <c r="C768" s="4"/>
      <c r="E768" s="4"/>
      <c r="F768" s="4"/>
    </row>
    <row r="769" ht="15.75" customHeight="1">
      <c r="A769" s="4"/>
      <c r="B769" s="4"/>
      <c r="C769" s="4"/>
      <c r="E769" s="4"/>
      <c r="F769" s="4"/>
    </row>
    <row r="770" ht="15.75" customHeight="1">
      <c r="A770" s="4"/>
      <c r="B770" s="4"/>
      <c r="C770" s="4"/>
      <c r="E770" s="4"/>
      <c r="F770" s="4"/>
    </row>
    <row r="771" ht="15.75" customHeight="1">
      <c r="A771" s="4"/>
      <c r="B771" s="4"/>
      <c r="C771" s="4"/>
      <c r="E771" s="4"/>
      <c r="F771" s="4"/>
    </row>
    <row r="772" ht="15.75" customHeight="1">
      <c r="A772" s="4"/>
      <c r="B772" s="4"/>
      <c r="C772" s="4"/>
      <c r="E772" s="4"/>
      <c r="F772" s="4"/>
    </row>
    <row r="773" ht="15.75" customHeight="1">
      <c r="A773" s="4"/>
      <c r="B773" s="4"/>
      <c r="C773" s="4"/>
      <c r="E773" s="4"/>
      <c r="F773" s="4"/>
    </row>
    <row r="774" ht="15.75" customHeight="1">
      <c r="A774" s="4"/>
      <c r="B774" s="4"/>
      <c r="C774" s="4"/>
      <c r="E774" s="4"/>
      <c r="F774" s="4"/>
    </row>
    <row r="775" ht="15.75" customHeight="1">
      <c r="A775" s="4"/>
      <c r="B775" s="4"/>
      <c r="C775" s="4"/>
      <c r="E775" s="4"/>
      <c r="F775" s="4"/>
    </row>
    <row r="776" ht="15.75" customHeight="1">
      <c r="A776" s="4"/>
      <c r="B776" s="4"/>
      <c r="C776" s="4"/>
      <c r="E776" s="4"/>
      <c r="F776" s="4"/>
    </row>
    <row r="777" ht="15.75" customHeight="1">
      <c r="A777" s="4"/>
      <c r="B777" s="4"/>
      <c r="C777" s="4"/>
      <c r="E777" s="4"/>
      <c r="F777" s="4"/>
    </row>
    <row r="778" ht="15.75" customHeight="1">
      <c r="A778" s="4"/>
      <c r="B778" s="4"/>
      <c r="C778" s="4"/>
      <c r="E778" s="4"/>
      <c r="F778" s="4"/>
    </row>
    <row r="779" ht="15.75" customHeight="1">
      <c r="A779" s="4"/>
      <c r="B779" s="4"/>
      <c r="C779" s="4"/>
      <c r="E779" s="4"/>
      <c r="F779" s="4"/>
    </row>
    <row r="780" ht="15.75" customHeight="1">
      <c r="A780" s="4"/>
      <c r="B780" s="4"/>
      <c r="C780" s="4"/>
      <c r="E780" s="4"/>
      <c r="F780" s="4"/>
    </row>
    <row r="781" ht="15.75" customHeight="1">
      <c r="A781" s="4"/>
      <c r="B781" s="4"/>
      <c r="C781" s="4"/>
      <c r="E781" s="4"/>
      <c r="F781" s="4"/>
    </row>
    <row r="782" ht="15.75" customHeight="1">
      <c r="A782" s="4"/>
      <c r="B782" s="4"/>
      <c r="C782" s="4"/>
      <c r="E782" s="4"/>
      <c r="F782" s="4"/>
    </row>
    <row r="783" ht="15.75" customHeight="1">
      <c r="A783" s="4"/>
      <c r="B783" s="4"/>
      <c r="C783" s="4"/>
      <c r="E783" s="4"/>
      <c r="F783" s="4"/>
    </row>
    <row r="784" ht="15.75" customHeight="1">
      <c r="A784" s="4"/>
      <c r="B784" s="4"/>
      <c r="C784" s="4"/>
      <c r="E784" s="4"/>
      <c r="F784" s="4"/>
    </row>
    <row r="785" ht="15.75" customHeight="1">
      <c r="A785" s="4"/>
      <c r="B785" s="4"/>
      <c r="C785" s="4"/>
      <c r="E785" s="4"/>
      <c r="F785" s="4"/>
    </row>
    <row r="786" ht="15.75" customHeight="1">
      <c r="A786" s="4"/>
      <c r="B786" s="4"/>
      <c r="C786" s="4"/>
      <c r="E786" s="4"/>
      <c r="F786" s="4"/>
    </row>
    <row r="787" ht="15.75" customHeight="1">
      <c r="A787" s="4"/>
      <c r="B787" s="4"/>
      <c r="C787" s="4"/>
      <c r="E787" s="4"/>
      <c r="F787" s="4"/>
    </row>
    <row r="788" ht="15.75" customHeight="1">
      <c r="A788" s="4"/>
      <c r="B788" s="4"/>
      <c r="C788" s="4"/>
      <c r="E788" s="4"/>
      <c r="F788" s="4"/>
    </row>
    <row r="789" ht="15.75" customHeight="1">
      <c r="A789" s="4"/>
      <c r="B789" s="4"/>
      <c r="C789" s="4"/>
      <c r="E789" s="4"/>
      <c r="F789" s="4"/>
    </row>
    <row r="790" ht="15.75" customHeight="1">
      <c r="A790" s="4"/>
      <c r="B790" s="4"/>
      <c r="C790" s="4"/>
      <c r="E790" s="4"/>
      <c r="F790" s="4"/>
    </row>
    <row r="791" ht="15.75" customHeight="1">
      <c r="A791" s="4"/>
      <c r="B791" s="4"/>
      <c r="C791" s="4"/>
      <c r="E791" s="4"/>
      <c r="F791" s="4"/>
    </row>
    <row r="792" ht="15.75" customHeight="1">
      <c r="A792" s="4"/>
      <c r="B792" s="4"/>
      <c r="C792" s="4"/>
      <c r="E792" s="4"/>
      <c r="F792" s="4"/>
    </row>
    <row r="793" ht="15.75" customHeight="1">
      <c r="A793" s="4"/>
      <c r="B793" s="4"/>
      <c r="C793" s="4"/>
      <c r="E793" s="4"/>
      <c r="F793" s="4"/>
    </row>
    <row r="794" ht="15.75" customHeight="1">
      <c r="A794" s="4"/>
      <c r="B794" s="4"/>
      <c r="C794" s="4"/>
      <c r="E794" s="4"/>
      <c r="F794" s="4"/>
    </row>
    <row r="795" ht="15.75" customHeight="1">
      <c r="A795" s="4"/>
      <c r="B795" s="4"/>
      <c r="C795" s="4"/>
      <c r="E795" s="4"/>
      <c r="F795" s="4"/>
    </row>
    <row r="796" ht="15.75" customHeight="1">
      <c r="A796" s="4"/>
      <c r="B796" s="4"/>
      <c r="C796" s="4"/>
      <c r="E796" s="4"/>
      <c r="F796" s="4"/>
    </row>
    <row r="797" ht="15.75" customHeight="1">
      <c r="A797" s="4"/>
      <c r="B797" s="4"/>
      <c r="C797" s="4"/>
      <c r="E797" s="4"/>
      <c r="F797" s="4"/>
    </row>
    <row r="798" ht="15.75" customHeight="1">
      <c r="A798" s="4"/>
      <c r="B798" s="4"/>
      <c r="C798" s="4"/>
      <c r="E798" s="4"/>
      <c r="F798" s="4"/>
    </row>
    <row r="799" ht="15.75" customHeight="1">
      <c r="A799" s="4"/>
      <c r="B799" s="4"/>
      <c r="C799" s="4"/>
      <c r="E799" s="4"/>
      <c r="F799" s="4"/>
    </row>
    <row r="800" ht="15.75" customHeight="1">
      <c r="A800" s="4"/>
      <c r="B800" s="4"/>
      <c r="C800" s="4"/>
      <c r="E800" s="4"/>
      <c r="F800" s="4"/>
    </row>
    <row r="801" ht="15.75" customHeight="1">
      <c r="A801" s="4"/>
      <c r="B801" s="4"/>
      <c r="C801" s="4"/>
      <c r="E801" s="4"/>
      <c r="F801" s="4"/>
    </row>
    <row r="802" ht="15.75" customHeight="1">
      <c r="A802" s="4"/>
      <c r="B802" s="4"/>
      <c r="C802" s="4"/>
      <c r="E802" s="4"/>
      <c r="F802" s="4"/>
    </row>
    <row r="803" ht="15.75" customHeight="1">
      <c r="A803" s="4"/>
      <c r="B803" s="4"/>
      <c r="C803" s="4"/>
      <c r="E803" s="4"/>
      <c r="F803" s="4"/>
    </row>
    <row r="804" ht="15.75" customHeight="1">
      <c r="A804" s="4"/>
      <c r="B804" s="4"/>
      <c r="C804" s="4"/>
      <c r="E804" s="4"/>
      <c r="F804" s="4"/>
    </row>
    <row r="805" ht="15.75" customHeight="1">
      <c r="A805" s="4"/>
      <c r="B805" s="4"/>
      <c r="C805" s="4"/>
      <c r="E805" s="4"/>
      <c r="F805" s="4"/>
    </row>
    <row r="806" ht="15.75" customHeight="1">
      <c r="A806" s="4"/>
      <c r="B806" s="4"/>
      <c r="C806" s="4"/>
      <c r="E806" s="4"/>
      <c r="F806" s="4"/>
    </row>
    <row r="807" ht="15.75" customHeight="1">
      <c r="A807" s="4"/>
      <c r="B807" s="4"/>
      <c r="C807" s="4"/>
      <c r="E807" s="4"/>
      <c r="F807" s="4"/>
    </row>
    <row r="808" ht="15.75" customHeight="1">
      <c r="A808" s="4"/>
      <c r="B808" s="4"/>
      <c r="C808" s="4"/>
      <c r="E808" s="4"/>
      <c r="F808" s="4"/>
    </row>
    <row r="809" ht="15.75" customHeight="1">
      <c r="A809" s="4"/>
      <c r="B809" s="4"/>
      <c r="C809" s="4"/>
      <c r="E809" s="4"/>
      <c r="F809" s="4"/>
    </row>
    <row r="810" ht="15.75" customHeight="1">
      <c r="A810" s="4"/>
      <c r="B810" s="4"/>
      <c r="C810" s="4"/>
      <c r="E810" s="4"/>
      <c r="F810" s="4"/>
    </row>
    <row r="811" ht="15.75" customHeight="1">
      <c r="A811" s="4"/>
      <c r="B811" s="4"/>
      <c r="C811" s="4"/>
      <c r="E811" s="4"/>
      <c r="F811" s="4"/>
    </row>
    <row r="812" ht="15.75" customHeight="1">
      <c r="A812" s="4"/>
      <c r="B812" s="4"/>
      <c r="C812" s="4"/>
      <c r="E812" s="4"/>
      <c r="F812" s="4"/>
    </row>
    <row r="813" ht="15.75" customHeight="1">
      <c r="A813" s="4"/>
      <c r="B813" s="4"/>
      <c r="C813" s="4"/>
      <c r="E813" s="4"/>
      <c r="F813" s="4"/>
    </row>
    <row r="814" ht="15.75" customHeight="1">
      <c r="A814" s="4"/>
      <c r="B814" s="4"/>
      <c r="C814" s="4"/>
      <c r="E814" s="4"/>
      <c r="F814" s="4"/>
    </row>
    <row r="815" ht="15.75" customHeight="1">
      <c r="A815" s="4"/>
      <c r="B815" s="4"/>
      <c r="C815" s="4"/>
      <c r="E815" s="4"/>
      <c r="F815" s="4"/>
    </row>
    <row r="816" ht="15.75" customHeight="1">
      <c r="A816" s="4"/>
      <c r="B816" s="4"/>
      <c r="C816" s="4"/>
      <c r="E816" s="4"/>
      <c r="F816" s="4"/>
    </row>
    <row r="817" ht="15.75" customHeight="1">
      <c r="A817" s="4"/>
      <c r="B817" s="4"/>
      <c r="C817" s="4"/>
      <c r="E817" s="4"/>
      <c r="F817" s="4"/>
    </row>
    <row r="818" ht="15.75" customHeight="1">
      <c r="A818" s="4"/>
      <c r="B818" s="4"/>
      <c r="C818" s="4"/>
      <c r="E818" s="4"/>
      <c r="F818" s="4"/>
    </row>
    <row r="819" ht="15.75" customHeight="1">
      <c r="A819" s="4"/>
      <c r="B819" s="4"/>
      <c r="C819" s="4"/>
      <c r="E819" s="4"/>
      <c r="F819" s="4"/>
    </row>
    <row r="820" ht="15.75" customHeight="1">
      <c r="A820" s="4"/>
      <c r="B820" s="4"/>
      <c r="C820" s="4"/>
      <c r="E820" s="4"/>
      <c r="F820" s="4"/>
    </row>
    <row r="821" ht="15.75" customHeight="1">
      <c r="A821" s="4"/>
      <c r="B821" s="4"/>
      <c r="C821" s="4"/>
      <c r="E821" s="4"/>
      <c r="F821" s="4"/>
    </row>
    <row r="822" ht="15.75" customHeight="1">
      <c r="A822" s="4"/>
      <c r="B822" s="4"/>
      <c r="C822" s="4"/>
      <c r="E822" s="4"/>
      <c r="F822" s="4"/>
    </row>
    <row r="823" ht="15.75" customHeight="1">
      <c r="A823" s="4"/>
      <c r="B823" s="4"/>
      <c r="C823" s="4"/>
      <c r="E823" s="4"/>
      <c r="F823" s="4"/>
    </row>
    <row r="824" ht="15.75" customHeight="1">
      <c r="A824" s="4"/>
      <c r="B824" s="4"/>
      <c r="C824" s="4"/>
      <c r="E824" s="4"/>
      <c r="F824" s="4"/>
    </row>
    <row r="825" ht="15.75" customHeight="1">
      <c r="A825" s="4"/>
      <c r="B825" s="4"/>
      <c r="C825" s="4"/>
      <c r="E825" s="4"/>
      <c r="F825" s="4"/>
    </row>
    <row r="826" ht="15.75" customHeight="1">
      <c r="A826" s="4"/>
      <c r="B826" s="4"/>
      <c r="C826" s="4"/>
      <c r="E826" s="4"/>
      <c r="F826" s="4"/>
    </row>
    <row r="827" ht="15.75" customHeight="1">
      <c r="A827" s="4"/>
      <c r="B827" s="4"/>
      <c r="C827" s="4"/>
      <c r="E827" s="4"/>
      <c r="F827" s="4"/>
    </row>
    <row r="828" ht="15.75" customHeight="1">
      <c r="A828" s="4"/>
      <c r="B828" s="4"/>
      <c r="C828" s="4"/>
      <c r="E828" s="4"/>
      <c r="F828" s="4"/>
    </row>
    <row r="829" ht="15.75" customHeight="1">
      <c r="A829" s="4"/>
      <c r="B829" s="4"/>
      <c r="C829" s="4"/>
      <c r="E829" s="4"/>
      <c r="F829" s="4"/>
    </row>
    <row r="830" ht="15.75" customHeight="1">
      <c r="A830" s="4"/>
      <c r="B830" s="4"/>
      <c r="C830" s="4"/>
      <c r="E830" s="4"/>
      <c r="F830" s="4"/>
    </row>
    <row r="831" ht="15.75" customHeight="1">
      <c r="A831" s="4"/>
      <c r="B831" s="4"/>
      <c r="C831" s="4"/>
      <c r="E831" s="4"/>
      <c r="F831" s="4"/>
    </row>
    <row r="832" ht="15.75" customHeight="1">
      <c r="A832" s="4"/>
      <c r="B832" s="4"/>
      <c r="C832" s="4"/>
      <c r="E832" s="4"/>
      <c r="F832" s="4"/>
    </row>
    <row r="833" ht="15.75" customHeight="1">
      <c r="A833" s="4"/>
      <c r="B833" s="4"/>
      <c r="C833" s="4"/>
      <c r="E833" s="4"/>
      <c r="F833" s="4"/>
    </row>
    <row r="834" ht="15.75" customHeight="1">
      <c r="A834" s="4"/>
      <c r="B834" s="4"/>
      <c r="C834" s="4"/>
      <c r="E834" s="4"/>
      <c r="F834" s="4"/>
    </row>
    <row r="835" ht="15.75" customHeight="1">
      <c r="A835" s="4"/>
      <c r="B835" s="4"/>
      <c r="C835" s="4"/>
      <c r="E835" s="4"/>
      <c r="F835" s="4"/>
    </row>
    <row r="836" ht="15.75" customHeight="1">
      <c r="A836" s="4"/>
      <c r="B836" s="4"/>
      <c r="C836" s="4"/>
      <c r="E836" s="4"/>
      <c r="F836" s="4"/>
    </row>
    <row r="837" ht="15.75" customHeight="1">
      <c r="A837" s="4"/>
      <c r="B837" s="4"/>
      <c r="C837" s="4"/>
      <c r="E837" s="4"/>
      <c r="F837" s="4"/>
    </row>
    <row r="838" ht="15.75" customHeight="1">
      <c r="A838" s="4"/>
      <c r="B838" s="4"/>
      <c r="C838" s="4"/>
      <c r="E838" s="4"/>
      <c r="F838" s="4"/>
    </row>
    <row r="839" ht="15.75" customHeight="1">
      <c r="A839" s="4"/>
      <c r="B839" s="4"/>
      <c r="C839" s="4"/>
      <c r="E839" s="4"/>
      <c r="F839" s="4"/>
    </row>
    <row r="840" ht="15.75" customHeight="1">
      <c r="A840" s="4"/>
      <c r="B840" s="4"/>
      <c r="C840" s="4"/>
      <c r="E840" s="4"/>
      <c r="F840" s="4"/>
    </row>
    <row r="841" ht="15.75" customHeight="1">
      <c r="A841" s="4"/>
      <c r="B841" s="4"/>
      <c r="C841" s="4"/>
      <c r="E841" s="4"/>
      <c r="F841" s="4"/>
    </row>
    <row r="842" ht="15.75" customHeight="1">
      <c r="A842" s="4"/>
      <c r="B842" s="4"/>
      <c r="C842" s="4"/>
      <c r="E842" s="4"/>
      <c r="F842" s="4"/>
    </row>
    <row r="843" ht="15.75" customHeight="1">
      <c r="A843" s="4"/>
      <c r="B843" s="4"/>
      <c r="C843" s="4"/>
      <c r="E843" s="4"/>
      <c r="F843" s="4"/>
    </row>
    <row r="844" ht="15.75" customHeight="1">
      <c r="A844" s="4"/>
      <c r="B844" s="4"/>
      <c r="C844" s="4"/>
      <c r="E844" s="4"/>
      <c r="F844" s="4"/>
    </row>
    <row r="845" ht="15.75" customHeight="1">
      <c r="A845" s="4"/>
      <c r="B845" s="4"/>
      <c r="C845" s="4"/>
      <c r="E845" s="4"/>
      <c r="F845" s="4"/>
    </row>
    <row r="846" ht="15.75" customHeight="1">
      <c r="A846" s="4"/>
      <c r="B846" s="4"/>
      <c r="C846" s="4"/>
      <c r="E846" s="4"/>
      <c r="F846" s="4"/>
    </row>
    <row r="847" ht="15.75" customHeight="1">
      <c r="A847" s="4"/>
      <c r="B847" s="4"/>
      <c r="C847" s="4"/>
      <c r="E847" s="4"/>
      <c r="F847" s="4"/>
    </row>
    <row r="848" ht="15.75" customHeight="1">
      <c r="A848" s="4"/>
      <c r="B848" s="4"/>
      <c r="C848" s="4"/>
      <c r="E848" s="4"/>
      <c r="F848" s="4"/>
    </row>
    <row r="849" ht="15.75" customHeight="1">
      <c r="A849" s="4"/>
      <c r="B849" s="4"/>
      <c r="C849" s="4"/>
      <c r="E849" s="4"/>
      <c r="F849" s="4"/>
    </row>
    <row r="850" ht="15.75" customHeight="1">
      <c r="A850" s="4"/>
      <c r="B850" s="4"/>
      <c r="C850" s="4"/>
      <c r="E850" s="4"/>
      <c r="F850" s="4"/>
    </row>
    <row r="851" ht="15.75" customHeight="1">
      <c r="A851" s="4"/>
      <c r="B851" s="4"/>
      <c r="C851" s="4"/>
      <c r="E851" s="4"/>
      <c r="F851" s="4"/>
    </row>
    <row r="852" ht="15.75" customHeight="1">
      <c r="A852" s="4"/>
      <c r="B852" s="4"/>
      <c r="C852" s="4"/>
      <c r="E852" s="4"/>
      <c r="F852" s="4"/>
    </row>
    <row r="853" ht="15.75" customHeight="1">
      <c r="A853" s="4"/>
      <c r="B853" s="4"/>
      <c r="C853" s="4"/>
      <c r="E853" s="4"/>
      <c r="F853" s="4"/>
    </row>
    <row r="854" ht="15.75" customHeight="1">
      <c r="A854" s="4"/>
      <c r="B854" s="4"/>
      <c r="C854" s="4"/>
      <c r="E854" s="4"/>
      <c r="F854" s="4"/>
    </row>
    <row r="855" ht="15.75" customHeight="1">
      <c r="A855" s="4"/>
      <c r="B855" s="4"/>
      <c r="C855" s="4"/>
      <c r="E855" s="4"/>
      <c r="F855" s="4"/>
    </row>
    <row r="856" ht="15.75" customHeight="1">
      <c r="A856" s="4"/>
      <c r="B856" s="4"/>
      <c r="C856" s="4"/>
      <c r="E856" s="4"/>
      <c r="F856" s="4"/>
    </row>
    <row r="857" ht="15.75" customHeight="1">
      <c r="A857" s="4"/>
      <c r="B857" s="4"/>
      <c r="C857" s="4"/>
      <c r="E857" s="4"/>
      <c r="F857" s="4"/>
    </row>
    <row r="858" ht="15.75" customHeight="1">
      <c r="A858" s="4"/>
      <c r="B858" s="4"/>
      <c r="C858" s="4"/>
      <c r="E858" s="4"/>
      <c r="F858" s="4"/>
    </row>
    <row r="859" ht="15.75" customHeight="1">
      <c r="A859" s="4"/>
      <c r="B859" s="4"/>
      <c r="C859" s="4"/>
      <c r="E859" s="4"/>
      <c r="F859" s="4"/>
    </row>
    <row r="860" ht="15.75" customHeight="1">
      <c r="A860" s="4"/>
      <c r="B860" s="4"/>
      <c r="C860" s="4"/>
      <c r="E860" s="4"/>
      <c r="F860" s="4"/>
    </row>
    <row r="861" ht="15.75" customHeight="1">
      <c r="A861" s="4"/>
      <c r="B861" s="4"/>
      <c r="C861" s="4"/>
      <c r="E861" s="4"/>
      <c r="F861" s="4"/>
    </row>
    <row r="862" ht="15.75" customHeight="1">
      <c r="A862" s="4"/>
      <c r="B862" s="4"/>
      <c r="C862" s="4"/>
      <c r="E862" s="4"/>
      <c r="F862" s="4"/>
    </row>
    <row r="863" ht="15.75" customHeight="1">
      <c r="A863" s="4"/>
      <c r="B863" s="4"/>
      <c r="C863" s="4"/>
      <c r="E863" s="4"/>
      <c r="F863" s="4"/>
    </row>
    <row r="864" ht="15.75" customHeight="1">
      <c r="A864" s="4"/>
      <c r="B864" s="4"/>
      <c r="C864" s="4"/>
      <c r="E864" s="4"/>
      <c r="F864" s="4"/>
    </row>
    <row r="865" ht="15.75" customHeight="1">
      <c r="A865" s="4"/>
      <c r="B865" s="4"/>
      <c r="C865" s="4"/>
      <c r="E865" s="4"/>
      <c r="F865" s="4"/>
    </row>
    <row r="866" ht="15.75" customHeight="1">
      <c r="A866" s="4"/>
      <c r="B866" s="4"/>
      <c r="C866" s="4"/>
      <c r="E866" s="4"/>
      <c r="F866" s="4"/>
    </row>
    <row r="867" ht="15.75" customHeight="1">
      <c r="A867" s="4"/>
      <c r="B867" s="4"/>
      <c r="C867" s="4"/>
      <c r="E867" s="4"/>
      <c r="F867" s="4"/>
    </row>
    <row r="868" ht="15.75" customHeight="1">
      <c r="A868" s="4"/>
      <c r="B868" s="4"/>
      <c r="C868" s="4"/>
      <c r="E868" s="4"/>
      <c r="F868" s="4"/>
    </row>
    <row r="869" ht="15.75" customHeight="1">
      <c r="A869" s="4"/>
      <c r="B869" s="4"/>
      <c r="C869" s="4"/>
      <c r="E869" s="4"/>
      <c r="F869" s="4"/>
    </row>
    <row r="870" ht="15.75" customHeight="1">
      <c r="A870" s="4"/>
      <c r="B870" s="4"/>
      <c r="C870" s="4"/>
      <c r="E870" s="4"/>
      <c r="F870" s="4"/>
    </row>
    <row r="871" ht="15.75" customHeight="1">
      <c r="A871" s="4"/>
      <c r="B871" s="4"/>
      <c r="C871" s="4"/>
      <c r="E871" s="4"/>
      <c r="F871" s="4"/>
    </row>
    <row r="872" ht="15.75" customHeight="1">
      <c r="A872" s="4"/>
      <c r="B872" s="4"/>
      <c r="C872" s="4"/>
      <c r="E872" s="4"/>
      <c r="F872" s="4"/>
    </row>
    <row r="873" ht="15.75" customHeight="1">
      <c r="A873" s="4"/>
      <c r="B873" s="4"/>
      <c r="C873" s="4"/>
      <c r="E873" s="4"/>
      <c r="F873" s="4"/>
    </row>
    <row r="874" ht="15.75" customHeight="1">
      <c r="A874" s="4"/>
      <c r="B874" s="4"/>
      <c r="C874" s="4"/>
      <c r="E874" s="4"/>
      <c r="F874" s="4"/>
    </row>
    <row r="875" ht="15.75" customHeight="1">
      <c r="A875" s="4"/>
      <c r="B875" s="4"/>
      <c r="C875" s="4"/>
      <c r="E875" s="4"/>
      <c r="F875" s="4"/>
    </row>
    <row r="876" ht="15.75" customHeight="1">
      <c r="A876" s="4"/>
      <c r="B876" s="4"/>
      <c r="C876" s="4"/>
      <c r="E876" s="4"/>
      <c r="F876" s="4"/>
    </row>
    <row r="877" ht="15.75" customHeight="1">
      <c r="A877" s="4"/>
      <c r="B877" s="4"/>
      <c r="C877" s="4"/>
      <c r="E877" s="4"/>
      <c r="F877" s="4"/>
    </row>
    <row r="878" ht="15.75" customHeight="1">
      <c r="A878" s="4"/>
      <c r="B878" s="4"/>
      <c r="C878" s="4"/>
      <c r="E878" s="4"/>
      <c r="F878" s="4"/>
    </row>
    <row r="879" ht="15.75" customHeight="1">
      <c r="A879" s="4"/>
      <c r="B879" s="4"/>
      <c r="C879" s="4"/>
      <c r="E879" s="4"/>
      <c r="F879" s="4"/>
    </row>
    <row r="880" ht="15.75" customHeight="1">
      <c r="A880" s="4"/>
      <c r="B880" s="4"/>
      <c r="C880" s="4"/>
      <c r="E880" s="4"/>
      <c r="F880" s="4"/>
    </row>
    <row r="881" ht="15.75" customHeight="1">
      <c r="A881" s="4"/>
      <c r="B881" s="4"/>
      <c r="C881" s="4"/>
      <c r="E881" s="4"/>
      <c r="F881" s="4"/>
    </row>
    <row r="882" ht="15.75" customHeight="1">
      <c r="A882" s="4"/>
      <c r="B882" s="4"/>
      <c r="C882" s="4"/>
      <c r="E882" s="4"/>
      <c r="F882" s="4"/>
    </row>
    <row r="883" ht="15.75" customHeight="1">
      <c r="A883" s="4"/>
      <c r="B883" s="4"/>
      <c r="C883" s="4"/>
      <c r="E883" s="4"/>
      <c r="F883" s="4"/>
    </row>
    <row r="884" ht="15.75" customHeight="1">
      <c r="A884" s="4"/>
      <c r="B884" s="4"/>
      <c r="C884" s="4"/>
      <c r="E884" s="4"/>
      <c r="F884" s="4"/>
    </row>
    <row r="885" ht="15.75" customHeight="1">
      <c r="A885" s="4"/>
      <c r="B885" s="4"/>
      <c r="C885" s="4"/>
      <c r="E885" s="4"/>
      <c r="F885" s="4"/>
    </row>
  </sheetData>
  <hyperlinks>
    <hyperlink r:id="rId1" ref="A2"/>
    <hyperlink r:id="rId2" ref="C2"/>
    <hyperlink r:id="rId3" ref="A3"/>
    <hyperlink r:id="rId4" ref="C3"/>
    <hyperlink r:id="rId5" ref="A4"/>
    <hyperlink r:id="rId6" ref="C4"/>
    <hyperlink r:id="rId7" ref="A5"/>
    <hyperlink r:id="rId8" ref="C5"/>
    <hyperlink r:id="rId9" ref="A6"/>
    <hyperlink r:id="rId10" ref="C6"/>
    <hyperlink r:id="rId11" ref="A7"/>
    <hyperlink r:id="rId12" ref="C7"/>
    <hyperlink r:id="rId13" ref="A8"/>
    <hyperlink r:id="rId14" ref="C8"/>
    <hyperlink r:id="rId15" ref="A9"/>
    <hyperlink r:id="rId16" ref="C9"/>
    <hyperlink r:id="rId17" ref="A10"/>
    <hyperlink r:id="rId18" ref="C10"/>
    <hyperlink r:id="rId19" ref="A11"/>
    <hyperlink r:id="rId20" ref="C11"/>
    <hyperlink r:id="rId21" ref="A12"/>
    <hyperlink r:id="rId22" ref="C12"/>
    <hyperlink r:id="rId23" ref="A13"/>
    <hyperlink r:id="rId24" ref="C13"/>
    <hyperlink r:id="rId25" ref="A14"/>
    <hyperlink r:id="rId26" ref="C14"/>
    <hyperlink r:id="rId27" ref="A16"/>
    <hyperlink r:id="rId28" ref="C16"/>
    <hyperlink r:id="rId29" ref="A17"/>
    <hyperlink r:id="rId30" ref="C17"/>
    <hyperlink r:id="rId31" ref="A18"/>
    <hyperlink r:id="rId32" ref="C18"/>
    <hyperlink r:id="rId33" ref="A19"/>
    <hyperlink r:id="rId34" ref="C19"/>
    <hyperlink r:id="rId35" ref="A20"/>
    <hyperlink r:id="rId36" ref="C20"/>
    <hyperlink r:id="rId37" ref="A21"/>
    <hyperlink r:id="rId38" ref="C21"/>
    <hyperlink r:id="rId39" ref="A22"/>
    <hyperlink r:id="rId40" ref="C22"/>
    <hyperlink r:id="rId41" ref="A23"/>
    <hyperlink r:id="rId42" ref="C23"/>
    <hyperlink r:id="rId43" ref="A24"/>
    <hyperlink r:id="rId44" ref="C24"/>
    <hyperlink r:id="rId45" ref="A25"/>
    <hyperlink r:id="rId46" ref="C25"/>
    <hyperlink r:id="rId47" ref="A26"/>
    <hyperlink r:id="rId48" ref="C26"/>
    <hyperlink r:id="rId49" ref="A27"/>
    <hyperlink r:id="rId50" ref="C27"/>
    <hyperlink r:id="rId51" ref="A28"/>
    <hyperlink r:id="rId52" ref="C28"/>
    <hyperlink r:id="rId53" ref="A29"/>
    <hyperlink r:id="rId54" ref="C29"/>
    <hyperlink r:id="rId55" ref="A30"/>
    <hyperlink r:id="rId56" ref="C30"/>
    <hyperlink r:id="rId57" ref="A31"/>
    <hyperlink r:id="rId58" ref="C31"/>
    <hyperlink r:id="rId59" ref="A32"/>
    <hyperlink r:id="rId60" ref="C32"/>
    <hyperlink r:id="rId61" ref="A33"/>
    <hyperlink r:id="rId62" ref="C33"/>
    <hyperlink r:id="rId63" ref="A34"/>
    <hyperlink r:id="rId64" ref="C34"/>
    <hyperlink r:id="rId65" ref="A35"/>
    <hyperlink r:id="rId66" ref="C35"/>
    <hyperlink r:id="rId67" ref="A36"/>
    <hyperlink r:id="rId68" ref="C36"/>
    <hyperlink r:id="rId69" ref="A37"/>
    <hyperlink r:id="rId70" ref="C37"/>
    <hyperlink r:id="rId71" ref="A38"/>
    <hyperlink r:id="rId72" ref="C38"/>
    <hyperlink r:id="rId73" ref="A39"/>
    <hyperlink r:id="rId74" ref="C39"/>
    <hyperlink r:id="rId75" ref="A40"/>
    <hyperlink r:id="rId76" ref="C40"/>
    <hyperlink r:id="rId77" ref="A41"/>
    <hyperlink r:id="rId78" ref="C41"/>
    <hyperlink r:id="rId79" ref="A42"/>
    <hyperlink r:id="rId80" ref="C42"/>
    <hyperlink r:id="rId81" ref="A43"/>
    <hyperlink r:id="rId82" ref="C43"/>
    <hyperlink r:id="rId83" ref="A44"/>
    <hyperlink r:id="rId84" ref="C44"/>
    <hyperlink r:id="rId85" ref="A45"/>
    <hyperlink r:id="rId86" ref="C45"/>
    <hyperlink r:id="rId87" ref="A46"/>
    <hyperlink r:id="rId88" ref="C46"/>
    <hyperlink r:id="rId89" ref="A47"/>
    <hyperlink r:id="rId90" ref="C47"/>
    <hyperlink r:id="rId91" ref="A48"/>
    <hyperlink r:id="rId92" ref="C48"/>
    <hyperlink r:id="rId93" ref="A49"/>
    <hyperlink r:id="rId94" ref="C49"/>
    <hyperlink r:id="rId95" ref="A50"/>
    <hyperlink r:id="rId96" ref="C50"/>
    <hyperlink r:id="rId97" ref="A51"/>
    <hyperlink r:id="rId98" ref="C51"/>
    <hyperlink r:id="rId99" ref="A52"/>
    <hyperlink r:id="rId100" ref="C52"/>
    <hyperlink r:id="rId101" ref="A53"/>
    <hyperlink r:id="rId102" ref="C53"/>
    <hyperlink r:id="rId103" ref="A54"/>
    <hyperlink r:id="rId104" ref="C54"/>
    <hyperlink r:id="rId105" ref="A55"/>
    <hyperlink r:id="rId106" ref="C55"/>
    <hyperlink r:id="rId107" ref="A56"/>
    <hyperlink r:id="rId108" ref="C56"/>
    <hyperlink r:id="rId109" ref="A57"/>
    <hyperlink r:id="rId110" ref="C57"/>
    <hyperlink r:id="rId111" ref="A58"/>
    <hyperlink r:id="rId112" ref="C58"/>
    <hyperlink r:id="rId113" ref="A59"/>
    <hyperlink r:id="rId114" ref="C59"/>
    <hyperlink r:id="rId115" ref="A60"/>
    <hyperlink r:id="rId116" ref="C60"/>
    <hyperlink r:id="rId117" ref="A61"/>
    <hyperlink r:id="rId118" ref="C61"/>
    <hyperlink r:id="rId119" ref="A62"/>
    <hyperlink r:id="rId120" ref="C62"/>
    <hyperlink r:id="rId121" ref="A63"/>
    <hyperlink r:id="rId122" ref="C63"/>
    <hyperlink r:id="rId123" ref="A64"/>
    <hyperlink r:id="rId124" ref="C64"/>
    <hyperlink r:id="rId125" ref="A65"/>
    <hyperlink r:id="rId126" ref="C65"/>
    <hyperlink r:id="rId127" ref="A66"/>
    <hyperlink r:id="rId128" ref="C66"/>
    <hyperlink r:id="rId129" ref="A67"/>
    <hyperlink r:id="rId130" ref="C67"/>
    <hyperlink r:id="rId131" ref="A68"/>
    <hyperlink r:id="rId132" ref="C68"/>
    <hyperlink r:id="rId133" ref="A69"/>
    <hyperlink r:id="rId134" ref="C69"/>
    <hyperlink r:id="rId135" ref="A70"/>
    <hyperlink r:id="rId136" ref="C70"/>
    <hyperlink r:id="rId137" ref="A71"/>
    <hyperlink r:id="rId138" ref="C71"/>
    <hyperlink r:id="rId139" ref="A72"/>
    <hyperlink r:id="rId140" ref="C72"/>
    <hyperlink r:id="rId141" ref="A73"/>
    <hyperlink r:id="rId142" ref="C73"/>
    <hyperlink r:id="rId143" ref="A74"/>
    <hyperlink r:id="rId144" ref="C74"/>
    <hyperlink r:id="rId145" ref="A75"/>
    <hyperlink r:id="rId146" ref="C75"/>
    <hyperlink r:id="rId147" ref="A76"/>
    <hyperlink r:id="rId148" ref="C76"/>
    <hyperlink r:id="rId149" ref="A77"/>
    <hyperlink r:id="rId150" ref="C77"/>
    <hyperlink r:id="rId151" ref="A78"/>
    <hyperlink r:id="rId152" ref="C78"/>
    <hyperlink r:id="rId153" ref="A79"/>
    <hyperlink r:id="rId154" ref="C79"/>
    <hyperlink r:id="rId155" ref="A80"/>
    <hyperlink r:id="rId156" ref="C80"/>
    <hyperlink r:id="rId157" ref="A81"/>
    <hyperlink r:id="rId158" ref="C81"/>
    <hyperlink r:id="rId159" ref="A82"/>
    <hyperlink r:id="rId160" ref="C82"/>
    <hyperlink r:id="rId161" ref="A83"/>
    <hyperlink r:id="rId162" ref="C83"/>
    <hyperlink r:id="rId163" ref="A84"/>
    <hyperlink r:id="rId164" ref="C84"/>
    <hyperlink r:id="rId165" ref="A85"/>
    <hyperlink r:id="rId166" ref="C85"/>
    <hyperlink r:id="rId167" ref="A86"/>
    <hyperlink r:id="rId168" ref="C86"/>
    <hyperlink r:id="rId169" ref="A87"/>
    <hyperlink r:id="rId170" ref="C87"/>
    <hyperlink r:id="rId171" ref="A88"/>
    <hyperlink r:id="rId172" ref="C88"/>
    <hyperlink r:id="rId173" ref="A89"/>
    <hyperlink r:id="rId174" ref="C89"/>
    <hyperlink r:id="rId175" ref="A90"/>
    <hyperlink r:id="rId176" ref="C90"/>
    <hyperlink r:id="rId177" ref="A91"/>
    <hyperlink r:id="rId178" ref="C91"/>
    <hyperlink r:id="rId179" ref="A92"/>
    <hyperlink r:id="rId180" ref="C92"/>
    <hyperlink r:id="rId181" ref="A93"/>
    <hyperlink r:id="rId182" ref="C93"/>
    <hyperlink r:id="rId183" ref="A94"/>
    <hyperlink r:id="rId184" ref="C94"/>
    <hyperlink r:id="rId185" ref="A95"/>
    <hyperlink r:id="rId186" ref="C95"/>
    <hyperlink r:id="rId187" ref="A96"/>
    <hyperlink r:id="rId188" ref="C96"/>
    <hyperlink r:id="rId189" ref="A97"/>
    <hyperlink r:id="rId190" ref="C97"/>
    <hyperlink r:id="rId191" ref="A98"/>
    <hyperlink r:id="rId192" ref="C98"/>
    <hyperlink r:id="rId193" ref="A99"/>
    <hyperlink r:id="rId194" ref="C99"/>
    <hyperlink r:id="rId195" ref="A100"/>
    <hyperlink r:id="rId196" ref="C100"/>
    <hyperlink r:id="rId197" ref="A101"/>
    <hyperlink r:id="rId198" ref="C101"/>
    <hyperlink r:id="rId199" ref="A102"/>
    <hyperlink r:id="rId200" ref="C102"/>
    <hyperlink r:id="rId201" ref="A103"/>
    <hyperlink r:id="rId202" ref="C103"/>
    <hyperlink r:id="rId203" ref="A104"/>
    <hyperlink r:id="rId204" ref="C104"/>
    <hyperlink r:id="rId205" ref="A105"/>
    <hyperlink r:id="rId206" ref="C105"/>
    <hyperlink r:id="rId207" ref="A106"/>
    <hyperlink r:id="rId208" ref="C106"/>
    <hyperlink r:id="rId209" ref="A107"/>
    <hyperlink r:id="rId210" ref="C107"/>
    <hyperlink r:id="rId211" ref="A108"/>
    <hyperlink r:id="rId212" ref="C108"/>
    <hyperlink r:id="rId213" ref="A109"/>
    <hyperlink r:id="rId214" ref="C109"/>
    <hyperlink r:id="rId215" ref="A110"/>
    <hyperlink r:id="rId216" ref="C110"/>
    <hyperlink r:id="rId217" ref="A111"/>
    <hyperlink r:id="rId218" ref="C111"/>
    <hyperlink r:id="rId219" ref="A112"/>
    <hyperlink r:id="rId220" ref="C112"/>
    <hyperlink r:id="rId221" ref="A113"/>
    <hyperlink r:id="rId222" ref="C113"/>
    <hyperlink r:id="rId223" ref="A114"/>
    <hyperlink r:id="rId224" ref="C114"/>
    <hyperlink r:id="rId225" ref="A115"/>
    <hyperlink r:id="rId226" ref="C115"/>
    <hyperlink r:id="rId227" ref="A117"/>
    <hyperlink r:id="rId228" ref="C117"/>
    <hyperlink r:id="rId229" ref="A118"/>
    <hyperlink r:id="rId230" ref="C118"/>
    <hyperlink r:id="rId231" ref="A119"/>
    <hyperlink r:id="rId232" ref="C119"/>
    <hyperlink r:id="rId233" ref="A120"/>
    <hyperlink r:id="rId234" ref="C120"/>
    <hyperlink r:id="rId235" ref="A121"/>
    <hyperlink r:id="rId236" ref="C121"/>
    <hyperlink r:id="rId237" ref="A123"/>
    <hyperlink r:id="rId238" ref="C123"/>
    <hyperlink r:id="rId239" ref="A125"/>
    <hyperlink r:id="rId240" ref="C125"/>
    <hyperlink r:id="rId241" ref="A126"/>
    <hyperlink r:id="rId242" ref="C126"/>
    <hyperlink r:id="rId243" ref="A127"/>
    <hyperlink r:id="rId244" ref="C127"/>
    <hyperlink r:id="rId245" ref="A128"/>
    <hyperlink r:id="rId246" ref="C128"/>
    <hyperlink r:id="rId247" ref="A129"/>
    <hyperlink r:id="rId248" ref="C129"/>
    <hyperlink r:id="rId249" ref="A130"/>
    <hyperlink r:id="rId250" ref="C130"/>
    <hyperlink r:id="rId251" ref="A132"/>
    <hyperlink r:id="rId252" ref="C132"/>
    <hyperlink r:id="rId253" ref="A133"/>
    <hyperlink r:id="rId254" ref="C133"/>
    <hyperlink r:id="rId255" ref="A134"/>
    <hyperlink r:id="rId256" ref="C134"/>
    <hyperlink r:id="rId257" ref="A135"/>
    <hyperlink r:id="rId258" ref="C135"/>
    <hyperlink r:id="rId259" ref="A136"/>
    <hyperlink r:id="rId260" ref="C136"/>
    <hyperlink r:id="rId261" ref="A137"/>
    <hyperlink r:id="rId262" ref="A138"/>
    <hyperlink r:id="rId263" ref="C138"/>
    <hyperlink r:id="rId264" ref="A139"/>
    <hyperlink r:id="rId265" ref="C139"/>
    <hyperlink r:id="rId266" ref="A140"/>
    <hyperlink r:id="rId267" ref="C140"/>
    <hyperlink r:id="rId268" ref="A141"/>
    <hyperlink r:id="rId269" ref="C141"/>
    <hyperlink r:id="rId270" ref="A142"/>
    <hyperlink r:id="rId271" ref="A143"/>
    <hyperlink r:id="rId272" ref="C143"/>
  </hyperlinks>
  <drawing r:id="rId273"/>
</worksheet>
</file>