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or" sheetId="1" state="visible" r:id="rId2"/>
    <sheet name="Equa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<sst xmlns="http://schemas.openxmlformats.org/spreadsheetml/2006/main" count="92" uniqueCount="38">
  <si>
    <t xml:space="preserve">* Only Update cells highlighted in yellow</t>
  </si>
  <si>
    <t xml:space="preserve">FSN-ANY Pool:</t>
  </si>
  <si>
    <t xml:space="preserve">FSN</t>
  </si>
  <si>
    <t xml:space="preserve">ANY</t>
  </si>
  <si>
    <t xml:space="preserve">ANY Price</t>
  </si>
  <si>
    <t xml:space="preserve">Relative Weight</t>
  </si>
  <si>
    <t xml:space="preserve">Total LP Rewards:</t>
  </si>
  <si>
    <t xml:space="preserve">Trading Volume in FSN</t>
  </si>
  <si>
    <t xml:space="preserve">Mil FSN</t>
  </si>
  <si>
    <t xml:space="preserve">source: https://markets.anyswap.exchange/#/</t>
  </si>
  <si>
    <t xml:space="preserve">Total Volume Rewards</t>
  </si>
  <si>
    <t xml:space="preserve">Split between FSN and the other trading pair</t>
  </si>
  <si>
    <t xml:space="preserve">Total Rewards</t>
  </si>
  <si>
    <t xml:space="preserve">After converting the LP rewards to FSN</t>
  </si>
  <si>
    <t xml:space="preserve">Daily</t>
  </si>
  <si>
    <t xml:space="preserve">Annual</t>
  </si>
  <si>
    <t xml:space="preserve">Your Percentage of the Pool</t>
  </si>
  <si>
    <t xml:space="preserve">Your Daily Rewards</t>
  </si>
  <si>
    <t xml:space="preserve">FSN-aUSDT Pool:</t>
  </si>
  <si>
    <t xml:space="preserve">aUSDT</t>
  </si>
  <si>
    <t xml:space="preserve">FSN Price</t>
  </si>
  <si>
    <t xml:space="preserve">FSN-aETH Pool:</t>
  </si>
  <si>
    <t xml:space="preserve">aETH</t>
  </si>
  <si>
    <t xml:space="preserve">aETH Price in FSN</t>
  </si>
  <si>
    <t xml:space="preserve">aETH Price in aUSDT</t>
  </si>
  <si>
    <t xml:space="preserve">Your Total Rewards</t>
  </si>
  <si>
    <t xml:space="preserve">Total of LP rewards and volume based rewards converted to FSN</t>
  </si>
  <si>
    <t xml:space="preserve">Your Total Rewards USD</t>
  </si>
  <si>
    <t xml:space="preserve">impermanent_loss = 2 * sqrt(price_ratio) / (1+price_ratio) — 1
</t>
  </si>
  <si>
    <t xml:space="preserve">DON'T USE THIS SHEET</t>
  </si>
  <si>
    <t xml:space="preserve">L = 2 * SQRT(R)/(1+R) - 1</t>
  </si>
  <si>
    <t xml:space="preserve">price_ratio</t>
  </si>
  <si>
    <t xml:space="preserve">ANY should stay between</t>
  </si>
  <si>
    <t xml:space="preserve">and</t>
  </si>
  <si>
    <t xml:space="preserve">loss</t>
  </si>
  <si>
    <t xml:space="preserve">FSN should stay between</t>
  </si>
  <si>
    <t xml:space="preserve">USDT</t>
  </si>
  <si>
    <t xml:space="preserve">price ratio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</si>
</sst>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0%"/>
    <numFmt numFmtId="167" formatCode="0.00"/>
    <numFmt numFmtId="168" formatCode="[$$-409]#,##0.00;[RED]\-[$$-409]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3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M42" activeCellId="0" sqref="M42"/>
    </sheetView>
  </sheetViews>
  <sheetFormatPr defaultRowHeight="15" zeroHeight="false" outlineLevelRow="0" outlineLevelCol="0"/>
  <cols>
    <col collapsed="false" customWidth="true" hidden="false" outlineLevel="0" max="1" min="1" style="0" width="24.42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2"/>
      <c r="C1" s="2"/>
    </row>
    <row r="3" customFormat="false" ht="15" hidden="false" customHeight="false" outlineLevel="0" collapsed="false">
      <c r="A3" s="3" t="s">
        <v>1</v>
      </c>
    </row>
    <row r="4" customFormat="false" ht="15" hidden="false" customHeight="false" outlineLevel="0" collapsed="false">
      <c r="A4" s="0" t="s">
        <v>2</v>
      </c>
      <c r="B4" s="2" t="n">
        <v>4665063</v>
      </c>
      <c r="C4" s="0" t="s">
        <v>2</v>
      </c>
    </row>
    <row r="5" customFormat="false" ht="15" hidden="false" customHeight="false" outlineLevel="0" collapsed="false">
      <c r="A5" s="0" t="s">
        <v>3</v>
      </c>
      <c r="B5" s="2" t="n">
        <v>1940194</v>
      </c>
      <c r="C5" s="0" t="s">
        <v>3</v>
      </c>
    </row>
    <row r="6" customFormat="false" ht="15" hidden="false" customHeight="false" outlineLevel="0" collapsed="false">
      <c r="A6" s="0" t="s">
        <v>4</v>
      </c>
      <c r="B6" s="0" t="n">
        <f aca="false">B4/B5</f>
        <v>2.4044312063639</v>
      </c>
      <c r="C6" s="0" t="s">
        <v>2</v>
      </c>
    </row>
    <row r="7" customFormat="false" ht="13.8" hidden="false" customHeight="false" outlineLevel="0" collapsed="false">
      <c r="A7" s="0" t="s">
        <v>5</v>
      </c>
      <c r="B7" s="2" t="n">
        <v>2</v>
      </c>
    </row>
    <row r="8" customFormat="false" ht="15" hidden="false" customHeight="false" outlineLevel="0" collapsed="false">
      <c r="A8" s="0" t="s">
        <v>6</v>
      </c>
      <c r="B8" s="0" t="n">
        <f aca="false">16500*B7*B4/(2*B4+B20+B36)</f>
        <v>14784.7767211459</v>
      </c>
      <c r="C8" s="0" t="s">
        <v>3</v>
      </c>
    </row>
    <row r="9" customFormat="false" ht="13.8" hidden="false" customHeight="false" outlineLevel="0" collapsed="false">
      <c r="A9" s="0" t="s">
        <v>7</v>
      </c>
      <c r="B9" s="4" t="n">
        <v>5.71</v>
      </c>
      <c r="C9" s="0" t="s">
        <v>8</v>
      </c>
      <c r="D9" s="0" t="s">
        <v>9</v>
      </c>
    </row>
    <row r="10" customFormat="false" ht="15" hidden="false" customHeight="false" outlineLevel="0" collapsed="false">
      <c r="A10" s="0" t="s">
        <v>10</v>
      </c>
      <c r="B10" s="5" t="n">
        <f aca="false">0.003*B9*1000000</f>
        <v>17130</v>
      </c>
      <c r="C10" s="0" t="s">
        <v>2</v>
      </c>
      <c r="D10" s="0" t="s">
        <v>11</v>
      </c>
    </row>
    <row r="11" customFormat="false" ht="15" hidden="false" customHeight="false" outlineLevel="0" collapsed="false">
      <c r="A11" s="0" t="s">
        <v>12</v>
      </c>
      <c r="B11" s="0" t="n">
        <f aca="false">B10+B6*B8</f>
        <v>52678.9785274456</v>
      </c>
      <c r="C11" s="0" t="s">
        <v>2</v>
      </c>
      <c r="D11" s="0" t="s">
        <v>13</v>
      </c>
    </row>
    <row r="12" customFormat="false" ht="15" hidden="false" customHeight="false" outlineLevel="0" collapsed="false">
      <c r="B12" s="6" t="n">
        <f aca="false">B11/B4/2</f>
        <v>0.00564611651840989</v>
      </c>
      <c r="C12" s="0" t="s">
        <v>14</v>
      </c>
    </row>
    <row r="13" customFormat="false" ht="15" hidden="false" customHeight="false" outlineLevel="0" collapsed="false">
      <c r="B13" s="7" t="n">
        <f aca="false">B12*365</f>
        <v>2.06083252921961</v>
      </c>
      <c r="C13" s="0" t="s">
        <v>15</v>
      </c>
    </row>
    <row r="14" customFormat="false" ht="13.8" hidden="false" customHeight="false" outlineLevel="0" collapsed="false">
      <c r="A14" s="0" t="s">
        <v>16</v>
      </c>
      <c r="B14" s="8" t="n">
        <v>0.001</v>
      </c>
    </row>
    <row r="15" customFormat="false" ht="13.8" hidden="false" customHeight="false" outlineLevel="0" collapsed="false">
      <c r="A15" s="0" t="s">
        <v>17</v>
      </c>
      <c r="B15" s="9" t="n">
        <f aca="false">B11*B14</f>
        <v>52.6789785274456</v>
      </c>
      <c r="C15" s="0" t="s">
        <v>2</v>
      </c>
    </row>
    <row r="16" customFormat="false" ht="13.8" hidden="false" customHeight="false" outlineLevel="0" collapsed="false">
      <c r="B16" s="7"/>
    </row>
    <row r="17" customFormat="false" ht="13.8" hidden="false" customHeight="false" outlineLevel="0" collapsed="false">
      <c r="B17" s="7"/>
    </row>
    <row r="18" customFormat="false" ht="13.8" hidden="false" customHeight="false" outlineLevel="0" collapsed="false">
      <c r="B18" s="7"/>
    </row>
    <row r="19" customFormat="false" ht="15" hidden="false" customHeight="false" outlineLevel="0" collapsed="false">
      <c r="A19" s="3" t="s">
        <v>18</v>
      </c>
    </row>
    <row r="20" customFormat="false" ht="15" hidden="false" customHeight="false" outlineLevel="0" collapsed="false">
      <c r="A20" s="0" t="s">
        <v>2</v>
      </c>
      <c r="B20" s="2" t="n">
        <v>539795</v>
      </c>
      <c r="C20" s="0" t="s">
        <v>2</v>
      </c>
    </row>
    <row r="21" customFormat="false" ht="15" hidden="false" customHeight="false" outlineLevel="0" collapsed="false">
      <c r="A21" s="10" t="s">
        <v>19</v>
      </c>
      <c r="B21" s="2" t="n">
        <v>237667</v>
      </c>
      <c r="C21" s="10" t="s">
        <v>19</v>
      </c>
    </row>
    <row r="22" customFormat="false" ht="15" hidden="false" customHeight="false" outlineLevel="0" collapsed="false">
      <c r="A22" s="0" t="s">
        <v>20</v>
      </c>
      <c r="B22" s="0" t="n">
        <f aca="false">B21/B20</f>
        <v>0.440291221667485</v>
      </c>
      <c r="C22" s="10" t="s">
        <v>19</v>
      </c>
    </row>
    <row r="23" customFormat="false" ht="13.8" hidden="false" customHeight="false" outlineLevel="0" collapsed="false">
      <c r="A23" s="0" t="s">
        <v>5</v>
      </c>
      <c r="B23" s="2" t="n">
        <v>1</v>
      </c>
      <c r="C23" s="10"/>
    </row>
    <row r="24" customFormat="false" ht="15" hidden="false" customHeight="false" outlineLevel="0" collapsed="false">
      <c r="A24" s="0" t="s">
        <v>6</v>
      </c>
      <c r="B24" s="0" t="n">
        <f aca="false">16500*B23*B20/(B20+2*B4+B36)</f>
        <v>855.374145021292</v>
      </c>
      <c r="C24" s="0" t="s">
        <v>3</v>
      </c>
    </row>
    <row r="25" customFormat="false" ht="15" hidden="false" customHeight="false" outlineLevel="0" collapsed="false">
      <c r="A25" s="0" t="s">
        <v>7</v>
      </c>
      <c r="B25" s="2" t="n">
        <v>2.68</v>
      </c>
      <c r="C25" s="0" t="s">
        <v>8</v>
      </c>
      <c r="D25" s="0" t="s">
        <v>9</v>
      </c>
    </row>
    <row r="26" customFormat="false" ht="13.8" hidden="false" customHeight="false" outlineLevel="0" collapsed="false">
      <c r="A26" s="0" t="s">
        <v>10</v>
      </c>
      <c r="B26" s="5" t="n">
        <f aca="false">0.003*B25*1000000</f>
        <v>8040</v>
      </c>
      <c r="C26" s="0" t="s">
        <v>2</v>
      </c>
      <c r="D26" s="0" t="s">
        <v>11</v>
      </c>
    </row>
    <row r="27" customFormat="false" ht="15" hidden="false" customHeight="false" outlineLevel="0" collapsed="false">
      <c r="A27" s="0" t="s">
        <v>12</v>
      </c>
      <c r="B27" s="0" t="n">
        <f aca="false">B26+B6*B24</f>
        <v>10096.688287406</v>
      </c>
      <c r="C27" s="0" t="s">
        <v>2</v>
      </c>
      <c r="D27" s="0" t="s">
        <v>13</v>
      </c>
    </row>
    <row r="28" customFormat="false" ht="15" hidden="false" customHeight="false" outlineLevel="0" collapsed="false">
      <c r="B28" s="6" t="n">
        <f aca="false">B27/B20*B6/2</f>
        <v>0.0224870482305023</v>
      </c>
      <c r="C28" s="0" t="s">
        <v>14</v>
      </c>
    </row>
    <row r="29" customFormat="false" ht="15" hidden="false" customHeight="false" outlineLevel="0" collapsed="false">
      <c r="B29" s="7" t="n">
        <f aca="false">B28*365</f>
        <v>8.20777260413333</v>
      </c>
      <c r="C29" s="0" t="s">
        <v>15</v>
      </c>
    </row>
    <row r="30" customFormat="false" ht="13.8" hidden="false" customHeight="false" outlineLevel="0" collapsed="false">
      <c r="A30" s="0" t="s">
        <v>16</v>
      </c>
      <c r="B30" s="8" t="n">
        <v>0.001</v>
      </c>
    </row>
    <row r="31" customFormat="false" ht="13.8" hidden="false" customHeight="false" outlineLevel="0" collapsed="false">
      <c r="A31" s="0" t="s">
        <v>17</v>
      </c>
      <c r="B31" s="9" t="n">
        <f aca="false">B27*B30</f>
        <v>10.096688287406</v>
      </c>
      <c r="C31" s="0" t="s">
        <v>2</v>
      </c>
    </row>
    <row r="32" customFormat="false" ht="13.8" hidden="false" customHeight="false" outlineLevel="0" collapsed="false">
      <c r="B32" s="9"/>
    </row>
    <row r="35" customFormat="false" ht="15" hidden="false" customHeight="false" outlineLevel="0" collapsed="false">
      <c r="A35" s="3" t="s">
        <v>21</v>
      </c>
    </row>
    <row r="36" customFormat="false" ht="15" hidden="false" customHeight="false" outlineLevel="0" collapsed="false">
      <c r="A36" s="0" t="s">
        <v>2</v>
      </c>
      <c r="B36" s="2" t="n">
        <v>542619</v>
      </c>
      <c r="C36" s="0" t="s">
        <v>2</v>
      </c>
    </row>
    <row r="37" customFormat="false" ht="15" hidden="false" customHeight="false" outlineLevel="0" collapsed="false">
      <c r="A37" s="10" t="s">
        <v>22</v>
      </c>
      <c r="B37" s="2" t="n">
        <v>683.362648</v>
      </c>
      <c r="C37" s="10" t="s">
        <v>22</v>
      </c>
    </row>
    <row r="38" customFormat="false" ht="13.8" hidden="false" customHeight="false" outlineLevel="0" collapsed="false">
      <c r="A38" s="10" t="s">
        <v>23</v>
      </c>
      <c r="B38" s="5" t="n">
        <f aca="false">B36/B37</f>
        <v>794.042521329026</v>
      </c>
      <c r="C38" s="10"/>
    </row>
    <row r="39" customFormat="false" ht="13.8" hidden="false" customHeight="false" outlineLevel="0" collapsed="false">
      <c r="A39" s="10" t="s">
        <v>24</v>
      </c>
      <c r="B39" s="5" t="n">
        <f aca="false">B38*B22</f>
        <v>349.609951771887</v>
      </c>
      <c r="C39" s="10" t="s">
        <v>19</v>
      </c>
    </row>
    <row r="40" customFormat="false" ht="13.8" hidden="false" customHeight="false" outlineLevel="0" collapsed="false">
      <c r="A40" s="10" t="s">
        <v>5</v>
      </c>
      <c r="B40" s="2" t="n">
        <v>1</v>
      </c>
      <c r="C40" s="10"/>
    </row>
    <row r="41" customFormat="false" ht="15" hidden="false" customHeight="false" outlineLevel="0" collapsed="false">
      <c r="A41" s="0" t="s">
        <v>6</v>
      </c>
      <c r="B41" s="0" t="n">
        <f aca="false">16500*B40*B36/(B36+2*B4+B20)</f>
        <v>859.849133832859</v>
      </c>
      <c r="C41" s="0" t="s">
        <v>3</v>
      </c>
    </row>
    <row r="42" customFormat="false" ht="15" hidden="false" customHeight="false" outlineLevel="0" collapsed="false">
      <c r="A42" s="0" t="s">
        <v>7</v>
      </c>
      <c r="B42" s="2" t="n">
        <v>1.73</v>
      </c>
      <c r="C42" s="0" t="s">
        <v>8</v>
      </c>
      <c r="D42" s="0" t="s">
        <v>9</v>
      </c>
    </row>
    <row r="43" customFormat="false" ht="15" hidden="false" customHeight="false" outlineLevel="0" collapsed="false">
      <c r="A43" s="0" t="s">
        <v>10</v>
      </c>
      <c r="B43" s="5" t="n">
        <f aca="false">0.003*B42*1000000</f>
        <v>5190</v>
      </c>
      <c r="C43" s="0" t="s">
        <v>2</v>
      </c>
      <c r="D43" s="0" t="s">
        <v>11</v>
      </c>
    </row>
    <row r="44" customFormat="false" ht="15" hidden="false" customHeight="false" outlineLevel="0" collapsed="false">
      <c r="A44" s="0" t="s">
        <v>12</v>
      </c>
      <c r="B44" s="0" t="n">
        <f aca="false">B43+B6*B41</f>
        <v>7257.4480901527</v>
      </c>
      <c r="C44" s="0" t="s">
        <v>2</v>
      </c>
      <c r="D44" s="0" t="s">
        <v>13</v>
      </c>
    </row>
    <row r="45" customFormat="false" ht="15" hidden="false" customHeight="false" outlineLevel="0" collapsed="false">
      <c r="B45" s="6" t="n">
        <f aca="false">B44/B36*B25/2</f>
        <v>0.0179222998840892</v>
      </c>
      <c r="C45" s="0" t="s">
        <v>14</v>
      </c>
    </row>
    <row r="46" customFormat="false" ht="15" hidden="false" customHeight="false" outlineLevel="0" collapsed="false">
      <c r="B46" s="7" t="n">
        <f aca="false">B45*365</f>
        <v>6.54163945769257</v>
      </c>
      <c r="C46" s="0" t="s">
        <v>15</v>
      </c>
    </row>
    <row r="47" customFormat="false" ht="13.8" hidden="false" customHeight="false" outlineLevel="0" collapsed="false">
      <c r="A47" s="0" t="s">
        <v>16</v>
      </c>
      <c r="B47" s="8" t="n">
        <v>0.001</v>
      </c>
    </row>
    <row r="48" customFormat="false" ht="13.8" hidden="false" customHeight="false" outlineLevel="0" collapsed="false">
      <c r="A48" s="0" t="s">
        <v>17</v>
      </c>
      <c r="B48" s="9" t="n">
        <f aca="false">B44*B47</f>
        <v>7.2574480901527</v>
      </c>
      <c r="C48" s="0" t="s">
        <v>2</v>
      </c>
    </row>
    <row r="52" customFormat="false" ht="13.8" hidden="false" customHeight="false" outlineLevel="0" collapsed="false">
      <c r="A52" s="3" t="s">
        <v>25</v>
      </c>
      <c r="B52" s="11" t="n">
        <f aca="false">B15+B31+B48</f>
        <v>70.0331149050043</v>
      </c>
      <c r="C52" s="0" t="s">
        <v>2</v>
      </c>
      <c r="D52" s="0" t="s">
        <v>26</v>
      </c>
    </row>
    <row r="53" customFormat="false" ht="13.8" hidden="false" customHeight="false" outlineLevel="0" collapsed="false">
      <c r="A53" s="3" t="s">
        <v>27</v>
      </c>
      <c r="B53" s="12" t="n">
        <f aca="false">B52*B22</f>
        <v>30.8349657187037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5" min="2" style="0" width="8.67"/>
    <col collapsed="false" customWidth="true" hidden="false" outlineLevel="0" max="6" min="6" style="0" width="7.29"/>
    <col collapsed="false" customWidth="true" hidden="false" outlineLevel="0" max="7" min="7" style="0" width="4.57"/>
    <col collapsed="false" customWidth="true" hidden="false" outlineLevel="0" max="9" min="8" style="0" width="8.67"/>
    <col collapsed="false" customWidth="true" hidden="false" outlineLevel="0" max="10" min="10" style="0" width="4.57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13" t="s">
        <v>28</v>
      </c>
    </row>
    <row r="2" customFormat="false" ht="15" hidden="false" customHeight="false" outlineLevel="0" collapsed="false">
      <c r="A2" s="3" t="s">
        <v>29</v>
      </c>
    </row>
    <row r="4" customFormat="false" ht="15" hidden="false" customHeight="false" outlineLevel="0" collapsed="false">
      <c r="I4" s="0" t="s">
        <v>30</v>
      </c>
    </row>
    <row r="6" customFormat="false" ht="15" hidden="false" customHeight="false" outlineLevel="0" collapsed="false">
      <c r="G6" s="14"/>
    </row>
    <row r="7" customFormat="false" ht="15" hidden="false" customHeight="false" outlineLevel="0" collapsed="false">
      <c r="A7" s="0" t="s">
        <v>31</v>
      </c>
      <c r="B7" s="2" t="n">
        <v>1.29</v>
      </c>
      <c r="D7" s="0" t="s">
        <v>32</v>
      </c>
      <c r="G7" s="14" t="n">
        <f aca="false">Calculator!B6/Equations!B7</f>
        <v>1.86390015997202</v>
      </c>
      <c r="H7" s="0" t="s">
        <v>2</v>
      </c>
      <c r="I7" s="0" t="s">
        <v>33</v>
      </c>
      <c r="J7" s="14" t="n">
        <f aca="false">Calculator!B6*Equations!B7</f>
        <v>3.10171625620943</v>
      </c>
      <c r="K7" s="0" t="s">
        <v>2</v>
      </c>
    </row>
    <row r="8" customFormat="false" ht="15" hidden="false" customHeight="false" outlineLevel="0" collapsed="false">
      <c r="A8" s="0" t="s">
        <v>34</v>
      </c>
      <c r="B8" s="6" t="n">
        <f aca="false">2*SQRT(B7)/(1+B7)-1</f>
        <v>-0.00805094396501782</v>
      </c>
      <c r="D8" s="0" t="s">
        <v>35</v>
      </c>
      <c r="G8" s="14" t="n">
        <f aca="false">Calculator!B22/Equations!B7</f>
        <v>0.341311024548438</v>
      </c>
      <c r="H8" s="6" t="s">
        <v>36</v>
      </c>
      <c r="I8" s="0" t="s">
        <v>33</v>
      </c>
      <c r="J8" s="14" t="n">
        <f aca="false">Calculator!B22*Equations!B7</f>
        <v>0.567975675951055</v>
      </c>
      <c r="K8" s="0" t="s">
        <v>36</v>
      </c>
    </row>
    <row r="9" customFormat="false" ht="15" hidden="false" customHeight="false" outlineLevel="0" collapsed="false">
      <c r="A9" s="0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2020-08-24T23:25:26Z</dcterms:created>
  <dc:creator/>
  <dc:description/>
  <dc:language>en-GB</dc:language>
  <cp:lastModifiedBy/>
  <dcterms:modified xsi:type="dcterms:W3CDTF">2020-09-07T22:41:41Z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