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<sst xmlns="http://schemas.openxmlformats.org/spreadsheetml/2006/main" count="102" uniqueCount="38">
  <si>
    <t xml:space="preserve">* Only Update cells highlighted in yellow</t>
  </si>
  <si>
    <t xml:space="preserve">FSN-ANY Pool:</t>
  </si>
  <si>
    <t xml:space="preserve">FSN</t>
  </si>
  <si>
    <t xml:space="preserve">ANY</t>
  </si>
  <si>
    <t xml:space="preserve">ANY Price</t>
  </si>
  <si>
    <t xml:space="preserve">Relative Weight</t>
  </si>
  <si>
    <t xml:space="preserve">Total LP Rewards:</t>
  </si>
  <si>
    <t xml:space="preserve">Trading Volume in FSN</t>
  </si>
  <si>
    <t xml:space="preserve">Mil FSN</t>
  </si>
  <si>
    <t xml:space="preserve">source: https://markets.anyswap.exchange/#/</t>
  </si>
  <si>
    <t xml:space="preserve">Total Volume Rewards</t>
  </si>
  <si>
    <t xml:space="preserve">Split between FSN and the other trading pair</t>
  </si>
  <si>
    <t xml:space="preserve">Total Rewards</t>
  </si>
  <si>
    <t xml:space="preserve">After converting the LP rewards to FSN</t>
  </si>
  <si>
    <t xml:space="preserve">Daily</t>
  </si>
  <si>
    <t xml:space="preserve">Annual</t>
  </si>
  <si>
    <t xml:space="preserve">Your Percentage of the Pool</t>
  </si>
  <si>
    <t xml:space="preserve">Your LP Rewards</t>
  </si>
  <si>
    <t xml:space="preserve">Your Volume Rewards</t>
  </si>
  <si>
    <t xml:space="preserve">Your Total Daily Rewards</t>
  </si>
  <si>
    <t xml:space="preserve">FSN-aUSDT Pool:</t>
  </si>
  <si>
    <t xml:space="preserve">aUSDT</t>
  </si>
  <si>
    <t xml:space="preserve">FSN Price</t>
  </si>
  <si>
    <t xml:space="preserve">FSN-aETH Pool:</t>
  </si>
  <si>
    <t xml:space="preserve">aETH</t>
  </si>
  <si>
    <t xml:space="preserve">aETH Price in FSN</t>
  </si>
  <si>
    <t xml:space="preserve">aETH Price in aUSDT</t>
  </si>
  <si>
    <t xml:space="preserve">Your Total LP Rewards</t>
  </si>
  <si>
    <t xml:space="preserve">YourTotal LP Rewards (ANY)</t>
  </si>
  <si>
    <t xml:space="preserve">Your Total Rewards</t>
  </si>
  <si>
    <t xml:space="preserve">Total of LP rewards and volume based rewards converted to FSN</t>
  </si>
  <si>
    <t xml:space="preserve">Your Total Rewards USD</t>
  </si>
  <si>
    <t xml:space="preserve">TOTAL EXCHANGE FSN</t>
  </si>
  <si>
    <t xml:space="preserve">Total locked up in exchange = 2 * FSN locked amount</t>
  </si>
  <si>
    <t xml:space="preserve">IN USD</t>
  </si>
  <si>
    <t xml:space="preserve">USD Mill</t>
  </si>
  <si>
    <t xml:space="preserve">TOTAL EXCHANGE VOL</t>
  </si>
  <si>
    <t xml:space="preserve">VOL/TOTAL LOCKED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</si>
</sst>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0%"/>
    <numFmt numFmtId="167" formatCode="0.00"/>
    <numFmt numFmtId="168" formatCode="0.0"/>
    <numFmt numFmtId="169" formatCode="[$$-409]#,##0.00;[RED]\-[$$-409]#,##0.00"/>
    <numFmt numFmtId="170" formatCode="0"/>
    <numFmt numFmtId="171" formatCode="0.00000"/>
    <numFmt numFmtId="172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0" width="24.41"/>
    <col collapsed="false" customWidth="true" hidden="false" outlineLevel="0" max="2" min="2" style="0" width="10.6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2"/>
      <c r="C1" s="2"/>
    </row>
    <row r="3" customFormat="false" ht="15" hidden="false" customHeight="false" outlineLevel="0" collapsed="false">
      <c r="A3" s="3" t="s">
        <v>1</v>
      </c>
    </row>
    <row r="4" customFormat="false" ht="15" hidden="false" customHeight="false" outlineLevel="0" collapsed="false">
      <c r="A4" s="0" t="s">
        <v>2</v>
      </c>
      <c r="B4" s="2" t="n">
        <v>4895043.469844</v>
      </c>
      <c r="C4" s="0" t="s">
        <v>2</v>
      </c>
    </row>
    <row r="5" customFormat="false" ht="15" hidden="false" customHeight="false" outlineLevel="0" collapsed="false">
      <c r="A5" s="0" t="s">
        <v>3</v>
      </c>
      <c r="B5" s="2" t="n">
        <v>2122096.595027</v>
      </c>
      <c r="C5" s="0" t="s">
        <v>3</v>
      </c>
    </row>
    <row r="6" customFormat="false" ht="15" hidden="false" customHeight="false" outlineLevel="0" collapsed="false">
      <c r="A6" s="0" t="s">
        <v>4</v>
      </c>
      <c r="B6" s="0" t="n">
        <f aca="false">B4/B5</f>
        <v>2.30670153343407</v>
      </c>
      <c r="C6" s="0" t="s">
        <v>2</v>
      </c>
    </row>
    <row r="7" customFormat="false" ht="13.8" hidden="false" customHeight="false" outlineLevel="0" collapsed="false">
      <c r="A7" s="0" t="s">
        <v>5</v>
      </c>
      <c r="B7" s="2" t="n">
        <v>2</v>
      </c>
    </row>
    <row r="8" customFormat="false" ht="15" hidden="false" customHeight="false" outlineLevel="0" collapsed="false">
      <c r="A8" s="0" t="s">
        <v>6</v>
      </c>
      <c r="B8" s="0" t="n">
        <f aca="false">16500*B7*B4/(2*B4+B22+B40)</f>
        <v>15005.3035618899</v>
      </c>
      <c r="C8" s="0" t="s">
        <v>3</v>
      </c>
    </row>
    <row r="9" customFormat="false" ht="13.8" hidden="false" customHeight="false" outlineLevel="0" collapsed="false">
      <c r="A9" s="0" t="s">
        <v>7</v>
      </c>
      <c r="B9" s="4" t="n">
        <v>5.91</v>
      </c>
      <c r="C9" s="0" t="s">
        <v>8</v>
      </c>
      <c r="D9" s="0" t="s">
        <v>9</v>
      </c>
    </row>
    <row r="10" customFormat="false" ht="15" hidden="false" customHeight="false" outlineLevel="0" collapsed="false">
      <c r="A10" s="0" t="s">
        <v>10</v>
      </c>
      <c r="B10" s="0" t="n">
        <f aca="false">0.003*B9*1000000</f>
        <v>17730</v>
      </c>
      <c r="C10" s="0" t="s">
        <v>2</v>
      </c>
      <c r="D10" s="0" t="s">
        <v>11</v>
      </c>
    </row>
    <row r="11" customFormat="false" ht="15" hidden="false" customHeight="false" outlineLevel="0" collapsed="false">
      <c r="A11" s="0" t="s">
        <v>12</v>
      </c>
      <c r="B11" s="0" t="n">
        <f aca="false">B10+B6*B8</f>
        <v>52342.7567358552</v>
      </c>
      <c r="C11" s="0" t="s">
        <v>2</v>
      </c>
      <c r="D11" s="0" t="s">
        <v>13</v>
      </c>
    </row>
    <row r="12" customFormat="false" ht="15" hidden="false" customHeight="false" outlineLevel="0" collapsed="false">
      <c r="B12" s="5" t="n">
        <f aca="false">B11/(B4*2)</f>
        <v>0.00534650581331031</v>
      </c>
      <c r="C12" s="0" t="s">
        <v>14</v>
      </c>
    </row>
    <row r="13" customFormat="false" ht="15" hidden="false" customHeight="false" outlineLevel="0" collapsed="false">
      <c r="B13" s="6" t="n">
        <f aca="false">B12*365</f>
        <v>1.95147462185826</v>
      </c>
      <c r="C13" s="0" t="s">
        <v>15</v>
      </c>
    </row>
    <row r="14" customFormat="false" ht="13.8" hidden="false" customHeight="false" outlineLevel="0" collapsed="false">
      <c r="A14" s="0" t="s">
        <v>16</v>
      </c>
      <c r="B14" s="7" t="n">
        <v>0.001</v>
      </c>
    </row>
    <row r="15" customFormat="false" ht="13.8" hidden="false" customHeight="false" outlineLevel="0" collapsed="false">
      <c r="A15" s="0" t="s">
        <v>17</v>
      </c>
      <c r="B15" s="8" t="n">
        <f aca="false">B6*B8*B14</f>
        <v>34.6127567358552</v>
      </c>
      <c r="C15" s="0" t="s">
        <v>2</v>
      </c>
    </row>
    <row r="16" customFormat="false" ht="13.8" hidden="false" customHeight="false" outlineLevel="0" collapsed="false">
      <c r="A16" s="0" t="s">
        <v>18</v>
      </c>
      <c r="B16" s="8" t="n">
        <f aca="false">B10*B14</f>
        <v>17.73</v>
      </c>
      <c r="C16" s="0" t="s">
        <v>2</v>
      </c>
    </row>
    <row r="17" customFormat="false" ht="13.8" hidden="false" customHeight="false" outlineLevel="0" collapsed="false">
      <c r="A17" s="0" t="s">
        <v>19</v>
      </c>
      <c r="B17" s="8" t="n">
        <f aca="false">B11*B14</f>
        <v>52.3427567358552</v>
      </c>
      <c r="C17" s="0" t="s">
        <v>2</v>
      </c>
    </row>
    <row r="18" customFormat="false" ht="13.8" hidden="false" customHeight="false" outlineLevel="0" collapsed="false">
      <c r="B18" s="6"/>
    </row>
    <row r="19" customFormat="false" ht="13.8" hidden="false" customHeight="false" outlineLevel="0" collapsed="false">
      <c r="B19" s="6"/>
    </row>
    <row r="20" customFormat="false" ht="13.8" hidden="false" customHeight="false" outlineLevel="0" collapsed="false">
      <c r="B20" s="6"/>
    </row>
    <row r="21" customFormat="false" ht="15" hidden="false" customHeight="false" outlineLevel="0" collapsed="false">
      <c r="A21" s="3" t="s">
        <v>20</v>
      </c>
    </row>
    <row r="22" customFormat="false" ht="15" hidden="false" customHeight="false" outlineLevel="0" collapsed="false">
      <c r="A22" s="0" t="s">
        <v>2</v>
      </c>
      <c r="B22" s="2" t="n">
        <v>521070.886676</v>
      </c>
      <c r="C22" s="0" t="s">
        <v>2</v>
      </c>
    </row>
    <row r="23" customFormat="false" ht="15" hidden="false" customHeight="false" outlineLevel="0" collapsed="false">
      <c r="A23" s="9" t="s">
        <v>21</v>
      </c>
      <c r="B23" s="2" t="n">
        <v>237713.211398</v>
      </c>
      <c r="C23" s="9" t="s">
        <v>21</v>
      </c>
    </row>
    <row r="24" customFormat="false" ht="15" hidden="false" customHeight="false" outlineLevel="0" collapsed="false">
      <c r="A24" s="0" t="s">
        <v>22</v>
      </c>
      <c r="B24" s="0" t="n">
        <f aca="false">B23/B22</f>
        <v>0.456201291372107</v>
      </c>
      <c r="C24" s="9" t="s">
        <v>21</v>
      </c>
    </row>
    <row r="25" customFormat="false" ht="13.8" hidden="false" customHeight="false" outlineLevel="0" collapsed="false">
      <c r="A25" s="0" t="s">
        <v>5</v>
      </c>
      <c r="B25" s="2" t="n">
        <v>1</v>
      </c>
      <c r="C25" s="9"/>
    </row>
    <row r="26" customFormat="false" ht="15" hidden="false" customHeight="false" outlineLevel="0" collapsed="false">
      <c r="A26" s="0" t="s">
        <v>6</v>
      </c>
      <c r="B26" s="0" t="n">
        <f aca="false">16500*B25*B22/(B22+2*B4+B40)</f>
        <v>798.647333777988</v>
      </c>
      <c r="C26" s="0" t="s">
        <v>3</v>
      </c>
    </row>
    <row r="27" customFormat="false" ht="15" hidden="false" customHeight="false" outlineLevel="0" collapsed="false">
      <c r="A27" s="0" t="s">
        <v>7</v>
      </c>
      <c r="B27" s="2" t="n">
        <v>1.39</v>
      </c>
      <c r="C27" s="0" t="s">
        <v>8</v>
      </c>
      <c r="D27" s="0" t="s">
        <v>9</v>
      </c>
    </row>
    <row r="28" customFormat="false" ht="13.8" hidden="false" customHeight="false" outlineLevel="0" collapsed="false">
      <c r="A28" s="0" t="s">
        <v>10</v>
      </c>
      <c r="B28" s="0" t="n">
        <f aca="false">0.003*B27*1000000</f>
        <v>4170</v>
      </c>
      <c r="C28" s="0" t="s">
        <v>2</v>
      </c>
      <c r="D28" s="0" t="s">
        <v>11</v>
      </c>
    </row>
    <row r="29" customFormat="false" ht="15" hidden="false" customHeight="false" outlineLevel="0" collapsed="false">
      <c r="A29" s="0" t="s">
        <v>12</v>
      </c>
      <c r="B29" s="0" t="n">
        <f aca="false">B28+B6*B26</f>
        <v>6012.24102949872</v>
      </c>
      <c r="C29" s="0" t="s">
        <v>2</v>
      </c>
      <c r="D29" s="0" t="s">
        <v>13</v>
      </c>
    </row>
    <row r="30" customFormat="false" ht="15" hidden="false" customHeight="false" outlineLevel="0" collapsed="false">
      <c r="B30" s="5" t="n">
        <f aca="false">B29/(B22*2)</f>
        <v>0.0057691200787016</v>
      </c>
      <c r="C30" s="0" t="s">
        <v>14</v>
      </c>
    </row>
    <row r="31" customFormat="false" ht="15" hidden="false" customHeight="false" outlineLevel="0" collapsed="false">
      <c r="B31" s="6" t="n">
        <f aca="false">B30*365</f>
        <v>2.10572882872608</v>
      </c>
      <c r="C31" s="0" t="s">
        <v>15</v>
      </c>
    </row>
    <row r="32" customFormat="false" ht="13.8" hidden="false" customHeight="false" outlineLevel="0" collapsed="false">
      <c r="A32" s="0" t="s">
        <v>16</v>
      </c>
      <c r="B32" s="7" t="n">
        <v>0.001</v>
      </c>
    </row>
    <row r="33" customFormat="false" ht="13.8" hidden="false" customHeight="false" outlineLevel="0" collapsed="false">
      <c r="A33" s="0" t="s">
        <v>17</v>
      </c>
      <c r="B33" s="8" t="n">
        <f aca="false">B6*B26*B32</f>
        <v>1.84224102949872</v>
      </c>
      <c r="C33" s="0" t="s">
        <v>2</v>
      </c>
    </row>
    <row r="34" customFormat="false" ht="13.8" hidden="false" customHeight="false" outlineLevel="0" collapsed="false">
      <c r="A34" s="0" t="s">
        <v>18</v>
      </c>
      <c r="B34" s="8" t="n">
        <f aca="false">B28*B32</f>
        <v>4.17</v>
      </c>
      <c r="C34" s="0" t="s">
        <v>2</v>
      </c>
    </row>
    <row r="35" customFormat="false" ht="13.8" hidden="false" customHeight="false" outlineLevel="0" collapsed="false">
      <c r="A35" s="0" t="s">
        <v>19</v>
      </c>
      <c r="B35" s="8" t="n">
        <f aca="false">B29*B32</f>
        <v>6.01224102949872</v>
      </c>
      <c r="C35" s="0" t="s">
        <v>2</v>
      </c>
    </row>
    <row r="36" customFormat="false" ht="13.8" hidden="false" customHeight="false" outlineLevel="0" collapsed="false">
      <c r="B36" s="8"/>
    </row>
    <row r="39" customFormat="false" ht="15" hidden="false" customHeight="false" outlineLevel="0" collapsed="false">
      <c r="A39" s="3" t="s">
        <v>23</v>
      </c>
    </row>
    <row r="40" customFormat="false" ht="15" hidden="false" customHeight="false" outlineLevel="0" collapsed="false">
      <c r="A40" s="0" t="s">
        <v>2</v>
      </c>
      <c r="B40" s="2" t="n">
        <v>454131.515407</v>
      </c>
      <c r="C40" s="0" t="s">
        <v>2</v>
      </c>
    </row>
    <row r="41" customFormat="false" ht="15" hidden="false" customHeight="false" outlineLevel="0" collapsed="false">
      <c r="A41" s="9" t="s">
        <v>24</v>
      </c>
      <c r="B41" s="2" t="n">
        <v>567.912245</v>
      </c>
      <c r="C41" s="9" t="s">
        <v>24</v>
      </c>
    </row>
    <row r="42" customFormat="false" ht="13.8" hidden="false" customHeight="false" outlineLevel="0" collapsed="false">
      <c r="A42" s="9" t="s">
        <v>25</v>
      </c>
      <c r="B42" s="0" t="n">
        <f aca="false">B40/B41</f>
        <v>799.650860507507</v>
      </c>
      <c r="C42" s="9"/>
    </row>
    <row r="43" customFormat="false" ht="13.8" hidden="false" customHeight="false" outlineLevel="0" collapsed="false">
      <c r="A43" s="9" t="s">
        <v>26</v>
      </c>
      <c r="B43" s="0" t="n">
        <f aca="false">B42*B24</f>
        <v>364.801755210341</v>
      </c>
      <c r="C43" s="9" t="s">
        <v>21</v>
      </c>
    </row>
    <row r="44" customFormat="false" ht="13.8" hidden="false" customHeight="false" outlineLevel="0" collapsed="false">
      <c r="A44" s="9" t="s">
        <v>5</v>
      </c>
      <c r="B44" s="2" t="n">
        <v>1</v>
      </c>
      <c r="C44" s="9"/>
    </row>
    <row r="45" customFormat="false" ht="15" hidden="false" customHeight="false" outlineLevel="0" collapsed="false">
      <c r="A45" s="0" t="s">
        <v>6</v>
      </c>
      <c r="B45" s="0" t="n">
        <f aca="false">16500*B44*B40/(B40+2*B4+B22)</f>
        <v>696.04910433209</v>
      </c>
      <c r="C45" s="0" t="s">
        <v>3</v>
      </c>
    </row>
    <row r="46" customFormat="false" ht="15" hidden="false" customHeight="false" outlineLevel="0" collapsed="false">
      <c r="A46" s="0" t="s">
        <v>7</v>
      </c>
      <c r="B46" s="2" t="n">
        <v>1.88</v>
      </c>
      <c r="C46" s="0" t="s">
        <v>8</v>
      </c>
      <c r="D46" s="0" t="s">
        <v>9</v>
      </c>
    </row>
    <row r="47" customFormat="false" ht="15" hidden="false" customHeight="false" outlineLevel="0" collapsed="false">
      <c r="A47" s="0" t="s">
        <v>10</v>
      </c>
      <c r="B47" s="0" t="n">
        <f aca="false">0.003*B46*1000000</f>
        <v>5640</v>
      </c>
      <c r="C47" s="0" t="s">
        <v>2</v>
      </c>
      <c r="D47" s="0" t="s">
        <v>11</v>
      </c>
    </row>
    <row r="48" customFormat="false" ht="15" hidden="false" customHeight="false" outlineLevel="0" collapsed="false">
      <c r="A48" s="0" t="s">
        <v>12</v>
      </c>
      <c r="B48" s="0" t="n">
        <f aca="false">B47+B6*B45</f>
        <v>7245.57753630824</v>
      </c>
      <c r="C48" s="0" t="s">
        <v>2</v>
      </c>
      <c r="D48" s="0" t="s">
        <v>13</v>
      </c>
    </row>
    <row r="49" customFormat="false" ht="15" hidden="false" customHeight="false" outlineLevel="0" collapsed="false">
      <c r="B49" s="5" t="n">
        <f aca="false">B48/(B40*2)</f>
        <v>0.00797740003775629</v>
      </c>
      <c r="C49" s="0" t="s">
        <v>14</v>
      </c>
    </row>
    <row r="50" customFormat="false" ht="15" hidden="false" customHeight="false" outlineLevel="0" collapsed="false">
      <c r="B50" s="6" t="n">
        <f aca="false">B49*365</f>
        <v>2.91175101378104</v>
      </c>
      <c r="C50" s="0" t="s">
        <v>15</v>
      </c>
    </row>
    <row r="51" customFormat="false" ht="13.8" hidden="false" customHeight="false" outlineLevel="0" collapsed="false">
      <c r="A51" s="0" t="s">
        <v>16</v>
      </c>
      <c r="B51" s="7" t="n">
        <v>0.001</v>
      </c>
    </row>
    <row r="52" customFormat="false" ht="13.8" hidden="false" customHeight="false" outlineLevel="0" collapsed="false">
      <c r="A52" s="0" t="s">
        <v>17</v>
      </c>
      <c r="B52" s="8" t="n">
        <f aca="false">B6*B45*B51</f>
        <v>1.60557753630824</v>
      </c>
      <c r="C52" s="0" t="s">
        <v>2</v>
      </c>
    </row>
    <row r="53" customFormat="false" ht="13.8" hidden="false" customHeight="false" outlineLevel="0" collapsed="false">
      <c r="A53" s="0" t="s">
        <v>18</v>
      </c>
      <c r="B53" s="8" t="n">
        <f aca="false">B47*B51</f>
        <v>5.64</v>
      </c>
      <c r="C53" s="0" t="s">
        <v>2</v>
      </c>
    </row>
    <row r="54" customFormat="false" ht="13.8" hidden="false" customHeight="false" outlineLevel="0" collapsed="false">
      <c r="A54" s="0" t="s">
        <v>19</v>
      </c>
      <c r="B54" s="8" t="n">
        <f aca="false">B48*B51</f>
        <v>7.24557753630824</v>
      </c>
      <c r="C54" s="0" t="s">
        <v>2</v>
      </c>
    </row>
    <row r="57" customFormat="false" ht="13.8" hidden="false" customHeight="false" outlineLevel="0" collapsed="false"/>
    <row r="58" customFormat="false" ht="13.8" hidden="false" customHeight="false" outlineLevel="0" collapsed="false">
      <c r="A58" s="0" t="s">
        <v>27</v>
      </c>
      <c r="B58" s="10" t="n">
        <f aca="false">B15+B33+B52</f>
        <v>38.0605753016622</v>
      </c>
      <c r="C58" s="0" t="s">
        <v>2</v>
      </c>
    </row>
    <row r="59" customFormat="false" ht="13.8" hidden="false" customHeight="false" outlineLevel="0" collapsed="false">
      <c r="A59" s="0" t="s">
        <v>28</v>
      </c>
      <c r="B59" s="10" t="n">
        <f aca="false">B58/B6</f>
        <v>16.5</v>
      </c>
      <c r="C59" s="0" t="s">
        <v>3</v>
      </c>
    </row>
    <row r="60" customFormat="false" ht="13.8" hidden="false" customHeight="false" outlineLevel="0" collapsed="false">
      <c r="A60" s="3" t="s">
        <v>29</v>
      </c>
      <c r="B60" s="11" t="n">
        <f aca="false">B17+B35+B54</f>
        <v>65.6005753016622</v>
      </c>
      <c r="C60" s="0" t="s">
        <v>2</v>
      </c>
      <c r="D60" s="0" t="s">
        <v>30</v>
      </c>
    </row>
    <row r="61" customFormat="false" ht="13.8" hidden="false" customHeight="false" outlineLevel="0" collapsed="false">
      <c r="A61" s="3" t="s">
        <v>31</v>
      </c>
      <c r="B61" s="12" t="n">
        <f aca="false">B60*B24</f>
        <v>29.9270671673714</v>
      </c>
    </row>
    <row r="65" customFormat="false" ht="13.8" hidden="false" customHeight="false" outlineLevel="0" collapsed="false">
      <c r="A65" s="3" t="s">
        <v>32</v>
      </c>
      <c r="B65" s="13" t="n">
        <f aca="false">2*(B4+B22+B40)</f>
        <v>11740491.743854</v>
      </c>
      <c r="C65" s="0" t="s">
        <v>2</v>
      </c>
      <c r="D65" s="0" t="s">
        <v>33</v>
      </c>
    </row>
    <row r="66" customFormat="false" ht="13.8" hidden="false" customHeight="false" outlineLevel="0" collapsed="false">
      <c r="A66" s="3" t="s">
        <v>34</v>
      </c>
      <c r="B66" s="14" t="n">
        <f aca="false">(B65*B24)/1000000</f>
        <v>5.35602749488976</v>
      </c>
      <c r="C66" s="0" t="s">
        <v>35</v>
      </c>
    </row>
    <row r="68" customFormat="false" ht="13.8" hidden="false" customHeight="false" outlineLevel="0" collapsed="false">
      <c r="A68" s="3" t="s">
        <v>36</v>
      </c>
      <c r="B68" s="0" t="n">
        <f aca="false">B9+B27+B46</f>
        <v>9.18</v>
      </c>
      <c r="C68" s="0" t="s">
        <v>35</v>
      </c>
    </row>
    <row r="70" customFormat="false" ht="13.8" hidden="false" customHeight="false" outlineLevel="0" collapsed="false">
      <c r="A70" s="0" t="s">
        <v>37</v>
      </c>
      <c r="B70" s="15" t="n">
        <f aca="false">B68/B66</f>
        <v>1.7139568474506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2020-08-24T23:25:26Z</dcterms:created>
  <dc:creator/>
  <dc:description/>
  <dc:language>en-GB</dc:language>
  <cp:lastModifiedBy/>
  <dcterms:modified xsi:type="dcterms:W3CDTF">2020-09-11T17:05:01Z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