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7267196B-D89C-4E0F-A553-4C8678B4C68B}" xr6:coauthVersionLast="45" xr6:coauthVersionMax="45" xr10:uidLastSave="{00000000-0000-0000-0000-000000000000}"/>
  <bookViews>
    <workbookView xWindow="-120" yWindow="-120" windowWidth="24240" windowHeight="13140" xr2:uid="{FAD04CD0-B5EA-4A69-9B06-2E4CA7089D0C}"/>
  </bookViews>
  <sheets>
    <sheet name="Calculator" sheetId="2" r:id="rId1"/>
    <sheet name="Equation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17" i="2"/>
  <c r="B9" i="2"/>
  <c r="B7" i="2"/>
  <c r="B20" i="2" l="1"/>
  <c r="B8" i="1" l="1"/>
  <c r="B21" i="2"/>
  <c r="B32" i="2" s="1"/>
  <c r="B33" i="2" s="1"/>
  <c r="B16" i="2"/>
  <c r="B6" i="2"/>
  <c r="B34" i="2" l="1"/>
  <c r="B35" i="2" s="1"/>
  <c r="G8" i="1"/>
  <c r="J8" i="1"/>
  <c r="B22" i="2"/>
  <c r="B23" i="2" s="1"/>
  <c r="B10" i="2"/>
  <c r="B11" i="2" s="1"/>
  <c r="B12" i="2" s="1"/>
  <c r="G7" i="1"/>
  <c r="J7" i="1"/>
</calcChain>
</file>

<file path=xl/sharedStrings.xml><?xml version="1.0" encoding="utf-8"?>
<sst xmlns="http://schemas.openxmlformats.org/spreadsheetml/2006/main" count="71" uniqueCount="29">
  <si>
    <t xml:space="preserve">impermanent_loss = 2 * sqrt(price_ratio) / (1+price_ratio) — 1
</t>
  </si>
  <si>
    <t>price_ratio</t>
  </si>
  <si>
    <t>loss</t>
  </si>
  <si>
    <t>FSN</t>
  </si>
  <si>
    <t>ANY</t>
  </si>
  <si>
    <t>FSN-ANY Pool:</t>
  </si>
  <si>
    <t>* Only Update cells highlighted in yellow</t>
  </si>
  <si>
    <t>aUSDT</t>
  </si>
  <si>
    <t>FSN-aUSDT Pool:</t>
  </si>
  <si>
    <t>ANY Price</t>
  </si>
  <si>
    <t>FSN Price</t>
  </si>
  <si>
    <t>Total LP Rewards:</t>
  </si>
  <si>
    <t>Total Trading Rewards</t>
  </si>
  <si>
    <t>Total Rewards</t>
  </si>
  <si>
    <t>Airdrops</t>
  </si>
  <si>
    <t>DON'T USE THIS SHEET</t>
  </si>
  <si>
    <t>price ratio</t>
  </si>
  <si>
    <t>L = 2 * SQRT(R)/(1+R) - 1</t>
  </si>
  <si>
    <t>and</t>
  </si>
  <si>
    <t>ANY should stay between</t>
  </si>
  <si>
    <t>FSN should stay between</t>
  </si>
  <si>
    <t>USDT</t>
  </si>
  <si>
    <t>Trading Volume in FSN</t>
  </si>
  <si>
    <t>Mil FSN</t>
  </si>
  <si>
    <t>FSN-aETH Pool:</t>
  </si>
  <si>
    <t>aETH</t>
  </si>
  <si>
    <t>Daily</t>
  </si>
  <si>
    <t>Annual</t>
  </si>
  <si>
    <t>source: https://markets.anyswap.exchange/#/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</si>
</sst>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10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2" borderId="0" xfId="0" applyFill="1" applyAlignment="1">
      <alignment wrapText="1"/>
    </xf>
    <xf numFmtId="9" fontId="0" fillId="0" borderId="0" xfId="1" applyFont="1"/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8C69-5BB7-4F05-9DA6-3BF59D829BFE}">
  <dimension ref="A1:D35"/>
  <sheetViews>
    <sheetView tabSelected="1" workbookViewId="0">
      <selection activeCell="D32" sqref="D32"/>
    </sheetView>
  </sheetViews>
  <sheetFormatPr defaultRowHeight="15" x14ac:dyDescent="0.25"/>
  <cols>
    <col min="1" max="1" width="24.42578125" customWidth="1"/>
  </cols>
  <sheetData>
    <row r="1" spans="1:4" x14ac:dyDescent="0.25">
      <c r="A1" s="10" t="s">
        <v>6</v>
      </c>
      <c r="B1" s="5"/>
      <c r="C1" s="5"/>
    </row>
    <row r="3" spans="1:4" x14ac:dyDescent="0.25">
      <c r="A3" s="4" t="s">
        <v>5</v>
      </c>
    </row>
    <row r="4" spans="1:4" x14ac:dyDescent="0.25">
      <c r="A4" t="s">
        <v>3</v>
      </c>
      <c r="B4" s="5">
        <v>3950968.3941779998</v>
      </c>
      <c r="C4" t="s">
        <v>3</v>
      </c>
    </row>
    <row r="5" spans="1:4" x14ac:dyDescent="0.25">
      <c r="A5" t="s">
        <v>4</v>
      </c>
      <c r="B5" s="5">
        <v>1860856.410559</v>
      </c>
      <c r="C5" t="s">
        <v>4</v>
      </c>
    </row>
    <row r="6" spans="1:4" x14ac:dyDescent="0.25">
      <c r="A6" t="s">
        <v>9</v>
      </c>
      <c r="B6">
        <f>B4/B5</f>
        <v>2.123198959231428</v>
      </c>
      <c r="C6" t="s">
        <v>3</v>
      </c>
    </row>
    <row r="7" spans="1:4" x14ac:dyDescent="0.25">
      <c r="A7" t="s">
        <v>11</v>
      </c>
      <c r="B7">
        <f>16500*2*B4/(2*B4+B14+B27)</f>
        <v>14789.978840552187</v>
      </c>
      <c r="C7" t="s">
        <v>4</v>
      </c>
    </row>
    <row r="8" spans="1:4" x14ac:dyDescent="0.25">
      <c r="A8" t="s">
        <v>22</v>
      </c>
      <c r="B8" s="8">
        <v>5.18</v>
      </c>
      <c r="C8" t="s">
        <v>23</v>
      </c>
      <c r="D8" t="s">
        <v>28</v>
      </c>
    </row>
    <row r="9" spans="1:4" x14ac:dyDescent="0.25">
      <c r="A9" t="s">
        <v>12</v>
      </c>
      <c r="B9" s="7">
        <f>16500*B8/(B8+B19+B31)</f>
        <v>10187.127532777115</v>
      </c>
      <c r="C9" t="s">
        <v>4</v>
      </c>
    </row>
    <row r="10" spans="1:4" x14ac:dyDescent="0.25">
      <c r="A10" t="s">
        <v>13</v>
      </c>
      <c r="B10">
        <f>B9+B7</f>
        <v>24977.106373329301</v>
      </c>
      <c r="C10" t="s">
        <v>4</v>
      </c>
    </row>
    <row r="11" spans="1:4" x14ac:dyDescent="0.25">
      <c r="B11" s="2">
        <f>B10/B5/2</f>
        <v>6.7111858366939222E-3</v>
      </c>
      <c r="C11" t="s">
        <v>26</v>
      </c>
    </row>
    <row r="12" spans="1:4" x14ac:dyDescent="0.25">
      <c r="B12" s="9">
        <f>B11*365</f>
        <v>2.4495828303932816</v>
      </c>
      <c r="C12" t="s">
        <v>27</v>
      </c>
    </row>
    <row r="13" spans="1:4" x14ac:dyDescent="0.25">
      <c r="A13" s="4" t="s">
        <v>8</v>
      </c>
    </row>
    <row r="14" spans="1:4" x14ac:dyDescent="0.25">
      <c r="A14" t="s">
        <v>3</v>
      </c>
      <c r="B14" s="5">
        <v>401595.737456</v>
      </c>
      <c r="C14" t="s">
        <v>3</v>
      </c>
    </row>
    <row r="15" spans="1:4" x14ac:dyDescent="0.25">
      <c r="A15" s="6" t="s">
        <v>7</v>
      </c>
      <c r="B15" s="5">
        <v>197191.711083</v>
      </c>
      <c r="C15" s="6" t="s">
        <v>7</v>
      </c>
    </row>
    <row r="16" spans="1:4" x14ac:dyDescent="0.25">
      <c r="A16" t="s">
        <v>10</v>
      </c>
      <c r="B16">
        <f>B15/B14</f>
        <v>0.49102042848401722</v>
      </c>
      <c r="C16" s="6" t="s">
        <v>7</v>
      </c>
    </row>
    <row r="17" spans="1:4" x14ac:dyDescent="0.25">
      <c r="A17" t="s">
        <v>11</v>
      </c>
      <c r="B17">
        <f>16500*B14/(B14+2*B4+B27)</f>
        <v>751.6628667774911</v>
      </c>
      <c r="C17" t="s">
        <v>4</v>
      </c>
    </row>
    <row r="18" spans="1:4" x14ac:dyDescent="0.25">
      <c r="A18" t="s">
        <v>14</v>
      </c>
      <c r="B18">
        <v>0</v>
      </c>
      <c r="C18" t="s">
        <v>4</v>
      </c>
    </row>
    <row r="19" spans="1:4" x14ac:dyDescent="0.25">
      <c r="A19" t="s">
        <v>22</v>
      </c>
      <c r="B19" s="5">
        <v>2.81</v>
      </c>
      <c r="C19" t="s">
        <v>23</v>
      </c>
      <c r="D19" t="s">
        <v>28</v>
      </c>
    </row>
    <row r="20" spans="1:4" x14ac:dyDescent="0.25">
      <c r="A20" t="s">
        <v>12</v>
      </c>
      <c r="B20" s="7">
        <f>16500*B19/(B19+B8)</f>
        <v>5802.8785982478094</v>
      </c>
      <c r="C20" t="s">
        <v>4</v>
      </c>
    </row>
    <row r="21" spans="1:4" x14ac:dyDescent="0.25">
      <c r="A21" t="s">
        <v>13</v>
      </c>
      <c r="B21">
        <f>B18+B17+B20</f>
        <v>6554.5414650253006</v>
      </c>
      <c r="C21" t="s">
        <v>4</v>
      </c>
    </row>
    <row r="22" spans="1:4" x14ac:dyDescent="0.25">
      <c r="B22" s="2">
        <f>B21/B14*B6/2</f>
        <v>1.7326622669028825E-2</v>
      </c>
      <c r="C22" t="s">
        <v>26</v>
      </c>
    </row>
    <row r="23" spans="1:4" x14ac:dyDescent="0.25">
      <c r="B23" s="9">
        <f>B22*365</f>
        <v>6.3242172741955214</v>
      </c>
      <c r="C23" t="s">
        <v>27</v>
      </c>
    </row>
    <row r="24" spans="1:4" x14ac:dyDescent="0.25">
      <c r="A24" s="4"/>
    </row>
    <row r="26" spans="1:4" x14ac:dyDescent="0.25">
      <c r="A26" s="4" t="s">
        <v>24</v>
      </c>
    </row>
    <row r="27" spans="1:4" x14ac:dyDescent="0.25">
      <c r="A27" t="s">
        <v>3</v>
      </c>
      <c r="B27" s="5">
        <v>512028.22741799999</v>
      </c>
      <c r="C27" t="s">
        <v>3</v>
      </c>
    </row>
    <row r="28" spans="1:4" x14ac:dyDescent="0.25">
      <c r="A28" s="6" t="s">
        <v>25</v>
      </c>
      <c r="B28" s="5">
        <v>566.26337599999999</v>
      </c>
      <c r="C28" s="6" t="s">
        <v>25</v>
      </c>
    </row>
    <row r="29" spans="1:4" x14ac:dyDescent="0.25">
      <c r="A29" t="s">
        <v>11</v>
      </c>
      <c r="B29">
        <f>16500*3*B27/(B27+2*B4+B14)</f>
        <v>2875.0748780109657</v>
      </c>
      <c r="C29" t="s">
        <v>4</v>
      </c>
    </row>
    <row r="30" spans="1:4" x14ac:dyDescent="0.25">
      <c r="A30" t="s">
        <v>14</v>
      </c>
      <c r="B30">
        <v>0</v>
      </c>
      <c r="C30" t="s">
        <v>4</v>
      </c>
    </row>
    <row r="31" spans="1:4" x14ac:dyDescent="0.25">
      <c r="A31" t="s">
        <v>22</v>
      </c>
      <c r="B31" s="5">
        <v>0.4</v>
      </c>
      <c r="C31" t="s">
        <v>23</v>
      </c>
      <c r="D31" t="s">
        <v>28</v>
      </c>
    </row>
    <row r="32" spans="1:4" x14ac:dyDescent="0.25">
      <c r="A32" t="s">
        <v>12</v>
      </c>
      <c r="B32" s="7">
        <f>16500*B31/(B31+B21)</f>
        <v>1.0068739797624608</v>
      </c>
      <c r="C32" t="s">
        <v>4</v>
      </c>
    </row>
    <row r="33" spans="1:3" x14ac:dyDescent="0.25">
      <c r="A33" t="s">
        <v>13</v>
      </c>
      <c r="B33">
        <f>B30+B29+B32</f>
        <v>2876.0817519907282</v>
      </c>
      <c r="C33" t="s">
        <v>4</v>
      </c>
    </row>
    <row r="34" spans="1:3" x14ac:dyDescent="0.25">
      <c r="B34" s="2">
        <f>B33/B27*B19/2</f>
        <v>7.8919376807094332E-3</v>
      </c>
      <c r="C34" t="s">
        <v>26</v>
      </c>
    </row>
    <row r="35" spans="1:3" x14ac:dyDescent="0.25">
      <c r="B35" s="9">
        <f>B34*365</f>
        <v>2.8805572534589432</v>
      </c>
      <c r="C35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8D86-7FF2-4307-9A67-AAD175E9E74C}">
  <dimension ref="A1:K9"/>
  <sheetViews>
    <sheetView workbookViewId="0">
      <selection activeCell="D13" sqref="D13"/>
    </sheetView>
  </sheetViews>
  <sheetFormatPr defaultRowHeight="15" x14ac:dyDescent="0.25"/>
  <cols>
    <col min="1" max="1" width="13" customWidth="1"/>
    <col min="6" max="6" width="7.28515625" customWidth="1"/>
    <col min="7" max="7" width="4.5703125" bestFit="1" customWidth="1"/>
    <col min="10" max="10" width="4.5703125" bestFit="1" customWidth="1"/>
  </cols>
  <sheetData>
    <row r="1" spans="1:11" x14ac:dyDescent="0.25">
      <c r="A1" s="1" t="s">
        <v>0</v>
      </c>
    </row>
    <row r="2" spans="1:11" x14ac:dyDescent="0.25">
      <c r="A2" s="4" t="s">
        <v>15</v>
      </c>
    </row>
    <row r="4" spans="1:11" x14ac:dyDescent="0.25">
      <c r="I4" t="s">
        <v>17</v>
      </c>
    </row>
    <row r="6" spans="1:11" x14ac:dyDescent="0.25">
      <c r="G6" s="3"/>
    </row>
    <row r="7" spans="1:11" x14ac:dyDescent="0.25">
      <c r="A7" t="s">
        <v>1</v>
      </c>
      <c r="B7" s="5">
        <v>1.29</v>
      </c>
      <c r="D7" t="s">
        <v>19</v>
      </c>
      <c r="G7" s="3">
        <f>Calculator!B6/Equations!B7</f>
        <v>1.6458906660708743</v>
      </c>
      <c r="H7" t="s">
        <v>3</v>
      </c>
      <c r="I7" t="s">
        <v>18</v>
      </c>
      <c r="J7" s="3">
        <f>Calculator!B6*Equations!B7</f>
        <v>2.738926657408542</v>
      </c>
      <c r="K7" t="s">
        <v>3</v>
      </c>
    </row>
    <row r="8" spans="1:11" x14ac:dyDescent="0.25">
      <c r="A8" t="s">
        <v>2</v>
      </c>
      <c r="B8" s="2">
        <f>2*SQRT(B7)/(1+B7)-1</f>
        <v>-8.0509439650178205E-3</v>
      </c>
      <c r="D8" t="s">
        <v>20</v>
      </c>
      <c r="G8" s="3">
        <f>Calculator!B16/Equations!B7</f>
        <v>0.38063599107288154</v>
      </c>
      <c r="H8" s="2" t="s">
        <v>21</v>
      </c>
      <c r="I8" t="s">
        <v>18</v>
      </c>
      <c r="J8" s="3">
        <f>Calculator!B16*Equations!B7</f>
        <v>0.63341635274438224</v>
      </c>
      <c r="K8" t="s">
        <v>21</v>
      </c>
    </row>
    <row r="9" spans="1:11" x14ac:dyDescent="0.25">
      <c r="A9" t="s">
        <v>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2020-08-24T23:25:26Z</dcterms:created>
  <dcterms:modified xsi:type="dcterms:W3CDTF">2020-09-02T15:48:34Z</dcterms:modified>
</cp:coreProperties>
</file>