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yar\Documents\Project\readings\"/>
    </mc:Choice>
  </mc:AlternateContent>
  <xr:revisionPtr revIDLastSave="0" documentId="8_{0248E648-0C7A-4208-86D9-809F7FDF20C3}" xr6:coauthVersionLast="32" xr6:coauthVersionMax="32" xr10:uidLastSave="{00000000-0000-0000-0000-000000000000}"/>
  <bookViews>
    <workbookView xWindow="0" yWindow="0" windowWidth="20490" windowHeight="7545" xr2:uid="{CF4750CA-6D1B-4970-9988-74BDCC58ACBD}"/>
  </bookViews>
  <sheets>
    <sheet name="Dummy Encoding" sheetId="1" r:id="rId1"/>
    <sheet name="Conjoint 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2" l="1"/>
  <c r="P27" i="2"/>
  <c r="P23" i="2"/>
  <c r="P34" i="2" s="1"/>
  <c r="Q27" i="2" s="1"/>
  <c r="S16" i="2"/>
  <c r="S14" i="2"/>
  <c r="S15" i="2" s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P21" i="1"/>
  <c r="O21" i="1"/>
  <c r="N21" i="1"/>
  <c r="M21" i="1"/>
  <c r="L21" i="1"/>
  <c r="K21" i="1"/>
  <c r="J21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P5" i="1"/>
  <c r="O5" i="1"/>
  <c r="N5" i="1"/>
  <c r="M5" i="1"/>
  <c r="L5" i="1"/>
  <c r="K5" i="1"/>
  <c r="J5" i="1"/>
  <c r="P4" i="1"/>
  <c r="O4" i="1"/>
  <c r="N4" i="1"/>
  <c r="M4" i="1"/>
  <c r="L4" i="1"/>
  <c r="K4" i="1"/>
  <c r="J4" i="1"/>
  <c r="P3" i="1"/>
  <c r="O3" i="1"/>
  <c r="N3" i="1"/>
  <c r="M3" i="1"/>
  <c r="L3" i="1"/>
  <c r="K3" i="1"/>
  <c r="J3" i="1"/>
  <c r="P2" i="1"/>
  <c r="O2" i="1"/>
  <c r="N2" i="1"/>
  <c r="M2" i="1"/>
  <c r="L2" i="1"/>
  <c r="K2" i="1"/>
  <c r="J2" i="1"/>
  <c r="Q31" i="2" l="1"/>
  <c r="Q23" i="2"/>
</calcChain>
</file>

<file path=xl/sharedStrings.xml><?xml version="1.0" encoding="utf-8"?>
<sst xmlns="http://schemas.openxmlformats.org/spreadsheetml/2006/main" count="74" uniqueCount="64">
  <si>
    <t>Cutting_Speed</t>
  </si>
  <si>
    <t>Feed_Rate</t>
  </si>
  <si>
    <t>Depth_of_cut</t>
  </si>
  <si>
    <t>Rank</t>
  </si>
  <si>
    <t>Cutting Speed:1</t>
  </si>
  <si>
    <t>Cutting Speed:2</t>
  </si>
  <si>
    <t>Feed Rate:1</t>
  </si>
  <si>
    <t>Feed Rate:2</t>
  </si>
  <si>
    <t>Depth of Cut:1</t>
  </si>
  <si>
    <t>Depth of Cut:2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</si>
  <si>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</si>
  <si>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</si>
  <si>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</si>
  <si>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</si>
  <si>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</si>
  <si>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</si>
  <si>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</si>
  <si>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</si>
  <si>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</si>
  <si>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</si>
  <si>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</si>
  <si>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</si>
  <si>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</si>
  <si>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a11</t>
  </si>
  <si>
    <t>6+a13</t>
  </si>
  <si>
    <t>Regression</t>
  </si>
  <si>
    <t>a12</t>
  </si>
  <si>
    <t>4.333333+a13</t>
  </si>
  <si>
    <t>Residual</t>
  </si>
  <si>
    <t>3*a13</t>
  </si>
  <si>
    <t>3*a23</t>
  </si>
  <si>
    <t>Total</t>
  </si>
  <si>
    <t>a13</t>
  </si>
  <si>
    <t>a23</t>
  </si>
  <si>
    <t>a33</t>
  </si>
  <si>
    <t>a21</t>
  </si>
  <si>
    <t>a31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</si>
  <si>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</si>
  <si>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</si>
  <si>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</si>
  <si>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</si>
  <si>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</si>
  <si>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</si>
  <si>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</si>
  <si>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a22</t>
  </si>
  <si>
    <t>a32</t>
  </si>
  <si>
    <t>Intercept</t>
  </si>
  <si>
    <t>Attributes</t>
  </si>
  <si>
    <t>Coeff</t>
  </si>
  <si>
    <t>Part Worths</t>
  </si>
  <si>
    <t>Range</t>
  </si>
  <si>
    <t>Relative Importance</t>
  </si>
  <si>
    <t>Cutting Speed</t>
  </si>
  <si>
    <t>β11</t>
  </si>
  <si>
    <t>β12</t>
  </si>
  <si>
    <t>β13</t>
  </si>
  <si>
    <t>Feed Rate</t>
  </si>
  <si>
    <t>β21</t>
  </si>
  <si>
    <t>β22</t>
  </si>
  <si>
    <t>β23</t>
  </si>
  <si>
    <t>Depth of Cut</t>
  </si>
  <si>
    <t>β31</t>
  </si>
  <si>
    <t>β32</t>
  </si>
  <si>
    <t>β33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</si>
</sst>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13" xfId="0" applyFill="1" applyBorder="1"/>
    <xf numFmtId="0" fontId="1" fillId="6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0" fillId="0" borderId="14" xfId="0" applyFill="1" applyBorder="1" applyAlignment="1"/>
    <xf numFmtId="0" fontId="0" fillId="6" borderId="2" xfId="0" applyFill="1" applyBorder="1"/>
    <xf numFmtId="0" fontId="1" fillId="0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9" xfId="0" applyFill="1" applyBorder="1" applyAlignment="1"/>
    <xf numFmtId="0" fontId="0" fillId="6" borderId="3" xfId="0" applyFill="1" applyBorder="1"/>
    <xf numFmtId="0" fontId="1" fillId="6" borderId="1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0" fillId="4" borderId="0" xfId="0" applyFill="1" applyBorder="1" applyAlignment="1"/>
    <xf numFmtId="0" fontId="2" fillId="3" borderId="13" xfId="0" applyFont="1" applyFill="1" applyBorder="1" applyAlignment="1"/>
    <xf numFmtId="0" fontId="2" fillId="3" borderId="14" xfId="0" applyFont="1" applyFill="1" applyBorder="1" applyAlignment="1"/>
    <xf numFmtId="0" fontId="0" fillId="6" borderId="4" xfId="0" applyFill="1" applyBorder="1"/>
    <xf numFmtId="0" fontId="1" fillId="0" borderId="12" xfId="0" applyFont="1" applyFill="1" applyBorder="1" applyAlignment="1">
      <alignment horizontal="center"/>
    </xf>
    <xf numFmtId="0" fontId="2" fillId="3" borderId="6" xfId="0" applyFont="1" applyFill="1" applyBorder="1" applyAlignment="1"/>
    <xf numFmtId="0" fontId="1" fillId="0" borderId="16" xfId="0" applyFont="1" applyFill="1" applyBorder="1" applyAlignment="1">
      <alignment horizontal="center"/>
    </xf>
    <xf numFmtId="0" fontId="0" fillId="7" borderId="1" xfId="0" applyFill="1" applyBorder="1"/>
    <xf numFmtId="0" fontId="0" fillId="5" borderId="17" xfId="0" applyFill="1" applyBorder="1"/>
    <xf numFmtId="0" fontId="0" fillId="0" borderId="17" xfId="0" applyBorder="1"/>
    <xf numFmtId="0" fontId="3" fillId="0" borderId="13" xfId="0" applyFont="1" applyBorder="1"/>
    <xf numFmtId="0" fontId="3" fillId="0" borderId="14" xfId="0" applyFont="1" applyBorder="1"/>
    <xf numFmtId="0" fontId="0" fillId="7" borderId="4" xfId="0" applyFill="1" applyBorder="1"/>
    <xf numFmtId="0" fontId="0" fillId="8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671447</xdr:colOff>
      <xdr:row>20</xdr:row>
      <xdr:rowOff>195196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5417E6-D020-49E3-A828-F26B1133C0CD}"/>
            </a:ext>
          </a:extLst>
        </xdr:cNvPr>
        <xdr:cNvSpPr txBox="1"/>
      </xdr:nvSpPr>
      <xdr:spPr>
        <a:xfrm>
          <a:off x="11120372" y="40909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671447</xdr:colOff>
      <xdr:row>20</xdr:row>
      <xdr:rowOff>195196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DF8B5E-ABF8-42FC-BB0C-D41576532A7D}"/>
            </a:ext>
          </a:extLst>
        </xdr:cNvPr>
        <xdr:cNvSpPr txBox="1"/>
      </xdr:nvSpPr>
      <xdr:spPr>
        <a:xfrm>
          <a:off x="11120372" y="40909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880214</xdr:colOff>
      <xdr:row>21</xdr:row>
      <xdr:rowOff>195196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AACD4A5-D634-4EA6-BF8C-1CA8DED6A025}"/>
            </a:ext>
          </a:extLst>
        </xdr:cNvPr>
        <xdr:cNvSpPr txBox="1"/>
      </xdr:nvSpPr>
      <xdr:spPr>
        <a:xfrm>
          <a:off x="9224114" y="42909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9075-2E2F-4A67-A2DE-211FB75DE234}">
  <dimension ref="A1:P28"/>
  <sheetViews>
    <sheetView tabSelected="1" topLeftCell="B1" workbookViewId="0">
      <selection activeCell="F8" sqref="F8"/>
    </sheetView>
  </sheetViews>
  <sheetFormatPr defaultRowHeight="15" x14ac:dyDescent="0.25"/>
  <cols>
    <col min="2" max="2" width="13.5703125" customWidth="1"/>
    <col min="3" max="3" width="12" customWidth="1"/>
    <col min="4" max="4" width="14.5703125" customWidth="1"/>
    <col min="10" max="11" width="13" customWidth="1"/>
    <col min="12" max="12" width="12.140625" customWidth="1"/>
    <col min="13" max="13" width="12.28515625" customWidth="1"/>
    <col min="14" max="14" width="14" customWidth="1"/>
    <col min="15" max="15" width="14.85546875" customWidth="1"/>
  </cols>
  <sheetData>
    <row r="1" spans="1:16" ht="15.75" thickBot="1" x14ac:dyDescent="0.3">
      <c r="A1" s="14"/>
      <c r="B1" s="15" t="s">
        <v>0</v>
      </c>
      <c r="C1" s="14" t="s">
        <v>1</v>
      </c>
      <c r="D1" s="14" t="s">
        <v>2</v>
      </c>
      <c r="E1" s="16" t="s">
        <v>3</v>
      </c>
      <c r="J1" s="17" t="s">
        <v>4</v>
      </c>
      <c r="K1" s="14" t="s">
        <v>5</v>
      </c>
      <c r="L1" s="15" t="s">
        <v>6</v>
      </c>
      <c r="M1" s="14" t="s">
        <v>7</v>
      </c>
      <c r="N1" s="15" t="s">
        <v>8</v>
      </c>
      <c r="O1" s="14" t="s">
        <v>9</v>
      </c>
      <c r="P1" s="16" t="s">
        <v>3</v>
      </c>
    </row>
    <row r="2" spans="1:16" x14ac:dyDescent="0.25">
      <c r="A2" s="12">
        <v>1</v>
      </c>
      <c r="B2" s="3">
        <v>2.1659999999999999</v>
      </c>
      <c r="C2" s="12">
        <v>0.15</v>
      </c>
      <c r="D2" s="12">
        <v>0.5</v>
      </c>
      <c r="E2" s="4">
        <v>19</v>
      </c>
      <c r="I2">
        <v>19</v>
      </c>
      <c r="J2" s="2">
        <f>IF(B2=2.166,1,0)</f>
        <v>1</v>
      </c>
      <c r="K2" s="12">
        <f>IF(B2=2.333,1,0)</f>
        <v>0</v>
      </c>
      <c r="L2" s="3">
        <f>IF(C2=0.15,1,0)</f>
        <v>1</v>
      </c>
      <c r="M2" s="12">
        <f>IF(C2=0.175,1,0)</f>
        <v>0</v>
      </c>
      <c r="N2" s="3">
        <f>IF(D2=0.5,1,0)</f>
        <v>1</v>
      </c>
      <c r="O2" s="12">
        <f>IF(D2=0.75,1,0)</f>
        <v>0</v>
      </c>
      <c r="P2" s="4">
        <f>28-I2</f>
        <v>9</v>
      </c>
    </row>
    <row r="3" spans="1:16" x14ac:dyDescent="0.25">
      <c r="A3" s="12">
        <v>2</v>
      </c>
      <c r="B3" s="3">
        <v>2.1659999999999999</v>
      </c>
      <c r="C3" s="12">
        <v>0.15</v>
      </c>
      <c r="D3" s="12">
        <v>0.75</v>
      </c>
      <c r="E3" s="4">
        <v>20</v>
      </c>
      <c r="I3">
        <v>20</v>
      </c>
      <c r="J3" s="2">
        <f t="shared" ref="J3:J28" si="0">IF(B3=2.166,1,0)</f>
        <v>1</v>
      </c>
      <c r="K3" s="12">
        <f t="shared" ref="K3:K28" si="1">IF(B3=2.333,1,0)</f>
        <v>0</v>
      </c>
      <c r="L3" s="3">
        <f t="shared" ref="L3:L28" si="2">IF(C3=0.15,1,0)</f>
        <v>1</v>
      </c>
      <c r="M3" s="12">
        <f t="shared" ref="M3:M28" si="3">IF(C3=0.175,1,0)</f>
        <v>0</v>
      </c>
      <c r="N3" s="3">
        <f t="shared" ref="N3:N28" si="4">IF(D3=0.5,1,0)</f>
        <v>0</v>
      </c>
      <c r="O3" s="12">
        <f t="shared" ref="O3:O28" si="5">IF(D3=0.75,1,0)</f>
        <v>1</v>
      </c>
      <c r="P3" s="4">
        <f t="shared" ref="P3:P28" si="6">28-I3</f>
        <v>8</v>
      </c>
    </row>
    <row r="4" spans="1:16" x14ac:dyDescent="0.25">
      <c r="A4" s="12">
        <v>3</v>
      </c>
      <c r="B4" s="3">
        <v>2.1659999999999999</v>
      </c>
      <c r="C4" s="12">
        <v>0.15</v>
      </c>
      <c r="D4" s="12">
        <v>1</v>
      </c>
      <c r="E4" s="4">
        <v>17</v>
      </c>
      <c r="I4">
        <v>17</v>
      </c>
      <c r="J4" s="2">
        <f t="shared" si="0"/>
        <v>1</v>
      </c>
      <c r="K4" s="12">
        <f t="shared" si="1"/>
        <v>0</v>
      </c>
      <c r="L4" s="3">
        <f t="shared" si="2"/>
        <v>1</v>
      </c>
      <c r="M4" s="12">
        <f t="shared" si="3"/>
        <v>0</v>
      </c>
      <c r="N4" s="3">
        <f t="shared" si="4"/>
        <v>0</v>
      </c>
      <c r="O4" s="12">
        <f t="shared" si="5"/>
        <v>0</v>
      </c>
      <c r="P4" s="4">
        <f t="shared" si="6"/>
        <v>11</v>
      </c>
    </row>
    <row r="5" spans="1:16" x14ac:dyDescent="0.25">
      <c r="A5" s="12">
        <v>4</v>
      </c>
      <c r="B5" s="3">
        <v>2.1659999999999999</v>
      </c>
      <c r="C5" s="12">
        <v>0.17499999999999999</v>
      </c>
      <c r="D5" s="12">
        <v>0.5</v>
      </c>
      <c r="E5" s="4">
        <v>5</v>
      </c>
      <c r="I5">
        <v>5</v>
      </c>
      <c r="J5" s="2">
        <f t="shared" si="0"/>
        <v>1</v>
      </c>
      <c r="K5" s="12">
        <f t="shared" si="1"/>
        <v>0</v>
      </c>
      <c r="L5" s="3">
        <f t="shared" si="2"/>
        <v>0</v>
      </c>
      <c r="M5" s="12">
        <f t="shared" si="3"/>
        <v>1</v>
      </c>
      <c r="N5" s="3">
        <f t="shared" si="4"/>
        <v>1</v>
      </c>
      <c r="O5" s="12">
        <f t="shared" si="5"/>
        <v>0</v>
      </c>
      <c r="P5" s="4">
        <f t="shared" si="6"/>
        <v>23</v>
      </c>
    </row>
    <row r="6" spans="1:16" x14ac:dyDescent="0.25">
      <c r="A6" s="12">
        <v>5</v>
      </c>
      <c r="B6" s="3">
        <v>2.1659999999999999</v>
      </c>
      <c r="C6" s="12">
        <v>0.17499999999999999</v>
      </c>
      <c r="D6" s="12">
        <v>0.75</v>
      </c>
      <c r="E6" s="4">
        <v>2</v>
      </c>
      <c r="I6">
        <v>2</v>
      </c>
      <c r="J6" s="2">
        <f t="shared" si="0"/>
        <v>1</v>
      </c>
      <c r="K6" s="12">
        <f t="shared" si="1"/>
        <v>0</v>
      </c>
      <c r="L6" s="3">
        <f t="shared" si="2"/>
        <v>0</v>
      </c>
      <c r="M6" s="12">
        <f t="shared" si="3"/>
        <v>1</v>
      </c>
      <c r="N6" s="3">
        <f t="shared" si="4"/>
        <v>0</v>
      </c>
      <c r="O6" s="12">
        <f t="shared" si="5"/>
        <v>1</v>
      </c>
      <c r="P6" s="4">
        <f t="shared" si="6"/>
        <v>26</v>
      </c>
    </row>
    <row r="7" spans="1:16" x14ac:dyDescent="0.25">
      <c r="A7" s="12">
        <v>6</v>
      </c>
      <c r="B7" s="3">
        <v>2.1659999999999999</v>
      </c>
      <c r="C7" s="12">
        <v>0.17499999999999999</v>
      </c>
      <c r="D7" s="12">
        <v>1</v>
      </c>
      <c r="E7" s="4">
        <v>21</v>
      </c>
      <c r="I7">
        <v>21</v>
      </c>
      <c r="J7" s="2">
        <f t="shared" si="0"/>
        <v>1</v>
      </c>
      <c r="K7" s="12">
        <f t="shared" si="1"/>
        <v>0</v>
      </c>
      <c r="L7" s="3">
        <f t="shared" si="2"/>
        <v>0</v>
      </c>
      <c r="M7" s="12">
        <f t="shared" si="3"/>
        <v>1</v>
      </c>
      <c r="N7" s="3">
        <f t="shared" si="4"/>
        <v>0</v>
      </c>
      <c r="O7" s="12">
        <f t="shared" si="5"/>
        <v>0</v>
      </c>
      <c r="P7" s="4">
        <f t="shared" si="6"/>
        <v>7</v>
      </c>
    </row>
    <row r="8" spans="1:16" x14ac:dyDescent="0.25">
      <c r="A8" s="12">
        <v>7</v>
      </c>
      <c r="B8" s="3">
        <v>2.1659999999999999</v>
      </c>
      <c r="C8" s="12">
        <v>0.2</v>
      </c>
      <c r="D8" s="12">
        <v>0.5</v>
      </c>
      <c r="E8" s="4">
        <v>1</v>
      </c>
      <c r="I8">
        <v>1</v>
      </c>
      <c r="J8" s="2">
        <f t="shared" si="0"/>
        <v>1</v>
      </c>
      <c r="K8" s="12">
        <f t="shared" si="1"/>
        <v>0</v>
      </c>
      <c r="L8" s="3">
        <f t="shared" si="2"/>
        <v>0</v>
      </c>
      <c r="M8" s="12">
        <f t="shared" si="3"/>
        <v>0</v>
      </c>
      <c r="N8" s="3">
        <f t="shared" si="4"/>
        <v>1</v>
      </c>
      <c r="O8" s="12">
        <f t="shared" si="5"/>
        <v>0</v>
      </c>
      <c r="P8" s="4">
        <f t="shared" si="6"/>
        <v>27</v>
      </c>
    </row>
    <row r="9" spans="1:16" x14ac:dyDescent="0.25">
      <c r="A9" s="12">
        <v>8</v>
      </c>
      <c r="B9" s="3">
        <v>2.1659999999999999</v>
      </c>
      <c r="C9" s="12">
        <v>0.2</v>
      </c>
      <c r="D9" s="12">
        <v>0.75</v>
      </c>
      <c r="E9" s="4">
        <v>3</v>
      </c>
      <c r="I9">
        <v>3</v>
      </c>
      <c r="J9" s="2">
        <f t="shared" si="0"/>
        <v>1</v>
      </c>
      <c r="K9" s="12">
        <f t="shared" si="1"/>
        <v>0</v>
      </c>
      <c r="L9" s="3">
        <f t="shared" si="2"/>
        <v>0</v>
      </c>
      <c r="M9" s="12">
        <f t="shared" si="3"/>
        <v>0</v>
      </c>
      <c r="N9" s="3">
        <f t="shared" si="4"/>
        <v>0</v>
      </c>
      <c r="O9" s="12">
        <f t="shared" si="5"/>
        <v>1</v>
      </c>
      <c r="P9" s="4">
        <f t="shared" si="6"/>
        <v>25</v>
      </c>
    </row>
    <row r="10" spans="1:16" x14ac:dyDescent="0.25">
      <c r="A10" s="12">
        <v>9</v>
      </c>
      <c r="B10" s="3">
        <v>2.1659999999999999</v>
      </c>
      <c r="C10" s="12">
        <v>0.2</v>
      </c>
      <c r="D10" s="12">
        <v>1</v>
      </c>
      <c r="E10" s="4">
        <v>15</v>
      </c>
      <c r="I10">
        <v>15</v>
      </c>
      <c r="J10" s="2">
        <f t="shared" si="0"/>
        <v>1</v>
      </c>
      <c r="K10" s="12">
        <f t="shared" si="1"/>
        <v>0</v>
      </c>
      <c r="L10" s="3">
        <f t="shared" si="2"/>
        <v>0</v>
      </c>
      <c r="M10" s="12">
        <f t="shared" si="3"/>
        <v>0</v>
      </c>
      <c r="N10" s="3">
        <f t="shared" si="4"/>
        <v>0</v>
      </c>
      <c r="O10" s="12">
        <f t="shared" si="5"/>
        <v>0</v>
      </c>
      <c r="P10" s="4">
        <f t="shared" si="6"/>
        <v>13</v>
      </c>
    </row>
    <row r="11" spans="1:16" x14ac:dyDescent="0.25">
      <c r="A11" s="12">
        <v>10</v>
      </c>
      <c r="B11" s="3">
        <v>2.3330000000000002</v>
      </c>
      <c r="C11" s="12">
        <v>0.15</v>
      </c>
      <c r="D11" s="12">
        <v>0.5</v>
      </c>
      <c r="E11" s="4">
        <v>11</v>
      </c>
      <c r="I11">
        <v>11</v>
      </c>
      <c r="J11" s="2">
        <f t="shared" si="0"/>
        <v>0</v>
      </c>
      <c r="K11" s="12">
        <f t="shared" si="1"/>
        <v>1</v>
      </c>
      <c r="L11" s="3">
        <f t="shared" si="2"/>
        <v>1</v>
      </c>
      <c r="M11" s="12">
        <f t="shared" si="3"/>
        <v>0</v>
      </c>
      <c r="N11" s="3">
        <f t="shared" si="4"/>
        <v>1</v>
      </c>
      <c r="O11" s="12">
        <f t="shared" si="5"/>
        <v>0</v>
      </c>
      <c r="P11" s="4">
        <f t="shared" si="6"/>
        <v>17</v>
      </c>
    </row>
    <row r="12" spans="1:16" x14ac:dyDescent="0.25">
      <c r="A12" s="12">
        <v>11</v>
      </c>
      <c r="B12" s="3">
        <v>2.3330000000000002</v>
      </c>
      <c r="C12" s="12">
        <v>0.15</v>
      </c>
      <c r="D12" s="12">
        <v>0.75</v>
      </c>
      <c r="E12" s="4">
        <v>7</v>
      </c>
      <c r="I12">
        <v>7</v>
      </c>
      <c r="J12" s="2">
        <f t="shared" si="0"/>
        <v>0</v>
      </c>
      <c r="K12" s="12">
        <f t="shared" si="1"/>
        <v>1</v>
      </c>
      <c r="L12" s="3">
        <f t="shared" si="2"/>
        <v>1</v>
      </c>
      <c r="M12" s="12">
        <f t="shared" si="3"/>
        <v>0</v>
      </c>
      <c r="N12" s="3">
        <f t="shared" si="4"/>
        <v>0</v>
      </c>
      <c r="O12" s="12">
        <f t="shared" si="5"/>
        <v>1</v>
      </c>
      <c r="P12" s="4">
        <f t="shared" si="6"/>
        <v>21</v>
      </c>
    </row>
    <row r="13" spans="1:16" x14ac:dyDescent="0.25">
      <c r="A13" s="12">
        <v>12</v>
      </c>
      <c r="B13" s="3">
        <v>2.3330000000000002</v>
      </c>
      <c r="C13" s="12">
        <v>0.15</v>
      </c>
      <c r="D13" s="12">
        <v>1</v>
      </c>
      <c r="E13" s="4">
        <v>10</v>
      </c>
      <c r="I13">
        <v>10</v>
      </c>
      <c r="J13" s="2">
        <f t="shared" si="0"/>
        <v>0</v>
      </c>
      <c r="K13" s="12">
        <f t="shared" si="1"/>
        <v>1</v>
      </c>
      <c r="L13" s="3">
        <f t="shared" si="2"/>
        <v>1</v>
      </c>
      <c r="M13" s="12">
        <f t="shared" si="3"/>
        <v>0</v>
      </c>
      <c r="N13" s="3">
        <f t="shared" si="4"/>
        <v>0</v>
      </c>
      <c r="O13" s="12">
        <f t="shared" si="5"/>
        <v>0</v>
      </c>
      <c r="P13" s="4">
        <f t="shared" si="6"/>
        <v>18</v>
      </c>
    </row>
    <row r="14" spans="1:16" x14ac:dyDescent="0.25">
      <c r="A14" s="12">
        <v>13</v>
      </c>
      <c r="B14" s="3">
        <v>2.3330000000000002</v>
      </c>
      <c r="C14" s="12">
        <v>0.17499999999999999</v>
      </c>
      <c r="D14" s="12">
        <v>0.5</v>
      </c>
      <c r="E14" s="4">
        <v>14</v>
      </c>
      <c r="I14">
        <v>14</v>
      </c>
      <c r="J14" s="2">
        <f t="shared" si="0"/>
        <v>0</v>
      </c>
      <c r="K14" s="12">
        <f t="shared" si="1"/>
        <v>1</v>
      </c>
      <c r="L14" s="3">
        <f t="shared" si="2"/>
        <v>0</v>
      </c>
      <c r="M14" s="12">
        <f t="shared" si="3"/>
        <v>1</v>
      </c>
      <c r="N14" s="3">
        <f t="shared" si="4"/>
        <v>1</v>
      </c>
      <c r="O14" s="12">
        <f t="shared" si="5"/>
        <v>0</v>
      </c>
      <c r="P14" s="4">
        <f t="shared" si="6"/>
        <v>14</v>
      </c>
    </row>
    <row r="15" spans="1:16" x14ac:dyDescent="0.25">
      <c r="A15" s="12">
        <v>14</v>
      </c>
      <c r="B15" s="3">
        <v>2.3330000000000002</v>
      </c>
      <c r="C15" s="12">
        <v>0.17499999999999999</v>
      </c>
      <c r="D15" s="12">
        <v>0.75</v>
      </c>
      <c r="E15" s="4">
        <v>18</v>
      </c>
      <c r="I15">
        <v>18</v>
      </c>
      <c r="J15" s="2">
        <f t="shared" si="0"/>
        <v>0</v>
      </c>
      <c r="K15" s="12">
        <f t="shared" si="1"/>
        <v>1</v>
      </c>
      <c r="L15" s="3">
        <f t="shared" si="2"/>
        <v>0</v>
      </c>
      <c r="M15" s="12">
        <f t="shared" si="3"/>
        <v>1</v>
      </c>
      <c r="N15" s="3">
        <f t="shared" si="4"/>
        <v>0</v>
      </c>
      <c r="O15" s="12">
        <f t="shared" si="5"/>
        <v>1</v>
      </c>
      <c r="P15" s="4">
        <f t="shared" si="6"/>
        <v>10</v>
      </c>
    </row>
    <row r="16" spans="1:16" x14ac:dyDescent="0.25">
      <c r="A16" s="12">
        <v>15</v>
      </c>
      <c r="B16" s="3">
        <v>2.3330000000000002</v>
      </c>
      <c r="C16" s="12">
        <v>0.17499999999999999</v>
      </c>
      <c r="D16" s="12">
        <v>1</v>
      </c>
      <c r="E16" s="4">
        <v>23</v>
      </c>
      <c r="I16">
        <v>23</v>
      </c>
      <c r="J16" s="2">
        <f t="shared" si="0"/>
        <v>0</v>
      </c>
      <c r="K16" s="12">
        <f t="shared" si="1"/>
        <v>1</v>
      </c>
      <c r="L16" s="3">
        <f t="shared" si="2"/>
        <v>0</v>
      </c>
      <c r="M16" s="12">
        <f t="shared" si="3"/>
        <v>1</v>
      </c>
      <c r="N16" s="3">
        <f t="shared" si="4"/>
        <v>0</v>
      </c>
      <c r="O16" s="12">
        <f t="shared" si="5"/>
        <v>0</v>
      </c>
      <c r="P16" s="4">
        <f t="shared" si="6"/>
        <v>5</v>
      </c>
    </row>
    <row r="17" spans="1:16" x14ac:dyDescent="0.25">
      <c r="A17" s="12">
        <v>16</v>
      </c>
      <c r="B17" s="3">
        <v>2.3330000000000002</v>
      </c>
      <c r="C17" s="12">
        <v>0.2</v>
      </c>
      <c r="D17" s="12">
        <v>0.5</v>
      </c>
      <c r="E17" s="4">
        <v>16</v>
      </c>
      <c r="I17">
        <v>16</v>
      </c>
      <c r="J17" s="2">
        <f t="shared" si="0"/>
        <v>0</v>
      </c>
      <c r="K17" s="12">
        <f t="shared" si="1"/>
        <v>1</v>
      </c>
      <c r="L17" s="3">
        <f t="shared" si="2"/>
        <v>0</v>
      </c>
      <c r="M17" s="12">
        <f t="shared" si="3"/>
        <v>0</v>
      </c>
      <c r="N17" s="3">
        <f t="shared" si="4"/>
        <v>1</v>
      </c>
      <c r="O17" s="12">
        <f t="shared" si="5"/>
        <v>0</v>
      </c>
      <c r="P17" s="4">
        <f t="shared" si="6"/>
        <v>12</v>
      </c>
    </row>
    <row r="18" spans="1:16" x14ac:dyDescent="0.25">
      <c r="A18" s="12">
        <v>17</v>
      </c>
      <c r="B18" s="3">
        <v>2.3330000000000002</v>
      </c>
      <c r="C18" s="12">
        <v>0.2</v>
      </c>
      <c r="D18" s="12">
        <v>0.75</v>
      </c>
      <c r="E18" s="4">
        <v>13</v>
      </c>
      <c r="I18">
        <v>13</v>
      </c>
      <c r="J18" s="2">
        <f t="shared" si="0"/>
        <v>0</v>
      </c>
      <c r="K18" s="12">
        <f t="shared" si="1"/>
        <v>1</v>
      </c>
      <c r="L18" s="3">
        <f t="shared" si="2"/>
        <v>0</v>
      </c>
      <c r="M18" s="12">
        <f t="shared" si="3"/>
        <v>0</v>
      </c>
      <c r="N18" s="3">
        <f t="shared" si="4"/>
        <v>0</v>
      </c>
      <c r="O18" s="12">
        <f t="shared" si="5"/>
        <v>1</v>
      </c>
      <c r="P18" s="4">
        <f t="shared" si="6"/>
        <v>15</v>
      </c>
    </row>
    <row r="19" spans="1:16" x14ac:dyDescent="0.25">
      <c r="A19" s="12">
        <v>18</v>
      </c>
      <c r="B19" s="3">
        <v>2.3330000000000002</v>
      </c>
      <c r="C19" s="12">
        <v>0.2</v>
      </c>
      <c r="D19" s="12">
        <v>1</v>
      </c>
      <c r="E19" s="4">
        <v>6</v>
      </c>
      <c r="I19">
        <v>6</v>
      </c>
      <c r="J19" s="2">
        <f t="shared" si="0"/>
        <v>0</v>
      </c>
      <c r="K19" s="12">
        <f t="shared" si="1"/>
        <v>1</v>
      </c>
      <c r="L19" s="3">
        <f t="shared" si="2"/>
        <v>0</v>
      </c>
      <c r="M19" s="12">
        <f t="shared" si="3"/>
        <v>0</v>
      </c>
      <c r="N19" s="3">
        <f t="shared" si="4"/>
        <v>0</v>
      </c>
      <c r="O19" s="12">
        <f t="shared" si="5"/>
        <v>0</v>
      </c>
      <c r="P19" s="4">
        <f t="shared" si="6"/>
        <v>22</v>
      </c>
    </row>
    <row r="20" spans="1:16" x14ac:dyDescent="0.25">
      <c r="A20" s="12">
        <v>19</v>
      </c>
      <c r="B20" s="3">
        <v>2.5</v>
      </c>
      <c r="C20" s="12">
        <v>0.15</v>
      </c>
      <c r="D20" s="12">
        <v>0.5</v>
      </c>
      <c r="E20" s="4">
        <v>4</v>
      </c>
      <c r="I20">
        <v>4</v>
      </c>
      <c r="J20" s="2">
        <f t="shared" si="0"/>
        <v>0</v>
      </c>
      <c r="K20" s="12">
        <f t="shared" si="1"/>
        <v>0</v>
      </c>
      <c r="L20" s="3">
        <f t="shared" si="2"/>
        <v>1</v>
      </c>
      <c r="M20" s="12">
        <f t="shared" si="3"/>
        <v>0</v>
      </c>
      <c r="N20" s="3">
        <f t="shared" si="4"/>
        <v>1</v>
      </c>
      <c r="O20" s="12">
        <f t="shared" si="5"/>
        <v>0</v>
      </c>
      <c r="P20" s="4">
        <f t="shared" si="6"/>
        <v>24</v>
      </c>
    </row>
    <row r="21" spans="1:16" x14ac:dyDescent="0.25">
      <c r="A21" s="12">
        <v>20</v>
      </c>
      <c r="B21" s="3">
        <v>2.5</v>
      </c>
      <c r="C21" s="12">
        <v>0.15</v>
      </c>
      <c r="D21" s="12">
        <v>0.75</v>
      </c>
      <c r="E21" s="4">
        <v>27</v>
      </c>
      <c r="I21">
        <v>27</v>
      </c>
      <c r="J21" s="2">
        <f t="shared" si="0"/>
        <v>0</v>
      </c>
      <c r="K21" s="12">
        <f t="shared" si="1"/>
        <v>0</v>
      </c>
      <c r="L21" s="3">
        <f t="shared" si="2"/>
        <v>1</v>
      </c>
      <c r="M21" s="12">
        <f t="shared" si="3"/>
        <v>0</v>
      </c>
      <c r="N21" s="3">
        <f t="shared" si="4"/>
        <v>0</v>
      </c>
      <c r="O21" s="12">
        <f t="shared" si="5"/>
        <v>1</v>
      </c>
      <c r="P21" s="4">
        <f t="shared" si="6"/>
        <v>1</v>
      </c>
    </row>
    <row r="22" spans="1:16" x14ac:dyDescent="0.25">
      <c r="A22" s="12">
        <v>21</v>
      </c>
      <c r="B22" s="3">
        <v>2.5</v>
      </c>
      <c r="C22" s="12">
        <v>0.15</v>
      </c>
      <c r="D22" s="12">
        <v>1</v>
      </c>
      <c r="E22" s="4">
        <v>25</v>
      </c>
      <c r="I22">
        <v>25</v>
      </c>
      <c r="J22" s="2">
        <f t="shared" si="0"/>
        <v>0</v>
      </c>
      <c r="K22" s="12">
        <f t="shared" si="1"/>
        <v>0</v>
      </c>
      <c r="L22" s="3">
        <f t="shared" si="2"/>
        <v>1</v>
      </c>
      <c r="M22" s="12">
        <f t="shared" si="3"/>
        <v>0</v>
      </c>
      <c r="N22" s="3">
        <f t="shared" si="4"/>
        <v>0</v>
      </c>
      <c r="O22" s="12">
        <f t="shared" si="5"/>
        <v>0</v>
      </c>
      <c r="P22" s="4">
        <f t="shared" si="6"/>
        <v>3</v>
      </c>
    </row>
    <row r="23" spans="1:16" x14ac:dyDescent="0.25">
      <c r="A23" s="12">
        <v>22</v>
      </c>
      <c r="B23" s="3">
        <v>2.5</v>
      </c>
      <c r="C23" s="12">
        <v>0.17499999999999999</v>
      </c>
      <c r="D23" s="12">
        <v>0.5</v>
      </c>
      <c r="E23" s="4">
        <v>22</v>
      </c>
      <c r="I23">
        <v>22</v>
      </c>
      <c r="J23" s="2">
        <f t="shared" si="0"/>
        <v>0</v>
      </c>
      <c r="K23" s="12">
        <f t="shared" si="1"/>
        <v>0</v>
      </c>
      <c r="L23" s="3">
        <f t="shared" si="2"/>
        <v>0</v>
      </c>
      <c r="M23" s="12">
        <f t="shared" si="3"/>
        <v>1</v>
      </c>
      <c r="N23" s="3">
        <f t="shared" si="4"/>
        <v>1</v>
      </c>
      <c r="O23" s="12">
        <f t="shared" si="5"/>
        <v>0</v>
      </c>
      <c r="P23" s="4">
        <f t="shared" si="6"/>
        <v>6</v>
      </c>
    </row>
    <row r="24" spans="1:16" x14ac:dyDescent="0.25">
      <c r="A24" s="12">
        <v>23</v>
      </c>
      <c r="B24" s="3">
        <v>2.5</v>
      </c>
      <c r="C24" s="12">
        <v>0.17499999999999999</v>
      </c>
      <c r="D24" s="12">
        <v>0.75</v>
      </c>
      <c r="E24" s="4">
        <v>24</v>
      </c>
      <c r="I24">
        <v>24</v>
      </c>
      <c r="J24" s="2">
        <f t="shared" si="0"/>
        <v>0</v>
      </c>
      <c r="K24" s="12">
        <f t="shared" si="1"/>
        <v>0</v>
      </c>
      <c r="L24" s="3">
        <f t="shared" si="2"/>
        <v>0</v>
      </c>
      <c r="M24" s="12">
        <f t="shared" si="3"/>
        <v>1</v>
      </c>
      <c r="N24" s="3">
        <f t="shared" si="4"/>
        <v>0</v>
      </c>
      <c r="O24" s="12">
        <f t="shared" si="5"/>
        <v>1</v>
      </c>
      <c r="P24" s="4">
        <f t="shared" si="6"/>
        <v>4</v>
      </c>
    </row>
    <row r="25" spans="1:16" x14ac:dyDescent="0.25">
      <c r="A25" s="12">
        <v>24</v>
      </c>
      <c r="B25" s="3">
        <v>2.5</v>
      </c>
      <c r="C25" s="12">
        <v>0.17499999999999999</v>
      </c>
      <c r="D25" s="12">
        <v>1</v>
      </c>
      <c r="E25" s="4">
        <v>26</v>
      </c>
      <c r="I25">
        <v>26</v>
      </c>
      <c r="J25" s="2">
        <f t="shared" si="0"/>
        <v>0</v>
      </c>
      <c r="K25" s="12">
        <f t="shared" si="1"/>
        <v>0</v>
      </c>
      <c r="L25" s="3">
        <f t="shared" si="2"/>
        <v>0</v>
      </c>
      <c r="M25" s="12">
        <f t="shared" si="3"/>
        <v>1</v>
      </c>
      <c r="N25" s="3">
        <f t="shared" si="4"/>
        <v>0</v>
      </c>
      <c r="O25" s="12">
        <f t="shared" si="5"/>
        <v>0</v>
      </c>
      <c r="P25" s="4">
        <f t="shared" si="6"/>
        <v>2</v>
      </c>
    </row>
    <row r="26" spans="1:16" x14ac:dyDescent="0.25">
      <c r="A26" s="12">
        <v>25</v>
      </c>
      <c r="B26" s="3">
        <v>2.5</v>
      </c>
      <c r="C26" s="12">
        <v>0.2</v>
      </c>
      <c r="D26" s="12">
        <v>0.5</v>
      </c>
      <c r="E26" s="4">
        <v>8</v>
      </c>
      <c r="I26">
        <v>8</v>
      </c>
      <c r="J26" s="2">
        <f t="shared" si="0"/>
        <v>0</v>
      </c>
      <c r="K26" s="12">
        <f t="shared" si="1"/>
        <v>0</v>
      </c>
      <c r="L26" s="3">
        <f t="shared" si="2"/>
        <v>0</v>
      </c>
      <c r="M26" s="12">
        <f t="shared" si="3"/>
        <v>0</v>
      </c>
      <c r="N26" s="3">
        <f t="shared" si="4"/>
        <v>1</v>
      </c>
      <c r="O26" s="12">
        <f t="shared" si="5"/>
        <v>0</v>
      </c>
      <c r="P26" s="4">
        <f t="shared" si="6"/>
        <v>20</v>
      </c>
    </row>
    <row r="27" spans="1:16" x14ac:dyDescent="0.25">
      <c r="A27" s="12">
        <v>26</v>
      </c>
      <c r="B27" s="3">
        <v>2.5</v>
      </c>
      <c r="C27" s="12">
        <v>0.2</v>
      </c>
      <c r="D27" s="12">
        <v>0.75</v>
      </c>
      <c r="E27" s="4">
        <v>9</v>
      </c>
      <c r="I27">
        <v>9</v>
      </c>
      <c r="J27" s="2">
        <f t="shared" si="0"/>
        <v>0</v>
      </c>
      <c r="K27" s="12">
        <f t="shared" si="1"/>
        <v>0</v>
      </c>
      <c r="L27" s="3">
        <f t="shared" si="2"/>
        <v>0</v>
      </c>
      <c r="M27" s="12">
        <f t="shared" si="3"/>
        <v>0</v>
      </c>
      <c r="N27" s="3">
        <f t="shared" si="4"/>
        <v>0</v>
      </c>
      <c r="O27" s="12">
        <f t="shared" si="5"/>
        <v>1</v>
      </c>
      <c r="P27" s="4">
        <f t="shared" si="6"/>
        <v>19</v>
      </c>
    </row>
    <row r="28" spans="1:16" ht="15.75" thickBot="1" x14ac:dyDescent="0.3">
      <c r="A28" s="13">
        <v>27</v>
      </c>
      <c r="B28" s="6">
        <v>2.5</v>
      </c>
      <c r="C28" s="13">
        <v>0.2</v>
      </c>
      <c r="D28" s="13">
        <v>1</v>
      </c>
      <c r="E28" s="7">
        <v>12</v>
      </c>
      <c r="I28">
        <v>12</v>
      </c>
      <c r="J28" s="5">
        <f t="shared" si="0"/>
        <v>0</v>
      </c>
      <c r="K28" s="13">
        <f t="shared" si="1"/>
        <v>0</v>
      </c>
      <c r="L28" s="6">
        <f t="shared" si="2"/>
        <v>0</v>
      </c>
      <c r="M28" s="13">
        <f t="shared" si="3"/>
        <v>0</v>
      </c>
      <c r="N28" s="6">
        <f t="shared" si="4"/>
        <v>0</v>
      </c>
      <c r="O28" s="13">
        <f t="shared" si="5"/>
        <v>0</v>
      </c>
      <c r="P28" s="7">
        <f t="shared" si="6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CB26-6B0C-4FAC-B23E-71F095EB6526}">
  <dimension ref="A1:S34"/>
  <sheetViews>
    <sheetView topLeftCell="A13" workbookViewId="0">
      <selection activeCell="G3" sqref="G3"/>
    </sheetView>
  </sheetViews>
  <sheetFormatPr defaultRowHeight="15" x14ac:dyDescent="0.25"/>
  <cols>
    <col min="6" max="6" width="13.42578125" customWidth="1"/>
    <col min="12" max="12" width="15.140625" customWidth="1"/>
    <col min="17" max="17" width="18.85546875" customWidth="1"/>
  </cols>
  <sheetData>
    <row r="1" spans="1:19" x14ac:dyDescent="0.25">
      <c r="A1" t="s">
        <v>10</v>
      </c>
    </row>
    <row r="2" spans="1:19" ht="15.75" thickBot="1" x14ac:dyDescent="0.3"/>
    <row r="3" spans="1:19" ht="15.75" thickBot="1" x14ac:dyDescent="0.3">
      <c r="A3" s="19" t="s">
        <v>11</v>
      </c>
      <c r="B3" s="25"/>
    </row>
    <row r="4" spans="1:19" x14ac:dyDescent="0.25">
      <c r="A4" s="20" t="s">
        <v>12</v>
      </c>
      <c r="B4" s="26">
        <v>0.63615569742063782</v>
      </c>
    </row>
    <row r="5" spans="1:19" x14ac:dyDescent="0.25">
      <c r="A5" s="20" t="s">
        <v>13</v>
      </c>
      <c r="B5" s="26">
        <v>0.40469407136073804</v>
      </c>
    </row>
    <row r="6" spans="1:19" x14ac:dyDescent="0.25">
      <c r="A6" s="20" t="s">
        <v>14</v>
      </c>
      <c r="B6" s="26">
        <v>0.22610229276895941</v>
      </c>
    </row>
    <row r="7" spans="1:19" x14ac:dyDescent="0.25">
      <c r="A7" s="20" t="s">
        <v>15</v>
      </c>
      <c r="B7" s="26">
        <v>6.9825178521472866</v>
      </c>
    </row>
    <row r="8" spans="1:19" ht="15.75" thickBot="1" x14ac:dyDescent="0.3">
      <c r="A8" s="21" t="s">
        <v>16</v>
      </c>
      <c r="B8" s="27">
        <v>27</v>
      </c>
    </row>
    <row r="9" spans="1:19" ht="15.75" thickBot="1" x14ac:dyDescent="0.3"/>
    <row r="10" spans="1:19" ht="15.75" thickBot="1" x14ac:dyDescent="0.3">
      <c r="A10" s="22" t="s">
        <v>17</v>
      </c>
      <c r="B10" s="28"/>
      <c r="C10" s="28"/>
      <c r="D10" s="28"/>
      <c r="E10" s="28"/>
      <c r="F10" s="35"/>
    </row>
    <row r="11" spans="1:19" ht="15.75" thickBot="1" x14ac:dyDescent="0.3">
      <c r="A11" s="23"/>
      <c r="B11" s="23" t="s">
        <v>18</v>
      </c>
      <c r="C11" s="23" t="s">
        <v>19</v>
      </c>
      <c r="D11" s="23" t="s">
        <v>20</v>
      </c>
      <c r="E11" s="23" t="s">
        <v>21</v>
      </c>
      <c r="F11" s="36" t="s">
        <v>22</v>
      </c>
      <c r="L11" t="s">
        <v>23</v>
      </c>
      <c r="M11" t="s">
        <v>24</v>
      </c>
    </row>
    <row r="12" spans="1:19" x14ac:dyDescent="0.25">
      <c r="A12" s="20" t="s">
        <v>25</v>
      </c>
      <c r="B12" s="20">
        <v>6</v>
      </c>
      <c r="C12" s="20">
        <v>662.88888888888891</v>
      </c>
      <c r="D12" s="20">
        <v>110.48148148148148</v>
      </c>
      <c r="E12" s="20">
        <v>2.2660285627468855</v>
      </c>
      <c r="F12" s="37">
        <v>7.856396649441684E-2</v>
      </c>
      <c r="L12" t="s">
        <v>26</v>
      </c>
      <c r="M12" t="s">
        <v>27</v>
      </c>
    </row>
    <row r="13" spans="1:19" x14ac:dyDescent="0.25">
      <c r="A13" s="20" t="s">
        <v>28</v>
      </c>
      <c r="B13" s="20">
        <v>20</v>
      </c>
      <c r="C13" s="20">
        <v>975.11111111111109</v>
      </c>
      <c r="D13" s="20">
        <v>48.755555555555553</v>
      </c>
      <c r="E13" s="20"/>
      <c r="F13" s="26"/>
      <c r="L13" t="s">
        <v>29</v>
      </c>
      <c r="M13">
        <v>-10.33333</v>
      </c>
      <c r="O13" t="s">
        <v>30</v>
      </c>
      <c r="P13">
        <v>14.3333333</v>
      </c>
    </row>
    <row r="14" spans="1:19" ht="15.75" thickBot="1" x14ac:dyDescent="0.3">
      <c r="A14" s="21" t="s">
        <v>31</v>
      </c>
      <c r="B14" s="21">
        <v>26</v>
      </c>
      <c r="C14" s="21">
        <v>1638</v>
      </c>
      <c r="D14" s="21"/>
      <c r="E14" s="21"/>
      <c r="F14" s="27"/>
      <c r="L14" t="s">
        <v>32</v>
      </c>
      <c r="M14">
        <v>-3.4444433333333335</v>
      </c>
      <c r="O14" t="s">
        <v>33</v>
      </c>
      <c r="P14">
        <v>4.7777777666666665</v>
      </c>
      <c r="R14" t="s">
        <v>34</v>
      </c>
      <c r="S14">
        <f>-(B22+B23)/3</f>
        <v>-3.2222222222222228</v>
      </c>
    </row>
    <row r="15" spans="1:19" ht="15.75" thickBot="1" x14ac:dyDescent="0.3">
      <c r="L15" t="s">
        <v>23</v>
      </c>
      <c r="M15">
        <v>2.5555566666666665</v>
      </c>
      <c r="O15" t="s">
        <v>35</v>
      </c>
      <c r="P15">
        <v>-1.5555555666666674</v>
      </c>
      <c r="R15" t="s">
        <v>36</v>
      </c>
      <c r="S15">
        <f>S14+B22</f>
        <v>2.8888888888888888</v>
      </c>
    </row>
    <row r="16" spans="1:19" x14ac:dyDescent="0.25">
      <c r="A16" s="24"/>
      <c r="B16" s="29" t="s">
        <v>37</v>
      </c>
      <c r="C16" s="24" t="s">
        <v>15</v>
      </c>
      <c r="D16" s="29" t="s">
        <v>38</v>
      </c>
      <c r="E16" s="24" t="s">
        <v>39</v>
      </c>
      <c r="G16" s="38" t="s">
        <v>40</v>
      </c>
      <c r="H16" s="38" t="s">
        <v>41</v>
      </c>
      <c r="I16" s="38" t="s">
        <v>42</v>
      </c>
      <c r="J16" s="38" t="s">
        <v>43</v>
      </c>
      <c r="L16" t="s">
        <v>26</v>
      </c>
      <c r="M16">
        <v>0.88888999999999951</v>
      </c>
      <c r="O16" t="s">
        <v>44</v>
      </c>
      <c r="P16">
        <v>-3.2222222333333335</v>
      </c>
      <c r="R16" t="s">
        <v>45</v>
      </c>
      <c r="S16">
        <f>S14+B23</f>
        <v>0.33333333333333393</v>
      </c>
    </row>
    <row r="17" spans="1:17" x14ac:dyDescent="0.25">
      <c r="A17" s="20" t="s">
        <v>46</v>
      </c>
      <c r="B17" s="30">
        <v>12.111111111111109</v>
      </c>
      <c r="C17" s="20">
        <v>3.555324066538379</v>
      </c>
      <c r="D17" s="32">
        <v>3.4064717827264119</v>
      </c>
      <c r="E17" s="33">
        <v>2.7992622021527111E-3</v>
      </c>
      <c r="G17" s="30">
        <v>4.6948350651274193</v>
      </c>
      <c r="H17" s="30">
        <v>19.5273871570948</v>
      </c>
      <c r="I17" s="30">
        <v>4.6948350651274193</v>
      </c>
      <c r="J17" s="30">
        <v>19.5273871570948</v>
      </c>
    </row>
    <row r="18" spans="1:17" x14ac:dyDescent="0.25">
      <c r="A18" s="20" t="s">
        <v>4</v>
      </c>
      <c r="B18" s="30">
        <v>6.0000000000000009</v>
      </c>
      <c r="C18" s="20">
        <v>3.2915904820063147</v>
      </c>
      <c r="D18" s="30">
        <v>1.8228269989232793</v>
      </c>
      <c r="E18" s="33">
        <v>8.3315175629215352E-2</v>
      </c>
      <c r="G18" s="30">
        <v>-0.86613742883340095</v>
      </c>
      <c r="H18" s="30">
        <v>12.866137428833403</v>
      </c>
      <c r="I18" s="30">
        <v>-0.86613742883340095</v>
      </c>
      <c r="J18" s="30">
        <v>12.866137428833403</v>
      </c>
    </row>
    <row r="19" spans="1:17" x14ac:dyDescent="0.25">
      <c r="A19" s="20" t="s">
        <v>5</v>
      </c>
      <c r="B19" s="30">
        <v>4.3333333333333339</v>
      </c>
      <c r="C19" s="20">
        <v>3.2915904820063147</v>
      </c>
      <c r="D19" s="30">
        <v>1.316486165889035</v>
      </c>
      <c r="E19" s="33">
        <v>0.20289908762080594</v>
      </c>
      <c r="G19" s="30">
        <v>-2.5328040955000679</v>
      </c>
      <c r="H19" s="30">
        <v>11.199470762166737</v>
      </c>
      <c r="I19" s="30">
        <v>-2.5328040955000679</v>
      </c>
      <c r="J19" s="30">
        <v>11.199470762166737</v>
      </c>
    </row>
    <row r="20" spans="1:17" ht="15.75" thickBot="1" x14ac:dyDescent="0.3">
      <c r="A20" s="20" t="s">
        <v>6</v>
      </c>
      <c r="B20" s="30">
        <v>-6.3333333333333339</v>
      </c>
      <c r="C20" s="20">
        <v>3.291590482006316</v>
      </c>
      <c r="D20" s="30">
        <v>-1.9240951655301273</v>
      </c>
      <c r="E20" s="33">
        <v>6.8690712674038854E-2</v>
      </c>
      <c r="G20" s="30">
        <v>-13.199470762166738</v>
      </c>
      <c r="H20" s="30">
        <v>0.53280409550007057</v>
      </c>
      <c r="I20" s="30">
        <v>-13.199470762166738</v>
      </c>
      <c r="J20" s="30">
        <v>0.53280409550007057</v>
      </c>
    </row>
    <row r="21" spans="1:17" ht="15.75" thickBot="1" x14ac:dyDescent="0.3">
      <c r="A21" s="20" t="s">
        <v>7</v>
      </c>
      <c r="B21" s="30">
        <v>-7.9999999999999982</v>
      </c>
      <c r="C21" s="20">
        <v>3.2915904820063147</v>
      </c>
      <c r="D21" s="30">
        <v>-2.4304359985643713</v>
      </c>
      <c r="E21" s="33">
        <v>2.4616241792618829E-2</v>
      </c>
      <c r="G21" s="30">
        <v>-14.866137428833401</v>
      </c>
      <c r="H21" s="30">
        <v>-1.1338625711665964</v>
      </c>
      <c r="I21" s="30">
        <v>-14.866137428833401</v>
      </c>
      <c r="J21" s="30">
        <v>-1.1338625711665964</v>
      </c>
      <c r="L21" s="39" t="s">
        <v>47</v>
      </c>
      <c r="M21" s="39"/>
      <c r="N21" s="39" t="s">
        <v>48</v>
      </c>
      <c r="O21" s="39" t="s">
        <v>49</v>
      </c>
      <c r="P21" s="39" t="s">
        <v>50</v>
      </c>
      <c r="Q21" s="44" t="s">
        <v>51</v>
      </c>
    </row>
    <row r="22" spans="1:17" ht="15.75" thickBot="1" x14ac:dyDescent="0.3">
      <c r="A22" s="20" t="s">
        <v>8</v>
      </c>
      <c r="B22" s="30">
        <v>6.1111111111111116</v>
      </c>
      <c r="C22" s="20">
        <v>3.2915904820063147</v>
      </c>
      <c r="D22" s="30">
        <v>1.8565830544588955</v>
      </c>
      <c r="E22" s="33">
        <v>7.8163178285764995E-2</v>
      </c>
      <c r="G22" s="30">
        <v>-0.75502631772229023</v>
      </c>
      <c r="H22" s="30">
        <v>12.977248539944513</v>
      </c>
      <c r="I22" s="30">
        <v>-0.75502631772229023</v>
      </c>
      <c r="J22" s="30">
        <v>12.977248539944513</v>
      </c>
      <c r="L22" s="40" t="s">
        <v>52</v>
      </c>
      <c r="M22" s="41"/>
      <c r="N22" s="41"/>
      <c r="O22" s="41"/>
      <c r="P22" s="41"/>
      <c r="Q22" s="1"/>
    </row>
    <row r="23" spans="1:17" ht="15.75" thickBot="1" x14ac:dyDescent="0.3">
      <c r="A23" s="21" t="s">
        <v>9</v>
      </c>
      <c r="B23" s="31">
        <v>3.5555555555555567</v>
      </c>
      <c r="C23" s="21">
        <v>3.2915904820063155</v>
      </c>
      <c r="D23" s="31">
        <v>1.080193777139721</v>
      </c>
      <c r="E23" s="34">
        <v>0.29291037349868781</v>
      </c>
      <c r="G23" s="31">
        <v>-3.3105818732778469</v>
      </c>
      <c r="H23" s="31">
        <v>10.42169298438896</v>
      </c>
      <c r="I23" s="31">
        <v>-3.3105818732778469</v>
      </c>
      <c r="J23" s="31">
        <v>10.42169298438896</v>
      </c>
      <c r="L23" s="12">
        <v>2.1659999999999999</v>
      </c>
      <c r="M23" s="42" t="s">
        <v>53</v>
      </c>
      <c r="N23" s="12">
        <v>6</v>
      </c>
      <c r="O23" s="12">
        <v>2.5555566666666665</v>
      </c>
      <c r="P23" s="12">
        <f>MAX(O23:O25)-MIN(O23:O25)</f>
        <v>6</v>
      </c>
      <c r="Q23" s="45">
        <f>P23/P34</f>
        <v>0.2983425414364641</v>
      </c>
    </row>
    <row r="24" spans="1:17" x14ac:dyDescent="0.25">
      <c r="L24" s="12">
        <v>2.3330000000000002</v>
      </c>
      <c r="M24" s="42" t="s">
        <v>54</v>
      </c>
      <c r="N24" s="12">
        <v>4.3333329999999997</v>
      </c>
      <c r="O24" s="12">
        <v>0.88888999999999951</v>
      </c>
      <c r="P24" s="12"/>
      <c r="Q24" s="4"/>
    </row>
    <row r="25" spans="1:17" ht="15.75" thickBot="1" x14ac:dyDescent="0.3">
      <c r="L25" s="13">
        <v>2.5</v>
      </c>
      <c r="M25" s="43" t="s">
        <v>55</v>
      </c>
      <c r="N25" s="13">
        <v>0</v>
      </c>
      <c r="O25" s="13">
        <v>-3.4444433333333335</v>
      </c>
      <c r="P25" s="13"/>
      <c r="Q25" s="7"/>
    </row>
    <row r="26" spans="1:17" ht="15.75" thickBot="1" x14ac:dyDescent="0.3">
      <c r="L26" s="40" t="s">
        <v>56</v>
      </c>
      <c r="M26" s="41"/>
      <c r="N26" s="41"/>
      <c r="O26" s="41"/>
      <c r="P26" s="41"/>
      <c r="Q26" s="1"/>
    </row>
    <row r="27" spans="1:17" ht="15.75" thickBot="1" x14ac:dyDescent="0.3">
      <c r="L27" s="12">
        <v>0.15</v>
      </c>
      <c r="M27" s="42" t="s">
        <v>57</v>
      </c>
      <c r="N27" s="12">
        <v>-6.3333300000000001</v>
      </c>
      <c r="O27" s="12">
        <v>4.7777777666666665</v>
      </c>
      <c r="P27" s="12">
        <f>MAX(O27:O29)-MIN(O27:O29)</f>
        <v>8</v>
      </c>
      <c r="Q27" s="45">
        <f>P27/P34</f>
        <v>0.39779005524861877</v>
      </c>
    </row>
    <row r="28" spans="1:17" x14ac:dyDescent="0.25">
      <c r="L28" s="12">
        <v>0.17499999999999999</v>
      </c>
      <c r="M28" s="42" t="s">
        <v>58</v>
      </c>
      <c r="N28" s="12">
        <v>-8</v>
      </c>
      <c r="O28" s="12">
        <v>-1.5555555666666674</v>
      </c>
      <c r="P28" s="12"/>
      <c r="Q28" s="4"/>
    </row>
    <row r="29" spans="1:17" ht="15.75" thickBot="1" x14ac:dyDescent="0.3">
      <c r="L29" s="13">
        <v>0.2</v>
      </c>
      <c r="M29" s="43" t="s">
        <v>59</v>
      </c>
      <c r="N29" s="13">
        <v>0</v>
      </c>
      <c r="O29" s="13">
        <v>-3.2222222333333335</v>
      </c>
      <c r="P29" s="13"/>
      <c r="Q29" s="7"/>
    </row>
    <row r="30" spans="1:17" ht="15.75" thickBot="1" x14ac:dyDescent="0.3">
      <c r="L30" s="18" t="s">
        <v>60</v>
      </c>
      <c r="M30" s="12"/>
      <c r="N30" s="12"/>
      <c r="O30" s="12"/>
      <c r="P30" s="12"/>
      <c r="Q30" s="4"/>
    </row>
    <row r="31" spans="1:17" ht="15.75" thickBot="1" x14ac:dyDescent="0.3">
      <c r="L31" s="12">
        <v>0.5</v>
      </c>
      <c r="M31" s="42" t="s">
        <v>61</v>
      </c>
      <c r="N31" s="12">
        <v>6.1111110999999996</v>
      </c>
      <c r="O31" s="12">
        <v>-3.2222222222222228</v>
      </c>
      <c r="P31" s="12">
        <f>MAX(O31:O33)-MIN(O31:O33)</f>
        <v>6.1111111111111116</v>
      </c>
      <c r="Q31" s="45">
        <f>P31/P34</f>
        <v>0.30386740331491718</v>
      </c>
    </row>
    <row r="32" spans="1:17" x14ac:dyDescent="0.25">
      <c r="L32" s="12">
        <v>0.75</v>
      </c>
      <c r="M32" s="42" t="s">
        <v>62</v>
      </c>
      <c r="N32" s="12">
        <v>3.5555555600000002</v>
      </c>
      <c r="O32" s="12">
        <v>2.8888888888888888</v>
      </c>
      <c r="P32" s="12"/>
      <c r="Q32" s="4"/>
    </row>
    <row r="33" spans="12:17" ht="15.75" thickBot="1" x14ac:dyDescent="0.3">
      <c r="L33" s="13">
        <v>1</v>
      </c>
      <c r="M33" s="43" t="s">
        <v>63</v>
      </c>
      <c r="N33" s="13">
        <v>0</v>
      </c>
      <c r="O33" s="13">
        <v>0.33333333333333393</v>
      </c>
      <c r="P33" s="13"/>
      <c r="Q33" s="4"/>
    </row>
    <row r="34" spans="12:17" ht="15.75" thickBot="1" x14ac:dyDescent="0.3">
      <c r="L34" s="8"/>
      <c r="M34" s="9"/>
      <c r="N34" s="9"/>
      <c r="O34" s="9"/>
      <c r="P34" s="11">
        <f>SUM(P23:P31)</f>
        <v>20.111111111111111</v>
      </c>
      <c r="Q3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 Encoding</vt:lpstr>
      <vt:lpstr>Conjoint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Kashyar</dc:creator>
  <cp:lastModifiedBy>Kashyar</cp:lastModifiedBy>
  <dcterms:created xsi:type="dcterms:W3CDTF">2018-06-04T11:13:15Z</dcterms:created>
  <dcterms:modified xsi:type="dcterms:W3CDTF">2018-06-04T11:20:46Z</dcterms:modified>
</cp:coreProperties>
</file>